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Otros ordenadores\Mi portátil\SECRETARÍA DE MINAS\CONTRATOS\CONTRATO KITS SOLARES\"/>
    </mc:Choice>
  </mc:AlternateContent>
  <bookViews>
    <workbookView xWindow="-120" yWindow="-120" windowWidth="24240" windowHeight="13020" tabRatio="901"/>
  </bookViews>
  <sheets>
    <sheet name="PRES GEN" sheetId="1" r:id="rId1"/>
    <sheet name="APUS" sheetId="5" r:id="rId2"/>
    <sheet name="AIU" sheetId="2" r:id="rId3"/>
    <sheet name="FP" sheetId="3" r:id="rId4"/>
    <sheet name="CANTIDADES" sheetId="4" r:id="rId5"/>
    <sheet name="EST MERCADO" sheetId="6" r:id="rId6"/>
    <sheet name="LIST EQUIP" sheetId="7" r:id="rId7"/>
    <sheet name="LIST M.O" sheetId="8" r:id="rId8"/>
    <sheet name="SALARIOS" sheetId="26" r:id="rId9"/>
    <sheet name="Cronograma" sheetId="28" r:id="rId10"/>
    <sheet name="TRANS" sheetId="9" r:id="rId11"/>
    <sheet name="Flujo Fondos" sheetId="11" state="hidden" r:id="rId12"/>
    <sheet name="APUS PGIO" sheetId="20" state="hidden" r:id="rId13"/>
    <sheet name="Materiales PGIO" sheetId="17" state="hidden" r:id="rId14"/>
    <sheet name="Viaticos Personal" sheetId="21" state="hidden" r:id="rId15"/>
    <sheet name="OTROS" sheetId="14" state="hidden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_">#REF!</definedName>
    <definedName name="___________________________FSM2">[1]Salarios!$E$141</definedName>
    <definedName name="__________________________FSM2">[1]Salarios!$E$141</definedName>
    <definedName name="__________________________FSM5">[1]Salarios!$E$91</definedName>
    <definedName name="_________________________FSM2">[1]Salarios!$E$141</definedName>
    <definedName name="_________________________FSM5">[1]Salarios!$E$91</definedName>
    <definedName name="________________________FSM2">[1]Salarios!$E$141</definedName>
    <definedName name="________________________FSM5">[1]Salarios!$E$91</definedName>
    <definedName name="_______________________FSM2">[1]Salarios!$E$141</definedName>
    <definedName name="_______________________FSM5">[1]Salarios!$E$91</definedName>
    <definedName name="______________________FSM2">[1]Salarios!$E$141</definedName>
    <definedName name="______________________FSM5">[1]Salarios!$E$91</definedName>
    <definedName name="_____________________FSM2">[1]Salarios!$E$141</definedName>
    <definedName name="_____________________FSM5">[1]Salarios!$E$91</definedName>
    <definedName name="____________________FSM2">[1]Salarios!$E$141</definedName>
    <definedName name="____________________FSM5">[1]Salarios!$E$91</definedName>
    <definedName name="___________________FSM2">[1]Salarios!$E$141</definedName>
    <definedName name="___________________FSM5">[1]Salarios!$E$91</definedName>
    <definedName name="__________________FSM2">[1]Salarios!$E$141</definedName>
    <definedName name="__________________FSM5">[1]Salarios!$E$91</definedName>
    <definedName name="_________________FSM2">[1]Salarios!$E$141</definedName>
    <definedName name="_________________FSM5">[1]Salarios!$E$91</definedName>
    <definedName name="________________FSM2">[1]Salarios!$E$141</definedName>
    <definedName name="________________FSM5">[1]Salarios!$E$91</definedName>
    <definedName name="_______________FSM2">[1]Salarios!$E$141</definedName>
    <definedName name="_______________FSM5">[1]Salarios!$E$91</definedName>
    <definedName name="_______________V1">#REF!</definedName>
    <definedName name="______________FSM2">[1]Salarios!$E$141</definedName>
    <definedName name="______________FSM5">[1]Salarios!$E$91</definedName>
    <definedName name="_____________FSM2">[1]Salarios!$E$141</definedName>
    <definedName name="_____________FSM5">[1]Salarios!$E$91</definedName>
    <definedName name="____________FSM2">[1]Salarios!$E$141</definedName>
    <definedName name="____________FSM5">[1]Salarios!$E$91</definedName>
    <definedName name="___________FSM2">[1]Salarios!$E$141</definedName>
    <definedName name="___________FSM5">[1]Salarios!$E$91</definedName>
    <definedName name="__________FSM2">[1]Salarios!$E$141</definedName>
    <definedName name="__________FSM5">[1]Salarios!$E$91</definedName>
    <definedName name="_________FSM2">[1]Salarios!$E$141</definedName>
    <definedName name="_________FSM5">[1]Salarios!$E$91</definedName>
    <definedName name="_________MA2">#REF!</definedName>
    <definedName name="_________PJ50">#REF!</definedName>
    <definedName name="________FSM2">[1]Salarios!$E$141</definedName>
    <definedName name="________FSM5">[1]Salarios!$E$91</definedName>
    <definedName name="________MA2">#REF!</definedName>
    <definedName name="________PJ50">#REF!</definedName>
    <definedName name="_______FSM2">[1]Salarios!$E$141</definedName>
    <definedName name="_______FSM5">[1]Salarios!$E$91</definedName>
    <definedName name="_______MA2">#REF!</definedName>
    <definedName name="_______PJ50">#REF!</definedName>
    <definedName name="______FSM2">[1]Salarios!$E$141</definedName>
    <definedName name="______FSM5">[1]Salarios!$E$91</definedName>
    <definedName name="______INF1">#REF!</definedName>
    <definedName name="______MA2">#REF!</definedName>
    <definedName name="______PJ50">#REF!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FSM2">[1]Salarios!$E$141</definedName>
    <definedName name="_____FSM5">[1]Salarios!$E$91</definedName>
    <definedName name="_____IPC2002">#REF!</definedName>
    <definedName name="_____MA2">#REF!</definedName>
    <definedName name="_____MOR12">'[3]A.U. BASICOS'!$M$26</definedName>
    <definedName name="_____mor13">'[4]A.U. BASICOS'!$M$27</definedName>
    <definedName name="_____PJ50">#REF!</definedName>
    <definedName name="_____SBC1">[2]INV!$A$12:$D$15</definedName>
    <definedName name="_____SBC3">[2]INV!$F$12:$I$15</definedName>
    <definedName name="_____SBC5">[2]INV!$K$12:$N$15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8">#REF!</definedName>
    <definedName name="____EXC9">#REF!</definedName>
    <definedName name="____FSM5">[5]Salarios!$E$91</definedName>
    <definedName name="____INF1">#REF!</definedName>
    <definedName name="____MA2">#REF!</definedName>
    <definedName name="____MOR12">#REF!</definedName>
    <definedName name="____MOR13">#REF!</definedName>
    <definedName name="____PJ50">#REF!</definedName>
    <definedName name="____SBC1">[2]INV!$A$12:$D$15</definedName>
    <definedName name="____SBC3">[2]INV!$F$12:$I$15</definedName>
    <definedName name="____SBC5">[2]INV!$K$12:$N$15</definedName>
    <definedName name="____V1">#REF!</definedName>
    <definedName name="___a1" localSheetId="12">{"TAB1",#N/A,TRUE,"GENERAL";"TAB2",#N/A,TRUE,"GENERAL";"TAB3",#N/A,TRUE,"GENERAL";"TAB4",#N/A,TRUE,"GENERAL";"TAB5",#N/A,TRUE,"GENERAL"}</definedName>
    <definedName name="___a1" localSheetId="11">{"TAB1",#N/A,TRUE,"GENERAL";"TAB2",#N/A,TRUE,"GENERAL";"TAB3",#N/A,TRUE,"GENERAL";"TAB4",#N/A,TRUE,"GENERAL";"TAB5",#N/A,TRUE,"GENERAL"}</definedName>
    <definedName name="___a1" localSheetId="13">{"TAB1",#N/A,TRUE,"GENERAL";"TAB2",#N/A,TRUE,"GENERAL";"TAB3",#N/A,TRUE,"GENERAL";"TAB4",#N/A,TRUE,"GENERAL";"TAB5",#N/A,TRUE,"GENERAL"}</definedName>
    <definedName name="___a1" localSheetId="15">{"TAB1",#N/A,TRUE,"GENERAL";"TAB2",#N/A,TRUE,"GENERAL";"TAB3",#N/A,TRUE,"GENERAL";"TAB4",#N/A,TRUE,"GENERAL";"TAB5",#N/A,TRUE,"GENERAL"}</definedName>
    <definedName name="___a1" localSheetId="14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name="___a3" localSheetId="12">{"TAB1",#N/A,TRUE,"GENERAL";"TAB2",#N/A,TRUE,"GENERAL";"TAB3",#N/A,TRUE,"GENERAL";"TAB4",#N/A,TRUE,"GENERAL";"TAB5",#N/A,TRUE,"GENERAL"}</definedName>
    <definedName name="___a3" localSheetId="11">{"TAB1",#N/A,TRUE,"GENERAL";"TAB2",#N/A,TRUE,"GENERAL";"TAB3",#N/A,TRUE,"GENERAL";"TAB4",#N/A,TRUE,"GENERAL";"TAB5",#N/A,TRUE,"GENERAL"}</definedName>
    <definedName name="___a3" localSheetId="13">{"TAB1",#N/A,TRUE,"GENERAL";"TAB2",#N/A,TRUE,"GENERAL";"TAB3",#N/A,TRUE,"GENERAL";"TAB4",#N/A,TRUE,"GENERAL";"TAB5",#N/A,TRUE,"GENERAL"}</definedName>
    <definedName name="___a3" localSheetId="15">{"TAB1",#N/A,TRUE,"GENERAL";"TAB2",#N/A,TRUE,"GENERAL";"TAB3",#N/A,TRUE,"GENERAL";"TAB4",#N/A,TRUE,"GENERAL";"TAB5",#N/A,TRUE,"GENERAL"}</definedName>
    <definedName name="___a3" localSheetId="14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name="___a4" localSheetId="12">{"via1",#N/A,TRUE,"general";"via2",#N/A,TRUE,"general";"via3",#N/A,TRUE,"general"}</definedName>
    <definedName name="___a4" localSheetId="11">{"via1",#N/A,TRUE,"general";"via2",#N/A,TRUE,"general";"via3",#N/A,TRUE,"general"}</definedName>
    <definedName name="___a4" localSheetId="13">{"via1",#N/A,TRUE,"general";"via2",#N/A,TRUE,"general";"via3",#N/A,TRUE,"general"}</definedName>
    <definedName name="___a4" localSheetId="15">{"via1",#N/A,TRUE,"general";"via2",#N/A,TRUE,"general";"via3",#N/A,TRUE,"general"}</definedName>
    <definedName name="___a4" localSheetId="14">{"via1",#N/A,TRUE,"general";"via2",#N/A,TRUE,"general";"via3",#N/A,TRUE,"general"}</definedName>
    <definedName name="___a4">{"via1",#N/A,TRUE,"general";"via2",#N/A,TRUE,"general";"via3",#N/A,TRUE,"general"}</definedName>
    <definedName name="___a5" localSheetId="12">{"TAB1",#N/A,TRUE,"GENERAL";"TAB2",#N/A,TRUE,"GENERAL";"TAB3",#N/A,TRUE,"GENERAL";"TAB4",#N/A,TRUE,"GENERAL";"TAB5",#N/A,TRUE,"GENERAL"}</definedName>
    <definedName name="___a5" localSheetId="11">{"TAB1",#N/A,TRUE,"GENERAL";"TAB2",#N/A,TRUE,"GENERAL";"TAB3",#N/A,TRUE,"GENERAL";"TAB4",#N/A,TRUE,"GENERAL";"TAB5",#N/A,TRUE,"GENERAL"}</definedName>
    <definedName name="___a5" localSheetId="13">{"TAB1",#N/A,TRUE,"GENERAL";"TAB2",#N/A,TRUE,"GENERAL";"TAB3",#N/A,TRUE,"GENERAL";"TAB4",#N/A,TRUE,"GENERAL";"TAB5",#N/A,TRUE,"GENERAL"}</definedName>
    <definedName name="___a5" localSheetId="15">{"TAB1",#N/A,TRUE,"GENERAL";"TAB2",#N/A,TRUE,"GENERAL";"TAB3",#N/A,TRUE,"GENERAL";"TAB4",#N/A,TRUE,"GENERAL";"TAB5",#N/A,TRUE,"GENERAL"}</definedName>
    <definedName name="___a5" localSheetId="14">{"TAB1",#N/A,TRUE,"GENERAL";"TAB2",#N/A,TRUE,"GENERAL";"TAB3",#N/A,TRUE,"GENERAL";"TAB4",#N/A,TRUE,"GENERAL";"TAB5",#N/A,TRUE,"GENERAL"}</definedName>
    <definedName name="___a5">{"TAB1",#N/A,TRUE,"GENERAL";"TAB2",#N/A,TRUE,"GENERAL";"TAB3",#N/A,TRUE,"GENERAL";"TAB4",#N/A,TRUE,"GENERAL";"TAB5",#N/A,TRUE,"GENERAL"}</definedName>
    <definedName name="___a6" localSheetId="12">{"TAB1",#N/A,TRUE,"GENERAL";"TAB2",#N/A,TRUE,"GENERAL";"TAB3",#N/A,TRUE,"GENERAL";"TAB4",#N/A,TRUE,"GENERAL";"TAB5",#N/A,TRUE,"GENERAL"}</definedName>
    <definedName name="___a6" localSheetId="11">{"TAB1",#N/A,TRUE,"GENERAL";"TAB2",#N/A,TRUE,"GENERAL";"TAB3",#N/A,TRUE,"GENERAL";"TAB4",#N/A,TRUE,"GENERAL";"TAB5",#N/A,TRUE,"GENERAL"}</definedName>
    <definedName name="___a6" localSheetId="13">{"TAB1",#N/A,TRUE,"GENERAL";"TAB2",#N/A,TRUE,"GENERAL";"TAB3",#N/A,TRUE,"GENERAL";"TAB4",#N/A,TRUE,"GENERAL";"TAB5",#N/A,TRUE,"GENERAL"}</definedName>
    <definedName name="___a6" localSheetId="15">{"TAB1",#N/A,TRUE,"GENERAL";"TAB2",#N/A,TRUE,"GENERAL";"TAB3",#N/A,TRUE,"GENERAL";"TAB4",#N/A,TRUE,"GENERAL";"TAB5",#N/A,TRUE,"GENERAL"}</definedName>
    <definedName name="___a6" localSheetId="14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FC1">[2]INV!$A$25:$D$28</definedName>
    <definedName name="___AFC3">[2]INV!$F$25:$I$28</definedName>
    <definedName name="___AFC5">[2]INV!$K$25:$N$28</definedName>
    <definedName name="___b2" localSheetId="12">{"TAB1",#N/A,TRUE,"GENERAL";"TAB2",#N/A,TRUE,"GENERAL";"TAB3",#N/A,TRUE,"GENERAL";"TAB4",#N/A,TRUE,"GENERAL";"TAB5",#N/A,TRUE,"GENERAL"}</definedName>
    <definedName name="___b2" localSheetId="11">{"TAB1",#N/A,TRUE,"GENERAL";"TAB2",#N/A,TRUE,"GENERAL";"TAB3",#N/A,TRUE,"GENERAL";"TAB4",#N/A,TRUE,"GENERAL";"TAB5",#N/A,TRUE,"GENERAL"}</definedName>
    <definedName name="___b2" localSheetId="13">{"TAB1",#N/A,TRUE,"GENERAL";"TAB2",#N/A,TRUE,"GENERAL";"TAB3",#N/A,TRUE,"GENERAL";"TAB4",#N/A,TRUE,"GENERAL";"TAB5",#N/A,TRUE,"GENERAL"}</definedName>
    <definedName name="___b2" localSheetId="15">{"TAB1",#N/A,TRUE,"GENERAL";"TAB2",#N/A,TRUE,"GENERAL";"TAB3",#N/A,TRUE,"GENERAL";"TAB4",#N/A,TRUE,"GENERAL";"TAB5",#N/A,TRUE,"GENERAL"}</definedName>
    <definedName name="___b2" localSheetId="14">{"TAB1",#N/A,TRUE,"GENERAL";"TAB2",#N/A,TRUE,"GENERAL";"TAB3",#N/A,TRUE,"GENERAL";"TAB4",#N/A,TRUE,"GENERAL";"TAB5",#N/A,TRUE,"GENERAL"}</definedName>
    <definedName name="___b2">{"TAB1",#N/A,TRUE,"GENERAL";"TAB2",#N/A,TRUE,"GENERAL";"TAB3",#N/A,TRUE,"GENERAL";"TAB4",#N/A,TRUE,"GENERAL";"TAB5",#N/A,TRUE,"GENERAL"}</definedName>
    <definedName name="___b3" localSheetId="12">{"TAB1",#N/A,TRUE,"GENERAL";"TAB2",#N/A,TRUE,"GENERAL";"TAB3",#N/A,TRUE,"GENERAL";"TAB4",#N/A,TRUE,"GENERAL";"TAB5",#N/A,TRUE,"GENERAL"}</definedName>
    <definedName name="___b3" localSheetId="11">{"TAB1",#N/A,TRUE,"GENERAL";"TAB2",#N/A,TRUE,"GENERAL";"TAB3",#N/A,TRUE,"GENERAL";"TAB4",#N/A,TRUE,"GENERAL";"TAB5",#N/A,TRUE,"GENERAL"}</definedName>
    <definedName name="___b3" localSheetId="13">{"TAB1",#N/A,TRUE,"GENERAL";"TAB2",#N/A,TRUE,"GENERAL";"TAB3",#N/A,TRUE,"GENERAL";"TAB4",#N/A,TRUE,"GENERAL";"TAB5",#N/A,TRUE,"GENERAL"}</definedName>
    <definedName name="___b3" localSheetId="15">{"TAB1",#N/A,TRUE,"GENERAL";"TAB2",#N/A,TRUE,"GENERAL";"TAB3",#N/A,TRUE,"GENERAL";"TAB4",#N/A,TRUE,"GENERAL";"TAB5",#N/A,TRUE,"GENERAL"}</definedName>
    <definedName name="___b3" localSheetId="14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 localSheetId="12">{"TAB1",#N/A,TRUE,"GENERAL";"TAB2",#N/A,TRUE,"GENERAL";"TAB3",#N/A,TRUE,"GENERAL";"TAB4",#N/A,TRUE,"GENERAL";"TAB5",#N/A,TRUE,"GENERAL"}</definedName>
    <definedName name="___b4" localSheetId="11">{"TAB1",#N/A,TRUE,"GENERAL";"TAB2",#N/A,TRUE,"GENERAL";"TAB3",#N/A,TRUE,"GENERAL";"TAB4",#N/A,TRUE,"GENERAL";"TAB5",#N/A,TRUE,"GENERAL"}</definedName>
    <definedName name="___b4" localSheetId="13">{"TAB1",#N/A,TRUE,"GENERAL";"TAB2",#N/A,TRUE,"GENERAL";"TAB3",#N/A,TRUE,"GENERAL";"TAB4",#N/A,TRUE,"GENERAL";"TAB5",#N/A,TRUE,"GENERAL"}</definedName>
    <definedName name="___b4" localSheetId="15">{"TAB1",#N/A,TRUE,"GENERAL";"TAB2",#N/A,TRUE,"GENERAL";"TAB3",#N/A,TRUE,"GENERAL";"TAB4",#N/A,TRUE,"GENERAL";"TAB5",#N/A,TRUE,"GENERAL"}</definedName>
    <definedName name="___b4" localSheetId="14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 localSheetId="12">{"TAB1",#N/A,TRUE,"GENERAL";"TAB2",#N/A,TRUE,"GENERAL";"TAB3",#N/A,TRUE,"GENERAL";"TAB4",#N/A,TRUE,"GENERAL";"TAB5",#N/A,TRUE,"GENERAL"}</definedName>
    <definedName name="___b5" localSheetId="11">{"TAB1",#N/A,TRUE,"GENERAL";"TAB2",#N/A,TRUE,"GENERAL";"TAB3",#N/A,TRUE,"GENERAL";"TAB4",#N/A,TRUE,"GENERAL";"TAB5",#N/A,TRUE,"GENERAL"}</definedName>
    <definedName name="___b5" localSheetId="13">{"TAB1",#N/A,TRUE,"GENERAL";"TAB2",#N/A,TRUE,"GENERAL";"TAB3",#N/A,TRUE,"GENERAL";"TAB4",#N/A,TRUE,"GENERAL";"TAB5",#N/A,TRUE,"GENERAL"}</definedName>
    <definedName name="___b5" localSheetId="15">{"TAB1",#N/A,TRUE,"GENERAL";"TAB2",#N/A,TRUE,"GENERAL";"TAB3",#N/A,TRUE,"GENERAL";"TAB4",#N/A,TRUE,"GENERAL";"TAB5",#N/A,TRUE,"GENERAL"}</definedName>
    <definedName name="___b5" localSheetId="1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 localSheetId="12">{"TAB1",#N/A,TRUE,"GENERAL";"TAB2",#N/A,TRUE,"GENERAL";"TAB3",#N/A,TRUE,"GENERAL";"TAB4",#N/A,TRUE,"GENERAL";"TAB5",#N/A,TRUE,"GENERAL"}</definedName>
    <definedName name="___b6" localSheetId="11">{"TAB1",#N/A,TRUE,"GENERAL";"TAB2",#N/A,TRUE,"GENERAL";"TAB3",#N/A,TRUE,"GENERAL";"TAB4",#N/A,TRUE,"GENERAL";"TAB5",#N/A,TRUE,"GENERAL"}</definedName>
    <definedName name="___b6" localSheetId="13">{"TAB1",#N/A,TRUE,"GENERAL";"TAB2",#N/A,TRUE,"GENERAL";"TAB3",#N/A,TRUE,"GENERAL";"TAB4",#N/A,TRUE,"GENERAL";"TAB5",#N/A,TRUE,"GENERAL"}</definedName>
    <definedName name="___b6" localSheetId="15">{"TAB1",#N/A,TRUE,"GENERAL";"TAB2",#N/A,TRUE,"GENERAL";"TAB3",#N/A,TRUE,"GENERAL";"TAB4",#N/A,TRUE,"GENERAL";"TAB5",#N/A,TRUE,"GENERAL"}</definedName>
    <definedName name="___b6" localSheetId="14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 localSheetId="12">{"via1",#N/A,TRUE,"general";"via2",#N/A,TRUE,"general";"via3",#N/A,TRUE,"general"}</definedName>
    <definedName name="___b7" localSheetId="11">{"via1",#N/A,TRUE,"general";"via2",#N/A,TRUE,"general";"via3",#N/A,TRUE,"general"}</definedName>
    <definedName name="___b7" localSheetId="13">{"via1",#N/A,TRUE,"general";"via2",#N/A,TRUE,"general";"via3",#N/A,TRUE,"general"}</definedName>
    <definedName name="___b7" localSheetId="15">{"via1",#N/A,TRUE,"general";"via2",#N/A,TRUE,"general";"via3",#N/A,TRUE,"general"}</definedName>
    <definedName name="___b7" localSheetId="14">{"via1",#N/A,TRUE,"general";"via2",#N/A,TRUE,"general";"via3",#N/A,TRUE,"general"}</definedName>
    <definedName name="___b7">{"via1",#N/A,TRUE,"general";"via2",#N/A,TRUE,"general";"via3",#N/A,TRUE,"general"}</definedName>
    <definedName name="___b8" localSheetId="12">{"via1",#N/A,TRUE,"general";"via2",#N/A,TRUE,"general";"via3",#N/A,TRUE,"general"}</definedName>
    <definedName name="___b8" localSheetId="11">{"via1",#N/A,TRUE,"general";"via2",#N/A,TRUE,"general";"via3",#N/A,TRUE,"general"}</definedName>
    <definedName name="___b8" localSheetId="13">{"via1",#N/A,TRUE,"general";"via2",#N/A,TRUE,"general";"via3",#N/A,TRUE,"general"}</definedName>
    <definedName name="___b8" localSheetId="15">{"via1",#N/A,TRUE,"general";"via2",#N/A,TRUE,"general";"via3",#N/A,TRUE,"general"}</definedName>
    <definedName name="___b8" localSheetId="14">{"via1",#N/A,TRUE,"general";"via2",#N/A,TRUE,"general";"via3",#N/A,TRUE,"general"}</definedName>
    <definedName name="___b8">{"via1",#N/A,TRUE,"general";"via2",#N/A,TRUE,"general";"via3",#N/A,TRUE,"general"}</definedName>
    <definedName name="___bb9" localSheetId="12">{"TAB1",#N/A,TRUE,"GENERAL";"TAB2",#N/A,TRUE,"GENERAL";"TAB3",#N/A,TRUE,"GENERAL";"TAB4",#N/A,TRUE,"GENERAL";"TAB5",#N/A,TRUE,"GENERAL"}</definedName>
    <definedName name="___bb9" localSheetId="11">{"TAB1",#N/A,TRUE,"GENERAL";"TAB2",#N/A,TRUE,"GENERAL";"TAB3",#N/A,TRUE,"GENERAL";"TAB4",#N/A,TRUE,"GENERAL";"TAB5",#N/A,TRUE,"GENERAL"}</definedName>
    <definedName name="___bb9" localSheetId="13">{"TAB1",#N/A,TRUE,"GENERAL";"TAB2",#N/A,TRUE,"GENERAL";"TAB3",#N/A,TRUE,"GENERAL";"TAB4",#N/A,TRUE,"GENERAL";"TAB5",#N/A,TRUE,"GENERAL"}</definedName>
    <definedName name="___bb9" localSheetId="15">{"TAB1",#N/A,TRUE,"GENERAL";"TAB2",#N/A,TRUE,"GENERAL";"TAB3",#N/A,TRUE,"GENERAL";"TAB4",#N/A,TRUE,"GENERAL";"TAB5",#N/A,TRUE,"GENERAL"}</definedName>
    <definedName name="___bb9" localSheetId="14">{"TAB1",#N/A,TRUE,"GENERAL";"TAB2",#N/A,TRUE,"GENERAL";"TAB3",#N/A,TRUE,"GENERAL";"TAB4",#N/A,TRUE,"GENERAL";"TAB5",#N/A,TRUE,"GENERAL"}</definedName>
    <definedName name="___bb9">{"TAB1",#N/A,TRUE,"GENERAL";"TAB2",#N/A,TRUE,"GENERAL";"TAB3",#N/A,TRUE,"GENERAL";"TAB4",#N/A,TRUE,"GENERAL";"TAB5",#N/A,TRUE,"GENERAL"}</definedName>
    <definedName name="___bgb5" localSheetId="12">{"TAB1",#N/A,TRUE,"GENERAL";"TAB2",#N/A,TRUE,"GENERAL";"TAB3",#N/A,TRUE,"GENERAL";"TAB4",#N/A,TRUE,"GENERAL";"TAB5",#N/A,TRUE,"GENERAL"}</definedName>
    <definedName name="___bgb5" localSheetId="11">{"TAB1",#N/A,TRUE,"GENERAL";"TAB2",#N/A,TRUE,"GENERAL";"TAB3",#N/A,TRUE,"GENERAL";"TAB4",#N/A,TRUE,"GENERAL";"TAB5",#N/A,TRUE,"GENERAL"}</definedName>
    <definedName name="___bgb5" localSheetId="13">{"TAB1",#N/A,TRUE,"GENERAL";"TAB2",#N/A,TRUE,"GENERAL";"TAB3",#N/A,TRUE,"GENERAL";"TAB4",#N/A,TRUE,"GENERAL";"TAB5",#N/A,TRUE,"GENERAL"}</definedName>
    <definedName name="___bgb5" localSheetId="15">{"TAB1",#N/A,TRUE,"GENERAL";"TAB2",#N/A,TRUE,"GENERAL";"TAB3",#N/A,TRUE,"GENERAL";"TAB4",#N/A,TRUE,"GENERAL";"TAB5",#N/A,TRUE,"GENERAL"}</definedName>
    <definedName name="___bgb5" localSheetId="14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cua1">[6]cuadri!$C$24</definedName>
    <definedName name="___cua2">[6]cuadri!$C$31</definedName>
    <definedName name="___cua3">[6]cuadri!$C$39</definedName>
    <definedName name="___cua4">[7]CUADRILLAS!$A$52</definedName>
    <definedName name="___cua5">[7]CUADRILLAS!$A$63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localSheetId="12">{"TAB1",#N/A,TRUE,"GENERAL";"TAB2",#N/A,TRUE,"GENERAL";"TAB3",#N/A,TRUE,"GENERAL";"TAB4",#N/A,TRUE,"GENERAL";"TAB5",#N/A,TRUE,"GENERAL"}</definedName>
    <definedName name="___g2" localSheetId="11">{"TAB1",#N/A,TRUE,"GENERAL";"TAB2",#N/A,TRUE,"GENERAL";"TAB3",#N/A,TRUE,"GENERAL";"TAB4",#N/A,TRUE,"GENERAL";"TAB5",#N/A,TRUE,"GENERAL"}</definedName>
    <definedName name="___g2" localSheetId="13">{"TAB1",#N/A,TRUE,"GENERAL";"TAB2",#N/A,TRUE,"GENERAL";"TAB3",#N/A,TRUE,"GENERAL";"TAB4",#N/A,TRUE,"GENERAL";"TAB5",#N/A,TRUE,"GENERAL"}</definedName>
    <definedName name="___g2" localSheetId="15">{"TAB1",#N/A,TRUE,"GENERAL";"TAB2",#N/A,TRUE,"GENERAL";"TAB3",#N/A,TRUE,"GENERAL";"TAB4",#N/A,TRUE,"GENERAL";"TAB5",#N/A,TRUE,"GENERAL"}</definedName>
    <definedName name="___g2" localSheetId="14">{"TAB1",#N/A,TRUE,"GENERAL";"TAB2",#N/A,TRUE,"GENERAL";"TAB3",#N/A,TRUE,"GENERAL";"TAB4",#N/A,TRUE,"GENERAL";"TAB5",#N/A,TRUE,"GENERAL"}</definedName>
    <definedName name="___g2">{"TAB1",#N/A,TRUE,"GENERAL";"TAB2",#N/A,TRUE,"GENERAL";"TAB3",#N/A,TRUE,"GENERAL";"TAB4",#N/A,TRUE,"GENERAL";"TAB5",#N/A,TRUE,"GENERAL"}</definedName>
    <definedName name="___g3" localSheetId="12">{"via1",#N/A,TRUE,"general";"via2",#N/A,TRUE,"general";"via3",#N/A,TRUE,"general"}</definedName>
    <definedName name="___g3" localSheetId="11">{"via1",#N/A,TRUE,"general";"via2",#N/A,TRUE,"general";"via3",#N/A,TRUE,"general"}</definedName>
    <definedName name="___g3" localSheetId="13">{"via1",#N/A,TRUE,"general";"via2",#N/A,TRUE,"general";"via3",#N/A,TRUE,"general"}</definedName>
    <definedName name="___g3" localSheetId="15">{"via1",#N/A,TRUE,"general";"via2",#N/A,TRUE,"general";"via3",#N/A,TRUE,"general"}</definedName>
    <definedName name="___g3" localSheetId="14">{"via1",#N/A,TRUE,"general";"via2",#N/A,TRUE,"general";"via3",#N/A,TRUE,"general"}</definedName>
    <definedName name="___g3">{"via1",#N/A,TRUE,"general";"via2",#N/A,TRUE,"general";"via3",#N/A,TRUE,"general"}</definedName>
    <definedName name="___g4" localSheetId="12">{"via1",#N/A,TRUE,"general";"via2",#N/A,TRUE,"general";"via3",#N/A,TRUE,"general"}</definedName>
    <definedName name="___g4" localSheetId="11">{"via1",#N/A,TRUE,"general";"via2",#N/A,TRUE,"general";"via3",#N/A,TRUE,"general"}</definedName>
    <definedName name="___g4" localSheetId="13">{"via1",#N/A,TRUE,"general";"via2",#N/A,TRUE,"general";"via3",#N/A,TRUE,"general"}</definedName>
    <definedName name="___g4" localSheetId="15">{"via1",#N/A,TRUE,"general";"via2",#N/A,TRUE,"general";"via3",#N/A,TRUE,"general"}</definedName>
    <definedName name="___g4" localSheetId="14">{"via1",#N/A,TRUE,"general";"via2",#N/A,TRUE,"general";"via3",#N/A,TRUE,"general"}</definedName>
    <definedName name="___g4">{"via1",#N/A,TRUE,"general";"via2",#N/A,TRUE,"general";"via3",#N/A,TRUE,"general"}</definedName>
    <definedName name="___g5" localSheetId="12">{"via1",#N/A,TRUE,"general";"via2",#N/A,TRUE,"general";"via3",#N/A,TRUE,"general"}</definedName>
    <definedName name="___g5" localSheetId="11">{"via1",#N/A,TRUE,"general";"via2",#N/A,TRUE,"general";"via3",#N/A,TRUE,"general"}</definedName>
    <definedName name="___g5" localSheetId="13">{"via1",#N/A,TRUE,"general";"via2",#N/A,TRUE,"general";"via3",#N/A,TRUE,"general"}</definedName>
    <definedName name="___g5" localSheetId="15">{"via1",#N/A,TRUE,"general";"via2",#N/A,TRUE,"general";"via3",#N/A,TRUE,"general"}</definedName>
    <definedName name="___g5" localSheetId="14">{"via1",#N/A,TRUE,"general";"via2",#N/A,TRUE,"general";"via3",#N/A,TRUE,"general"}</definedName>
    <definedName name="___g5">{"via1",#N/A,TRUE,"general";"via2",#N/A,TRUE,"general";"via3",#N/A,TRUE,"general"}</definedName>
    <definedName name="___g6" localSheetId="12">{"via1",#N/A,TRUE,"general";"via2",#N/A,TRUE,"general";"via3",#N/A,TRUE,"general"}</definedName>
    <definedName name="___g6" localSheetId="11">{"via1",#N/A,TRUE,"general";"via2",#N/A,TRUE,"general";"via3",#N/A,TRUE,"general"}</definedName>
    <definedName name="___g6" localSheetId="13">{"via1",#N/A,TRUE,"general";"via2",#N/A,TRUE,"general";"via3",#N/A,TRUE,"general"}</definedName>
    <definedName name="___g6" localSheetId="15">{"via1",#N/A,TRUE,"general";"via2",#N/A,TRUE,"general";"via3",#N/A,TRUE,"general"}</definedName>
    <definedName name="___g6" localSheetId="14">{"via1",#N/A,TRUE,"general";"via2",#N/A,TRUE,"general";"via3",#N/A,TRUE,"general"}</definedName>
    <definedName name="___g6">{"via1",#N/A,TRUE,"general";"via2",#N/A,TRUE,"general";"via3",#N/A,TRUE,"general"}</definedName>
    <definedName name="___g7" localSheetId="12">{"TAB1",#N/A,TRUE,"GENERAL";"TAB2",#N/A,TRUE,"GENERAL";"TAB3",#N/A,TRUE,"GENERAL";"TAB4",#N/A,TRUE,"GENERAL";"TAB5",#N/A,TRUE,"GENERAL"}</definedName>
    <definedName name="___g7" localSheetId="11">{"TAB1",#N/A,TRUE,"GENERAL";"TAB2",#N/A,TRUE,"GENERAL";"TAB3",#N/A,TRUE,"GENERAL";"TAB4",#N/A,TRUE,"GENERAL";"TAB5",#N/A,TRUE,"GENERAL"}</definedName>
    <definedName name="___g7" localSheetId="13">{"TAB1",#N/A,TRUE,"GENERAL";"TAB2",#N/A,TRUE,"GENERAL";"TAB3",#N/A,TRUE,"GENERAL";"TAB4",#N/A,TRUE,"GENERAL";"TAB5",#N/A,TRUE,"GENERAL"}</definedName>
    <definedName name="___g7" localSheetId="15">{"TAB1",#N/A,TRUE,"GENERAL";"TAB2",#N/A,TRUE,"GENERAL";"TAB3",#N/A,TRUE,"GENERAL";"TAB4",#N/A,TRUE,"GENERAL";"TAB5",#N/A,TRUE,"GENERAL"}</definedName>
    <definedName name="___g7" localSheetId="14">{"TAB1",#N/A,TRUE,"GENERAL";"TAB2",#N/A,TRUE,"GENERAL";"TAB3",#N/A,TRUE,"GENERAL";"TAB4",#N/A,TRUE,"GENERAL";"TAB5",#N/A,TRUE,"GENERAL"}</definedName>
    <definedName name="___g7">{"TAB1",#N/A,TRUE,"GENERAL";"TAB2",#N/A,TRUE,"GENERAL";"TAB3",#N/A,TRUE,"GENERAL";"TAB4",#N/A,TRUE,"GENERAL";"TAB5",#N/A,TRUE,"GENERAL"}</definedName>
    <definedName name="___GR1" localSheetId="12">{"TAB1",#N/A,TRUE,"GENERAL";"TAB2",#N/A,TRUE,"GENERAL";"TAB3",#N/A,TRUE,"GENERAL";"TAB4",#N/A,TRUE,"GENERAL";"TAB5",#N/A,TRUE,"GENERAL"}</definedName>
    <definedName name="___GR1" localSheetId="11">{"TAB1",#N/A,TRUE,"GENERAL";"TAB2",#N/A,TRUE,"GENERAL";"TAB3",#N/A,TRUE,"GENERAL";"TAB4",#N/A,TRUE,"GENERAL";"TAB5",#N/A,TRUE,"GENERAL"}</definedName>
    <definedName name="___GR1" localSheetId="13">{"TAB1",#N/A,TRUE,"GENERAL";"TAB2",#N/A,TRUE,"GENERAL";"TAB3",#N/A,TRUE,"GENERAL";"TAB4",#N/A,TRUE,"GENERAL";"TAB5",#N/A,TRUE,"GENERAL"}</definedName>
    <definedName name="___GR1" localSheetId="15">{"TAB1",#N/A,TRUE,"GENERAL";"TAB2",#N/A,TRUE,"GENERAL";"TAB3",#N/A,TRUE,"GENERAL";"TAB4",#N/A,TRUE,"GENERAL";"TAB5",#N/A,TRUE,"GENERAL"}</definedName>
    <definedName name="___GR1" localSheetId="14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 localSheetId="12">{"via1",#N/A,TRUE,"general";"via2",#N/A,TRUE,"general";"via3",#N/A,TRUE,"general"}</definedName>
    <definedName name="___gtr4" localSheetId="11">{"via1",#N/A,TRUE,"general";"via2",#N/A,TRUE,"general";"via3",#N/A,TRUE,"general"}</definedName>
    <definedName name="___gtr4" localSheetId="13">{"via1",#N/A,TRUE,"general";"via2",#N/A,TRUE,"general";"via3",#N/A,TRUE,"general"}</definedName>
    <definedName name="___gtr4" localSheetId="15">{"via1",#N/A,TRUE,"general";"via2",#N/A,TRUE,"general";"via3",#N/A,TRUE,"general"}</definedName>
    <definedName name="___gtr4" localSheetId="14">{"via1",#N/A,TRUE,"general";"via2",#N/A,TRUE,"general";"via3",#N/A,TRUE,"general"}</definedName>
    <definedName name="___gtr4">{"via1",#N/A,TRUE,"general";"via2",#N/A,TRUE,"general";"via3",#N/A,TRUE,"general"}</definedName>
    <definedName name="___h2" localSheetId="12">{"via1",#N/A,TRUE,"general";"via2",#N/A,TRUE,"general";"via3",#N/A,TRUE,"general"}</definedName>
    <definedName name="___h2" localSheetId="11">{"via1",#N/A,TRUE,"general";"via2",#N/A,TRUE,"general";"via3",#N/A,TRUE,"general"}</definedName>
    <definedName name="___h2" localSheetId="13">{"via1",#N/A,TRUE,"general";"via2",#N/A,TRUE,"general";"via3",#N/A,TRUE,"general"}</definedName>
    <definedName name="___h2" localSheetId="15">{"via1",#N/A,TRUE,"general";"via2",#N/A,TRUE,"general";"via3",#N/A,TRUE,"general"}</definedName>
    <definedName name="___h2" localSheetId="14">{"via1",#N/A,TRUE,"general";"via2",#N/A,TRUE,"general";"via3",#N/A,TRUE,"general"}</definedName>
    <definedName name="___h2">{"via1",#N/A,TRUE,"general";"via2",#N/A,TRUE,"general";"via3",#N/A,TRUE,"general"}</definedName>
    <definedName name="___h3" localSheetId="12">{"via1",#N/A,TRUE,"general";"via2",#N/A,TRUE,"general";"via3",#N/A,TRUE,"general"}</definedName>
    <definedName name="___h3" localSheetId="11">{"via1",#N/A,TRUE,"general";"via2",#N/A,TRUE,"general";"via3",#N/A,TRUE,"general"}</definedName>
    <definedName name="___h3" localSheetId="13">{"via1",#N/A,TRUE,"general";"via2",#N/A,TRUE,"general";"via3",#N/A,TRUE,"general"}</definedName>
    <definedName name="___h3" localSheetId="15">{"via1",#N/A,TRUE,"general";"via2",#N/A,TRUE,"general";"via3",#N/A,TRUE,"general"}</definedName>
    <definedName name="___h3" localSheetId="14">{"via1",#N/A,TRUE,"general";"via2",#N/A,TRUE,"general";"via3",#N/A,TRUE,"general"}</definedName>
    <definedName name="___h3">{"via1",#N/A,TRUE,"general";"via2",#N/A,TRUE,"general";"via3",#N/A,TRUE,"general"}</definedName>
    <definedName name="___h4" localSheetId="12">{"TAB1",#N/A,TRUE,"GENERAL";"TAB2",#N/A,TRUE,"GENERAL";"TAB3",#N/A,TRUE,"GENERAL";"TAB4",#N/A,TRUE,"GENERAL";"TAB5",#N/A,TRUE,"GENERAL"}</definedName>
    <definedName name="___h4" localSheetId="11">{"TAB1",#N/A,TRUE,"GENERAL";"TAB2",#N/A,TRUE,"GENERAL";"TAB3",#N/A,TRUE,"GENERAL";"TAB4",#N/A,TRUE,"GENERAL";"TAB5",#N/A,TRUE,"GENERAL"}</definedName>
    <definedName name="___h4" localSheetId="13">{"TAB1",#N/A,TRUE,"GENERAL";"TAB2",#N/A,TRUE,"GENERAL";"TAB3",#N/A,TRUE,"GENERAL";"TAB4",#N/A,TRUE,"GENERAL";"TAB5",#N/A,TRUE,"GENERAL"}</definedName>
    <definedName name="___h4" localSheetId="15">{"TAB1",#N/A,TRUE,"GENERAL";"TAB2",#N/A,TRUE,"GENERAL";"TAB3",#N/A,TRUE,"GENERAL";"TAB4",#N/A,TRUE,"GENERAL";"TAB5",#N/A,TRUE,"GENERAL"}</definedName>
    <definedName name="___h4" localSheetId="14">{"TAB1",#N/A,TRUE,"GENERAL";"TAB2",#N/A,TRUE,"GENERAL";"TAB3",#N/A,TRUE,"GENERAL";"TAB4",#N/A,TRUE,"GENERAL";"TAB5",#N/A,TRUE,"GENERAL"}</definedName>
    <definedName name="___h4">{"TAB1",#N/A,TRUE,"GENERAL";"TAB2",#N/A,TRUE,"GENERAL";"TAB3",#N/A,TRUE,"GENERAL";"TAB4",#N/A,TRUE,"GENERAL";"TAB5",#N/A,TRUE,"GENERAL"}</definedName>
    <definedName name="___h5" localSheetId="12">{"TAB1",#N/A,TRUE,"GENERAL";"TAB2",#N/A,TRUE,"GENERAL";"TAB3",#N/A,TRUE,"GENERAL";"TAB4",#N/A,TRUE,"GENERAL";"TAB5",#N/A,TRUE,"GENERAL"}</definedName>
    <definedName name="___h5" localSheetId="11">{"TAB1",#N/A,TRUE,"GENERAL";"TAB2",#N/A,TRUE,"GENERAL";"TAB3",#N/A,TRUE,"GENERAL";"TAB4",#N/A,TRUE,"GENERAL";"TAB5",#N/A,TRUE,"GENERAL"}</definedName>
    <definedName name="___h5" localSheetId="13">{"TAB1",#N/A,TRUE,"GENERAL";"TAB2",#N/A,TRUE,"GENERAL";"TAB3",#N/A,TRUE,"GENERAL";"TAB4",#N/A,TRUE,"GENERAL";"TAB5",#N/A,TRUE,"GENERAL"}</definedName>
    <definedName name="___h5" localSheetId="15">{"TAB1",#N/A,TRUE,"GENERAL";"TAB2",#N/A,TRUE,"GENERAL";"TAB3",#N/A,TRUE,"GENERAL";"TAB4",#N/A,TRUE,"GENERAL";"TAB5",#N/A,TRUE,"GENERAL"}</definedName>
    <definedName name="___h5" localSheetId="1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 localSheetId="12">{"via1",#N/A,TRUE,"general";"via2",#N/A,TRUE,"general";"via3",#N/A,TRUE,"general"}</definedName>
    <definedName name="___h6" localSheetId="11">{"via1",#N/A,TRUE,"general";"via2",#N/A,TRUE,"general";"via3",#N/A,TRUE,"general"}</definedName>
    <definedName name="___h6" localSheetId="13">{"via1",#N/A,TRUE,"general";"via2",#N/A,TRUE,"general";"via3",#N/A,TRUE,"general"}</definedName>
    <definedName name="___h6" localSheetId="15">{"via1",#N/A,TRUE,"general";"via2",#N/A,TRUE,"general";"via3",#N/A,TRUE,"general"}</definedName>
    <definedName name="___h6" localSheetId="14">{"via1",#N/A,TRUE,"general";"via2",#N/A,TRUE,"general";"via3",#N/A,TRUE,"general"}</definedName>
    <definedName name="___h6">{"via1",#N/A,TRUE,"general";"via2",#N/A,TRUE,"general";"via3",#N/A,TRUE,"general"}</definedName>
    <definedName name="___h7" localSheetId="12">{"TAB1",#N/A,TRUE,"GENERAL";"TAB2",#N/A,TRUE,"GENERAL";"TAB3",#N/A,TRUE,"GENERAL";"TAB4",#N/A,TRUE,"GENERAL";"TAB5",#N/A,TRUE,"GENERAL"}</definedName>
    <definedName name="___h7" localSheetId="11">{"TAB1",#N/A,TRUE,"GENERAL";"TAB2",#N/A,TRUE,"GENERAL";"TAB3",#N/A,TRUE,"GENERAL";"TAB4",#N/A,TRUE,"GENERAL";"TAB5",#N/A,TRUE,"GENERAL"}</definedName>
    <definedName name="___h7" localSheetId="13">{"TAB1",#N/A,TRUE,"GENERAL";"TAB2",#N/A,TRUE,"GENERAL";"TAB3",#N/A,TRUE,"GENERAL";"TAB4",#N/A,TRUE,"GENERAL";"TAB5",#N/A,TRUE,"GENERAL"}</definedName>
    <definedName name="___h7" localSheetId="15">{"TAB1",#N/A,TRUE,"GENERAL";"TAB2",#N/A,TRUE,"GENERAL";"TAB3",#N/A,TRUE,"GENERAL";"TAB4",#N/A,TRUE,"GENERAL";"TAB5",#N/A,TRUE,"GENERAL"}</definedName>
    <definedName name="___h7" localSheetId="14">{"TAB1",#N/A,TRUE,"GENERAL";"TAB2",#N/A,TRUE,"GENERAL";"TAB3",#N/A,TRUE,"GENERAL";"TAB4",#N/A,TRUE,"GENERAL";"TAB5",#N/A,TRUE,"GENERAL"}</definedName>
    <definedName name="___h7">{"TAB1",#N/A,TRUE,"GENERAL";"TAB2",#N/A,TRUE,"GENERAL";"TAB3",#N/A,TRUE,"GENERAL";"TAB4",#N/A,TRUE,"GENERAL";"TAB5",#N/A,TRUE,"GENERAL"}</definedName>
    <definedName name="___h8" localSheetId="12">{"via1",#N/A,TRUE,"general";"via2",#N/A,TRUE,"general";"via3",#N/A,TRUE,"general"}</definedName>
    <definedName name="___h8" localSheetId="11">{"via1",#N/A,TRUE,"general";"via2",#N/A,TRUE,"general";"via3",#N/A,TRUE,"general"}</definedName>
    <definedName name="___h8" localSheetId="13">{"via1",#N/A,TRUE,"general";"via2",#N/A,TRUE,"general";"via3",#N/A,TRUE,"general"}</definedName>
    <definedName name="___h8" localSheetId="15">{"via1",#N/A,TRUE,"general";"via2",#N/A,TRUE,"general";"via3",#N/A,TRUE,"general"}</definedName>
    <definedName name="___h8" localSheetId="14">{"via1",#N/A,TRUE,"general";"via2",#N/A,TRUE,"general";"via3",#N/A,TRUE,"general"}</definedName>
    <definedName name="___h8">{"via1",#N/A,TRUE,"general";"via2",#N/A,TRUE,"general";"via3",#N/A,TRUE,"general"}</definedName>
    <definedName name="___hfh7" localSheetId="12">{"via1",#N/A,TRUE,"general";"via2",#N/A,TRUE,"general";"via3",#N/A,TRUE,"general"}</definedName>
    <definedName name="___hfh7" localSheetId="11">{"via1",#N/A,TRUE,"general";"via2",#N/A,TRUE,"general";"via3",#N/A,TRUE,"general"}</definedName>
    <definedName name="___hfh7" localSheetId="13">{"via1",#N/A,TRUE,"general";"via2",#N/A,TRUE,"general";"via3",#N/A,TRUE,"general"}</definedName>
    <definedName name="___hfh7" localSheetId="15">{"via1",#N/A,TRUE,"general";"via2",#N/A,TRUE,"general";"via3",#N/A,TRUE,"general"}</definedName>
    <definedName name="___hfh7" localSheetId="14">{"via1",#N/A,TRUE,"general";"via2",#N/A,TRUE,"general";"via3",#N/A,TRUE,"general"}</definedName>
    <definedName name="___hfh7">{"via1",#N/A,TRUE,"general";"via2",#N/A,TRUE,"general";"via3",#N/A,TRUE,"general"}</definedName>
    <definedName name="___hie12">[6]precio!$F$26</definedName>
    <definedName name="___hie38">[6]precio!$F$27</definedName>
    <definedName name="___hie58">[6]precio!$F$25</definedName>
    <definedName name="___i4" localSheetId="12">{"via1",#N/A,TRUE,"general";"via2",#N/A,TRUE,"general";"via3",#N/A,TRUE,"general"}</definedName>
    <definedName name="___i4" localSheetId="11">{"via1",#N/A,TRUE,"general";"via2",#N/A,TRUE,"general";"via3",#N/A,TRUE,"general"}</definedName>
    <definedName name="___i4" localSheetId="13">{"via1",#N/A,TRUE,"general";"via2",#N/A,TRUE,"general";"via3",#N/A,TRUE,"general"}</definedName>
    <definedName name="___i4" localSheetId="15">{"via1",#N/A,TRUE,"general";"via2",#N/A,TRUE,"general";"via3",#N/A,TRUE,"general"}</definedName>
    <definedName name="___i4" localSheetId="14">{"via1",#N/A,TRUE,"general";"via2",#N/A,TRUE,"general";"via3",#N/A,TRUE,"general"}</definedName>
    <definedName name="___i4">{"via1",#N/A,TRUE,"general";"via2",#N/A,TRUE,"general";"via3",#N/A,TRUE,"general"}</definedName>
    <definedName name="___i5" localSheetId="12">{"TAB1",#N/A,TRUE,"GENERAL";"TAB2",#N/A,TRUE,"GENERAL";"TAB3",#N/A,TRUE,"GENERAL";"TAB4",#N/A,TRUE,"GENERAL";"TAB5",#N/A,TRUE,"GENERAL"}</definedName>
    <definedName name="___i5" localSheetId="11">{"TAB1",#N/A,TRUE,"GENERAL";"TAB2",#N/A,TRUE,"GENERAL";"TAB3",#N/A,TRUE,"GENERAL";"TAB4",#N/A,TRUE,"GENERAL";"TAB5",#N/A,TRUE,"GENERAL"}</definedName>
    <definedName name="___i5" localSheetId="13">{"TAB1",#N/A,TRUE,"GENERAL";"TAB2",#N/A,TRUE,"GENERAL";"TAB3",#N/A,TRUE,"GENERAL";"TAB4",#N/A,TRUE,"GENERAL";"TAB5",#N/A,TRUE,"GENERAL"}</definedName>
    <definedName name="___i5" localSheetId="15">{"TAB1",#N/A,TRUE,"GENERAL";"TAB2",#N/A,TRUE,"GENERAL";"TAB3",#N/A,TRUE,"GENERAL";"TAB4",#N/A,TRUE,"GENERAL";"TAB5",#N/A,TRUE,"GENERAL"}</definedName>
    <definedName name="___i5" localSheetId="14">{"TAB1",#N/A,TRUE,"GENERAL";"TAB2",#N/A,TRUE,"GENERAL";"TAB3",#N/A,TRUE,"GENERAL";"TAB4",#N/A,TRUE,"GENERAL";"TAB5",#N/A,TRUE,"GENERAL"}</definedName>
    <definedName name="___i5">{"TAB1",#N/A,TRUE,"GENERAL";"TAB2",#N/A,TRUE,"GENERAL";"TAB3",#N/A,TRUE,"GENERAL";"TAB4",#N/A,TRUE,"GENERAL";"TAB5",#N/A,TRUE,"GENERAL"}</definedName>
    <definedName name="___i6" localSheetId="12">{"TAB1",#N/A,TRUE,"GENERAL";"TAB2",#N/A,TRUE,"GENERAL";"TAB3",#N/A,TRUE,"GENERAL";"TAB4",#N/A,TRUE,"GENERAL";"TAB5",#N/A,TRUE,"GENERAL"}</definedName>
    <definedName name="___i6" localSheetId="11">{"TAB1",#N/A,TRUE,"GENERAL";"TAB2",#N/A,TRUE,"GENERAL";"TAB3",#N/A,TRUE,"GENERAL";"TAB4",#N/A,TRUE,"GENERAL";"TAB5",#N/A,TRUE,"GENERAL"}</definedName>
    <definedName name="___i6" localSheetId="13">{"TAB1",#N/A,TRUE,"GENERAL";"TAB2",#N/A,TRUE,"GENERAL";"TAB3",#N/A,TRUE,"GENERAL";"TAB4",#N/A,TRUE,"GENERAL";"TAB5",#N/A,TRUE,"GENERAL"}</definedName>
    <definedName name="___i6" localSheetId="15">{"TAB1",#N/A,TRUE,"GENERAL";"TAB2",#N/A,TRUE,"GENERAL";"TAB3",#N/A,TRUE,"GENERAL";"TAB4",#N/A,TRUE,"GENERAL";"TAB5",#N/A,TRUE,"GENERAL"}</definedName>
    <definedName name="___i6" localSheetId="14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 localSheetId="12">{"via1",#N/A,TRUE,"general";"via2",#N/A,TRUE,"general";"via3",#N/A,TRUE,"general"}</definedName>
    <definedName name="___i7" localSheetId="11">{"via1",#N/A,TRUE,"general";"via2",#N/A,TRUE,"general";"via3",#N/A,TRUE,"general"}</definedName>
    <definedName name="___i7" localSheetId="13">{"via1",#N/A,TRUE,"general";"via2",#N/A,TRUE,"general";"via3",#N/A,TRUE,"general"}</definedName>
    <definedName name="___i7" localSheetId="15">{"via1",#N/A,TRUE,"general";"via2",#N/A,TRUE,"general";"via3",#N/A,TRUE,"general"}</definedName>
    <definedName name="___i7" localSheetId="14">{"via1",#N/A,TRUE,"general";"via2",#N/A,TRUE,"general";"via3",#N/A,TRUE,"general"}</definedName>
    <definedName name="___i7">{"via1",#N/A,TRUE,"general";"via2",#N/A,TRUE,"general";"via3",#N/A,TRUE,"general"}</definedName>
    <definedName name="___i77" localSheetId="12">{"TAB1",#N/A,TRUE,"GENERAL";"TAB2",#N/A,TRUE,"GENERAL";"TAB3",#N/A,TRUE,"GENERAL";"TAB4",#N/A,TRUE,"GENERAL";"TAB5",#N/A,TRUE,"GENERAL"}</definedName>
    <definedName name="___i77" localSheetId="11">{"TAB1",#N/A,TRUE,"GENERAL";"TAB2",#N/A,TRUE,"GENERAL";"TAB3",#N/A,TRUE,"GENERAL";"TAB4",#N/A,TRUE,"GENERAL";"TAB5",#N/A,TRUE,"GENERAL"}</definedName>
    <definedName name="___i77" localSheetId="13">{"TAB1",#N/A,TRUE,"GENERAL";"TAB2",#N/A,TRUE,"GENERAL";"TAB3",#N/A,TRUE,"GENERAL";"TAB4",#N/A,TRUE,"GENERAL";"TAB5",#N/A,TRUE,"GENERAL"}</definedName>
    <definedName name="___i77" localSheetId="15">{"TAB1",#N/A,TRUE,"GENERAL";"TAB2",#N/A,TRUE,"GENERAL";"TAB3",#N/A,TRUE,"GENERAL";"TAB4",#N/A,TRUE,"GENERAL";"TAB5",#N/A,TRUE,"GENERAL"}</definedName>
    <definedName name="___i77" localSheetId="14">{"TAB1",#N/A,TRUE,"GENERAL";"TAB2",#N/A,TRUE,"GENERAL";"TAB3",#N/A,TRUE,"GENERAL";"TAB4",#N/A,TRUE,"GENERAL";"TAB5",#N/A,TRUE,"GENERAL"}</definedName>
    <definedName name="___i77">{"TAB1",#N/A,TRUE,"GENERAL";"TAB2",#N/A,TRUE,"GENERAL";"TAB3",#N/A,TRUE,"GENERAL";"TAB4",#N/A,TRUE,"GENERAL";"TAB5",#N/A,TRUE,"GENERAL"}</definedName>
    <definedName name="___i8" localSheetId="12">{"via1",#N/A,TRUE,"general";"via2",#N/A,TRUE,"general";"via3",#N/A,TRUE,"general"}</definedName>
    <definedName name="___i8" localSheetId="11">{"via1",#N/A,TRUE,"general";"via2",#N/A,TRUE,"general";"via3",#N/A,TRUE,"general"}</definedName>
    <definedName name="___i8" localSheetId="13">{"via1",#N/A,TRUE,"general";"via2",#N/A,TRUE,"general";"via3",#N/A,TRUE,"general"}</definedName>
    <definedName name="___i8" localSheetId="15">{"via1",#N/A,TRUE,"general";"via2",#N/A,TRUE,"general";"via3",#N/A,TRUE,"general"}</definedName>
    <definedName name="___i8" localSheetId="14">{"via1",#N/A,TRUE,"general";"via2",#N/A,TRUE,"general";"via3",#N/A,TRUE,"general"}</definedName>
    <definedName name="___i8">{"via1",#N/A,TRUE,"general";"via2",#N/A,TRUE,"general";"via3",#N/A,TRUE,"general"}</definedName>
    <definedName name="___i9" localSheetId="12">{"TAB1",#N/A,TRUE,"GENERAL";"TAB2",#N/A,TRUE,"GENERAL";"TAB3",#N/A,TRUE,"GENERAL";"TAB4",#N/A,TRUE,"GENERAL";"TAB5",#N/A,TRUE,"GENERAL"}</definedName>
    <definedName name="___i9" localSheetId="11">{"TAB1",#N/A,TRUE,"GENERAL";"TAB2",#N/A,TRUE,"GENERAL";"TAB3",#N/A,TRUE,"GENERAL";"TAB4",#N/A,TRUE,"GENERAL";"TAB5",#N/A,TRUE,"GENERAL"}</definedName>
    <definedName name="___i9" localSheetId="13">{"TAB1",#N/A,TRUE,"GENERAL";"TAB2",#N/A,TRUE,"GENERAL";"TAB3",#N/A,TRUE,"GENERAL";"TAB4",#N/A,TRUE,"GENERAL";"TAB5",#N/A,TRUE,"GENERAL"}</definedName>
    <definedName name="___i9" localSheetId="15">{"TAB1",#N/A,TRUE,"GENERAL";"TAB2",#N/A,TRUE,"GENERAL";"TAB3",#N/A,TRUE,"GENERAL";"TAB4",#N/A,TRUE,"GENERAL";"TAB5",#N/A,TRUE,"GENERAL"}</definedName>
    <definedName name="___i9" localSheetId="14">{"TAB1",#N/A,TRUE,"GENERAL";"TAB2",#N/A,TRUE,"GENERAL";"TAB3",#N/A,TRUE,"GENERAL";"TAB4",#N/A,TRUE,"GENERAL";"TAB5",#N/A,TRUE,"GENERAL"}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12">{"TAB1",#N/A,TRUE,"GENERAL";"TAB2",#N/A,TRUE,"GENERAL";"TAB3",#N/A,TRUE,"GENERAL";"TAB4",#N/A,TRUE,"GENERAL";"TAB5",#N/A,TRUE,"GENERAL"}</definedName>
    <definedName name="___k3" localSheetId="11">{"TAB1",#N/A,TRUE,"GENERAL";"TAB2",#N/A,TRUE,"GENERAL";"TAB3",#N/A,TRUE,"GENERAL";"TAB4",#N/A,TRUE,"GENERAL";"TAB5",#N/A,TRUE,"GENERAL"}</definedName>
    <definedName name="___k3" localSheetId="13">{"TAB1",#N/A,TRUE,"GENERAL";"TAB2",#N/A,TRUE,"GENERAL";"TAB3",#N/A,TRUE,"GENERAL";"TAB4",#N/A,TRUE,"GENERAL";"TAB5",#N/A,TRUE,"GENERAL"}</definedName>
    <definedName name="___k3" localSheetId="15">{"TAB1",#N/A,TRUE,"GENERAL";"TAB2",#N/A,TRUE,"GENERAL";"TAB3",#N/A,TRUE,"GENERAL";"TAB4",#N/A,TRUE,"GENERAL";"TAB5",#N/A,TRUE,"GENERAL"}</definedName>
    <definedName name="___k3" localSheetId="14">{"TAB1",#N/A,TRUE,"GENERAL";"TAB2",#N/A,TRUE,"GENERAL";"TAB3",#N/A,TRUE,"GENERAL";"TAB4",#N/A,TRUE,"GENERAL";"TAB5",#N/A,TRUE,"GENERAL"}</definedName>
    <definedName name="___k3">{"TAB1",#N/A,TRUE,"GENERAL";"TAB2",#N/A,TRUE,"GENERAL";"TAB3",#N/A,TRUE,"GENERAL";"TAB4",#N/A,TRUE,"GENERAL";"TAB5",#N/A,TRUE,"GENERAL"}</definedName>
    <definedName name="___k4" localSheetId="12">{"via1",#N/A,TRUE,"general";"via2",#N/A,TRUE,"general";"via3",#N/A,TRUE,"general"}</definedName>
    <definedName name="___k4" localSheetId="11">{"via1",#N/A,TRUE,"general";"via2",#N/A,TRUE,"general";"via3",#N/A,TRUE,"general"}</definedName>
    <definedName name="___k4" localSheetId="13">{"via1",#N/A,TRUE,"general";"via2",#N/A,TRUE,"general";"via3",#N/A,TRUE,"general"}</definedName>
    <definedName name="___k4" localSheetId="15">{"via1",#N/A,TRUE,"general";"via2",#N/A,TRUE,"general";"via3",#N/A,TRUE,"general"}</definedName>
    <definedName name="___k4" localSheetId="14">{"via1",#N/A,TRUE,"general";"via2",#N/A,TRUE,"general";"via3",#N/A,TRUE,"general"}</definedName>
    <definedName name="___k4">{"via1",#N/A,TRUE,"general";"via2",#N/A,TRUE,"general";"via3",#N/A,TRUE,"general"}</definedName>
    <definedName name="___k5" localSheetId="12">{"via1",#N/A,TRUE,"general";"via2",#N/A,TRUE,"general";"via3",#N/A,TRUE,"general"}</definedName>
    <definedName name="___k5" localSheetId="11">{"via1",#N/A,TRUE,"general";"via2",#N/A,TRUE,"general";"via3",#N/A,TRUE,"general"}</definedName>
    <definedName name="___k5" localSheetId="13">{"via1",#N/A,TRUE,"general";"via2",#N/A,TRUE,"general";"via3",#N/A,TRUE,"general"}</definedName>
    <definedName name="___k5" localSheetId="15">{"via1",#N/A,TRUE,"general";"via2",#N/A,TRUE,"general";"via3",#N/A,TRUE,"general"}</definedName>
    <definedName name="___k5" localSheetId="14">{"via1",#N/A,TRUE,"general";"via2",#N/A,TRUE,"general";"via3",#N/A,TRUE,"general"}</definedName>
    <definedName name="___k5">{"via1",#N/A,TRUE,"general";"via2",#N/A,TRUE,"general";"via3",#N/A,TRUE,"general"}</definedName>
    <definedName name="___k6" localSheetId="12">{"TAB1",#N/A,TRUE,"GENERAL";"TAB2",#N/A,TRUE,"GENERAL";"TAB3",#N/A,TRUE,"GENERAL";"TAB4",#N/A,TRUE,"GENERAL";"TAB5",#N/A,TRUE,"GENERAL"}</definedName>
    <definedName name="___k6" localSheetId="11">{"TAB1",#N/A,TRUE,"GENERAL";"TAB2",#N/A,TRUE,"GENERAL";"TAB3",#N/A,TRUE,"GENERAL";"TAB4",#N/A,TRUE,"GENERAL";"TAB5",#N/A,TRUE,"GENERAL"}</definedName>
    <definedName name="___k6" localSheetId="13">{"TAB1",#N/A,TRUE,"GENERAL";"TAB2",#N/A,TRUE,"GENERAL";"TAB3",#N/A,TRUE,"GENERAL";"TAB4",#N/A,TRUE,"GENERAL";"TAB5",#N/A,TRUE,"GENERAL"}</definedName>
    <definedName name="___k6" localSheetId="15">{"TAB1",#N/A,TRUE,"GENERAL";"TAB2",#N/A,TRUE,"GENERAL";"TAB3",#N/A,TRUE,"GENERAL";"TAB4",#N/A,TRUE,"GENERAL";"TAB5",#N/A,TRUE,"GENERAL"}</definedName>
    <definedName name="___k6" localSheetId="14">{"TAB1",#N/A,TRUE,"GENERAL";"TAB2",#N/A,TRUE,"GENERAL";"TAB3",#N/A,TRUE,"GENERAL";"TAB4",#N/A,TRUE,"GENERAL";"TAB5",#N/A,TRUE,"GENERAL"}</definedName>
    <definedName name="___k6">{"TAB1",#N/A,TRUE,"GENERAL";"TAB2",#N/A,TRUE,"GENERAL";"TAB3",#N/A,TRUE,"GENERAL";"TAB4",#N/A,TRUE,"GENERAL";"TAB5",#N/A,TRUE,"GENERAL"}</definedName>
    <definedName name="___k7" localSheetId="12">{"via1",#N/A,TRUE,"general";"via2",#N/A,TRUE,"general";"via3",#N/A,TRUE,"general"}</definedName>
    <definedName name="___k7" localSheetId="11">{"via1",#N/A,TRUE,"general";"via2",#N/A,TRUE,"general";"via3",#N/A,TRUE,"general"}</definedName>
    <definedName name="___k7" localSheetId="13">{"via1",#N/A,TRUE,"general";"via2",#N/A,TRUE,"general";"via3",#N/A,TRUE,"general"}</definedName>
    <definedName name="___k7" localSheetId="15">{"via1",#N/A,TRUE,"general";"via2",#N/A,TRUE,"general";"via3",#N/A,TRUE,"general"}</definedName>
    <definedName name="___k7" localSheetId="14">{"via1",#N/A,TRUE,"general";"via2",#N/A,TRUE,"general";"via3",#N/A,TRUE,"general"}</definedName>
    <definedName name="___k7">{"via1",#N/A,TRUE,"general";"via2",#N/A,TRUE,"general";"via3",#N/A,TRUE,"general"}</definedName>
    <definedName name="___k8" localSheetId="12">{"via1",#N/A,TRUE,"general";"via2",#N/A,TRUE,"general";"via3",#N/A,TRUE,"general"}</definedName>
    <definedName name="___k8" localSheetId="11">{"via1",#N/A,TRUE,"general";"via2",#N/A,TRUE,"general";"via3",#N/A,TRUE,"general"}</definedName>
    <definedName name="___k8" localSheetId="13">{"via1",#N/A,TRUE,"general";"via2",#N/A,TRUE,"general";"via3",#N/A,TRUE,"general"}</definedName>
    <definedName name="___k8" localSheetId="15">{"via1",#N/A,TRUE,"general";"via2",#N/A,TRUE,"general";"via3",#N/A,TRUE,"general"}</definedName>
    <definedName name="___k8" localSheetId="14">{"via1",#N/A,TRUE,"general";"via2",#N/A,TRUE,"general";"via3",#N/A,TRUE,"general"}</definedName>
    <definedName name="___k8">{"via1",#N/A,TRUE,"general";"via2",#N/A,TRUE,"general";"via3",#N/A,TRUE,"general"}</definedName>
    <definedName name="___k9" localSheetId="12">{"TAB1",#N/A,TRUE,"GENERAL";"TAB2",#N/A,TRUE,"GENERAL";"TAB3",#N/A,TRUE,"GENERAL";"TAB4",#N/A,TRUE,"GENERAL";"TAB5",#N/A,TRUE,"GENERAL"}</definedName>
    <definedName name="___k9" localSheetId="11">{"TAB1",#N/A,TRUE,"GENERAL";"TAB2",#N/A,TRUE,"GENERAL";"TAB3",#N/A,TRUE,"GENERAL";"TAB4",#N/A,TRUE,"GENERAL";"TAB5",#N/A,TRUE,"GENERAL"}</definedName>
    <definedName name="___k9" localSheetId="13">{"TAB1",#N/A,TRUE,"GENERAL";"TAB2",#N/A,TRUE,"GENERAL";"TAB3",#N/A,TRUE,"GENERAL";"TAB4",#N/A,TRUE,"GENERAL";"TAB5",#N/A,TRUE,"GENERAL"}</definedName>
    <definedName name="___k9" localSheetId="15">{"TAB1",#N/A,TRUE,"GENERAL";"TAB2",#N/A,TRUE,"GENERAL";"TAB3",#N/A,TRUE,"GENERAL";"TAB4",#N/A,TRUE,"GENERAL";"TAB5",#N/A,TRUE,"GENERAL"}</definedName>
    <definedName name="___k9" localSheetId="14">{"TAB1",#N/A,TRUE,"GENERAL";"TAB2",#N/A,TRUE,"GENERAL";"TAB3",#N/A,TRUE,"GENERAL";"TAB4",#N/A,TRUE,"GENERAL";"TAB5",#N/A,TRUE,"GENERAL"}</definedName>
    <definedName name="___k9">{"TAB1",#N/A,TRUE,"GENERAL";"TAB2",#N/A,TRUE,"GENERAL";"TAB3",#N/A,TRUE,"GENERAL";"TAB4",#N/A,TRUE,"GENERAL";"TAB5",#N/A,TRUE,"GENERAL"}</definedName>
    <definedName name="___kjk6" localSheetId="12">{"TAB1",#N/A,TRUE,"GENERAL";"TAB2",#N/A,TRUE,"GENERAL";"TAB3",#N/A,TRUE,"GENERAL";"TAB4",#N/A,TRUE,"GENERAL";"TAB5",#N/A,TRUE,"GENERAL"}</definedName>
    <definedName name="___kjk6" localSheetId="11">{"TAB1",#N/A,TRUE,"GENERAL";"TAB2",#N/A,TRUE,"GENERAL";"TAB3",#N/A,TRUE,"GENERAL";"TAB4",#N/A,TRUE,"GENERAL";"TAB5",#N/A,TRUE,"GENERAL"}</definedName>
    <definedName name="___kjk6" localSheetId="13">{"TAB1",#N/A,TRUE,"GENERAL";"TAB2",#N/A,TRUE,"GENERAL";"TAB3",#N/A,TRUE,"GENERAL";"TAB4",#N/A,TRUE,"GENERAL";"TAB5",#N/A,TRUE,"GENERAL"}</definedName>
    <definedName name="___kjk6" localSheetId="15">{"TAB1",#N/A,TRUE,"GENERAL";"TAB2",#N/A,TRUE,"GENERAL";"TAB3",#N/A,TRUE,"GENERAL";"TAB4",#N/A,TRUE,"GENERAL";"TAB5",#N/A,TRUE,"GENERAL"}</definedName>
    <definedName name="___kjk6" localSheetId="14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 localSheetId="12">{"via1",#N/A,TRUE,"general";"via2",#N/A,TRUE,"general";"via3",#N/A,TRUE,"general"}</definedName>
    <definedName name="___m3" localSheetId="11">{"via1",#N/A,TRUE,"general";"via2",#N/A,TRUE,"general";"via3",#N/A,TRUE,"general"}</definedName>
    <definedName name="___m3" localSheetId="13">{"via1",#N/A,TRUE,"general";"via2",#N/A,TRUE,"general";"via3",#N/A,TRUE,"general"}</definedName>
    <definedName name="___m3" localSheetId="15">{"via1",#N/A,TRUE,"general";"via2",#N/A,TRUE,"general";"via3",#N/A,TRUE,"general"}</definedName>
    <definedName name="___m3" localSheetId="14">{"via1",#N/A,TRUE,"general";"via2",#N/A,TRUE,"general";"via3",#N/A,TRUE,"general"}</definedName>
    <definedName name="___m3">{"via1",#N/A,TRUE,"general";"via2",#N/A,TRUE,"general";"via3",#N/A,TRUE,"general"}</definedName>
    <definedName name="___m4" localSheetId="12">{"TAB1",#N/A,TRUE,"GENERAL";"TAB2",#N/A,TRUE,"GENERAL";"TAB3",#N/A,TRUE,"GENERAL";"TAB4",#N/A,TRUE,"GENERAL";"TAB5",#N/A,TRUE,"GENERAL"}</definedName>
    <definedName name="___m4" localSheetId="11">{"TAB1",#N/A,TRUE,"GENERAL";"TAB2",#N/A,TRUE,"GENERAL";"TAB3",#N/A,TRUE,"GENERAL";"TAB4",#N/A,TRUE,"GENERAL";"TAB5",#N/A,TRUE,"GENERAL"}</definedName>
    <definedName name="___m4" localSheetId="13">{"TAB1",#N/A,TRUE,"GENERAL";"TAB2",#N/A,TRUE,"GENERAL";"TAB3",#N/A,TRUE,"GENERAL";"TAB4",#N/A,TRUE,"GENERAL";"TAB5",#N/A,TRUE,"GENERAL"}</definedName>
    <definedName name="___m4" localSheetId="15">{"TAB1",#N/A,TRUE,"GENERAL";"TAB2",#N/A,TRUE,"GENERAL";"TAB3",#N/A,TRUE,"GENERAL";"TAB4",#N/A,TRUE,"GENERAL";"TAB5",#N/A,TRUE,"GENERAL"}</definedName>
    <definedName name="___m4" localSheetId="14">{"TAB1",#N/A,TRUE,"GENERAL";"TAB2",#N/A,TRUE,"GENERAL";"TAB3",#N/A,TRUE,"GENERAL";"TAB4",#N/A,TRUE,"GENERAL";"TAB5",#N/A,TRUE,"GENERAL"}</definedName>
    <definedName name="___m4">{"TAB1",#N/A,TRUE,"GENERAL";"TAB2",#N/A,TRUE,"GENERAL";"TAB3",#N/A,TRUE,"GENERAL";"TAB4",#N/A,TRUE,"GENERAL";"TAB5",#N/A,TRUE,"GENERAL"}</definedName>
    <definedName name="___m5" localSheetId="12">{"via1",#N/A,TRUE,"general";"via2",#N/A,TRUE,"general";"via3",#N/A,TRUE,"general"}</definedName>
    <definedName name="___m5" localSheetId="11">{"via1",#N/A,TRUE,"general";"via2",#N/A,TRUE,"general";"via3",#N/A,TRUE,"general"}</definedName>
    <definedName name="___m5" localSheetId="13">{"via1",#N/A,TRUE,"general";"via2",#N/A,TRUE,"general";"via3",#N/A,TRUE,"general"}</definedName>
    <definedName name="___m5" localSheetId="15">{"via1",#N/A,TRUE,"general";"via2",#N/A,TRUE,"general";"via3",#N/A,TRUE,"general"}</definedName>
    <definedName name="___m5" localSheetId="14">{"via1",#N/A,TRUE,"general";"via2",#N/A,TRUE,"general";"via3",#N/A,TRUE,"general"}</definedName>
    <definedName name="___m5">{"via1",#N/A,TRUE,"general";"via2",#N/A,TRUE,"general";"via3",#N/A,TRUE,"general"}</definedName>
    <definedName name="___m6" localSheetId="12">{"TAB1",#N/A,TRUE,"GENERAL";"TAB2",#N/A,TRUE,"GENERAL";"TAB3",#N/A,TRUE,"GENERAL";"TAB4",#N/A,TRUE,"GENERAL";"TAB5",#N/A,TRUE,"GENERAL"}</definedName>
    <definedName name="___m6" localSheetId="11">{"TAB1",#N/A,TRUE,"GENERAL";"TAB2",#N/A,TRUE,"GENERAL";"TAB3",#N/A,TRUE,"GENERAL";"TAB4",#N/A,TRUE,"GENERAL";"TAB5",#N/A,TRUE,"GENERAL"}</definedName>
    <definedName name="___m6" localSheetId="13">{"TAB1",#N/A,TRUE,"GENERAL";"TAB2",#N/A,TRUE,"GENERAL";"TAB3",#N/A,TRUE,"GENERAL";"TAB4",#N/A,TRUE,"GENERAL";"TAB5",#N/A,TRUE,"GENERAL"}</definedName>
    <definedName name="___m6" localSheetId="15">{"TAB1",#N/A,TRUE,"GENERAL";"TAB2",#N/A,TRUE,"GENERAL";"TAB3",#N/A,TRUE,"GENERAL";"TAB4",#N/A,TRUE,"GENERAL";"TAB5",#N/A,TRUE,"GENERAL"}</definedName>
    <definedName name="___m6" localSheetId="14">{"TAB1",#N/A,TRUE,"GENERAL";"TAB2",#N/A,TRUE,"GENERAL";"TAB3",#N/A,TRUE,"GENERAL";"TAB4",#N/A,TRUE,"GENERAL";"TAB5",#N/A,TRUE,"GENERAL"}</definedName>
    <definedName name="___m6">{"TAB1",#N/A,TRUE,"GENERAL";"TAB2",#N/A,TRUE,"GENERAL";"TAB3",#N/A,TRUE,"GENERAL";"TAB4",#N/A,TRUE,"GENERAL";"TAB5",#N/A,TRUE,"GENERAL"}</definedName>
    <definedName name="___m7" localSheetId="12">{"TAB1",#N/A,TRUE,"GENERAL";"TAB2",#N/A,TRUE,"GENERAL";"TAB3",#N/A,TRUE,"GENERAL";"TAB4",#N/A,TRUE,"GENERAL";"TAB5",#N/A,TRUE,"GENERAL"}</definedName>
    <definedName name="___m7" localSheetId="11">{"TAB1",#N/A,TRUE,"GENERAL";"TAB2",#N/A,TRUE,"GENERAL";"TAB3",#N/A,TRUE,"GENERAL";"TAB4",#N/A,TRUE,"GENERAL";"TAB5",#N/A,TRUE,"GENERAL"}</definedName>
    <definedName name="___m7" localSheetId="13">{"TAB1",#N/A,TRUE,"GENERAL";"TAB2",#N/A,TRUE,"GENERAL";"TAB3",#N/A,TRUE,"GENERAL";"TAB4",#N/A,TRUE,"GENERAL";"TAB5",#N/A,TRUE,"GENERAL"}</definedName>
    <definedName name="___m7" localSheetId="15">{"TAB1",#N/A,TRUE,"GENERAL";"TAB2",#N/A,TRUE,"GENERAL";"TAB3",#N/A,TRUE,"GENERAL";"TAB4",#N/A,TRUE,"GENERAL";"TAB5",#N/A,TRUE,"GENERAL"}</definedName>
    <definedName name="___m7" localSheetId="14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 localSheetId="12">{"via1",#N/A,TRUE,"general";"via2",#N/A,TRUE,"general";"via3",#N/A,TRUE,"general"}</definedName>
    <definedName name="___m8" localSheetId="11">{"via1",#N/A,TRUE,"general";"via2",#N/A,TRUE,"general";"via3",#N/A,TRUE,"general"}</definedName>
    <definedName name="___m8" localSheetId="13">{"via1",#N/A,TRUE,"general";"via2",#N/A,TRUE,"general";"via3",#N/A,TRUE,"general"}</definedName>
    <definedName name="___m8" localSheetId="15">{"via1",#N/A,TRUE,"general";"via2",#N/A,TRUE,"general";"via3",#N/A,TRUE,"general"}</definedName>
    <definedName name="___m8" localSheetId="14">{"via1",#N/A,TRUE,"general";"via2",#N/A,TRUE,"general";"via3",#N/A,TRUE,"general"}</definedName>
    <definedName name="___m8">{"via1",#N/A,TRUE,"general";"via2",#N/A,TRUE,"general";"via3",#N/A,TRUE,"general"}</definedName>
    <definedName name="___m9" localSheetId="12">{"via1",#N/A,TRUE,"general";"via2",#N/A,TRUE,"general";"via3",#N/A,TRUE,"general"}</definedName>
    <definedName name="___m9" localSheetId="11">{"via1",#N/A,TRUE,"general";"via2",#N/A,TRUE,"general";"via3",#N/A,TRUE,"general"}</definedName>
    <definedName name="___m9" localSheetId="13">{"via1",#N/A,TRUE,"general";"via2",#N/A,TRUE,"general";"via3",#N/A,TRUE,"general"}</definedName>
    <definedName name="___m9" localSheetId="15">{"via1",#N/A,TRUE,"general";"via2",#N/A,TRUE,"general";"via3",#N/A,TRUE,"general"}</definedName>
    <definedName name="___m9" localSheetId="14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MOR12">'[3]A.U. BASICOS'!$M$26</definedName>
    <definedName name="___mor13">'[4]A.U. BASICOS'!$M$27</definedName>
    <definedName name="___MOR14">#REF!</definedName>
    <definedName name="___MOR15">#REF!</definedName>
    <definedName name="___MOR16">#REF!</definedName>
    <definedName name="___MOR17">#REF!</definedName>
    <definedName name="___n3" localSheetId="12">{"TAB1",#N/A,TRUE,"GENERAL";"TAB2",#N/A,TRUE,"GENERAL";"TAB3",#N/A,TRUE,"GENERAL";"TAB4",#N/A,TRUE,"GENERAL";"TAB5",#N/A,TRUE,"GENERAL"}</definedName>
    <definedName name="___n3" localSheetId="11">{"TAB1",#N/A,TRUE,"GENERAL";"TAB2",#N/A,TRUE,"GENERAL";"TAB3",#N/A,TRUE,"GENERAL";"TAB4",#N/A,TRUE,"GENERAL";"TAB5",#N/A,TRUE,"GENERAL"}</definedName>
    <definedName name="___n3" localSheetId="13">{"TAB1",#N/A,TRUE,"GENERAL";"TAB2",#N/A,TRUE,"GENERAL";"TAB3",#N/A,TRUE,"GENERAL";"TAB4",#N/A,TRUE,"GENERAL";"TAB5",#N/A,TRUE,"GENERAL"}</definedName>
    <definedName name="___n3" localSheetId="15">{"TAB1",#N/A,TRUE,"GENERAL";"TAB2",#N/A,TRUE,"GENERAL";"TAB3",#N/A,TRUE,"GENERAL";"TAB4",#N/A,TRUE,"GENERAL";"TAB5",#N/A,TRUE,"GENERAL"}</definedName>
    <definedName name="___n3" localSheetId="14">{"TAB1",#N/A,TRUE,"GENERAL";"TAB2",#N/A,TRUE,"GENERAL";"TAB3",#N/A,TRUE,"GENERAL";"TAB4",#N/A,TRUE,"GENERAL";"TAB5",#N/A,TRUE,"GENERAL"}</definedName>
    <definedName name="___n3">{"TAB1",#N/A,TRUE,"GENERAL";"TAB2",#N/A,TRUE,"GENERAL";"TAB3",#N/A,TRUE,"GENERAL";"TAB4",#N/A,TRUE,"GENERAL";"TAB5",#N/A,TRUE,"GENERAL"}</definedName>
    <definedName name="___n4" localSheetId="12">{"via1",#N/A,TRUE,"general";"via2",#N/A,TRUE,"general";"via3",#N/A,TRUE,"general"}</definedName>
    <definedName name="___n4" localSheetId="11">{"via1",#N/A,TRUE,"general";"via2",#N/A,TRUE,"general";"via3",#N/A,TRUE,"general"}</definedName>
    <definedName name="___n4" localSheetId="13">{"via1",#N/A,TRUE,"general";"via2",#N/A,TRUE,"general";"via3",#N/A,TRUE,"general"}</definedName>
    <definedName name="___n4" localSheetId="15">{"via1",#N/A,TRUE,"general";"via2",#N/A,TRUE,"general";"via3",#N/A,TRUE,"general"}</definedName>
    <definedName name="___n4" localSheetId="14">{"via1",#N/A,TRUE,"general";"via2",#N/A,TRUE,"general";"via3",#N/A,TRUE,"general"}</definedName>
    <definedName name="___n4">{"via1",#N/A,TRUE,"general";"via2",#N/A,TRUE,"general";"via3",#N/A,TRUE,"general"}</definedName>
    <definedName name="___n5" localSheetId="12">{"TAB1",#N/A,TRUE,"GENERAL";"TAB2",#N/A,TRUE,"GENERAL";"TAB3",#N/A,TRUE,"GENERAL";"TAB4",#N/A,TRUE,"GENERAL";"TAB5",#N/A,TRUE,"GENERAL"}</definedName>
    <definedName name="___n5" localSheetId="11">{"TAB1",#N/A,TRUE,"GENERAL";"TAB2",#N/A,TRUE,"GENERAL";"TAB3",#N/A,TRUE,"GENERAL";"TAB4",#N/A,TRUE,"GENERAL";"TAB5",#N/A,TRUE,"GENERAL"}</definedName>
    <definedName name="___n5" localSheetId="13">{"TAB1",#N/A,TRUE,"GENERAL";"TAB2",#N/A,TRUE,"GENERAL";"TAB3",#N/A,TRUE,"GENERAL";"TAB4",#N/A,TRUE,"GENERAL";"TAB5",#N/A,TRUE,"GENERAL"}</definedName>
    <definedName name="___n5" localSheetId="15">{"TAB1",#N/A,TRUE,"GENERAL";"TAB2",#N/A,TRUE,"GENERAL";"TAB3",#N/A,TRUE,"GENERAL";"TAB4",#N/A,TRUE,"GENERAL";"TAB5",#N/A,TRUE,"GENERAL"}</definedName>
    <definedName name="___n5" localSheetId="14">{"TAB1",#N/A,TRUE,"GENERAL";"TAB2",#N/A,TRUE,"GENERAL";"TAB3",#N/A,TRUE,"GENERAL";"TAB4",#N/A,TRUE,"GENERAL";"TAB5",#N/A,TRUE,"GENERAL"}</definedName>
    <definedName name="___n5">{"TAB1",#N/A,TRUE,"GENERAL";"TAB2",#N/A,TRUE,"GENERAL";"TAB3",#N/A,TRUE,"GENERAL";"TAB4",#N/A,TRUE,"GENERAL";"TAB5",#N/A,TRUE,"GENERAL"}</definedName>
    <definedName name="___nyn7" localSheetId="12">{"via1",#N/A,TRUE,"general";"via2",#N/A,TRUE,"general";"via3",#N/A,TRUE,"general"}</definedName>
    <definedName name="___nyn7" localSheetId="11">{"via1",#N/A,TRUE,"general";"via2",#N/A,TRUE,"general";"via3",#N/A,TRUE,"general"}</definedName>
    <definedName name="___nyn7" localSheetId="13">{"via1",#N/A,TRUE,"general";"via2",#N/A,TRUE,"general";"via3",#N/A,TRUE,"general"}</definedName>
    <definedName name="___nyn7" localSheetId="15">{"via1",#N/A,TRUE,"general";"via2",#N/A,TRUE,"general";"via3",#N/A,TRUE,"general"}</definedName>
    <definedName name="___nyn7" localSheetId="14">{"via1",#N/A,TRUE,"general";"via2",#N/A,TRUE,"general";"via3",#N/A,TRUE,"general"}</definedName>
    <definedName name="___nyn7">{"via1",#N/A,TRUE,"general";"via2",#N/A,TRUE,"general";"via3",#N/A,TRUE,"general"}</definedName>
    <definedName name="___o4" localSheetId="12">{"via1",#N/A,TRUE,"general";"via2",#N/A,TRUE,"general";"via3",#N/A,TRUE,"general"}</definedName>
    <definedName name="___o4" localSheetId="11">{"via1",#N/A,TRUE,"general";"via2",#N/A,TRUE,"general";"via3",#N/A,TRUE,"general"}</definedName>
    <definedName name="___o4" localSheetId="13">{"via1",#N/A,TRUE,"general";"via2",#N/A,TRUE,"general";"via3",#N/A,TRUE,"general"}</definedName>
    <definedName name="___o4" localSheetId="15">{"via1",#N/A,TRUE,"general";"via2",#N/A,TRUE,"general";"via3",#N/A,TRUE,"general"}</definedName>
    <definedName name="___o4" localSheetId="14">{"via1",#N/A,TRUE,"general";"via2",#N/A,TRUE,"general";"via3",#N/A,TRUE,"general"}</definedName>
    <definedName name="___o4">{"via1",#N/A,TRUE,"general";"via2",#N/A,TRUE,"general";"via3",#N/A,TRUE,"general"}</definedName>
    <definedName name="___o5" localSheetId="12">{"TAB1",#N/A,TRUE,"GENERAL";"TAB2",#N/A,TRUE,"GENERAL";"TAB3",#N/A,TRUE,"GENERAL";"TAB4",#N/A,TRUE,"GENERAL";"TAB5",#N/A,TRUE,"GENERAL"}</definedName>
    <definedName name="___o5" localSheetId="11">{"TAB1",#N/A,TRUE,"GENERAL";"TAB2",#N/A,TRUE,"GENERAL";"TAB3",#N/A,TRUE,"GENERAL";"TAB4",#N/A,TRUE,"GENERAL";"TAB5",#N/A,TRUE,"GENERAL"}</definedName>
    <definedName name="___o5" localSheetId="13">{"TAB1",#N/A,TRUE,"GENERAL";"TAB2",#N/A,TRUE,"GENERAL";"TAB3",#N/A,TRUE,"GENERAL";"TAB4",#N/A,TRUE,"GENERAL";"TAB5",#N/A,TRUE,"GENERAL"}</definedName>
    <definedName name="___o5" localSheetId="15">{"TAB1",#N/A,TRUE,"GENERAL";"TAB2",#N/A,TRUE,"GENERAL";"TAB3",#N/A,TRUE,"GENERAL";"TAB4",#N/A,TRUE,"GENERAL";"TAB5",#N/A,TRUE,"GENERAL"}</definedName>
    <definedName name="___o5" localSheetId="14">{"TAB1",#N/A,TRUE,"GENERAL";"TAB2",#N/A,TRUE,"GENERAL";"TAB3",#N/A,TRUE,"GENERAL";"TAB4",#N/A,TRUE,"GENERAL";"TAB5",#N/A,TRUE,"GENERAL"}</definedName>
    <definedName name="___o5">{"TAB1",#N/A,TRUE,"GENERAL";"TAB2",#N/A,TRUE,"GENERAL";"TAB3",#N/A,TRUE,"GENERAL";"TAB4",#N/A,TRUE,"GENERAL";"TAB5",#N/A,TRUE,"GENERAL"}</definedName>
    <definedName name="___o6" localSheetId="12">{"TAB1",#N/A,TRUE,"GENERAL";"TAB2",#N/A,TRUE,"GENERAL";"TAB3",#N/A,TRUE,"GENERAL";"TAB4",#N/A,TRUE,"GENERAL";"TAB5",#N/A,TRUE,"GENERAL"}</definedName>
    <definedName name="___o6" localSheetId="11">{"TAB1",#N/A,TRUE,"GENERAL";"TAB2",#N/A,TRUE,"GENERAL";"TAB3",#N/A,TRUE,"GENERAL";"TAB4",#N/A,TRUE,"GENERAL";"TAB5",#N/A,TRUE,"GENERAL"}</definedName>
    <definedName name="___o6" localSheetId="13">{"TAB1",#N/A,TRUE,"GENERAL";"TAB2",#N/A,TRUE,"GENERAL";"TAB3",#N/A,TRUE,"GENERAL";"TAB4",#N/A,TRUE,"GENERAL";"TAB5",#N/A,TRUE,"GENERAL"}</definedName>
    <definedName name="___o6" localSheetId="15">{"TAB1",#N/A,TRUE,"GENERAL";"TAB2",#N/A,TRUE,"GENERAL";"TAB3",#N/A,TRUE,"GENERAL";"TAB4",#N/A,TRUE,"GENERAL";"TAB5",#N/A,TRUE,"GENERAL"}</definedName>
    <definedName name="___o6" localSheetId="14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 localSheetId="12">{"TAB1",#N/A,TRUE,"GENERAL";"TAB2",#N/A,TRUE,"GENERAL";"TAB3",#N/A,TRUE,"GENERAL";"TAB4",#N/A,TRUE,"GENERAL";"TAB5",#N/A,TRUE,"GENERAL"}</definedName>
    <definedName name="___o7" localSheetId="11">{"TAB1",#N/A,TRUE,"GENERAL";"TAB2",#N/A,TRUE,"GENERAL";"TAB3",#N/A,TRUE,"GENERAL";"TAB4",#N/A,TRUE,"GENERAL";"TAB5",#N/A,TRUE,"GENERAL"}</definedName>
    <definedName name="___o7" localSheetId="13">{"TAB1",#N/A,TRUE,"GENERAL";"TAB2",#N/A,TRUE,"GENERAL";"TAB3",#N/A,TRUE,"GENERAL";"TAB4",#N/A,TRUE,"GENERAL";"TAB5",#N/A,TRUE,"GENERAL"}</definedName>
    <definedName name="___o7" localSheetId="15">{"TAB1",#N/A,TRUE,"GENERAL";"TAB2",#N/A,TRUE,"GENERAL";"TAB3",#N/A,TRUE,"GENERAL";"TAB4",#N/A,TRUE,"GENERAL";"TAB5",#N/A,TRUE,"GENERAL"}</definedName>
    <definedName name="___o7" localSheetId="14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 localSheetId="12">{"via1",#N/A,TRUE,"general";"via2",#N/A,TRUE,"general";"via3",#N/A,TRUE,"general"}</definedName>
    <definedName name="___o8" localSheetId="11">{"via1",#N/A,TRUE,"general";"via2",#N/A,TRUE,"general";"via3",#N/A,TRUE,"general"}</definedName>
    <definedName name="___o8" localSheetId="13">{"via1",#N/A,TRUE,"general";"via2",#N/A,TRUE,"general";"via3",#N/A,TRUE,"general"}</definedName>
    <definedName name="___o8" localSheetId="15">{"via1",#N/A,TRUE,"general";"via2",#N/A,TRUE,"general";"via3",#N/A,TRUE,"general"}</definedName>
    <definedName name="___o8" localSheetId="14">{"via1",#N/A,TRUE,"general";"via2",#N/A,TRUE,"general";"via3",#N/A,TRUE,"general"}</definedName>
    <definedName name="___o8">{"via1",#N/A,TRUE,"general";"via2",#N/A,TRUE,"general";"via3",#N/A,TRUE,"general"}</definedName>
    <definedName name="___o9" localSheetId="12">{"TAB1",#N/A,TRUE,"GENERAL";"TAB2",#N/A,TRUE,"GENERAL";"TAB3",#N/A,TRUE,"GENERAL";"TAB4",#N/A,TRUE,"GENERAL";"TAB5",#N/A,TRUE,"GENERAL"}</definedName>
    <definedName name="___o9" localSheetId="11">{"TAB1",#N/A,TRUE,"GENERAL";"TAB2",#N/A,TRUE,"GENERAL";"TAB3",#N/A,TRUE,"GENERAL";"TAB4",#N/A,TRUE,"GENERAL";"TAB5",#N/A,TRUE,"GENERAL"}</definedName>
    <definedName name="___o9" localSheetId="13">{"TAB1",#N/A,TRUE,"GENERAL";"TAB2",#N/A,TRUE,"GENERAL";"TAB3",#N/A,TRUE,"GENERAL";"TAB4",#N/A,TRUE,"GENERAL";"TAB5",#N/A,TRUE,"GENERAL"}</definedName>
    <definedName name="___o9" localSheetId="15">{"TAB1",#N/A,TRUE,"GENERAL";"TAB2",#N/A,TRUE,"GENERAL";"TAB3",#N/A,TRUE,"GENERAL";"TAB4",#N/A,TRUE,"GENERAL";"TAB5",#N/A,TRUE,"GENERAL"}</definedName>
    <definedName name="___o9" localSheetId="14">{"TAB1",#N/A,TRUE,"GENERAL";"TAB2",#N/A,TRUE,"GENERAL";"TAB3",#N/A,TRUE,"GENERAL";"TAB4",#N/A,TRUE,"GENERAL";"TAB5",#N/A,TRUE,"GENERAL"}</definedName>
    <definedName name="___o9">{"TAB1",#N/A,TRUE,"GENERAL";"TAB2",#N/A,TRUE,"GENERAL";"TAB3",#N/A,TRUE,"GENERAL";"TAB4",#N/A,TRUE,"GENERAL";"TAB5",#N/A,TRUE,"GENERAL"}</definedName>
    <definedName name="___p6" localSheetId="12">{"via1",#N/A,TRUE,"general";"via2",#N/A,TRUE,"general";"via3",#N/A,TRUE,"general"}</definedName>
    <definedName name="___p6" localSheetId="11">{"via1",#N/A,TRUE,"general";"via2",#N/A,TRUE,"general";"via3",#N/A,TRUE,"general"}</definedName>
    <definedName name="___p6" localSheetId="13">{"via1",#N/A,TRUE,"general";"via2",#N/A,TRUE,"general";"via3",#N/A,TRUE,"general"}</definedName>
    <definedName name="___p6" localSheetId="15">{"via1",#N/A,TRUE,"general";"via2",#N/A,TRUE,"general";"via3",#N/A,TRUE,"general"}</definedName>
    <definedName name="___p6" localSheetId="14">{"via1",#N/A,TRUE,"general";"via2",#N/A,TRUE,"general";"via3",#N/A,TRUE,"general"}</definedName>
    <definedName name="___p6">{"via1",#N/A,TRUE,"general";"via2",#N/A,TRUE,"general";"via3",#N/A,TRUE,"general"}</definedName>
    <definedName name="___p7" localSheetId="12">{"via1",#N/A,TRUE,"general";"via2",#N/A,TRUE,"general";"via3",#N/A,TRUE,"general"}</definedName>
    <definedName name="___p7" localSheetId="11">{"via1",#N/A,TRUE,"general";"via2",#N/A,TRUE,"general";"via3",#N/A,TRUE,"general"}</definedName>
    <definedName name="___p7" localSheetId="13">{"via1",#N/A,TRUE,"general";"via2",#N/A,TRUE,"general";"via3",#N/A,TRUE,"general"}</definedName>
    <definedName name="___p7" localSheetId="15">{"via1",#N/A,TRUE,"general";"via2",#N/A,TRUE,"general";"via3",#N/A,TRUE,"general"}</definedName>
    <definedName name="___p7" localSheetId="14">{"via1",#N/A,TRUE,"general";"via2",#N/A,TRUE,"general";"via3",#N/A,TRUE,"general"}</definedName>
    <definedName name="___p7">{"via1",#N/A,TRUE,"general";"via2",#N/A,TRUE,"general";"via3",#N/A,TRUE,"general"}</definedName>
    <definedName name="___p8" localSheetId="12">{"TAB1",#N/A,TRUE,"GENERAL";"TAB2",#N/A,TRUE,"GENERAL";"TAB3",#N/A,TRUE,"GENERAL";"TAB4",#N/A,TRUE,"GENERAL";"TAB5",#N/A,TRUE,"GENERAL"}</definedName>
    <definedName name="___p8" localSheetId="11">{"TAB1",#N/A,TRUE,"GENERAL";"TAB2",#N/A,TRUE,"GENERAL";"TAB3",#N/A,TRUE,"GENERAL";"TAB4",#N/A,TRUE,"GENERAL";"TAB5",#N/A,TRUE,"GENERAL"}</definedName>
    <definedName name="___p8" localSheetId="13">{"TAB1",#N/A,TRUE,"GENERAL";"TAB2",#N/A,TRUE,"GENERAL";"TAB3",#N/A,TRUE,"GENERAL";"TAB4",#N/A,TRUE,"GENERAL";"TAB5",#N/A,TRUE,"GENERAL"}</definedName>
    <definedName name="___p8" localSheetId="15">{"TAB1",#N/A,TRUE,"GENERAL";"TAB2",#N/A,TRUE,"GENERAL";"TAB3",#N/A,TRUE,"GENERAL";"TAB4",#N/A,TRUE,"GENERAL";"TAB5",#N/A,TRUE,"GENERAL"}</definedName>
    <definedName name="___p8" localSheetId="14">{"TAB1",#N/A,TRUE,"GENERAL";"TAB2",#N/A,TRUE,"GENERAL";"TAB3",#N/A,TRUE,"GENERAL";"TAB4",#N/A,TRUE,"GENERAL";"TAB5",#N/A,TRUE,"GENERAL"}</definedName>
    <definedName name="___p8">{"TAB1",#N/A,TRUE,"GENERAL";"TAB2",#N/A,TRUE,"GENERAL";"TAB3",#N/A,TRUE,"GENERAL";"TAB4",#N/A,TRUE,"GENERAL";"TAB5",#N/A,TRUE,"GENERAL"}</definedName>
    <definedName name="___PJ50">#REF!</definedName>
    <definedName name="___PRE1">#REF!</definedName>
    <definedName name="___PRE2">#REF!</definedName>
    <definedName name="___pvc4">[8]materiales!$D$20</definedName>
    <definedName name="___r" localSheetId="12">{"TAB1",#N/A,TRUE,"GENERAL";"TAB2",#N/A,TRUE,"GENERAL";"TAB3",#N/A,TRUE,"GENERAL";"TAB4",#N/A,TRUE,"GENERAL";"TAB5",#N/A,TRUE,"GENERAL"}</definedName>
    <definedName name="___r" localSheetId="15">{"TAB1",#N/A,TRUE,"GENERAL";"TAB2",#N/A,TRUE,"GENERAL";"TAB3",#N/A,TRUE,"GENERAL";"TAB4",#N/A,TRUE,"GENERAL";"TAB5",#N/A,TRUE,"GENERAL"}</definedName>
    <definedName name="___r">{"TAB1",#N/A,TRUE,"GENERAL";"TAB2",#N/A,TRUE,"GENERAL";"TAB3",#N/A,TRUE,"GENERAL";"TAB4",#N/A,TRUE,"GENERAL";"TAB5",#N/A,TRUE,"GENERAL"}</definedName>
    <definedName name="___r4r" localSheetId="12">{"via1",#N/A,TRUE,"general";"via2",#N/A,TRUE,"general";"via3",#N/A,TRUE,"general"}</definedName>
    <definedName name="___r4r" localSheetId="11">{"via1",#N/A,TRUE,"general";"via2",#N/A,TRUE,"general";"via3",#N/A,TRUE,"general"}</definedName>
    <definedName name="___r4r" localSheetId="13">{"via1",#N/A,TRUE,"general";"via2",#N/A,TRUE,"general";"via3",#N/A,TRUE,"general"}</definedName>
    <definedName name="___r4r" localSheetId="15">{"via1",#N/A,TRUE,"general";"via2",#N/A,TRUE,"general";"via3",#N/A,TRUE,"general"}</definedName>
    <definedName name="___r4r" localSheetId="14">{"via1",#N/A,TRUE,"general";"via2",#N/A,TRUE,"general";"via3",#N/A,TRUE,"general"}</definedName>
    <definedName name="___r4r">{"via1",#N/A,TRUE,"general";"via2",#N/A,TRUE,"general";"via3",#N/A,TRUE,"general"}</definedName>
    <definedName name="___RDE216">[6]precio!$F$46</definedName>
    <definedName name="___RDE416">[6]precio!$F$43</definedName>
    <definedName name="___RDE512">[6]precio!$F$48</definedName>
    <definedName name="___RDE513">[6]precio!$F$47</definedName>
    <definedName name="___ref60">[7]BASICOS!$G$214</definedName>
    <definedName name="___rtu6" localSheetId="12">{"via1",#N/A,TRUE,"general";"via2",#N/A,TRUE,"general";"via3",#N/A,TRUE,"general"}</definedName>
    <definedName name="___rtu6" localSheetId="11">{"via1",#N/A,TRUE,"general";"via2",#N/A,TRUE,"general";"via3",#N/A,TRUE,"general"}</definedName>
    <definedName name="___rtu6" localSheetId="13">{"via1",#N/A,TRUE,"general";"via2",#N/A,TRUE,"general";"via3",#N/A,TRUE,"general"}</definedName>
    <definedName name="___rtu6" localSheetId="15">{"via1",#N/A,TRUE,"general";"via2",#N/A,TRUE,"general";"via3",#N/A,TRUE,"general"}</definedName>
    <definedName name="___rtu6" localSheetId="14">{"via1",#N/A,TRUE,"general";"via2",#N/A,TRUE,"general";"via3",#N/A,TRUE,"general"}</definedName>
    <definedName name="___rtu6">{"via1",#N/A,TRUE,"general";"via2",#N/A,TRUE,"general";"via3",#N/A,TRUE,"general"}</definedName>
    <definedName name="___s1" localSheetId="12">{"via1",#N/A,TRUE,"general";"via2",#N/A,TRUE,"general";"via3",#N/A,TRUE,"general"}</definedName>
    <definedName name="___s1" localSheetId="11">{"via1",#N/A,TRUE,"general";"via2",#N/A,TRUE,"general";"via3",#N/A,TRUE,"general"}</definedName>
    <definedName name="___s1" localSheetId="13">{"via1",#N/A,TRUE,"general";"via2",#N/A,TRUE,"general";"via3",#N/A,TRUE,"general"}</definedName>
    <definedName name="___s1" localSheetId="15">{"via1",#N/A,TRUE,"general";"via2",#N/A,TRUE,"general";"via3",#N/A,TRUE,"general"}</definedName>
    <definedName name="___s1" localSheetId="14">{"via1",#N/A,TRUE,"general";"via2",#N/A,TRUE,"general";"via3",#N/A,TRUE,"general"}</definedName>
    <definedName name="___s1">{"via1",#N/A,TRUE,"general";"via2",#N/A,TRUE,"general";"via3",#N/A,TRUE,"general"}</definedName>
    <definedName name="___s2" localSheetId="12">{"TAB1",#N/A,TRUE,"GENERAL";"TAB2",#N/A,TRUE,"GENERAL";"TAB3",#N/A,TRUE,"GENERAL";"TAB4",#N/A,TRUE,"GENERAL";"TAB5",#N/A,TRUE,"GENERAL"}</definedName>
    <definedName name="___s2" localSheetId="11">{"TAB1",#N/A,TRUE,"GENERAL";"TAB2",#N/A,TRUE,"GENERAL";"TAB3",#N/A,TRUE,"GENERAL";"TAB4",#N/A,TRUE,"GENERAL";"TAB5",#N/A,TRUE,"GENERAL"}</definedName>
    <definedName name="___s2" localSheetId="13">{"TAB1",#N/A,TRUE,"GENERAL";"TAB2",#N/A,TRUE,"GENERAL";"TAB3",#N/A,TRUE,"GENERAL";"TAB4",#N/A,TRUE,"GENERAL";"TAB5",#N/A,TRUE,"GENERAL"}</definedName>
    <definedName name="___s2" localSheetId="15">{"TAB1",#N/A,TRUE,"GENERAL";"TAB2",#N/A,TRUE,"GENERAL";"TAB3",#N/A,TRUE,"GENERAL";"TAB4",#N/A,TRUE,"GENERAL";"TAB5",#N/A,TRUE,"GENERAL"}</definedName>
    <definedName name="___s2" localSheetId="14">{"TAB1",#N/A,TRUE,"GENERAL";"TAB2",#N/A,TRUE,"GENERAL";"TAB3",#N/A,TRUE,"GENERAL";"TAB4",#N/A,TRUE,"GENERAL";"TAB5",#N/A,TRUE,"GENERAL"}</definedName>
    <definedName name="___s2">{"TAB1",#N/A,TRUE,"GENERAL";"TAB2",#N/A,TRUE,"GENERAL";"TAB3",#N/A,TRUE,"GENERAL";"TAB4",#N/A,TRUE,"GENERAL";"TAB5",#N/A,TRUE,"GENERAL"}</definedName>
    <definedName name="___s3" localSheetId="12">{"TAB1",#N/A,TRUE,"GENERAL";"TAB2",#N/A,TRUE,"GENERAL";"TAB3",#N/A,TRUE,"GENERAL";"TAB4",#N/A,TRUE,"GENERAL";"TAB5",#N/A,TRUE,"GENERAL"}</definedName>
    <definedName name="___s3" localSheetId="11">{"TAB1",#N/A,TRUE,"GENERAL";"TAB2",#N/A,TRUE,"GENERAL";"TAB3",#N/A,TRUE,"GENERAL";"TAB4",#N/A,TRUE,"GENERAL";"TAB5",#N/A,TRUE,"GENERAL"}</definedName>
    <definedName name="___s3" localSheetId="13">{"TAB1",#N/A,TRUE,"GENERAL";"TAB2",#N/A,TRUE,"GENERAL";"TAB3",#N/A,TRUE,"GENERAL";"TAB4",#N/A,TRUE,"GENERAL";"TAB5",#N/A,TRUE,"GENERAL"}</definedName>
    <definedName name="___s3" localSheetId="15">{"TAB1",#N/A,TRUE,"GENERAL";"TAB2",#N/A,TRUE,"GENERAL";"TAB3",#N/A,TRUE,"GENERAL";"TAB4",#N/A,TRUE,"GENERAL";"TAB5",#N/A,TRUE,"GENERAL"}</definedName>
    <definedName name="___s3" localSheetId="14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 localSheetId="12">{"via1",#N/A,TRUE,"general";"via2",#N/A,TRUE,"general";"via3",#N/A,TRUE,"general"}</definedName>
    <definedName name="___s4" localSheetId="11">{"via1",#N/A,TRUE,"general";"via2",#N/A,TRUE,"general";"via3",#N/A,TRUE,"general"}</definedName>
    <definedName name="___s4" localSheetId="13">{"via1",#N/A,TRUE,"general";"via2",#N/A,TRUE,"general";"via3",#N/A,TRUE,"general"}</definedName>
    <definedName name="___s4" localSheetId="15">{"via1",#N/A,TRUE,"general";"via2",#N/A,TRUE,"general";"via3",#N/A,TRUE,"general"}</definedName>
    <definedName name="___s4" localSheetId="14">{"via1",#N/A,TRUE,"general";"via2",#N/A,TRUE,"general";"via3",#N/A,TRUE,"general"}</definedName>
    <definedName name="___s4">{"via1",#N/A,TRUE,"general";"via2",#N/A,TRUE,"general";"via3",#N/A,TRUE,"general"}</definedName>
    <definedName name="___s5" localSheetId="12">{"via1",#N/A,TRUE,"general";"via2",#N/A,TRUE,"general";"via3",#N/A,TRUE,"general"}</definedName>
    <definedName name="___s5" localSheetId="11">{"via1",#N/A,TRUE,"general";"via2",#N/A,TRUE,"general";"via3",#N/A,TRUE,"general"}</definedName>
    <definedName name="___s5" localSheetId="13">{"via1",#N/A,TRUE,"general";"via2",#N/A,TRUE,"general";"via3",#N/A,TRUE,"general"}</definedName>
    <definedName name="___s5" localSheetId="15">{"via1",#N/A,TRUE,"general";"via2",#N/A,TRUE,"general";"via3",#N/A,TRUE,"general"}</definedName>
    <definedName name="___s5" localSheetId="14">{"via1",#N/A,TRUE,"general";"via2",#N/A,TRUE,"general";"via3",#N/A,TRUE,"general"}</definedName>
    <definedName name="___s5">{"via1",#N/A,TRUE,"general";"via2",#N/A,TRUE,"general";"via3",#N/A,TRUE,"general"}</definedName>
    <definedName name="___s6" localSheetId="12">{"TAB1",#N/A,TRUE,"GENERAL";"TAB2",#N/A,TRUE,"GENERAL";"TAB3",#N/A,TRUE,"GENERAL";"TAB4",#N/A,TRUE,"GENERAL";"TAB5",#N/A,TRUE,"GENERAL"}</definedName>
    <definedName name="___s6" localSheetId="11">{"TAB1",#N/A,TRUE,"GENERAL";"TAB2",#N/A,TRUE,"GENERAL";"TAB3",#N/A,TRUE,"GENERAL";"TAB4",#N/A,TRUE,"GENERAL";"TAB5",#N/A,TRUE,"GENERAL"}</definedName>
    <definedName name="___s6" localSheetId="13">{"TAB1",#N/A,TRUE,"GENERAL";"TAB2",#N/A,TRUE,"GENERAL";"TAB3",#N/A,TRUE,"GENERAL";"TAB4",#N/A,TRUE,"GENERAL";"TAB5",#N/A,TRUE,"GENERAL"}</definedName>
    <definedName name="___s6" localSheetId="15">{"TAB1",#N/A,TRUE,"GENERAL";"TAB2",#N/A,TRUE,"GENERAL";"TAB3",#N/A,TRUE,"GENERAL";"TAB4",#N/A,TRUE,"GENERAL";"TAB5",#N/A,TRUE,"GENERAL"}</definedName>
    <definedName name="___s6" localSheetId="14">{"TAB1",#N/A,TRUE,"GENERAL";"TAB2",#N/A,TRUE,"GENERAL";"TAB3",#N/A,TRUE,"GENERAL";"TAB4",#N/A,TRUE,"GENERAL";"TAB5",#N/A,TRUE,"GENERAL"}</definedName>
    <definedName name="___s6">{"TAB1",#N/A,TRUE,"GENERAL";"TAB2",#N/A,TRUE,"GENERAL";"TAB3",#N/A,TRUE,"GENERAL";"TAB4",#N/A,TRUE,"GENERAL";"TAB5",#N/A,TRUE,"GENERAL"}</definedName>
    <definedName name="___s7" localSheetId="12">{"via1",#N/A,TRUE,"general";"via2",#N/A,TRUE,"general";"via3",#N/A,TRUE,"general"}</definedName>
    <definedName name="___s7" localSheetId="11">{"via1",#N/A,TRUE,"general";"via2",#N/A,TRUE,"general";"via3",#N/A,TRUE,"general"}</definedName>
    <definedName name="___s7" localSheetId="13">{"via1",#N/A,TRUE,"general";"via2",#N/A,TRUE,"general";"via3",#N/A,TRUE,"general"}</definedName>
    <definedName name="___s7" localSheetId="15">{"via1",#N/A,TRUE,"general";"via2",#N/A,TRUE,"general";"via3",#N/A,TRUE,"general"}</definedName>
    <definedName name="___s7" localSheetId="14">{"via1",#N/A,TRUE,"general";"via2",#N/A,TRUE,"general";"via3",#N/A,TRUE,"general"}</definedName>
    <definedName name="___s7">{"via1",#N/A,TRUE,"general";"via2",#N/A,TRUE,"general";"via3",#N/A,TRUE,"general"}</definedName>
    <definedName name="___SBC1">[2]INV!$A$12:$D$15</definedName>
    <definedName name="___SBC3">[2]INV!$F$12:$I$15</definedName>
    <definedName name="___SBC5">[2]INV!$K$12:$N$15</definedName>
    <definedName name="___t3" localSheetId="12">{"TAB1",#N/A,TRUE,"GENERAL";"TAB2",#N/A,TRUE,"GENERAL";"TAB3",#N/A,TRUE,"GENERAL";"TAB4",#N/A,TRUE,"GENERAL";"TAB5",#N/A,TRUE,"GENERAL"}</definedName>
    <definedName name="___t3" localSheetId="11">{"TAB1",#N/A,TRUE,"GENERAL";"TAB2",#N/A,TRUE,"GENERAL";"TAB3",#N/A,TRUE,"GENERAL";"TAB4",#N/A,TRUE,"GENERAL";"TAB5",#N/A,TRUE,"GENERAL"}</definedName>
    <definedName name="___t3" localSheetId="13">{"TAB1",#N/A,TRUE,"GENERAL";"TAB2",#N/A,TRUE,"GENERAL";"TAB3",#N/A,TRUE,"GENERAL";"TAB4",#N/A,TRUE,"GENERAL";"TAB5",#N/A,TRUE,"GENERAL"}</definedName>
    <definedName name="___t3" localSheetId="15">{"TAB1",#N/A,TRUE,"GENERAL";"TAB2",#N/A,TRUE,"GENERAL";"TAB3",#N/A,TRUE,"GENERAL";"TAB4",#N/A,TRUE,"GENERAL";"TAB5",#N/A,TRUE,"GENERAL"}</definedName>
    <definedName name="___t3" localSheetId="14">{"TAB1",#N/A,TRUE,"GENERAL";"TAB2",#N/A,TRUE,"GENERAL";"TAB3",#N/A,TRUE,"GENERAL";"TAB4",#N/A,TRUE,"GENERAL";"TAB5",#N/A,TRUE,"GENERAL"}</definedName>
    <definedName name="___t3">{"TAB1",#N/A,TRUE,"GENERAL";"TAB2",#N/A,TRUE,"GENERAL";"TAB3",#N/A,TRUE,"GENERAL";"TAB4",#N/A,TRUE,"GENERAL";"TAB5",#N/A,TRUE,"GENERAL"}</definedName>
    <definedName name="___t4" localSheetId="12">{"via1",#N/A,TRUE,"general";"via2",#N/A,TRUE,"general";"via3",#N/A,TRUE,"general"}</definedName>
    <definedName name="___t4" localSheetId="11">{"via1",#N/A,TRUE,"general";"via2",#N/A,TRUE,"general";"via3",#N/A,TRUE,"general"}</definedName>
    <definedName name="___t4" localSheetId="13">{"via1",#N/A,TRUE,"general";"via2",#N/A,TRUE,"general";"via3",#N/A,TRUE,"general"}</definedName>
    <definedName name="___t4" localSheetId="15">{"via1",#N/A,TRUE,"general";"via2",#N/A,TRUE,"general";"via3",#N/A,TRUE,"general"}</definedName>
    <definedName name="___t4" localSheetId="14">{"via1",#N/A,TRUE,"general";"via2",#N/A,TRUE,"general";"via3",#N/A,TRUE,"general"}</definedName>
    <definedName name="___t4">{"via1",#N/A,TRUE,"general";"via2",#N/A,TRUE,"general";"via3",#N/A,TRUE,"general"}</definedName>
    <definedName name="___t5" localSheetId="12">{"TAB1",#N/A,TRUE,"GENERAL";"TAB2",#N/A,TRUE,"GENERAL";"TAB3",#N/A,TRUE,"GENERAL";"TAB4",#N/A,TRUE,"GENERAL";"TAB5",#N/A,TRUE,"GENERAL"}</definedName>
    <definedName name="___t5" localSheetId="11">{"TAB1",#N/A,TRUE,"GENERAL";"TAB2",#N/A,TRUE,"GENERAL";"TAB3",#N/A,TRUE,"GENERAL";"TAB4",#N/A,TRUE,"GENERAL";"TAB5",#N/A,TRUE,"GENERAL"}</definedName>
    <definedName name="___t5" localSheetId="13">{"TAB1",#N/A,TRUE,"GENERAL";"TAB2",#N/A,TRUE,"GENERAL";"TAB3",#N/A,TRUE,"GENERAL";"TAB4",#N/A,TRUE,"GENERAL";"TAB5",#N/A,TRUE,"GENERAL"}</definedName>
    <definedName name="___t5" localSheetId="15">{"TAB1",#N/A,TRUE,"GENERAL";"TAB2",#N/A,TRUE,"GENERAL";"TAB3",#N/A,TRUE,"GENERAL";"TAB4",#N/A,TRUE,"GENERAL";"TAB5",#N/A,TRUE,"GENERAL"}</definedName>
    <definedName name="___t5" localSheetId="14">{"TAB1",#N/A,TRUE,"GENERAL";"TAB2",#N/A,TRUE,"GENERAL";"TAB3",#N/A,TRUE,"GENERAL";"TAB4",#N/A,TRUE,"GENERAL";"TAB5",#N/A,TRUE,"GENERAL"}</definedName>
    <definedName name="___t5">{"TAB1",#N/A,TRUE,"GENERAL";"TAB2",#N/A,TRUE,"GENERAL";"TAB3",#N/A,TRUE,"GENERAL";"TAB4",#N/A,TRUE,"GENERAL";"TAB5",#N/A,TRUE,"GENERAL"}</definedName>
    <definedName name="___t6" localSheetId="12">{"via1",#N/A,TRUE,"general";"via2",#N/A,TRUE,"general";"via3",#N/A,TRUE,"general"}</definedName>
    <definedName name="___t6" localSheetId="11">{"via1",#N/A,TRUE,"general";"via2",#N/A,TRUE,"general";"via3",#N/A,TRUE,"general"}</definedName>
    <definedName name="___t6" localSheetId="13">{"via1",#N/A,TRUE,"general";"via2",#N/A,TRUE,"general";"via3",#N/A,TRUE,"general"}</definedName>
    <definedName name="___t6" localSheetId="15">{"via1",#N/A,TRUE,"general";"via2",#N/A,TRUE,"general";"via3",#N/A,TRUE,"general"}</definedName>
    <definedName name="___t6" localSheetId="14">{"via1",#N/A,TRUE,"general";"via2",#N/A,TRUE,"general";"via3",#N/A,TRUE,"general"}</definedName>
    <definedName name="___t6">{"via1",#N/A,TRUE,"general";"via2",#N/A,TRUE,"general";"via3",#N/A,TRUE,"general"}</definedName>
    <definedName name="___t66" localSheetId="12">{"TAB1",#N/A,TRUE,"GENERAL";"TAB2",#N/A,TRUE,"GENERAL";"TAB3",#N/A,TRUE,"GENERAL";"TAB4",#N/A,TRUE,"GENERAL";"TAB5",#N/A,TRUE,"GENERAL"}</definedName>
    <definedName name="___t66" localSheetId="11">{"TAB1",#N/A,TRUE,"GENERAL";"TAB2",#N/A,TRUE,"GENERAL";"TAB3",#N/A,TRUE,"GENERAL";"TAB4",#N/A,TRUE,"GENERAL";"TAB5",#N/A,TRUE,"GENERAL"}</definedName>
    <definedName name="___t66" localSheetId="13">{"TAB1",#N/A,TRUE,"GENERAL";"TAB2",#N/A,TRUE,"GENERAL";"TAB3",#N/A,TRUE,"GENERAL";"TAB4",#N/A,TRUE,"GENERAL";"TAB5",#N/A,TRUE,"GENERAL"}</definedName>
    <definedName name="___t66" localSheetId="15">{"TAB1",#N/A,TRUE,"GENERAL";"TAB2",#N/A,TRUE,"GENERAL";"TAB3",#N/A,TRUE,"GENERAL";"TAB4",#N/A,TRUE,"GENERAL";"TAB5",#N/A,TRUE,"GENERAL"}</definedName>
    <definedName name="___t66" localSheetId="14">{"TAB1",#N/A,TRUE,"GENERAL";"TAB2",#N/A,TRUE,"GENERAL";"TAB3",#N/A,TRUE,"GENERAL";"TAB4",#N/A,TRUE,"GENERAL";"TAB5",#N/A,TRUE,"GENERAL"}</definedName>
    <definedName name="___t66">{"TAB1",#N/A,TRUE,"GENERAL";"TAB2",#N/A,TRUE,"GENERAL";"TAB3",#N/A,TRUE,"GENERAL";"TAB4",#N/A,TRUE,"GENERAL";"TAB5",#N/A,TRUE,"GENERAL"}</definedName>
    <definedName name="___t7" localSheetId="12">{"via1",#N/A,TRUE,"general";"via2",#N/A,TRUE,"general";"via3",#N/A,TRUE,"general"}</definedName>
    <definedName name="___t7" localSheetId="11">{"via1",#N/A,TRUE,"general";"via2",#N/A,TRUE,"general";"via3",#N/A,TRUE,"general"}</definedName>
    <definedName name="___t7" localSheetId="13">{"via1",#N/A,TRUE,"general";"via2",#N/A,TRUE,"general";"via3",#N/A,TRUE,"general"}</definedName>
    <definedName name="___t7" localSheetId="15">{"via1",#N/A,TRUE,"general";"via2",#N/A,TRUE,"general";"via3",#N/A,TRUE,"general"}</definedName>
    <definedName name="___t7" localSheetId="14">{"via1",#N/A,TRUE,"general";"via2",#N/A,TRUE,"general";"via3",#N/A,TRUE,"general"}</definedName>
    <definedName name="___t7">{"via1",#N/A,TRUE,"general";"via2",#N/A,TRUE,"general";"via3",#N/A,TRUE,"general"}</definedName>
    <definedName name="___t77" localSheetId="12">{"TAB1",#N/A,TRUE,"GENERAL";"TAB2",#N/A,TRUE,"GENERAL";"TAB3",#N/A,TRUE,"GENERAL";"TAB4",#N/A,TRUE,"GENERAL";"TAB5",#N/A,TRUE,"GENERAL"}</definedName>
    <definedName name="___t77" localSheetId="11">{"TAB1",#N/A,TRUE,"GENERAL";"TAB2",#N/A,TRUE,"GENERAL";"TAB3",#N/A,TRUE,"GENERAL";"TAB4",#N/A,TRUE,"GENERAL";"TAB5",#N/A,TRUE,"GENERAL"}</definedName>
    <definedName name="___t77" localSheetId="13">{"TAB1",#N/A,TRUE,"GENERAL";"TAB2",#N/A,TRUE,"GENERAL";"TAB3",#N/A,TRUE,"GENERAL";"TAB4",#N/A,TRUE,"GENERAL";"TAB5",#N/A,TRUE,"GENERAL"}</definedName>
    <definedName name="___t77" localSheetId="15">{"TAB1",#N/A,TRUE,"GENERAL";"TAB2",#N/A,TRUE,"GENERAL";"TAB3",#N/A,TRUE,"GENERAL";"TAB4",#N/A,TRUE,"GENERAL";"TAB5",#N/A,TRUE,"GENERAL"}</definedName>
    <definedName name="___t77" localSheetId="14">{"TAB1",#N/A,TRUE,"GENERAL";"TAB2",#N/A,TRUE,"GENERAL";"TAB3",#N/A,TRUE,"GENERAL";"TAB4",#N/A,TRUE,"GENERAL";"TAB5",#N/A,TRUE,"GENERAL"}</definedName>
    <definedName name="___t77">{"TAB1",#N/A,TRUE,"GENERAL";"TAB2",#N/A,TRUE,"GENERAL";"TAB3",#N/A,TRUE,"GENERAL";"TAB4",#N/A,TRUE,"GENERAL";"TAB5",#N/A,TRUE,"GENERAL"}</definedName>
    <definedName name="___t8" localSheetId="12">{"TAB1",#N/A,TRUE,"GENERAL";"TAB2",#N/A,TRUE,"GENERAL";"TAB3",#N/A,TRUE,"GENERAL";"TAB4",#N/A,TRUE,"GENERAL";"TAB5",#N/A,TRUE,"GENERAL"}</definedName>
    <definedName name="___t8" localSheetId="11">{"TAB1",#N/A,TRUE,"GENERAL";"TAB2",#N/A,TRUE,"GENERAL";"TAB3",#N/A,TRUE,"GENERAL";"TAB4",#N/A,TRUE,"GENERAL";"TAB5",#N/A,TRUE,"GENERAL"}</definedName>
    <definedName name="___t8" localSheetId="13">{"TAB1",#N/A,TRUE,"GENERAL";"TAB2",#N/A,TRUE,"GENERAL";"TAB3",#N/A,TRUE,"GENERAL";"TAB4",#N/A,TRUE,"GENERAL";"TAB5",#N/A,TRUE,"GENERAL"}</definedName>
    <definedName name="___t8" localSheetId="15">{"TAB1",#N/A,TRUE,"GENERAL";"TAB2",#N/A,TRUE,"GENERAL";"TAB3",#N/A,TRUE,"GENERAL";"TAB4",#N/A,TRUE,"GENERAL";"TAB5",#N/A,TRUE,"GENERAL"}</definedName>
    <definedName name="___t8" localSheetId="14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 localSheetId="12">{"via1",#N/A,TRUE,"general";"via2",#N/A,TRUE,"general";"via3",#N/A,TRUE,"general"}</definedName>
    <definedName name="___t88" localSheetId="11">{"via1",#N/A,TRUE,"general";"via2",#N/A,TRUE,"general";"via3",#N/A,TRUE,"general"}</definedName>
    <definedName name="___t88" localSheetId="13">{"via1",#N/A,TRUE,"general";"via2",#N/A,TRUE,"general";"via3",#N/A,TRUE,"general"}</definedName>
    <definedName name="___t88" localSheetId="15">{"via1",#N/A,TRUE,"general";"via2",#N/A,TRUE,"general";"via3",#N/A,TRUE,"general"}</definedName>
    <definedName name="___t88" localSheetId="14">{"via1",#N/A,TRUE,"general";"via2",#N/A,TRUE,"general";"via3",#N/A,TRUE,"general"}</definedName>
    <definedName name="___t88">{"via1",#N/A,TRUE,"general";"via2",#N/A,TRUE,"general";"via3",#N/A,TRUE,"general"}</definedName>
    <definedName name="___t9" localSheetId="12">{"TAB1",#N/A,TRUE,"GENERAL";"TAB2",#N/A,TRUE,"GENERAL";"TAB3",#N/A,TRUE,"GENERAL";"TAB4",#N/A,TRUE,"GENERAL";"TAB5",#N/A,TRUE,"GENERAL"}</definedName>
    <definedName name="___t9" localSheetId="11">{"TAB1",#N/A,TRUE,"GENERAL";"TAB2",#N/A,TRUE,"GENERAL";"TAB3",#N/A,TRUE,"GENERAL";"TAB4",#N/A,TRUE,"GENERAL";"TAB5",#N/A,TRUE,"GENERAL"}</definedName>
    <definedName name="___t9" localSheetId="13">{"TAB1",#N/A,TRUE,"GENERAL";"TAB2",#N/A,TRUE,"GENERAL";"TAB3",#N/A,TRUE,"GENERAL";"TAB4",#N/A,TRUE,"GENERAL";"TAB5",#N/A,TRUE,"GENERAL"}</definedName>
    <definedName name="___t9" localSheetId="15">{"TAB1",#N/A,TRUE,"GENERAL";"TAB2",#N/A,TRUE,"GENERAL";"TAB3",#N/A,TRUE,"GENERAL";"TAB4",#N/A,TRUE,"GENERAL";"TAB5",#N/A,TRUE,"GENERAL"}</definedName>
    <definedName name="___t9" localSheetId="14">{"TAB1",#N/A,TRUE,"GENERAL";"TAB2",#N/A,TRUE,"GENERAL";"TAB3",#N/A,TRUE,"GENERAL";"TAB4",#N/A,TRUE,"GENERAL";"TAB5",#N/A,TRUE,"GENERAL"}</definedName>
    <definedName name="___t9">{"TAB1",#N/A,TRUE,"GENERAL";"TAB2",#N/A,TRUE,"GENERAL";"TAB3",#N/A,TRUE,"GENERAL";"TAB4",#N/A,TRUE,"GENERAL";"TAB5",#N/A,TRUE,"GENERAL"}</definedName>
    <definedName name="___t99" localSheetId="12">{"via1",#N/A,TRUE,"general";"via2",#N/A,TRUE,"general";"via3",#N/A,TRUE,"general"}</definedName>
    <definedName name="___t99" localSheetId="11">{"via1",#N/A,TRUE,"general";"via2",#N/A,TRUE,"general";"via3",#N/A,TRUE,"general"}</definedName>
    <definedName name="___t99" localSheetId="13">{"via1",#N/A,TRUE,"general";"via2",#N/A,TRUE,"general";"via3",#N/A,TRUE,"general"}</definedName>
    <definedName name="___t99" localSheetId="15">{"via1",#N/A,TRUE,"general";"via2",#N/A,TRUE,"general";"via3",#N/A,TRUE,"general"}</definedName>
    <definedName name="___t99" localSheetId="14">{"via1",#N/A,TRUE,"general";"via2",#N/A,TRUE,"general";"via3",#N/A,TRUE,"general"}</definedName>
    <definedName name="___t99">{"via1",#N/A,TRUE,"general";"via2",#N/A,TRUE,"general";"via3",#N/A,TRUE,"general"}</definedName>
    <definedName name="___u4" localSheetId="12">{"TAB1",#N/A,TRUE,"GENERAL";"TAB2",#N/A,TRUE,"GENERAL";"TAB3",#N/A,TRUE,"GENERAL";"TAB4",#N/A,TRUE,"GENERAL";"TAB5",#N/A,TRUE,"GENERAL"}</definedName>
    <definedName name="___u4" localSheetId="11">{"TAB1",#N/A,TRUE,"GENERAL";"TAB2",#N/A,TRUE,"GENERAL";"TAB3",#N/A,TRUE,"GENERAL";"TAB4",#N/A,TRUE,"GENERAL";"TAB5",#N/A,TRUE,"GENERAL"}</definedName>
    <definedName name="___u4" localSheetId="13">{"TAB1",#N/A,TRUE,"GENERAL";"TAB2",#N/A,TRUE,"GENERAL";"TAB3",#N/A,TRUE,"GENERAL";"TAB4",#N/A,TRUE,"GENERAL";"TAB5",#N/A,TRUE,"GENERAL"}</definedName>
    <definedName name="___u4" localSheetId="15">{"TAB1",#N/A,TRUE,"GENERAL";"TAB2",#N/A,TRUE,"GENERAL";"TAB3",#N/A,TRUE,"GENERAL";"TAB4",#N/A,TRUE,"GENERAL";"TAB5",#N/A,TRUE,"GENERAL"}</definedName>
    <definedName name="___u4" localSheetId="14">{"TAB1",#N/A,TRUE,"GENERAL";"TAB2",#N/A,TRUE,"GENERAL";"TAB3",#N/A,TRUE,"GENERAL";"TAB4",#N/A,TRUE,"GENERAL";"TAB5",#N/A,TRUE,"GENERAL"}</definedName>
    <definedName name="___u4">{"TAB1",#N/A,TRUE,"GENERAL";"TAB2",#N/A,TRUE,"GENERAL";"TAB3",#N/A,TRUE,"GENERAL";"TAB4",#N/A,TRUE,"GENERAL";"TAB5",#N/A,TRUE,"GENERAL"}</definedName>
    <definedName name="___u5" localSheetId="12">{"TAB1",#N/A,TRUE,"GENERAL";"TAB2",#N/A,TRUE,"GENERAL";"TAB3",#N/A,TRUE,"GENERAL";"TAB4",#N/A,TRUE,"GENERAL";"TAB5",#N/A,TRUE,"GENERAL"}</definedName>
    <definedName name="___u5" localSheetId="11">{"TAB1",#N/A,TRUE,"GENERAL";"TAB2",#N/A,TRUE,"GENERAL";"TAB3",#N/A,TRUE,"GENERAL";"TAB4",#N/A,TRUE,"GENERAL";"TAB5",#N/A,TRUE,"GENERAL"}</definedName>
    <definedName name="___u5" localSheetId="13">{"TAB1",#N/A,TRUE,"GENERAL";"TAB2",#N/A,TRUE,"GENERAL";"TAB3",#N/A,TRUE,"GENERAL";"TAB4",#N/A,TRUE,"GENERAL";"TAB5",#N/A,TRUE,"GENERAL"}</definedName>
    <definedName name="___u5" localSheetId="15">{"TAB1",#N/A,TRUE,"GENERAL";"TAB2",#N/A,TRUE,"GENERAL";"TAB3",#N/A,TRUE,"GENERAL";"TAB4",#N/A,TRUE,"GENERAL";"TAB5",#N/A,TRUE,"GENERAL"}</definedName>
    <definedName name="___u5" localSheetId="1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 localSheetId="12">{"TAB1",#N/A,TRUE,"GENERAL";"TAB2",#N/A,TRUE,"GENERAL";"TAB3",#N/A,TRUE,"GENERAL";"TAB4",#N/A,TRUE,"GENERAL";"TAB5",#N/A,TRUE,"GENERAL"}</definedName>
    <definedName name="___u6" localSheetId="11">{"TAB1",#N/A,TRUE,"GENERAL";"TAB2",#N/A,TRUE,"GENERAL";"TAB3",#N/A,TRUE,"GENERAL";"TAB4",#N/A,TRUE,"GENERAL";"TAB5",#N/A,TRUE,"GENERAL"}</definedName>
    <definedName name="___u6" localSheetId="13">{"TAB1",#N/A,TRUE,"GENERAL";"TAB2",#N/A,TRUE,"GENERAL";"TAB3",#N/A,TRUE,"GENERAL";"TAB4",#N/A,TRUE,"GENERAL";"TAB5",#N/A,TRUE,"GENERAL"}</definedName>
    <definedName name="___u6" localSheetId="15">{"TAB1",#N/A,TRUE,"GENERAL";"TAB2",#N/A,TRUE,"GENERAL";"TAB3",#N/A,TRUE,"GENERAL";"TAB4",#N/A,TRUE,"GENERAL";"TAB5",#N/A,TRUE,"GENERAL"}</definedName>
    <definedName name="___u6" localSheetId="14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 localSheetId="12">{"via1",#N/A,TRUE,"general";"via2",#N/A,TRUE,"general";"via3",#N/A,TRUE,"general"}</definedName>
    <definedName name="___u7" localSheetId="11">{"via1",#N/A,TRUE,"general";"via2",#N/A,TRUE,"general";"via3",#N/A,TRUE,"general"}</definedName>
    <definedName name="___u7" localSheetId="13">{"via1",#N/A,TRUE,"general";"via2",#N/A,TRUE,"general";"via3",#N/A,TRUE,"general"}</definedName>
    <definedName name="___u7" localSheetId="15">{"via1",#N/A,TRUE,"general";"via2",#N/A,TRUE,"general";"via3",#N/A,TRUE,"general"}</definedName>
    <definedName name="___u7" localSheetId="14">{"via1",#N/A,TRUE,"general";"via2",#N/A,TRUE,"general";"via3",#N/A,TRUE,"general"}</definedName>
    <definedName name="___u7">{"via1",#N/A,TRUE,"general";"via2",#N/A,TRUE,"general";"via3",#N/A,TRUE,"general"}</definedName>
    <definedName name="___u8" localSheetId="12">{"TAB1",#N/A,TRUE,"GENERAL";"TAB2",#N/A,TRUE,"GENERAL";"TAB3",#N/A,TRUE,"GENERAL";"TAB4",#N/A,TRUE,"GENERAL";"TAB5",#N/A,TRUE,"GENERAL"}</definedName>
    <definedName name="___u8" localSheetId="11">{"TAB1",#N/A,TRUE,"GENERAL";"TAB2",#N/A,TRUE,"GENERAL";"TAB3",#N/A,TRUE,"GENERAL";"TAB4",#N/A,TRUE,"GENERAL";"TAB5",#N/A,TRUE,"GENERAL"}</definedName>
    <definedName name="___u8" localSheetId="13">{"TAB1",#N/A,TRUE,"GENERAL";"TAB2",#N/A,TRUE,"GENERAL";"TAB3",#N/A,TRUE,"GENERAL";"TAB4",#N/A,TRUE,"GENERAL";"TAB5",#N/A,TRUE,"GENERAL"}</definedName>
    <definedName name="___u8" localSheetId="15">{"TAB1",#N/A,TRUE,"GENERAL";"TAB2",#N/A,TRUE,"GENERAL";"TAB3",#N/A,TRUE,"GENERAL";"TAB4",#N/A,TRUE,"GENERAL";"TAB5",#N/A,TRUE,"GENERAL"}</definedName>
    <definedName name="___u8" localSheetId="14">{"TAB1",#N/A,TRUE,"GENERAL";"TAB2",#N/A,TRUE,"GENERAL";"TAB3",#N/A,TRUE,"GENERAL";"TAB4",#N/A,TRUE,"GENERAL";"TAB5",#N/A,TRUE,"GENERAL"}</definedName>
    <definedName name="___u8">{"TAB1",#N/A,TRUE,"GENERAL";"TAB2",#N/A,TRUE,"GENERAL";"TAB3",#N/A,TRUE,"GENERAL";"TAB4",#N/A,TRUE,"GENERAL";"TAB5",#N/A,TRUE,"GENERAL"}</definedName>
    <definedName name="___u9" localSheetId="12">{"TAB1",#N/A,TRUE,"GENERAL";"TAB2",#N/A,TRUE,"GENERAL";"TAB3",#N/A,TRUE,"GENERAL";"TAB4",#N/A,TRUE,"GENERAL";"TAB5",#N/A,TRUE,"GENERAL"}</definedName>
    <definedName name="___u9" localSheetId="11">{"TAB1",#N/A,TRUE,"GENERAL";"TAB2",#N/A,TRUE,"GENERAL";"TAB3",#N/A,TRUE,"GENERAL";"TAB4",#N/A,TRUE,"GENERAL";"TAB5",#N/A,TRUE,"GENERAL"}</definedName>
    <definedName name="___u9" localSheetId="13">{"TAB1",#N/A,TRUE,"GENERAL";"TAB2",#N/A,TRUE,"GENERAL";"TAB3",#N/A,TRUE,"GENERAL";"TAB4",#N/A,TRUE,"GENERAL";"TAB5",#N/A,TRUE,"GENERAL"}</definedName>
    <definedName name="___u9" localSheetId="15">{"TAB1",#N/A,TRUE,"GENERAL";"TAB2",#N/A,TRUE,"GENERAL";"TAB3",#N/A,TRUE,"GENERAL";"TAB4",#N/A,TRUE,"GENERAL";"TAB5",#N/A,TRUE,"GENERAL"}</definedName>
    <definedName name="___u9" localSheetId="14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 localSheetId="12">{"TAB1",#N/A,TRUE,"GENERAL";"TAB2",#N/A,TRUE,"GENERAL";"TAB3",#N/A,TRUE,"GENERAL";"TAB4",#N/A,TRUE,"GENERAL";"TAB5",#N/A,TRUE,"GENERAL"}</definedName>
    <definedName name="___ur7" localSheetId="11">{"TAB1",#N/A,TRUE,"GENERAL";"TAB2",#N/A,TRUE,"GENERAL";"TAB3",#N/A,TRUE,"GENERAL";"TAB4",#N/A,TRUE,"GENERAL";"TAB5",#N/A,TRUE,"GENERAL"}</definedName>
    <definedName name="___ur7" localSheetId="13">{"TAB1",#N/A,TRUE,"GENERAL";"TAB2",#N/A,TRUE,"GENERAL";"TAB3",#N/A,TRUE,"GENERAL";"TAB4",#N/A,TRUE,"GENERAL";"TAB5",#N/A,TRUE,"GENERAL"}</definedName>
    <definedName name="___ur7" localSheetId="15">{"TAB1",#N/A,TRUE,"GENERAL";"TAB2",#N/A,TRUE,"GENERAL";"TAB3",#N/A,TRUE,"GENERAL";"TAB4",#N/A,TRUE,"GENERAL";"TAB5",#N/A,TRUE,"GENERAL"}</definedName>
    <definedName name="___ur7" localSheetId="14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 localSheetId="12">{"via1",#N/A,TRUE,"general";"via2",#N/A,TRUE,"general";"via3",#N/A,TRUE,"general"}</definedName>
    <definedName name="___v2" localSheetId="11">{"via1",#N/A,TRUE,"general";"via2",#N/A,TRUE,"general";"via3",#N/A,TRUE,"general"}</definedName>
    <definedName name="___v2" localSheetId="13">{"via1",#N/A,TRUE,"general";"via2",#N/A,TRUE,"general";"via3",#N/A,TRUE,"general"}</definedName>
    <definedName name="___v2" localSheetId="15">{"via1",#N/A,TRUE,"general";"via2",#N/A,TRUE,"general";"via3",#N/A,TRUE,"general"}</definedName>
    <definedName name="___v2" localSheetId="14">{"via1",#N/A,TRUE,"general";"via2",#N/A,TRUE,"general";"via3",#N/A,TRUE,"general"}</definedName>
    <definedName name="___v2">{"via1",#N/A,TRUE,"general";"via2",#N/A,TRUE,"general";"via3",#N/A,TRUE,"general"}</definedName>
    <definedName name="___v3" localSheetId="12">{"TAB1",#N/A,TRUE,"GENERAL";"TAB2",#N/A,TRUE,"GENERAL";"TAB3",#N/A,TRUE,"GENERAL";"TAB4",#N/A,TRUE,"GENERAL";"TAB5",#N/A,TRUE,"GENERAL"}</definedName>
    <definedName name="___v3" localSheetId="11">{"TAB1",#N/A,TRUE,"GENERAL";"TAB2",#N/A,TRUE,"GENERAL";"TAB3",#N/A,TRUE,"GENERAL";"TAB4",#N/A,TRUE,"GENERAL";"TAB5",#N/A,TRUE,"GENERAL"}</definedName>
    <definedName name="___v3" localSheetId="13">{"TAB1",#N/A,TRUE,"GENERAL";"TAB2",#N/A,TRUE,"GENERAL";"TAB3",#N/A,TRUE,"GENERAL";"TAB4",#N/A,TRUE,"GENERAL";"TAB5",#N/A,TRUE,"GENERAL"}</definedName>
    <definedName name="___v3" localSheetId="15">{"TAB1",#N/A,TRUE,"GENERAL";"TAB2",#N/A,TRUE,"GENERAL";"TAB3",#N/A,TRUE,"GENERAL";"TAB4",#N/A,TRUE,"GENERAL";"TAB5",#N/A,TRUE,"GENERAL"}</definedName>
    <definedName name="___v3" localSheetId="14">{"TAB1",#N/A,TRUE,"GENERAL";"TAB2",#N/A,TRUE,"GENERAL";"TAB3",#N/A,TRUE,"GENERAL";"TAB4",#N/A,TRUE,"GENERAL";"TAB5",#N/A,TRUE,"GENERAL"}</definedName>
    <definedName name="___v3">{"TAB1",#N/A,TRUE,"GENERAL";"TAB2",#N/A,TRUE,"GENERAL";"TAB3",#N/A,TRUE,"GENERAL";"TAB4",#N/A,TRUE,"GENERAL";"TAB5",#N/A,TRUE,"GENERAL"}</definedName>
    <definedName name="___v4" localSheetId="12">{"TAB1",#N/A,TRUE,"GENERAL";"TAB2",#N/A,TRUE,"GENERAL";"TAB3",#N/A,TRUE,"GENERAL";"TAB4",#N/A,TRUE,"GENERAL";"TAB5",#N/A,TRUE,"GENERAL"}</definedName>
    <definedName name="___v4" localSheetId="11">{"TAB1",#N/A,TRUE,"GENERAL";"TAB2",#N/A,TRUE,"GENERAL";"TAB3",#N/A,TRUE,"GENERAL";"TAB4",#N/A,TRUE,"GENERAL";"TAB5",#N/A,TRUE,"GENERAL"}</definedName>
    <definedName name="___v4" localSheetId="13">{"TAB1",#N/A,TRUE,"GENERAL";"TAB2",#N/A,TRUE,"GENERAL";"TAB3",#N/A,TRUE,"GENERAL";"TAB4",#N/A,TRUE,"GENERAL";"TAB5",#N/A,TRUE,"GENERAL"}</definedName>
    <definedName name="___v4" localSheetId="15">{"TAB1",#N/A,TRUE,"GENERAL";"TAB2",#N/A,TRUE,"GENERAL";"TAB3",#N/A,TRUE,"GENERAL";"TAB4",#N/A,TRUE,"GENERAL";"TAB5",#N/A,TRUE,"GENERAL"}</definedName>
    <definedName name="___v4" localSheetId="14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 localSheetId="12">{"TAB1",#N/A,TRUE,"GENERAL";"TAB2",#N/A,TRUE,"GENERAL";"TAB3",#N/A,TRUE,"GENERAL";"TAB4",#N/A,TRUE,"GENERAL";"TAB5",#N/A,TRUE,"GENERAL"}</definedName>
    <definedName name="___v5" localSheetId="11">{"TAB1",#N/A,TRUE,"GENERAL";"TAB2",#N/A,TRUE,"GENERAL";"TAB3",#N/A,TRUE,"GENERAL";"TAB4",#N/A,TRUE,"GENERAL";"TAB5",#N/A,TRUE,"GENERAL"}</definedName>
    <definedName name="___v5" localSheetId="13">{"TAB1",#N/A,TRUE,"GENERAL";"TAB2",#N/A,TRUE,"GENERAL";"TAB3",#N/A,TRUE,"GENERAL";"TAB4",#N/A,TRUE,"GENERAL";"TAB5",#N/A,TRUE,"GENERAL"}</definedName>
    <definedName name="___v5" localSheetId="15">{"TAB1",#N/A,TRUE,"GENERAL";"TAB2",#N/A,TRUE,"GENERAL";"TAB3",#N/A,TRUE,"GENERAL";"TAB4",#N/A,TRUE,"GENERAL";"TAB5",#N/A,TRUE,"GENERAL"}</definedName>
    <definedName name="___v5" localSheetId="1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 localSheetId="12">{"TAB1",#N/A,TRUE,"GENERAL";"TAB2",#N/A,TRUE,"GENERAL";"TAB3",#N/A,TRUE,"GENERAL";"TAB4",#N/A,TRUE,"GENERAL";"TAB5",#N/A,TRUE,"GENERAL"}</definedName>
    <definedName name="___v6" localSheetId="11">{"TAB1",#N/A,TRUE,"GENERAL";"TAB2",#N/A,TRUE,"GENERAL";"TAB3",#N/A,TRUE,"GENERAL";"TAB4",#N/A,TRUE,"GENERAL";"TAB5",#N/A,TRUE,"GENERAL"}</definedName>
    <definedName name="___v6" localSheetId="13">{"TAB1",#N/A,TRUE,"GENERAL";"TAB2",#N/A,TRUE,"GENERAL";"TAB3",#N/A,TRUE,"GENERAL";"TAB4",#N/A,TRUE,"GENERAL";"TAB5",#N/A,TRUE,"GENERAL"}</definedName>
    <definedName name="___v6" localSheetId="15">{"TAB1",#N/A,TRUE,"GENERAL";"TAB2",#N/A,TRUE,"GENERAL";"TAB3",#N/A,TRUE,"GENERAL";"TAB4",#N/A,TRUE,"GENERAL";"TAB5",#N/A,TRUE,"GENERAL"}</definedName>
    <definedName name="___v6" localSheetId="14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 localSheetId="12">{"via1",#N/A,TRUE,"general";"via2",#N/A,TRUE,"general";"via3",#N/A,TRUE,"general"}</definedName>
    <definedName name="___v7" localSheetId="11">{"via1",#N/A,TRUE,"general";"via2",#N/A,TRUE,"general";"via3",#N/A,TRUE,"general"}</definedName>
    <definedName name="___v7" localSheetId="13">{"via1",#N/A,TRUE,"general";"via2",#N/A,TRUE,"general";"via3",#N/A,TRUE,"general"}</definedName>
    <definedName name="___v7" localSheetId="15">{"via1",#N/A,TRUE,"general";"via2",#N/A,TRUE,"general";"via3",#N/A,TRUE,"general"}</definedName>
    <definedName name="___v7" localSheetId="14">{"via1",#N/A,TRUE,"general";"via2",#N/A,TRUE,"general";"via3",#N/A,TRUE,"general"}</definedName>
    <definedName name="___v7">{"via1",#N/A,TRUE,"general";"via2",#N/A,TRUE,"general";"via3",#N/A,TRUE,"general"}</definedName>
    <definedName name="___v8" localSheetId="12">{"TAB1",#N/A,TRUE,"GENERAL";"TAB2",#N/A,TRUE,"GENERAL";"TAB3",#N/A,TRUE,"GENERAL";"TAB4",#N/A,TRUE,"GENERAL";"TAB5",#N/A,TRUE,"GENERAL"}</definedName>
    <definedName name="___v8" localSheetId="11">{"TAB1",#N/A,TRUE,"GENERAL";"TAB2",#N/A,TRUE,"GENERAL";"TAB3",#N/A,TRUE,"GENERAL";"TAB4",#N/A,TRUE,"GENERAL";"TAB5",#N/A,TRUE,"GENERAL"}</definedName>
    <definedName name="___v8" localSheetId="13">{"TAB1",#N/A,TRUE,"GENERAL";"TAB2",#N/A,TRUE,"GENERAL";"TAB3",#N/A,TRUE,"GENERAL";"TAB4",#N/A,TRUE,"GENERAL";"TAB5",#N/A,TRUE,"GENERAL"}</definedName>
    <definedName name="___v8" localSheetId="15">{"TAB1",#N/A,TRUE,"GENERAL";"TAB2",#N/A,TRUE,"GENERAL";"TAB3",#N/A,TRUE,"GENERAL";"TAB4",#N/A,TRUE,"GENERAL";"TAB5",#N/A,TRUE,"GENERAL"}</definedName>
    <definedName name="___v8" localSheetId="14">{"TAB1",#N/A,TRUE,"GENERAL";"TAB2",#N/A,TRUE,"GENERAL";"TAB3",#N/A,TRUE,"GENERAL";"TAB4",#N/A,TRUE,"GENERAL";"TAB5",#N/A,TRUE,"GENERAL"}</definedName>
    <definedName name="___v8">{"TAB1",#N/A,TRUE,"GENERAL";"TAB2",#N/A,TRUE,"GENERAL";"TAB3",#N/A,TRUE,"GENERAL";"TAB4",#N/A,TRUE,"GENERAL";"TAB5",#N/A,TRUE,"GENERAL"}</definedName>
    <definedName name="___v9" localSheetId="12">{"TAB1",#N/A,TRUE,"GENERAL";"TAB2",#N/A,TRUE,"GENERAL";"TAB3",#N/A,TRUE,"GENERAL";"TAB4",#N/A,TRUE,"GENERAL";"TAB5",#N/A,TRUE,"GENERAL"}</definedName>
    <definedName name="___v9" localSheetId="11">{"TAB1",#N/A,TRUE,"GENERAL";"TAB2",#N/A,TRUE,"GENERAL";"TAB3",#N/A,TRUE,"GENERAL";"TAB4",#N/A,TRUE,"GENERAL";"TAB5",#N/A,TRUE,"GENERAL"}</definedName>
    <definedName name="___v9" localSheetId="13">{"TAB1",#N/A,TRUE,"GENERAL";"TAB2",#N/A,TRUE,"GENERAL";"TAB3",#N/A,TRUE,"GENERAL";"TAB4",#N/A,TRUE,"GENERAL";"TAB5",#N/A,TRUE,"GENERAL"}</definedName>
    <definedName name="___v9" localSheetId="15">{"TAB1",#N/A,TRUE,"GENERAL";"TAB2",#N/A,TRUE,"GENERAL";"TAB3",#N/A,TRUE,"GENERAL";"TAB4",#N/A,TRUE,"GENERAL";"TAB5",#N/A,TRUE,"GENERAL"}</definedName>
    <definedName name="___v9" localSheetId="14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 localSheetId="12">{"via1",#N/A,TRUE,"general";"via2",#N/A,TRUE,"general";"via3",#N/A,TRUE,"general"}</definedName>
    <definedName name="___vfv4" localSheetId="11">{"via1",#N/A,TRUE,"general";"via2",#N/A,TRUE,"general";"via3",#N/A,TRUE,"general"}</definedName>
    <definedName name="___vfv4" localSheetId="13">{"via1",#N/A,TRUE,"general";"via2",#N/A,TRUE,"general";"via3",#N/A,TRUE,"general"}</definedName>
    <definedName name="___vfv4" localSheetId="15">{"via1",#N/A,TRUE,"general";"via2",#N/A,TRUE,"general";"via3",#N/A,TRUE,"general"}</definedName>
    <definedName name="___vfv4" localSheetId="14">{"via1",#N/A,TRUE,"general";"via2",#N/A,TRUE,"general";"via3",#N/A,TRUE,"general"}</definedName>
    <definedName name="___vfv4">{"via1",#N/A,TRUE,"general";"via2",#N/A,TRUE,"general";"via3",#N/A,TRUE,"general"}</definedName>
    <definedName name="___x1" localSheetId="12">{"TAB1",#N/A,TRUE,"GENERAL";"TAB2",#N/A,TRUE,"GENERAL";"TAB3",#N/A,TRUE,"GENERAL";"TAB4",#N/A,TRUE,"GENERAL";"TAB5",#N/A,TRUE,"GENERAL"}</definedName>
    <definedName name="___x1" localSheetId="11">{"TAB1",#N/A,TRUE,"GENERAL";"TAB2",#N/A,TRUE,"GENERAL";"TAB3",#N/A,TRUE,"GENERAL";"TAB4",#N/A,TRUE,"GENERAL";"TAB5",#N/A,TRUE,"GENERAL"}</definedName>
    <definedName name="___x1" localSheetId="13">{"TAB1",#N/A,TRUE,"GENERAL";"TAB2",#N/A,TRUE,"GENERAL";"TAB3",#N/A,TRUE,"GENERAL";"TAB4",#N/A,TRUE,"GENERAL";"TAB5",#N/A,TRUE,"GENERAL"}</definedName>
    <definedName name="___x1" localSheetId="15">{"TAB1",#N/A,TRUE,"GENERAL";"TAB2",#N/A,TRUE,"GENERAL";"TAB3",#N/A,TRUE,"GENERAL";"TAB4",#N/A,TRUE,"GENERAL";"TAB5",#N/A,TRUE,"GENERAL"}</definedName>
    <definedName name="___x1" localSheetId="14">{"TAB1",#N/A,TRUE,"GENERAL";"TAB2",#N/A,TRUE,"GENERAL";"TAB3",#N/A,TRUE,"GENERAL";"TAB4",#N/A,TRUE,"GENERAL";"TAB5",#N/A,TRUE,"GENERAL"}</definedName>
    <definedName name="___x1">{"TAB1",#N/A,TRUE,"GENERAL";"TAB2",#N/A,TRUE,"GENERAL";"TAB3",#N/A,TRUE,"GENERAL";"TAB4",#N/A,TRUE,"GENERAL";"TAB5",#N/A,TRUE,"GENERAL"}</definedName>
    <definedName name="___x2" localSheetId="12">{"via1",#N/A,TRUE,"general";"via2",#N/A,TRUE,"general";"via3",#N/A,TRUE,"general"}</definedName>
    <definedName name="___x2" localSheetId="11">{"via1",#N/A,TRUE,"general";"via2",#N/A,TRUE,"general";"via3",#N/A,TRUE,"general"}</definedName>
    <definedName name="___x2" localSheetId="13">{"via1",#N/A,TRUE,"general";"via2",#N/A,TRUE,"general";"via3",#N/A,TRUE,"general"}</definedName>
    <definedName name="___x2" localSheetId="15">{"via1",#N/A,TRUE,"general";"via2",#N/A,TRUE,"general";"via3",#N/A,TRUE,"general"}</definedName>
    <definedName name="___x2" localSheetId="14">{"via1",#N/A,TRUE,"general";"via2",#N/A,TRUE,"general";"via3",#N/A,TRUE,"general"}</definedName>
    <definedName name="___x2">{"via1",#N/A,TRUE,"general";"via2",#N/A,TRUE,"general";"via3",#N/A,TRUE,"general"}</definedName>
    <definedName name="___x3" localSheetId="12">{"via1",#N/A,TRUE,"general";"via2",#N/A,TRUE,"general";"via3",#N/A,TRUE,"general"}</definedName>
    <definedName name="___x3" localSheetId="11">{"via1",#N/A,TRUE,"general";"via2",#N/A,TRUE,"general";"via3",#N/A,TRUE,"general"}</definedName>
    <definedName name="___x3" localSheetId="13">{"via1",#N/A,TRUE,"general";"via2",#N/A,TRUE,"general";"via3",#N/A,TRUE,"general"}</definedName>
    <definedName name="___x3" localSheetId="15">{"via1",#N/A,TRUE,"general";"via2",#N/A,TRUE,"general";"via3",#N/A,TRUE,"general"}</definedName>
    <definedName name="___x3" localSheetId="14">{"via1",#N/A,TRUE,"general";"via2",#N/A,TRUE,"general";"via3",#N/A,TRUE,"general"}</definedName>
    <definedName name="___x3">{"via1",#N/A,TRUE,"general";"via2",#N/A,TRUE,"general";"via3",#N/A,TRUE,"general"}</definedName>
    <definedName name="___x4" localSheetId="12">{"via1",#N/A,TRUE,"general";"via2",#N/A,TRUE,"general";"via3",#N/A,TRUE,"general"}</definedName>
    <definedName name="___x4" localSheetId="11">{"via1",#N/A,TRUE,"general";"via2",#N/A,TRUE,"general";"via3",#N/A,TRUE,"general"}</definedName>
    <definedName name="___x4" localSheetId="13">{"via1",#N/A,TRUE,"general";"via2",#N/A,TRUE,"general";"via3",#N/A,TRUE,"general"}</definedName>
    <definedName name="___x4" localSheetId="15">{"via1",#N/A,TRUE,"general";"via2",#N/A,TRUE,"general";"via3",#N/A,TRUE,"general"}</definedName>
    <definedName name="___x4" localSheetId="14">{"via1",#N/A,TRUE,"general";"via2",#N/A,TRUE,"general";"via3",#N/A,TRUE,"general"}</definedName>
    <definedName name="___x4">{"via1",#N/A,TRUE,"general";"via2",#N/A,TRUE,"general";"via3",#N/A,TRUE,"general"}</definedName>
    <definedName name="___x5" localSheetId="12">{"TAB1",#N/A,TRUE,"GENERAL";"TAB2",#N/A,TRUE,"GENERAL";"TAB3",#N/A,TRUE,"GENERAL";"TAB4",#N/A,TRUE,"GENERAL";"TAB5",#N/A,TRUE,"GENERAL"}</definedName>
    <definedName name="___x5" localSheetId="11">{"TAB1",#N/A,TRUE,"GENERAL";"TAB2",#N/A,TRUE,"GENERAL";"TAB3",#N/A,TRUE,"GENERAL";"TAB4",#N/A,TRUE,"GENERAL";"TAB5",#N/A,TRUE,"GENERAL"}</definedName>
    <definedName name="___x5" localSheetId="13">{"TAB1",#N/A,TRUE,"GENERAL";"TAB2",#N/A,TRUE,"GENERAL";"TAB3",#N/A,TRUE,"GENERAL";"TAB4",#N/A,TRUE,"GENERAL";"TAB5",#N/A,TRUE,"GENERAL"}</definedName>
    <definedName name="___x5" localSheetId="15">{"TAB1",#N/A,TRUE,"GENERAL";"TAB2",#N/A,TRUE,"GENERAL";"TAB3",#N/A,TRUE,"GENERAL";"TAB4",#N/A,TRUE,"GENERAL";"TAB5",#N/A,TRUE,"GENERAL"}</definedName>
    <definedName name="___x5" localSheetId="14">{"TAB1",#N/A,TRUE,"GENERAL";"TAB2",#N/A,TRUE,"GENERAL";"TAB3",#N/A,TRUE,"GENERAL";"TAB4",#N/A,TRUE,"GENERAL";"TAB5",#N/A,TRUE,"GENERAL"}</definedName>
    <definedName name="___x5">{"TAB1",#N/A,TRUE,"GENERAL";"TAB2",#N/A,TRUE,"GENERAL";"TAB3",#N/A,TRUE,"GENERAL";"TAB4",#N/A,TRUE,"GENERAL";"TAB5",#N/A,TRUE,"GENERAL"}</definedName>
    <definedName name="___x6" localSheetId="12">{"TAB1",#N/A,TRUE,"GENERAL";"TAB2",#N/A,TRUE,"GENERAL";"TAB3",#N/A,TRUE,"GENERAL";"TAB4",#N/A,TRUE,"GENERAL";"TAB5",#N/A,TRUE,"GENERAL"}</definedName>
    <definedName name="___x6" localSheetId="11">{"TAB1",#N/A,TRUE,"GENERAL";"TAB2",#N/A,TRUE,"GENERAL";"TAB3",#N/A,TRUE,"GENERAL";"TAB4",#N/A,TRUE,"GENERAL";"TAB5",#N/A,TRUE,"GENERAL"}</definedName>
    <definedName name="___x6" localSheetId="13">{"TAB1",#N/A,TRUE,"GENERAL";"TAB2",#N/A,TRUE,"GENERAL";"TAB3",#N/A,TRUE,"GENERAL";"TAB4",#N/A,TRUE,"GENERAL";"TAB5",#N/A,TRUE,"GENERAL"}</definedName>
    <definedName name="___x6" localSheetId="15">{"TAB1",#N/A,TRUE,"GENERAL";"TAB2",#N/A,TRUE,"GENERAL";"TAB3",#N/A,TRUE,"GENERAL";"TAB4",#N/A,TRUE,"GENERAL";"TAB5",#N/A,TRUE,"GENERAL"}</definedName>
    <definedName name="___x6" localSheetId="14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 localSheetId="12">{"TAB1",#N/A,TRUE,"GENERAL";"TAB2",#N/A,TRUE,"GENERAL";"TAB3",#N/A,TRUE,"GENERAL";"TAB4",#N/A,TRUE,"GENERAL";"TAB5",#N/A,TRUE,"GENERAL"}</definedName>
    <definedName name="___x7" localSheetId="11">{"TAB1",#N/A,TRUE,"GENERAL";"TAB2",#N/A,TRUE,"GENERAL";"TAB3",#N/A,TRUE,"GENERAL";"TAB4",#N/A,TRUE,"GENERAL";"TAB5",#N/A,TRUE,"GENERAL"}</definedName>
    <definedName name="___x7" localSheetId="13">{"TAB1",#N/A,TRUE,"GENERAL";"TAB2",#N/A,TRUE,"GENERAL";"TAB3",#N/A,TRUE,"GENERAL";"TAB4",#N/A,TRUE,"GENERAL";"TAB5",#N/A,TRUE,"GENERAL"}</definedName>
    <definedName name="___x7" localSheetId="15">{"TAB1",#N/A,TRUE,"GENERAL";"TAB2",#N/A,TRUE,"GENERAL";"TAB3",#N/A,TRUE,"GENERAL";"TAB4",#N/A,TRUE,"GENERAL";"TAB5",#N/A,TRUE,"GENERAL"}</definedName>
    <definedName name="___x7" localSheetId="14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 localSheetId="12">{"via1",#N/A,TRUE,"general";"via2",#N/A,TRUE,"general";"via3",#N/A,TRUE,"general"}</definedName>
    <definedName name="___x8" localSheetId="11">{"via1",#N/A,TRUE,"general";"via2",#N/A,TRUE,"general";"via3",#N/A,TRUE,"general"}</definedName>
    <definedName name="___x8" localSheetId="13">{"via1",#N/A,TRUE,"general";"via2",#N/A,TRUE,"general";"via3",#N/A,TRUE,"general"}</definedName>
    <definedName name="___x8" localSheetId="15">{"via1",#N/A,TRUE,"general";"via2",#N/A,TRUE,"general";"via3",#N/A,TRUE,"general"}</definedName>
    <definedName name="___x8" localSheetId="14">{"via1",#N/A,TRUE,"general";"via2",#N/A,TRUE,"general";"via3",#N/A,TRUE,"general"}</definedName>
    <definedName name="___x8">{"via1",#N/A,TRUE,"general";"via2",#N/A,TRUE,"general";"via3",#N/A,TRUE,"general"}</definedName>
    <definedName name="___x9" localSheetId="12">{"TAB1",#N/A,TRUE,"GENERAL";"TAB2",#N/A,TRUE,"GENERAL";"TAB3",#N/A,TRUE,"GENERAL";"TAB4",#N/A,TRUE,"GENERAL";"TAB5",#N/A,TRUE,"GENERAL"}</definedName>
    <definedName name="___x9" localSheetId="11">{"TAB1",#N/A,TRUE,"GENERAL";"TAB2",#N/A,TRUE,"GENERAL";"TAB3",#N/A,TRUE,"GENERAL";"TAB4",#N/A,TRUE,"GENERAL";"TAB5",#N/A,TRUE,"GENERAL"}</definedName>
    <definedName name="___x9" localSheetId="13">{"TAB1",#N/A,TRUE,"GENERAL";"TAB2",#N/A,TRUE,"GENERAL";"TAB3",#N/A,TRUE,"GENERAL";"TAB4",#N/A,TRUE,"GENERAL";"TAB5",#N/A,TRUE,"GENERAL"}</definedName>
    <definedName name="___x9" localSheetId="15">{"TAB1",#N/A,TRUE,"GENERAL";"TAB2",#N/A,TRUE,"GENERAL";"TAB3",#N/A,TRUE,"GENERAL";"TAB4",#N/A,TRUE,"GENERAL";"TAB5",#N/A,TRUE,"GENERAL"}</definedName>
    <definedName name="___x9" localSheetId="14">{"TAB1",#N/A,TRUE,"GENERAL";"TAB2",#N/A,TRUE,"GENERAL";"TAB3",#N/A,TRUE,"GENERAL";"TAB4",#N/A,TRUE,"GENERAL";"TAB5",#N/A,TRUE,"GENERAL"}</definedName>
    <definedName name="___x9">{"TAB1",#N/A,TRUE,"GENERAL";"TAB2",#N/A,TRUE,"GENERAL";"TAB3",#N/A,TRUE,"GENERAL";"TAB4",#N/A,TRUE,"GENERAL";"TAB5",#N/A,TRUE,"GENERAL"}</definedName>
    <definedName name="___y2" localSheetId="12">{"TAB1",#N/A,TRUE,"GENERAL";"TAB2",#N/A,TRUE,"GENERAL";"TAB3",#N/A,TRUE,"GENERAL";"TAB4",#N/A,TRUE,"GENERAL";"TAB5",#N/A,TRUE,"GENERAL"}</definedName>
    <definedName name="___y2" localSheetId="11">{"TAB1",#N/A,TRUE,"GENERAL";"TAB2",#N/A,TRUE,"GENERAL";"TAB3",#N/A,TRUE,"GENERAL";"TAB4",#N/A,TRUE,"GENERAL";"TAB5",#N/A,TRUE,"GENERAL"}</definedName>
    <definedName name="___y2" localSheetId="13">{"TAB1",#N/A,TRUE,"GENERAL";"TAB2",#N/A,TRUE,"GENERAL";"TAB3",#N/A,TRUE,"GENERAL";"TAB4",#N/A,TRUE,"GENERAL";"TAB5",#N/A,TRUE,"GENERAL"}</definedName>
    <definedName name="___y2" localSheetId="15">{"TAB1",#N/A,TRUE,"GENERAL";"TAB2",#N/A,TRUE,"GENERAL";"TAB3",#N/A,TRUE,"GENERAL";"TAB4",#N/A,TRUE,"GENERAL";"TAB5",#N/A,TRUE,"GENERAL"}</definedName>
    <definedName name="___y2" localSheetId="14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name="___y3" localSheetId="12">{"via1",#N/A,TRUE,"general";"via2",#N/A,TRUE,"general";"via3",#N/A,TRUE,"general"}</definedName>
    <definedName name="___y3" localSheetId="11">{"via1",#N/A,TRUE,"general";"via2",#N/A,TRUE,"general";"via3",#N/A,TRUE,"general"}</definedName>
    <definedName name="___y3" localSheetId="13">{"via1",#N/A,TRUE,"general";"via2",#N/A,TRUE,"general";"via3",#N/A,TRUE,"general"}</definedName>
    <definedName name="___y3" localSheetId="15">{"via1",#N/A,TRUE,"general";"via2",#N/A,TRUE,"general";"via3",#N/A,TRUE,"general"}</definedName>
    <definedName name="___y3" localSheetId="14">{"via1",#N/A,TRUE,"general";"via2",#N/A,TRUE,"general";"via3",#N/A,TRUE,"general"}</definedName>
    <definedName name="___y3">{"via1",#N/A,TRUE,"general";"via2",#N/A,TRUE,"general";"via3",#N/A,TRUE,"general"}</definedName>
    <definedName name="___y4" localSheetId="12">{"via1",#N/A,TRUE,"general";"via2",#N/A,TRUE,"general";"via3",#N/A,TRUE,"general"}</definedName>
    <definedName name="___y4" localSheetId="11">{"via1",#N/A,TRUE,"general";"via2",#N/A,TRUE,"general";"via3",#N/A,TRUE,"general"}</definedName>
    <definedName name="___y4" localSheetId="13">{"via1",#N/A,TRUE,"general";"via2",#N/A,TRUE,"general";"via3",#N/A,TRUE,"general"}</definedName>
    <definedName name="___y4" localSheetId="15">{"via1",#N/A,TRUE,"general";"via2",#N/A,TRUE,"general";"via3",#N/A,TRUE,"general"}</definedName>
    <definedName name="___y4" localSheetId="14">{"via1",#N/A,TRUE,"general";"via2",#N/A,TRUE,"general";"via3",#N/A,TRUE,"general"}</definedName>
    <definedName name="___y4">{"via1",#N/A,TRUE,"general";"via2",#N/A,TRUE,"general";"via3",#N/A,TRUE,"general"}</definedName>
    <definedName name="___y5" localSheetId="12">{"TAB1",#N/A,TRUE,"GENERAL";"TAB2",#N/A,TRUE,"GENERAL";"TAB3",#N/A,TRUE,"GENERAL";"TAB4",#N/A,TRUE,"GENERAL";"TAB5",#N/A,TRUE,"GENERAL"}</definedName>
    <definedName name="___y5" localSheetId="11">{"TAB1",#N/A,TRUE,"GENERAL";"TAB2",#N/A,TRUE,"GENERAL";"TAB3",#N/A,TRUE,"GENERAL";"TAB4",#N/A,TRUE,"GENERAL";"TAB5",#N/A,TRUE,"GENERAL"}</definedName>
    <definedName name="___y5" localSheetId="13">{"TAB1",#N/A,TRUE,"GENERAL";"TAB2",#N/A,TRUE,"GENERAL";"TAB3",#N/A,TRUE,"GENERAL";"TAB4",#N/A,TRUE,"GENERAL";"TAB5",#N/A,TRUE,"GENERAL"}</definedName>
    <definedName name="___y5" localSheetId="15">{"TAB1",#N/A,TRUE,"GENERAL";"TAB2",#N/A,TRUE,"GENERAL";"TAB3",#N/A,TRUE,"GENERAL";"TAB4",#N/A,TRUE,"GENERAL";"TAB5",#N/A,TRUE,"GENERAL"}</definedName>
    <definedName name="___y5" localSheetId="14">{"TAB1",#N/A,TRUE,"GENERAL";"TAB2",#N/A,TRUE,"GENERAL";"TAB3",#N/A,TRUE,"GENERAL";"TAB4",#N/A,TRUE,"GENERAL";"TAB5",#N/A,TRUE,"GENERAL"}</definedName>
    <definedName name="___y5">{"TAB1",#N/A,TRUE,"GENERAL";"TAB2",#N/A,TRUE,"GENERAL";"TAB3",#N/A,TRUE,"GENERAL";"TAB4",#N/A,TRUE,"GENERAL";"TAB5",#N/A,TRUE,"GENERAL"}</definedName>
    <definedName name="___y6" localSheetId="12">{"via1",#N/A,TRUE,"general";"via2",#N/A,TRUE,"general";"via3",#N/A,TRUE,"general"}</definedName>
    <definedName name="___y6" localSheetId="11">{"via1",#N/A,TRUE,"general";"via2",#N/A,TRUE,"general";"via3",#N/A,TRUE,"general"}</definedName>
    <definedName name="___y6" localSheetId="13">{"via1",#N/A,TRUE,"general";"via2",#N/A,TRUE,"general";"via3",#N/A,TRUE,"general"}</definedName>
    <definedName name="___y6" localSheetId="15">{"via1",#N/A,TRUE,"general";"via2",#N/A,TRUE,"general";"via3",#N/A,TRUE,"general"}</definedName>
    <definedName name="___y6" localSheetId="14">{"via1",#N/A,TRUE,"general";"via2",#N/A,TRUE,"general";"via3",#N/A,TRUE,"general"}</definedName>
    <definedName name="___y6">{"via1",#N/A,TRUE,"general";"via2",#N/A,TRUE,"general";"via3",#N/A,TRUE,"general"}</definedName>
    <definedName name="___y7" localSheetId="12">{"via1",#N/A,TRUE,"general";"via2",#N/A,TRUE,"general";"via3",#N/A,TRUE,"general"}</definedName>
    <definedName name="___y7" localSheetId="11">{"via1",#N/A,TRUE,"general";"via2",#N/A,TRUE,"general";"via3",#N/A,TRUE,"general"}</definedName>
    <definedName name="___y7" localSheetId="13">{"via1",#N/A,TRUE,"general";"via2",#N/A,TRUE,"general";"via3",#N/A,TRUE,"general"}</definedName>
    <definedName name="___y7" localSheetId="15">{"via1",#N/A,TRUE,"general";"via2",#N/A,TRUE,"general";"via3",#N/A,TRUE,"general"}</definedName>
    <definedName name="___y7" localSheetId="14">{"via1",#N/A,TRUE,"general";"via2",#N/A,TRUE,"general";"via3",#N/A,TRUE,"general"}</definedName>
    <definedName name="___y7">{"via1",#N/A,TRUE,"general";"via2",#N/A,TRUE,"general";"via3",#N/A,TRUE,"general"}</definedName>
    <definedName name="___y8" localSheetId="12">{"via1",#N/A,TRUE,"general";"via2",#N/A,TRUE,"general";"via3",#N/A,TRUE,"general"}</definedName>
    <definedName name="___y8" localSheetId="11">{"via1",#N/A,TRUE,"general";"via2",#N/A,TRUE,"general";"via3",#N/A,TRUE,"general"}</definedName>
    <definedName name="___y8" localSheetId="13">{"via1",#N/A,TRUE,"general";"via2",#N/A,TRUE,"general";"via3",#N/A,TRUE,"general"}</definedName>
    <definedName name="___y8" localSheetId="15">{"via1",#N/A,TRUE,"general";"via2",#N/A,TRUE,"general";"via3",#N/A,TRUE,"general"}</definedName>
    <definedName name="___y8" localSheetId="14">{"via1",#N/A,TRUE,"general";"via2",#N/A,TRUE,"general";"via3",#N/A,TRUE,"general"}</definedName>
    <definedName name="___y8">{"via1",#N/A,TRUE,"general";"via2",#N/A,TRUE,"general";"via3",#N/A,TRUE,"general"}</definedName>
    <definedName name="___y9" localSheetId="12">{"TAB1",#N/A,TRUE,"GENERAL";"TAB2",#N/A,TRUE,"GENERAL";"TAB3",#N/A,TRUE,"GENERAL";"TAB4",#N/A,TRUE,"GENERAL";"TAB5",#N/A,TRUE,"GENERAL"}</definedName>
    <definedName name="___y9" localSheetId="11">{"TAB1",#N/A,TRUE,"GENERAL";"TAB2",#N/A,TRUE,"GENERAL";"TAB3",#N/A,TRUE,"GENERAL";"TAB4",#N/A,TRUE,"GENERAL";"TAB5",#N/A,TRUE,"GENERAL"}</definedName>
    <definedName name="___y9" localSheetId="13">{"TAB1",#N/A,TRUE,"GENERAL";"TAB2",#N/A,TRUE,"GENERAL";"TAB3",#N/A,TRUE,"GENERAL";"TAB4",#N/A,TRUE,"GENERAL";"TAB5",#N/A,TRUE,"GENERAL"}</definedName>
    <definedName name="___y9" localSheetId="15">{"TAB1",#N/A,TRUE,"GENERAL";"TAB2",#N/A,TRUE,"GENERAL";"TAB3",#N/A,TRUE,"GENERAL";"TAB4",#N/A,TRUE,"GENERAL";"TAB5",#N/A,TRUE,"GENERAL"}</definedName>
    <definedName name="___y9" localSheetId="14">{"TAB1",#N/A,TRUE,"GENERAL";"TAB2",#N/A,TRUE,"GENERAL";"TAB3",#N/A,TRUE,"GENERAL";"TAB4",#N/A,TRUE,"GENERAL";"TAB5",#N/A,TRUE,"GENERAL"}</definedName>
    <definedName name="___y9">{"TAB1",#N/A,TRUE,"GENERAL";"TAB2",#N/A,TRUE,"GENERAL";"TAB3",#N/A,TRUE,"GENERAL";"TAB4",#N/A,TRUE,"GENERAL";"TAB5",#N/A,TRUE,"GENERAL"}</definedName>
    <definedName name="___z1" localSheetId="12">{"TAB1",#N/A,TRUE,"GENERAL";"TAB2",#N/A,TRUE,"GENERAL";"TAB3",#N/A,TRUE,"GENERAL";"TAB4",#N/A,TRUE,"GENERAL";"TAB5",#N/A,TRUE,"GENERAL"}</definedName>
    <definedName name="___z1" localSheetId="11">{"TAB1",#N/A,TRUE,"GENERAL";"TAB2",#N/A,TRUE,"GENERAL";"TAB3",#N/A,TRUE,"GENERAL";"TAB4",#N/A,TRUE,"GENERAL";"TAB5",#N/A,TRUE,"GENERAL"}</definedName>
    <definedName name="___z1" localSheetId="13">{"TAB1",#N/A,TRUE,"GENERAL";"TAB2",#N/A,TRUE,"GENERAL";"TAB3",#N/A,TRUE,"GENERAL";"TAB4",#N/A,TRUE,"GENERAL";"TAB5",#N/A,TRUE,"GENERAL"}</definedName>
    <definedName name="___z1" localSheetId="15">{"TAB1",#N/A,TRUE,"GENERAL";"TAB2",#N/A,TRUE,"GENERAL";"TAB3",#N/A,TRUE,"GENERAL";"TAB4",#N/A,TRUE,"GENERAL";"TAB5",#N/A,TRUE,"GENERAL"}</definedName>
    <definedName name="___z1" localSheetId="14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 localSheetId="12">{"via1",#N/A,TRUE,"general";"via2",#N/A,TRUE,"general";"via3",#N/A,TRUE,"general"}</definedName>
    <definedName name="___z2" localSheetId="11">{"via1",#N/A,TRUE,"general";"via2",#N/A,TRUE,"general";"via3",#N/A,TRUE,"general"}</definedName>
    <definedName name="___z2" localSheetId="13">{"via1",#N/A,TRUE,"general";"via2",#N/A,TRUE,"general";"via3",#N/A,TRUE,"general"}</definedName>
    <definedName name="___z2" localSheetId="15">{"via1",#N/A,TRUE,"general";"via2",#N/A,TRUE,"general";"via3",#N/A,TRUE,"general"}</definedName>
    <definedName name="___z2" localSheetId="14">{"via1",#N/A,TRUE,"general";"via2",#N/A,TRUE,"general";"via3",#N/A,TRUE,"general"}</definedName>
    <definedName name="___z2">{"via1",#N/A,TRUE,"general";"via2",#N/A,TRUE,"general";"via3",#N/A,TRUE,"general"}</definedName>
    <definedName name="___z3" localSheetId="12">{"via1",#N/A,TRUE,"general";"via2",#N/A,TRUE,"general";"via3",#N/A,TRUE,"general"}</definedName>
    <definedName name="___z3" localSheetId="11">{"via1",#N/A,TRUE,"general";"via2",#N/A,TRUE,"general";"via3",#N/A,TRUE,"general"}</definedName>
    <definedName name="___z3" localSheetId="13">{"via1",#N/A,TRUE,"general";"via2",#N/A,TRUE,"general";"via3",#N/A,TRUE,"general"}</definedName>
    <definedName name="___z3" localSheetId="15">{"via1",#N/A,TRUE,"general";"via2",#N/A,TRUE,"general";"via3",#N/A,TRUE,"general"}</definedName>
    <definedName name="___z3" localSheetId="14">{"via1",#N/A,TRUE,"general";"via2",#N/A,TRUE,"general";"via3",#N/A,TRUE,"general"}</definedName>
    <definedName name="___z3">{"via1",#N/A,TRUE,"general";"via2",#N/A,TRUE,"general";"via3",#N/A,TRUE,"general"}</definedName>
    <definedName name="___z4" localSheetId="12">{"TAB1",#N/A,TRUE,"GENERAL";"TAB2",#N/A,TRUE,"GENERAL";"TAB3",#N/A,TRUE,"GENERAL";"TAB4",#N/A,TRUE,"GENERAL";"TAB5",#N/A,TRUE,"GENERAL"}</definedName>
    <definedName name="___z4" localSheetId="11">{"TAB1",#N/A,TRUE,"GENERAL";"TAB2",#N/A,TRUE,"GENERAL";"TAB3",#N/A,TRUE,"GENERAL";"TAB4",#N/A,TRUE,"GENERAL";"TAB5",#N/A,TRUE,"GENERAL"}</definedName>
    <definedName name="___z4" localSheetId="13">{"TAB1",#N/A,TRUE,"GENERAL";"TAB2",#N/A,TRUE,"GENERAL";"TAB3",#N/A,TRUE,"GENERAL";"TAB4",#N/A,TRUE,"GENERAL";"TAB5",#N/A,TRUE,"GENERAL"}</definedName>
    <definedName name="___z4" localSheetId="15">{"TAB1",#N/A,TRUE,"GENERAL";"TAB2",#N/A,TRUE,"GENERAL";"TAB3",#N/A,TRUE,"GENERAL";"TAB4",#N/A,TRUE,"GENERAL";"TAB5",#N/A,TRUE,"GENERAL"}</definedName>
    <definedName name="___z4" localSheetId="14">{"TAB1",#N/A,TRUE,"GENERAL";"TAB2",#N/A,TRUE,"GENERAL";"TAB3",#N/A,TRUE,"GENERAL";"TAB4",#N/A,TRUE,"GENERAL";"TAB5",#N/A,TRUE,"GENERAL"}</definedName>
    <definedName name="___z4">{"TAB1",#N/A,TRUE,"GENERAL";"TAB2",#N/A,TRUE,"GENERAL";"TAB3",#N/A,TRUE,"GENERAL";"TAB4",#N/A,TRUE,"GENERAL";"TAB5",#N/A,TRUE,"GENERAL"}</definedName>
    <definedName name="___z5" localSheetId="12">{"via1",#N/A,TRUE,"general";"via2",#N/A,TRUE,"general";"via3",#N/A,TRUE,"general"}</definedName>
    <definedName name="___z5" localSheetId="11">{"via1",#N/A,TRUE,"general";"via2",#N/A,TRUE,"general";"via3",#N/A,TRUE,"general"}</definedName>
    <definedName name="___z5" localSheetId="13">{"via1",#N/A,TRUE,"general";"via2",#N/A,TRUE,"general";"via3",#N/A,TRUE,"general"}</definedName>
    <definedName name="___z5" localSheetId="15">{"via1",#N/A,TRUE,"general";"via2",#N/A,TRUE,"general";"via3",#N/A,TRUE,"general"}</definedName>
    <definedName name="___z5" localSheetId="14">{"via1",#N/A,TRUE,"general";"via2",#N/A,TRUE,"general";"via3",#N/A,TRUE,"general"}</definedName>
    <definedName name="___z5">{"via1",#N/A,TRUE,"general";"via2",#N/A,TRUE,"general";"via3",#N/A,TRUE,"general"}</definedName>
    <definedName name="___z6" localSheetId="12">{"TAB1",#N/A,TRUE,"GENERAL";"TAB2",#N/A,TRUE,"GENERAL";"TAB3",#N/A,TRUE,"GENERAL";"TAB4",#N/A,TRUE,"GENERAL";"TAB5",#N/A,TRUE,"GENERAL"}</definedName>
    <definedName name="___z6" localSheetId="11">{"TAB1",#N/A,TRUE,"GENERAL";"TAB2",#N/A,TRUE,"GENERAL";"TAB3",#N/A,TRUE,"GENERAL";"TAB4",#N/A,TRUE,"GENERAL";"TAB5",#N/A,TRUE,"GENERAL"}</definedName>
    <definedName name="___z6" localSheetId="13">{"TAB1",#N/A,TRUE,"GENERAL";"TAB2",#N/A,TRUE,"GENERAL";"TAB3",#N/A,TRUE,"GENERAL";"TAB4",#N/A,TRUE,"GENERAL";"TAB5",#N/A,TRUE,"GENERAL"}</definedName>
    <definedName name="___z6" localSheetId="15">{"TAB1",#N/A,TRUE,"GENERAL";"TAB2",#N/A,TRUE,"GENERAL";"TAB3",#N/A,TRUE,"GENERAL";"TAB4",#N/A,TRUE,"GENERAL";"TAB5",#N/A,TRUE,"GENERAL"}</definedName>
    <definedName name="___z6" localSheetId="14">{"TAB1",#N/A,TRUE,"GENERAL";"TAB2",#N/A,TRUE,"GENERAL";"TAB3",#N/A,TRUE,"GENERAL";"TAB4",#N/A,TRUE,"GENERAL";"TAB5",#N/A,TRUE,"GENERAL"}</definedName>
    <definedName name="___z6">{"TAB1",#N/A,TRUE,"GENERAL";"TAB2",#N/A,TRUE,"GENERAL";"TAB3",#N/A,TRUE,"GENERAL";"TAB4",#N/A,TRUE,"GENERAL";"TAB5",#N/A,TRUE,"GENERAL"}</definedName>
    <definedName name="__123Graph_A" localSheetId="12">#REF!</definedName>
    <definedName name="__123Graph_A">#REF!</definedName>
    <definedName name="__123Graph_Acaja" localSheetId="12">#REF!</definedName>
    <definedName name="__123Graph_Acaja">#REF!</definedName>
    <definedName name="__123Graph_ACart_AnticAdic" localSheetId="12">#REF!</definedName>
    <definedName name="__123Graph_ACart_AnticAdic">#REF!</definedName>
    <definedName name="__123Graph_AFACTURAC" localSheetId="12">#REF!</definedName>
    <definedName name="__123Graph_AFACTURAC">#REF!</definedName>
    <definedName name="__123Graph_AGraph2" localSheetId="12">#REF!</definedName>
    <definedName name="__123Graph_AGraph2">#REF!</definedName>
    <definedName name="__123Graph_AMAIN">'[9]ETAPA 50 SMMLV'!#REF!</definedName>
    <definedName name="__123Graph_B" localSheetId="12">#REF!</definedName>
    <definedName name="__123Graph_B" localSheetId="15">#REF!</definedName>
    <definedName name="__123Graph_B">#REF!</definedName>
    <definedName name="__123Graph_Bcaja" localSheetId="12">#REF!</definedName>
    <definedName name="__123Graph_Bcaja">#REF!</definedName>
    <definedName name="__123Graph_BCart_AnticAdic" localSheetId="12">#REF!</definedName>
    <definedName name="__123Graph_BCart_AnticAdic">#REF!</definedName>
    <definedName name="__123Graph_BMAIN">'[9]ETAPA 50 SMMLV'!#REF!</definedName>
    <definedName name="__123Graph_C" localSheetId="12">#REF!</definedName>
    <definedName name="__123Graph_C" localSheetId="15">#REF!</definedName>
    <definedName name="__123Graph_C">#REF!</definedName>
    <definedName name="__123Graph_Ccaja" localSheetId="12">#REF!</definedName>
    <definedName name="__123Graph_Ccaja">#REF!</definedName>
    <definedName name="__123Graph_CCart_AnticAdic" localSheetId="12">#REF!</definedName>
    <definedName name="__123Graph_CCart_AnticAdic">#REF!</definedName>
    <definedName name="__123Graph_D" localSheetId="12">#REF!</definedName>
    <definedName name="__123Graph_D" localSheetId="15">#REF!</definedName>
    <definedName name="__123Graph_D">#REF!</definedName>
    <definedName name="__123Graph_Dcaja" localSheetId="12">#REF!</definedName>
    <definedName name="__123Graph_Dcaja">#REF!</definedName>
    <definedName name="__123Graph_DCart_AnticAdic" localSheetId="12">#REF!</definedName>
    <definedName name="__123Graph_DCart_AnticAdic">#REF!</definedName>
    <definedName name="__123Graph_ECart_AnticAdic" localSheetId="12">#REF!</definedName>
    <definedName name="__123Graph_ECart_AnticAdic">#REF!</definedName>
    <definedName name="__123Graph_LBL_ACart_AnticAdic" localSheetId="12">#REF!</definedName>
    <definedName name="__123Graph_LBL_ACart_AnticAdic">#REF!</definedName>
    <definedName name="__123Graph_LBL_Ccaja" localSheetId="12">#REF!</definedName>
    <definedName name="__123Graph_LBL_Ccaja">#REF!</definedName>
    <definedName name="__123Graph_LBL_DCart_AnticAdic" localSheetId="12">#REF!</definedName>
    <definedName name="__123Graph_LBL_DCart_AnticAdic">#REF!</definedName>
    <definedName name="__123Graph_X" localSheetId="12">#REF!</definedName>
    <definedName name="__123Graph_X">#REF!</definedName>
    <definedName name="__123Graph_Xcaja" localSheetId="12">#REF!</definedName>
    <definedName name="__123Graph_Xcaja">#REF!</definedName>
    <definedName name="__123Graph_XMAIN">'[9]ETAPA 50 SMMLV'!#REF!</definedName>
    <definedName name="__a1" localSheetId="12">{"TAB1",#N/A,TRUE,"GENERAL";"TAB2",#N/A,TRUE,"GENERAL";"TAB3",#N/A,TRUE,"GENERAL";"TAB4",#N/A,TRUE,"GENERAL";"TAB5",#N/A,TRUE,"GENERAL"}</definedName>
    <definedName name="__a1" localSheetId="11">{"TAB1",#N/A,TRUE,"GENERAL";"TAB2",#N/A,TRUE,"GENERAL";"TAB3",#N/A,TRUE,"GENERAL";"TAB4",#N/A,TRUE,"GENERAL";"TAB5",#N/A,TRUE,"GENERAL"}</definedName>
    <definedName name="__a1" localSheetId="13">{"TAB1",#N/A,TRUE,"GENERAL";"TAB2",#N/A,TRUE,"GENERAL";"TAB3",#N/A,TRUE,"GENERAL";"TAB4",#N/A,TRUE,"GENERAL";"TAB5",#N/A,TRUE,"GENERAL"}</definedName>
    <definedName name="__a1" localSheetId="15">{"TAB1",#N/A,TRUE,"GENERAL";"TAB2",#N/A,TRUE,"GENERAL";"TAB3",#N/A,TRUE,"GENERAL";"TAB4",#N/A,TRUE,"GENERAL";"TAB5",#N/A,TRUE,"GENERAL"}</definedName>
    <definedName name="__a1" localSheetId="14">{"TAB1",#N/A,TRUE,"GENERAL";"TAB2",#N/A,TRUE,"GENERAL";"TAB3",#N/A,TRUE,"GENERAL";"TAB4",#N/A,TRUE,"GENERAL";"TAB5",#N/A,TRUE,"GENERAL"}</definedName>
    <definedName name="__a1">{"TAB1",#N/A,TRUE,"GENERAL";"TAB2",#N/A,TRUE,"GENERAL";"TAB3",#N/A,TRUE,"GENERAL";"TAB4",#N/A,TRUE,"GENERAL";"TAB5",#N/A,TRUE,"GENERAL"}</definedName>
    <definedName name="__A2" localSheetId="11">{"TAB1",#N/A,TRUE,"GENERAL";"TAB2",#N/A,TRUE,"GENERAL";"TAB3",#N/A,TRUE,"GENERAL";"TAB4",#N/A,TRUE,"GENERAL";"TAB5",#N/A,TRUE,"GENERAL"}</definedName>
    <definedName name="__A2" localSheetId="13">{"TAB1",#N/A,TRUE,"GENERAL";"TAB2",#N/A,TRUE,"GENERAL";"TAB3",#N/A,TRUE,"GENERAL";"TAB4",#N/A,TRUE,"GENERAL";"TAB5",#N/A,TRUE,"GENERAL"}</definedName>
    <definedName name="__A2" localSheetId="14">{"TAB1",#N/A,TRUE,"GENERAL";"TAB2",#N/A,TRUE,"GENERAL";"TAB3",#N/A,TRUE,"GENERAL";"TAB4",#N/A,TRUE,"GENERAL";"TAB5",#N/A,TRUE,"GENERAL"}</definedName>
    <definedName name="__A2">{"TAB1",#N/A,TRUE,"GENERAL";"TAB2",#N/A,TRUE,"GENERAL";"TAB3",#N/A,TRUE,"GENERAL";"TAB4",#N/A,TRUE,"GENERAL";"TAB5",#N/A,TRUE,"GENERAL"}</definedName>
    <definedName name="__a3" localSheetId="12">{"TAB1",#N/A,TRUE,"GENERAL";"TAB2",#N/A,TRUE,"GENERAL";"TAB3",#N/A,TRUE,"GENERAL";"TAB4",#N/A,TRUE,"GENERAL";"TAB5",#N/A,TRUE,"GENERAL"}</definedName>
    <definedName name="__a3" localSheetId="11">{"TAB1",#N/A,TRUE,"GENERAL";"TAB2",#N/A,TRUE,"GENERAL";"TAB3",#N/A,TRUE,"GENERAL";"TAB4",#N/A,TRUE,"GENERAL";"TAB5",#N/A,TRUE,"GENERAL"}</definedName>
    <definedName name="__a3" localSheetId="13">{"TAB1",#N/A,TRUE,"GENERAL";"TAB2",#N/A,TRUE,"GENERAL";"TAB3",#N/A,TRUE,"GENERAL";"TAB4",#N/A,TRUE,"GENERAL";"TAB5",#N/A,TRUE,"GENERAL"}</definedName>
    <definedName name="__a3" localSheetId="15">{"TAB1",#N/A,TRUE,"GENERAL";"TAB2",#N/A,TRUE,"GENERAL";"TAB3",#N/A,TRUE,"GENERAL";"TAB4",#N/A,TRUE,"GENERAL";"TAB5",#N/A,TRUE,"GENERAL"}</definedName>
    <definedName name="__a3" localSheetId="14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4" localSheetId="12">{"via1",#N/A,TRUE,"general";"via2",#N/A,TRUE,"general";"via3",#N/A,TRUE,"general"}</definedName>
    <definedName name="__a4" localSheetId="11">{"via1",#N/A,TRUE,"general";"via2",#N/A,TRUE,"general";"via3",#N/A,TRUE,"general"}</definedName>
    <definedName name="__a4" localSheetId="13">{"via1",#N/A,TRUE,"general";"via2",#N/A,TRUE,"general";"via3",#N/A,TRUE,"general"}</definedName>
    <definedName name="__a4" localSheetId="15">{"via1",#N/A,TRUE,"general";"via2",#N/A,TRUE,"general";"via3",#N/A,TRUE,"general"}</definedName>
    <definedName name="__a4" localSheetId="14">{"via1",#N/A,TRUE,"general";"via2",#N/A,TRUE,"general";"via3",#N/A,TRUE,"general"}</definedName>
    <definedName name="__a4">{"via1",#N/A,TRUE,"general";"via2",#N/A,TRUE,"general";"via3",#N/A,TRUE,"general"}</definedName>
    <definedName name="__a5" localSheetId="12">{"TAB1",#N/A,TRUE,"GENERAL";"TAB2",#N/A,TRUE,"GENERAL";"TAB3",#N/A,TRUE,"GENERAL";"TAB4",#N/A,TRUE,"GENERAL";"TAB5",#N/A,TRUE,"GENERAL"}</definedName>
    <definedName name="__a5" localSheetId="11">{"TAB1",#N/A,TRUE,"GENERAL";"TAB2",#N/A,TRUE,"GENERAL";"TAB3",#N/A,TRUE,"GENERAL";"TAB4",#N/A,TRUE,"GENERAL";"TAB5",#N/A,TRUE,"GENERAL"}</definedName>
    <definedName name="__a5" localSheetId="13">{"TAB1",#N/A,TRUE,"GENERAL";"TAB2",#N/A,TRUE,"GENERAL";"TAB3",#N/A,TRUE,"GENERAL";"TAB4",#N/A,TRUE,"GENERAL";"TAB5",#N/A,TRUE,"GENERAL"}</definedName>
    <definedName name="__a5" localSheetId="15">{"TAB1",#N/A,TRUE,"GENERAL";"TAB2",#N/A,TRUE,"GENERAL";"TAB3",#N/A,TRUE,"GENERAL";"TAB4",#N/A,TRUE,"GENERAL";"TAB5",#N/A,TRUE,"GENERAL"}</definedName>
    <definedName name="__a5" localSheetId="14">{"TAB1",#N/A,TRUE,"GENERAL";"TAB2",#N/A,TRUE,"GENERAL";"TAB3",#N/A,TRUE,"GENERAL";"TAB4",#N/A,TRUE,"GENERAL";"TAB5",#N/A,TRUE,"GENERAL"}</definedName>
    <definedName name="__a5">{"TAB1",#N/A,TRUE,"GENERAL";"TAB2",#N/A,TRUE,"GENERAL";"TAB3",#N/A,TRUE,"GENERAL";"TAB4",#N/A,TRUE,"GENERAL";"TAB5",#N/A,TRUE,"GENERAL"}</definedName>
    <definedName name="__a6" localSheetId="12">{"TAB1",#N/A,TRUE,"GENERAL";"TAB2",#N/A,TRUE,"GENERAL";"TAB3",#N/A,TRUE,"GENERAL";"TAB4",#N/A,TRUE,"GENERAL";"TAB5",#N/A,TRUE,"GENERAL"}</definedName>
    <definedName name="__a6" localSheetId="11">{"TAB1",#N/A,TRUE,"GENERAL";"TAB2",#N/A,TRUE,"GENERAL";"TAB3",#N/A,TRUE,"GENERAL";"TAB4",#N/A,TRUE,"GENERAL";"TAB5",#N/A,TRUE,"GENERAL"}</definedName>
    <definedName name="__a6" localSheetId="13">{"TAB1",#N/A,TRUE,"GENERAL";"TAB2",#N/A,TRUE,"GENERAL";"TAB3",#N/A,TRUE,"GENERAL";"TAB4",#N/A,TRUE,"GENERAL";"TAB5",#N/A,TRUE,"GENERAL"}</definedName>
    <definedName name="__a6" localSheetId="15">{"TAB1",#N/A,TRUE,"GENERAL";"TAB2",#N/A,TRUE,"GENERAL";"TAB3",#N/A,TRUE,"GENERAL";"TAB4",#N/A,TRUE,"GENERAL";"TAB5",#N/A,TRUE,"GENERAL"}</definedName>
    <definedName name="__a6" localSheetId="14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FC1" localSheetId="8">[10]INV!$A$25:$D$28</definedName>
    <definedName name="__AFC1">[2]INV!$A$25:$D$28</definedName>
    <definedName name="__AFC3" localSheetId="8">[10]INV!$F$25:$I$28</definedName>
    <definedName name="__AFC3">[2]INV!$F$25:$I$28</definedName>
    <definedName name="__AFC5" localSheetId="8">[10]INV!$K$25:$N$28</definedName>
    <definedName name="__AFC5">[2]INV!$K$25:$N$28</definedName>
    <definedName name="__aiu2">[11]AIU!$J$105</definedName>
    <definedName name="__ALL4" localSheetId="8">#REF!</definedName>
    <definedName name="__ALL4">#REF!</definedName>
    <definedName name="__APU221">#REF!</definedName>
    <definedName name="__b2" localSheetId="12">{"TAB1",#N/A,TRUE,"GENERAL";"TAB2",#N/A,TRUE,"GENERAL";"TAB3",#N/A,TRUE,"GENERAL";"TAB4",#N/A,TRUE,"GENERAL";"TAB5",#N/A,TRUE,"GENERAL"}</definedName>
    <definedName name="__b2" localSheetId="11">{"TAB1",#N/A,TRUE,"GENERAL";"TAB2",#N/A,TRUE,"GENERAL";"TAB3",#N/A,TRUE,"GENERAL";"TAB4",#N/A,TRUE,"GENERAL";"TAB5",#N/A,TRUE,"GENERAL"}</definedName>
    <definedName name="__b2" localSheetId="13">{"TAB1",#N/A,TRUE,"GENERAL";"TAB2",#N/A,TRUE,"GENERAL";"TAB3",#N/A,TRUE,"GENERAL";"TAB4",#N/A,TRUE,"GENERAL";"TAB5",#N/A,TRUE,"GENERAL"}</definedName>
    <definedName name="__b2" localSheetId="15">{"TAB1",#N/A,TRUE,"GENERAL";"TAB2",#N/A,TRUE,"GENERAL";"TAB3",#N/A,TRUE,"GENERAL";"TAB4",#N/A,TRUE,"GENERAL";"TAB5",#N/A,TRUE,"GENERAL"}</definedName>
    <definedName name="__b2" localSheetId="14">{"TAB1",#N/A,TRUE,"GENERAL";"TAB2",#N/A,TRUE,"GENERAL";"TAB3",#N/A,TRUE,"GENERAL";"TAB4",#N/A,TRUE,"GENERAL";"TAB5",#N/A,TRUE,"GENERAL"}</definedName>
    <definedName name="__b2">{"TAB1",#N/A,TRUE,"GENERAL";"TAB2",#N/A,TRUE,"GENERAL";"TAB3",#N/A,TRUE,"GENERAL";"TAB4",#N/A,TRUE,"GENERAL";"TAB5",#N/A,TRUE,"GENERAL"}</definedName>
    <definedName name="__b3" localSheetId="12">{"TAB1",#N/A,TRUE,"GENERAL";"TAB2",#N/A,TRUE,"GENERAL";"TAB3",#N/A,TRUE,"GENERAL";"TAB4",#N/A,TRUE,"GENERAL";"TAB5",#N/A,TRUE,"GENERAL"}</definedName>
    <definedName name="__b3" localSheetId="11">{"TAB1",#N/A,TRUE,"GENERAL";"TAB2",#N/A,TRUE,"GENERAL";"TAB3",#N/A,TRUE,"GENERAL";"TAB4",#N/A,TRUE,"GENERAL";"TAB5",#N/A,TRUE,"GENERAL"}</definedName>
    <definedName name="__b3" localSheetId="13">{"TAB1",#N/A,TRUE,"GENERAL";"TAB2",#N/A,TRUE,"GENERAL";"TAB3",#N/A,TRUE,"GENERAL";"TAB4",#N/A,TRUE,"GENERAL";"TAB5",#N/A,TRUE,"GENERAL"}</definedName>
    <definedName name="__b3" localSheetId="15">{"TAB1",#N/A,TRUE,"GENERAL";"TAB2",#N/A,TRUE,"GENERAL";"TAB3",#N/A,TRUE,"GENERAL";"TAB4",#N/A,TRUE,"GENERAL";"TAB5",#N/A,TRUE,"GENERAL"}</definedName>
    <definedName name="__b3" localSheetId="14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 localSheetId="12">{"TAB1",#N/A,TRUE,"GENERAL";"TAB2",#N/A,TRUE,"GENERAL";"TAB3",#N/A,TRUE,"GENERAL";"TAB4",#N/A,TRUE,"GENERAL";"TAB5",#N/A,TRUE,"GENERAL"}</definedName>
    <definedName name="__b4" localSheetId="11">{"TAB1",#N/A,TRUE,"GENERAL";"TAB2",#N/A,TRUE,"GENERAL";"TAB3",#N/A,TRUE,"GENERAL";"TAB4",#N/A,TRUE,"GENERAL";"TAB5",#N/A,TRUE,"GENERAL"}</definedName>
    <definedName name="__b4" localSheetId="13">{"TAB1",#N/A,TRUE,"GENERAL";"TAB2",#N/A,TRUE,"GENERAL";"TAB3",#N/A,TRUE,"GENERAL";"TAB4",#N/A,TRUE,"GENERAL";"TAB5",#N/A,TRUE,"GENERAL"}</definedName>
    <definedName name="__b4" localSheetId="15">{"TAB1",#N/A,TRUE,"GENERAL";"TAB2",#N/A,TRUE,"GENERAL";"TAB3",#N/A,TRUE,"GENERAL";"TAB4",#N/A,TRUE,"GENERAL";"TAB5",#N/A,TRUE,"GENERAL"}</definedName>
    <definedName name="__b4" localSheetId="14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 localSheetId="12">{"TAB1",#N/A,TRUE,"GENERAL";"TAB2",#N/A,TRUE,"GENERAL";"TAB3",#N/A,TRUE,"GENERAL";"TAB4",#N/A,TRUE,"GENERAL";"TAB5",#N/A,TRUE,"GENERAL"}</definedName>
    <definedName name="__b5" localSheetId="11">{"TAB1",#N/A,TRUE,"GENERAL";"TAB2",#N/A,TRUE,"GENERAL";"TAB3",#N/A,TRUE,"GENERAL";"TAB4",#N/A,TRUE,"GENERAL";"TAB5",#N/A,TRUE,"GENERAL"}</definedName>
    <definedName name="__b5" localSheetId="13">{"TAB1",#N/A,TRUE,"GENERAL";"TAB2",#N/A,TRUE,"GENERAL";"TAB3",#N/A,TRUE,"GENERAL";"TAB4",#N/A,TRUE,"GENERAL";"TAB5",#N/A,TRUE,"GENERAL"}</definedName>
    <definedName name="__b5" localSheetId="15">{"TAB1",#N/A,TRUE,"GENERAL";"TAB2",#N/A,TRUE,"GENERAL";"TAB3",#N/A,TRUE,"GENERAL";"TAB4",#N/A,TRUE,"GENERAL";"TAB5",#N/A,TRUE,"GENERAL"}</definedName>
    <definedName name="__b5" localSheetId="1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 localSheetId="12">{"TAB1",#N/A,TRUE,"GENERAL";"TAB2",#N/A,TRUE,"GENERAL";"TAB3",#N/A,TRUE,"GENERAL";"TAB4",#N/A,TRUE,"GENERAL";"TAB5",#N/A,TRUE,"GENERAL"}</definedName>
    <definedName name="__b6" localSheetId="11">{"TAB1",#N/A,TRUE,"GENERAL";"TAB2",#N/A,TRUE,"GENERAL";"TAB3",#N/A,TRUE,"GENERAL";"TAB4",#N/A,TRUE,"GENERAL";"TAB5",#N/A,TRUE,"GENERAL"}</definedName>
    <definedName name="__b6" localSheetId="13">{"TAB1",#N/A,TRUE,"GENERAL";"TAB2",#N/A,TRUE,"GENERAL";"TAB3",#N/A,TRUE,"GENERAL";"TAB4",#N/A,TRUE,"GENERAL";"TAB5",#N/A,TRUE,"GENERAL"}</definedName>
    <definedName name="__b6" localSheetId="15">{"TAB1",#N/A,TRUE,"GENERAL";"TAB2",#N/A,TRUE,"GENERAL";"TAB3",#N/A,TRUE,"GENERAL";"TAB4",#N/A,TRUE,"GENERAL";"TAB5",#N/A,TRUE,"GENERAL"}</definedName>
    <definedName name="__b6" localSheetId="14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 localSheetId="12">{"via1",#N/A,TRUE,"general";"via2",#N/A,TRUE,"general";"via3",#N/A,TRUE,"general"}</definedName>
    <definedName name="__b7" localSheetId="11">{"via1",#N/A,TRUE,"general";"via2",#N/A,TRUE,"general";"via3",#N/A,TRUE,"general"}</definedName>
    <definedName name="__b7" localSheetId="13">{"via1",#N/A,TRUE,"general";"via2",#N/A,TRUE,"general";"via3",#N/A,TRUE,"general"}</definedName>
    <definedName name="__b7" localSheetId="15">{"via1",#N/A,TRUE,"general";"via2",#N/A,TRUE,"general";"via3",#N/A,TRUE,"general"}</definedName>
    <definedName name="__b7" localSheetId="14">{"via1",#N/A,TRUE,"general";"via2",#N/A,TRUE,"general";"via3",#N/A,TRUE,"general"}</definedName>
    <definedName name="__b7">{"via1",#N/A,TRUE,"general";"via2",#N/A,TRUE,"general";"via3",#N/A,TRUE,"general"}</definedName>
    <definedName name="__b8" localSheetId="12">{"via1",#N/A,TRUE,"general";"via2",#N/A,TRUE,"general";"via3",#N/A,TRUE,"general"}</definedName>
    <definedName name="__b8" localSheetId="11">{"via1",#N/A,TRUE,"general";"via2",#N/A,TRUE,"general";"via3",#N/A,TRUE,"general"}</definedName>
    <definedName name="__b8" localSheetId="13">{"via1",#N/A,TRUE,"general";"via2",#N/A,TRUE,"general";"via3",#N/A,TRUE,"general"}</definedName>
    <definedName name="__b8" localSheetId="15">{"via1",#N/A,TRUE,"general";"via2",#N/A,TRUE,"general";"via3",#N/A,TRUE,"general"}</definedName>
    <definedName name="__b8" localSheetId="14">{"via1",#N/A,TRUE,"general";"via2",#N/A,TRUE,"general";"via3",#N/A,TRUE,"general"}</definedName>
    <definedName name="__b8">{"via1",#N/A,TRUE,"general";"via2",#N/A,TRUE,"general";"via3",#N/A,TRUE,"general"}</definedName>
    <definedName name="__bb9" localSheetId="12">{"TAB1",#N/A,TRUE,"GENERAL";"TAB2",#N/A,TRUE,"GENERAL";"TAB3",#N/A,TRUE,"GENERAL";"TAB4",#N/A,TRUE,"GENERAL";"TAB5",#N/A,TRUE,"GENERAL"}</definedName>
    <definedName name="__bb9" localSheetId="11">{"TAB1",#N/A,TRUE,"GENERAL";"TAB2",#N/A,TRUE,"GENERAL";"TAB3",#N/A,TRUE,"GENERAL";"TAB4",#N/A,TRUE,"GENERAL";"TAB5",#N/A,TRUE,"GENERAL"}</definedName>
    <definedName name="__bb9" localSheetId="13">{"TAB1",#N/A,TRUE,"GENERAL";"TAB2",#N/A,TRUE,"GENERAL";"TAB3",#N/A,TRUE,"GENERAL";"TAB4",#N/A,TRUE,"GENERAL";"TAB5",#N/A,TRUE,"GENERAL"}</definedName>
    <definedName name="__bb9" localSheetId="15">{"TAB1",#N/A,TRUE,"GENERAL";"TAB2",#N/A,TRUE,"GENERAL";"TAB3",#N/A,TRUE,"GENERAL";"TAB4",#N/A,TRUE,"GENERAL";"TAB5",#N/A,TRUE,"GENERAL"}</definedName>
    <definedName name="__bb9" localSheetId="14">{"TAB1",#N/A,TRUE,"GENERAL";"TAB2",#N/A,TRUE,"GENERAL";"TAB3",#N/A,TRUE,"GENERAL";"TAB4",#N/A,TRUE,"GENERAL";"TAB5",#N/A,TRUE,"GENERAL"}</definedName>
    <definedName name="__bb9">{"TAB1",#N/A,TRUE,"GENERAL";"TAB2",#N/A,TRUE,"GENERAL";"TAB3",#N/A,TRUE,"GENERAL";"TAB4",#N/A,TRUE,"GENERAL";"TAB5",#N/A,TRUE,"GENERAL"}</definedName>
    <definedName name="__bgb5" localSheetId="12">{"TAB1",#N/A,TRUE,"GENERAL";"TAB2",#N/A,TRUE,"GENERAL";"TAB3",#N/A,TRUE,"GENERAL";"TAB4",#N/A,TRUE,"GENERAL";"TAB5",#N/A,TRUE,"GENERAL"}</definedName>
    <definedName name="__bgb5" localSheetId="11">{"TAB1",#N/A,TRUE,"GENERAL";"TAB2",#N/A,TRUE,"GENERAL";"TAB3",#N/A,TRUE,"GENERAL";"TAB4",#N/A,TRUE,"GENERAL";"TAB5",#N/A,TRUE,"GENERAL"}</definedName>
    <definedName name="__bgb5" localSheetId="13">{"TAB1",#N/A,TRUE,"GENERAL";"TAB2",#N/A,TRUE,"GENERAL";"TAB3",#N/A,TRUE,"GENERAL";"TAB4",#N/A,TRUE,"GENERAL";"TAB5",#N/A,TRUE,"GENERAL"}</definedName>
    <definedName name="__bgb5" localSheetId="15">{"TAB1",#N/A,TRUE,"GENERAL";"TAB2",#N/A,TRUE,"GENERAL";"TAB3",#N/A,TRUE,"GENERAL";"TAB4",#N/A,TRUE,"GENERAL";"TAB5",#N/A,TRUE,"GENERAL"}</definedName>
    <definedName name="__bgb5" localSheetId="14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 localSheetId="8">[10]INV!$A$5:$D$8</definedName>
    <definedName name="__BGC1">[2]INV!$A$5:$D$8</definedName>
    <definedName name="__BGC3" localSheetId="8">[10]INV!$F$5:$I$8</definedName>
    <definedName name="__BGC3">[2]INV!$F$5:$I$8</definedName>
    <definedName name="__BGC5" localSheetId="8">[10]INV!$K$5:$N$8</definedName>
    <definedName name="__BGC5">[2]INV!$K$5:$N$8</definedName>
    <definedName name="__C3000IMP">[12]Basicos!$C$137</definedName>
    <definedName name="__C4000IMP">[12]Basicos!$C$125</definedName>
    <definedName name="__CAC1" localSheetId="8">[10]INV!$A$19:$D$22</definedName>
    <definedName name="__CAC1">[2]INV!$A$19:$D$22</definedName>
    <definedName name="__CAC3" localSheetId="8">[10]INV!$F$19:$I$22</definedName>
    <definedName name="__CAC3">[2]INV!$F$19:$I$22</definedName>
    <definedName name="__CAC5" localSheetId="8">[10]INV!$K$19:$N$22</definedName>
    <definedName name="__CAC5">[2]INV!$K$19:$N$22</definedName>
    <definedName name="__cel122">'[4]A.U. BASICOS2'!$C$33</definedName>
    <definedName name="__CEL123">'[3]A.U. BASICOS2'!$C$41</definedName>
    <definedName name="__CON2200" localSheetId="8">#REF!</definedName>
    <definedName name="__CON2200">#REF!</definedName>
    <definedName name="__CON2500" localSheetId="8">#REF!</definedName>
    <definedName name="__CON2500">#REF!</definedName>
    <definedName name="__con3000" localSheetId="8">#REF!</definedName>
    <definedName name="__con3000">#REF!</definedName>
    <definedName name="__cua1">[6]cuadri!$C$24</definedName>
    <definedName name="__cua2">[6]cuadri!$C$31</definedName>
    <definedName name="__cua3">[6]cuadri!$C$39</definedName>
    <definedName name="__cua4">[7]CUADRILLAS!$A$52</definedName>
    <definedName name="__cua5">[7]CUADRILLAS!$A$63</definedName>
    <definedName name="__EST1" localSheetId="8">#REF!</definedName>
    <definedName name="__EST1">#REF!</definedName>
    <definedName name="__EST10" localSheetId="8">#REF!</definedName>
    <definedName name="__EST10">#REF!</definedName>
    <definedName name="__EST11" localSheetId="8">#REF!</definedName>
    <definedName name="__EST11">#REF!</definedName>
    <definedName name="__EST12" localSheetId="8">#REF!</definedName>
    <definedName name="__EST12">#REF!</definedName>
    <definedName name="__EST13" localSheetId="8">#REF!</definedName>
    <definedName name="__EST13">#REF!</definedName>
    <definedName name="__EST14" localSheetId="8">#REF!</definedName>
    <definedName name="__EST14">#REF!</definedName>
    <definedName name="__EST15" localSheetId="8">#REF!</definedName>
    <definedName name="__EST15">#REF!</definedName>
    <definedName name="__EST16" localSheetId="8">#REF!</definedName>
    <definedName name="__EST16">#REF!</definedName>
    <definedName name="__EST17" localSheetId="8">#REF!</definedName>
    <definedName name="__EST17">#REF!</definedName>
    <definedName name="__EST18" localSheetId="8">#REF!</definedName>
    <definedName name="__EST18">#REF!</definedName>
    <definedName name="__EST19" localSheetId="8">#REF!</definedName>
    <definedName name="__EST19">#REF!</definedName>
    <definedName name="__EST2" localSheetId="8">#REF!</definedName>
    <definedName name="__EST2">#REF!</definedName>
    <definedName name="__EST23">#REF!</definedName>
    <definedName name="__EST3" localSheetId="8">#REF!</definedName>
    <definedName name="__EST3">#REF!</definedName>
    <definedName name="__EST4" localSheetId="8">#REF!</definedName>
    <definedName name="__EST4">#REF!</definedName>
    <definedName name="__EST5" localSheetId="8">#REF!</definedName>
    <definedName name="__EST5">#REF!</definedName>
    <definedName name="__EST6" localSheetId="8">#REF!</definedName>
    <definedName name="__EST6">#REF!</definedName>
    <definedName name="__EST7" localSheetId="8">#REF!</definedName>
    <definedName name="__EST7">#REF!</definedName>
    <definedName name="__EST8" localSheetId="8">#REF!</definedName>
    <definedName name="__EST8">#REF!</definedName>
    <definedName name="__EST9" localSheetId="8">#REF!</definedName>
    <definedName name="__EST9">#REF!</definedName>
    <definedName name="__ETR13">#REF!</definedName>
    <definedName name="__EXC1" localSheetId="8">#REF!</definedName>
    <definedName name="__EXC1">#REF!</definedName>
    <definedName name="__EXC10" localSheetId="8">#REF!</definedName>
    <definedName name="__EXC10">#REF!</definedName>
    <definedName name="__EXC11" localSheetId="8">#REF!</definedName>
    <definedName name="__EXC11">#REF!</definedName>
    <definedName name="__EXC12" localSheetId="8">#REF!</definedName>
    <definedName name="__EXC12">#REF!</definedName>
    <definedName name="__EXC2" localSheetId="8">#REF!</definedName>
    <definedName name="__EXC2">#REF!</definedName>
    <definedName name="__EXC3" localSheetId="8">#REF!</definedName>
    <definedName name="__EXC3">#REF!</definedName>
    <definedName name="__EXC4" localSheetId="8">#REF!</definedName>
    <definedName name="__EXC4">#REF!</definedName>
    <definedName name="__EXC5" localSheetId="8">#REF!</definedName>
    <definedName name="__EXC5">#REF!</definedName>
    <definedName name="__EXC6" localSheetId="8">#REF!</definedName>
    <definedName name="__EXC6">#REF!</definedName>
    <definedName name="__EXC7" localSheetId="8">#REF!</definedName>
    <definedName name="__EXC7">#REF!</definedName>
    <definedName name="__EXC8" localSheetId="8">#REF!</definedName>
    <definedName name="__EXC8">#REF!</definedName>
    <definedName name="__EXC9" localSheetId="8">#REF!</definedName>
    <definedName name="__EXC9">#REF!</definedName>
    <definedName name="__g2" localSheetId="12">{"TAB1",#N/A,TRUE,"GENERAL";"TAB2",#N/A,TRUE,"GENERAL";"TAB3",#N/A,TRUE,"GENERAL";"TAB4",#N/A,TRUE,"GENERAL";"TAB5",#N/A,TRUE,"GENERAL"}</definedName>
    <definedName name="__g2" localSheetId="11">{"TAB1",#N/A,TRUE,"GENERAL";"TAB2",#N/A,TRUE,"GENERAL";"TAB3",#N/A,TRUE,"GENERAL";"TAB4",#N/A,TRUE,"GENERAL";"TAB5",#N/A,TRUE,"GENERAL"}</definedName>
    <definedName name="__g2" localSheetId="13">{"TAB1",#N/A,TRUE,"GENERAL";"TAB2",#N/A,TRUE,"GENERAL";"TAB3",#N/A,TRUE,"GENERAL";"TAB4",#N/A,TRUE,"GENERAL";"TAB5",#N/A,TRUE,"GENERAL"}</definedName>
    <definedName name="__g2" localSheetId="15">{"TAB1",#N/A,TRUE,"GENERAL";"TAB2",#N/A,TRUE,"GENERAL";"TAB3",#N/A,TRUE,"GENERAL";"TAB4",#N/A,TRUE,"GENERAL";"TAB5",#N/A,TRUE,"GENERAL"}</definedName>
    <definedName name="__g2" localSheetId="14">{"TAB1",#N/A,TRUE,"GENERAL";"TAB2",#N/A,TRUE,"GENERAL";"TAB3",#N/A,TRUE,"GENERAL";"TAB4",#N/A,TRUE,"GENERAL";"TAB5",#N/A,TRUE,"GENERAL"}</definedName>
    <definedName name="__g2">{"TAB1",#N/A,TRUE,"GENERAL";"TAB2",#N/A,TRUE,"GENERAL";"TAB3",#N/A,TRUE,"GENERAL";"TAB4",#N/A,TRUE,"GENERAL";"TAB5",#N/A,TRUE,"GENERAL"}</definedName>
    <definedName name="__g3" localSheetId="12">{"via1",#N/A,TRUE,"general";"via2",#N/A,TRUE,"general";"via3",#N/A,TRUE,"general"}</definedName>
    <definedName name="__g3" localSheetId="11">{"via1",#N/A,TRUE,"general";"via2",#N/A,TRUE,"general";"via3",#N/A,TRUE,"general"}</definedName>
    <definedName name="__g3" localSheetId="13">{"via1",#N/A,TRUE,"general";"via2",#N/A,TRUE,"general";"via3",#N/A,TRUE,"general"}</definedName>
    <definedName name="__g3" localSheetId="15">{"via1",#N/A,TRUE,"general";"via2",#N/A,TRUE,"general";"via3",#N/A,TRUE,"general"}</definedName>
    <definedName name="__g3" localSheetId="14">{"via1",#N/A,TRUE,"general";"via2",#N/A,TRUE,"general";"via3",#N/A,TRUE,"general"}</definedName>
    <definedName name="__g3">{"via1",#N/A,TRUE,"general";"via2",#N/A,TRUE,"general";"via3",#N/A,TRUE,"general"}</definedName>
    <definedName name="__g4" localSheetId="12">{"via1",#N/A,TRUE,"general";"via2",#N/A,TRUE,"general";"via3",#N/A,TRUE,"general"}</definedName>
    <definedName name="__g4" localSheetId="11">{"via1",#N/A,TRUE,"general";"via2",#N/A,TRUE,"general";"via3",#N/A,TRUE,"general"}</definedName>
    <definedName name="__g4" localSheetId="13">{"via1",#N/A,TRUE,"general";"via2",#N/A,TRUE,"general";"via3",#N/A,TRUE,"general"}</definedName>
    <definedName name="__g4" localSheetId="15">{"via1",#N/A,TRUE,"general";"via2",#N/A,TRUE,"general";"via3",#N/A,TRUE,"general"}</definedName>
    <definedName name="__g4" localSheetId="14">{"via1",#N/A,TRUE,"general";"via2",#N/A,TRUE,"general";"via3",#N/A,TRUE,"general"}</definedName>
    <definedName name="__g4">{"via1",#N/A,TRUE,"general";"via2",#N/A,TRUE,"general";"via3",#N/A,TRUE,"general"}</definedName>
    <definedName name="__g5" localSheetId="12">{"via1",#N/A,TRUE,"general";"via2",#N/A,TRUE,"general";"via3",#N/A,TRUE,"general"}</definedName>
    <definedName name="__g5" localSheetId="11">{"via1",#N/A,TRUE,"general";"via2",#N/A,TRUE,"general";"via3",#N/A,TRUE,"general"}</definedName>
    <definedName name="__g5" localSheetId="13">{"via1",#N/A,TRUE,"general";"via2",#N/A,TRUE,"general";"via3",#N/A,TRUE,"general"}</definedName>
    <definedName name="__g5" localSheetId="15">{"via1",#N/A,TRUE,"general";"via2",#N/A,TRUE,"general";"via3",#N/A,TRUE,"general"}</definedName>
    <definedName name="__g5" localSheetId="14">{"via1",#N/A,TRUE,"general";"via2",#N/A,TRUE,"general";"via3",#N/A,TRUE,"general"}</definedName>
    <definedName name="__g5">{"via1",#N/A,TRUE,"general";"via2",#N/A,TRUE,"general";"via3",#N/A,TRUE,"general"}</definedName>
    <definedName name="__g6" localSheetId="12">{"via1",#N/A,TRUE,"general";"via2",#N/A,TRUE,"general";"via3",#N/A,TRUE,"general"}</definedName>
    <definedName name="__g6" localSheetId="11">{"via1",#N/A,TRUE,"general";"via2",#N/A,TRUE,"general";"via3",#N/A,TRUE,"general"}</definedName>
    <definedName name="__g6" localSheetId="13">{"via1",#N/A,TRUE,"general";"via2",#N/A,TRUE,"general";"via3",#N/A,TRUE,"general"}</definedName>
    <definedName name="__g6" localSheetId="15">{"via1",#N/A,TRUE,"general";"via2",#N/A,TRUE,"general";"via3",#N/A,TRUE,"general"}</definedName>
    <definedName name="__g6" localSheetId="14">{"via1",#N/A,TRUE,"general";"via2",#N/A,TRUE,"general";"via3",#N/A,TRUE,"general"}</definedName>
    <definedName name="__g6">{"via1",#N/A,TRUE,"general";"via2",#N/A,TRUE,"general";"via3",#N/A,TRUE,"general"}</definedName>
    <definedName name="__g7" localSheetId="12">{"TAB1",#N/A,TRUE,"GENERAL";"TAB2",#N/A,TRUE,"GENERAL";"TAB3",#N/A,TRUE,"GENERAL";"TAB4",#N/A,TRUE,"GENERAL";"TAB5",#N/A,TRUE,"GENERAL"}</definedName>
    <definedName name="__g7" localSheetId="11">{"TAB1",#N/A,TRUE,"GENERAL";"TAB2",#N/A,TRUE,"GENERAL";"TAB3",#N/A,TRUE,"GENERAL";"TAB4",#N/A,TRUE,"GENERAL";"TAB5",#N/A,TRUE,"GENERAL"}</definedName>
    <definedName name="__g7" localSheetId="13">{"TAB1",#N/A,TRUE,"GENERAL";"TAB2",#N/A,TRUE,"GENERAL";"TAB3",#N/A,TRUE,"GENERAL";"TAB4",#N/A,TRUE,"GENERAL";"TAB5",#N/A,TRUE,"GENERAL"}</definedName>
    <definedName name="__g7" localSheetId="15">{"TAB1",#N/A,TRUE,"GENERAL";"TAB2",#N/A,TRUE,"GENERAL";"TAB3",#N/A,TRUE,"GENERAL";"TAB4",#N/A,TRUE,"GENERAL";"TAB5",#N/A,TRUE,"GENERAL"}</definedName>
    <definedName name="__g7" localSheetId="14">{"TAB1",#N/A,TRUE,"GENERAL";"TAB2",#N/A,TRUE,"GENERAL";"TAB3",#N/A,TRUE,"GENERAL";"TAB4",#N/A,TRUE,"GENERAL";"TAB5",#N/A,TRUE,"GENERAL"}</definedName>
    <definedName name="__g7">{"TAB1",#N/A,TRUE,"GENERAL";"TAB2",#N/A,TRUE,"GENERAL";"TAB3",#N/A,TRUE,"GENERAL";"TAB4",#N/A,TRUE,"GENERAL";"TAB5",#N/A,TRUE,"GENERAL"}</definedName>
    <definedName name="__GR1" localSheetId="12">{"TAB1",#N/A,TRUE,"GENERAL";"TAB2",#N/A,TRUE,"GENERAL";"TAB3",#N/A,TRUE,"GENERAL";"TAB4",#N/A,TRUE,"GENERAL";"TAB5",#N/A,TRUE,"GENERAL"}</definedName>
    <definedName name="__GR1" localSheetId="11">{"TAB1",#N/A,TRUE,"GENERAL";"TAB2",#N/A,TRUE,"GENERAL";"TAB3",#N/A,TRUE,"GENERAL";"TAB4",#N/A,TRUE,"GENERAL";"TAB5",#N/A,TRUE,"GENERAL"}</definedName>
    <definedName name="__GR1" localSheetId="13">{"TAB1",#N/A,TRUE,"GENERAL";"TAB2",#N/A,TRUE,"GENERAL";"TAB3",#N/A,TRUE,"GENERAL";"TAB4",#N/A,TRUE,"GENERAL";"TAB5",#N/A,TRUE,"GENERAL"}</definedName>
    <definedName name="__GR1" localSheetId="15">{"TAB1",#N/A,TRUE,"GENERAL";"TAB2",#N/A,TRUE,"GENERAL";"TAB3",#N/A,TRUE,"GENERAL";"TAB4",#N/A,TRUE,"GENERAL";"TAB5",#N/A,TRUE,"GENERAL"}</definedName>
    <definedName name="__GR1" localSheetId="14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 localSheetId="12">{"via1",#N/A,TRUE,"general";"via2",#N/A,TRUE,"general";"via3",#N/A,TRUE,"general"}</definedName>
    <definedName name="__gtr4" localSheetId="11">{"via1",#N/A,TRUE,"general";"via2",#N/A,TRUE,"general";"via3",#N/A,TRUE,"general"}</definedName>
    <definedName name="__gtr4" localSheetId="13">{"via1",#N/A,TRUE,"general";"via2",#N/A,TRUE,"general";"via3",#N/A,TRUE,"general"}</definedName>
    <definedName name="__gtr4" localSheetId="15">{"via1",#N/A,TRUE,"general";"via2",#N/A,TRUE,"general";"via3",#N/A,TRUE,"general"}</definedName>
    <definedName name="__gtr4" localSheetId="14">{"via1",#N/A,TRUE,"general";"via2",#N/A,TRUE,"general";"via3",#N/A,TRUE,"general"}</definedName>
    <definedName name="__gtr4">{"via1",#N/A,TRUE,"general";"via2",#N/A,TRUE,"general";"via3",#N/A,TRUE,"general"}</definedName>
    <definedName name="__h2" localSheetId="12">{"via1",#N/A,TRUE,"general";"via2",#N/A,TRUE,"general";"via3",#N/A,TRUE,"general"}</definedName>
    <definedName name="__h2" localSheetId="11">{"via1",#N/A,TRUE,"general";"via2",#N/A,TRUE,"general";"via3",#N/A,TRUE,"general"}</definedName>
    <definedName name="__h2" localSheetId="13">{"via1",#N/A,TRUE,"general";"via2",#N/A,TRUE,"general";"via3",#N/A,TRUE,"general"}</definedName>
    <definedName name="__h2" localSheetId="15">{"via1",#N/A,TRUE,"general";"via2",#N/A,TRUE,"general";"via3",#N/A,TRUE,"general"}</definedName>
    <definedName name="__h2" localSheetId="14">{"via1",#N/A,TRUE,"general";"via2",#N/A,TRUE,"general";"via3",#N/A,TRUE,"general"}</definedName>
    <definedName name="__h2">{"via1",#N/A,TRUE,"general";"via2",#N/A,TRUE,"general";"via3",#N/A,TRUE,"general"}</definedName>
    <definedName name="__h3" localSheetId="12">{"via1",#N/A,TRUE,"general";"via2",#N/A,TRUE,"general";"via3",#N/A,TRUE,"general"}</definedName>
    <definedName name="__h3" localSheetId="11">{"via1",#N/A,TRUE,"general";"via2",#N/A,TRUE,"general";"via3",#N/A,TRUE,"general"}</definedName>
    <definedName name="__h3" localSheetId="13">{"via1",#N/A,TRUE,"general";"via2",#N/A,TRUE,"general";"via3",#N/A,TRUE,"general"}</definedName>
    <definedName name="__h3" localSheetId="15">{"via1",#N/A,TRUE,"general";"via2",#N/A,TRUE,"general";"via3",#N/A,TRUE,"general"}</definedName>
    <definedName name="__h3" localSheetId="14">{"via1",#N/A,TRUE,"general";"via2",#N/A,TRUE,"general";"via3",#N/A,TRUE,"general"}</definedName>
    <definedName name="__h3">{"via1",#N/A,TRUE,"general";"via2",#N/A,TRUE,"general";"via3",#N/A,TRUE,"general"}</definedName>
    <definedName name="__h4" localSheetId="12">{"TAB1",#N/A,TRUE,"GENERAL";"TAB2",#N/A,TRUE,"GENERAL";"TAB3",#N/A,TRUE,"GENERAL";"TAB4",#N/A,TRUE,"GENERAL";"TAB5",#N/A,TRUE,"GENERAL"}</definedName>
    <definedName name="__h4" localSheetId="11">{"TAB1",#N/A,TRUE,"GENERAL";"TAB2",#N/A,TRUE,"GENERAL";"TAB3",#N/A,TRUE,"GENERAL";"TAB4",#N/A,TRUE,"GENERAL";"TAB5",#N/A,TRUE,"GENERAL"}</definedName>
    <definedName name="__h4" localSheetId="13">{"TAB1",#N/A,TRUE,"GENERAL";"TAB2",#N/A,TRUE,"GENERAL";"TAB3",#N/A,TRUE,"GENERAL";"TAB4",#N/A,TRUE,"GENERAL";"TAB5",#N/A,TRUE,"GENERAL"}</definedName>
    <definedName name="__h4" localSheetId="15">{"TAB1",#N/A,TRUE,"GENERAL";"TAB2",#N/A,TRUE,"GENERAL";"TAB3",#N/A,TRUE,"GENERAL";"TAB4",#N/A,TRUE,"GENERAL";"TAB5",#N/A,TRUE,"GENERAL"}</definedName>
    <definedName name="__h4" localSheetId="14">{"TAB1",#N/A,TRUE,"GENERAL";"TAB2",#N/A,TRUE,"GENERAL";"TAB3",#N/A,TRUE,"GENERAL";"TAB4",#N/A,TRUE,"GENERAL";"TAB5",#N/A,TRUE,"GENERAL"}</definedName>
    <definedName name="__h4">{"TAB1",#N/A,TRUE,"GENERAL";"TAB2",#N/A,TRUE,"GENERAL";"TAB3",#N/A,TRUE,"GENERAL";"TAB4",#N/A,TRUE,"GENERAL";"TAB5",#N/A,TRUE,"GENERAL"}</definedName>
    <definedName name="__h5" localSheetId="12">{"TAB1",#N/A,TRUE,"GENERAL";"TAB2",#N/A,TRUE,"GENERAL";"TAB3",#N/A,TRUE,"GENERAL";"TAB4",#N/A,TRUE,"GENERAL";"TAB5",#N/A,TRUE,"GENERAL"}</definedName>
    <definedName name="__h5" localSheetId="11">{"TAB1",#N/A,TRUE,"GENERAL";"TAB2",#N/A,TRUE,"GENERAL";"TAB3",#N/A,TRUE,"GENERAL";"TAB4",#N/A,TRUE,"GENERAL";"TAB5",#N/A,TRUE,"GENERAL"}</definedName>
    <definedName name="__h5" localSheetId="13">{"TAB1",#N/A,TRUE,"GENERAL";"TAB2",#N/A,TRUE,"GENERAL";"TAB3",#N/A,TRUE,"GENERAL";"TAB4",#N/A,TRUE,"GENERAL";"TAB5",#N/A,TRUE,"GENERAL"}</definedName>
    <definedName name="__h5" localSheetId="15">{"TAB1",#N/A,TRUE,"GENERAL";"TAB2",#N/A,TRUE,"GENERAL";"TAB3",#N/A,TRUE,"GENERAL";"TAB4",#N/A,TRUE,"GENERAL";"TAB5",#N/A,TRUE,"GENERAL"}</definedName>
    <definedName name="__h5" localSheetId="1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 localSheetId="12">{"via1",#N/A,TRUE,"general";"via2",#N/A,TRUE,"general";"via3",#N/A,TRUE,"general"}</definedName>
    <definedName name="__h6" localSheetId="11">{"via1",#N/A,TRUE,"general";"via2",#N/A,TRUE,"general";"via3",#N/A,TRUE,"general"}</definedName>
    <definedName name="__h6" localSheetId="13">{"via1",#N/A,TRUE,"general";"via2",#N/A,TRUE,"general";"via3",#N/A,TRUE,"general"}</definedName>
    <definedName name="__h6" localSheetId="15">{"via1",#N/A,TRUE,"general";"via2",#N/A,TRUE,"general";"via3",#N/A,TRUE,"general"}</definedName>
    <definedName name="__h6" localSheetId="14">{"via1",#N/A,TRUE,"general";"via2",#N/A,TRUE,"general";"via3",#N/A,TRUE,"general"}</definedName>
    <definedName name="__h6">{"via1",#N/A,TRUE,"general";"via2",#N/A,TRUE,"general";"via3",#N/A,TRUE,"general"}</definedName>
    <definedName name="__h7" localSheetId="12">{"TAB1",#N/A,TRUE,"GENERAL";"TAB2",#N/A,TRUE,"GENERAL";"TAB3",#N/A,TRUE,"GENERAL";"TAB4",#N/A,TRUE,"GENERAL";"TAB5",#N/A,TRUE,"GENERAL"}</definedName>
    <definedName name="__h7" localSheetId="11">{"TAB1",#N/A,TRUE,"GENERAL";"TAB2",#N/A,TRUE,"GENERAL";"TAB3",#N/A,TRUE,"GENERAL";"TAB4",#N/A,TRUE,"GENERAL";"TAB5",#N/A,TRUE,"GENERAL"}</definedName>
    <definedName name="__h7" localSheetId="13">{"TAB1",#N/A,TRUE,"GENERAL";"TAB2",#N/A,TRUE,"GENERAL";"TAB3",#N/A,TRUE,"GENERAL";"TAB4",#N/A,TRUE,"GENERAL";"TAB5",#N/A,TRUE,"GENERAL"}</definedName>
    <definedName name="__h7" localSheetId="15">{"TAB1",#N/A,TRUE,"GENERAL";"TAB2",#N/A,TRUE,"GENERAL";"TAB3",#N/A,TRUE,"GENERAL";"TAB4",#N/A,TRUE,"GENERAL";"TAB5",#N/A,TRUE,"GENERAL"}</definedName>
    <definedName name="__h7" localSheetId="14">{"TAB1",#N/A,TRUE,"GENERAL";"TAB2",#N/A,TRUE,"GENERAL";"TAB3",#N/A,TRUE,"GENERAL";"TAB4",#N/A,TRUE,"GENERAL";"TAB5",#N/A,TRUE,"GENERAL"}</definedName>
    <definedName name="__h7">{"TAB1",#N/A,TRUE,"GENERAL";"TAB2",#N/A,TRUE,"GENERAL";"TAB3",#N/A,TRUE,"GENERAL";"TAB4",#N/A,TRUE,"GENERAL";"TAB5",#N/A,TRUE,"GENERAL"}</definedName>
    <definedName name="__h8" localSheetId="12">{"via1",#N/A,TRUE,"general";"via2",#N/A,TRUE,"general";"via3",#N/A,TRUE,"general"}</definedName>
    <definedName name="__h8" localSheetId="11">{"via1",#N/A,TRUE,"general";"via2",#N/A,TRUE,"general";"via3",#N/A,TRUE,"general"}</definedName>
    <definedName name="__h8" localSheetId="13">{"via1",#N/A,TRUE,"general";"via2",#N/A,TRUE,"general";"via3",#N/A,TRUE,"general"}</definedName>
    <definedName name="__h8" localSheetId="15">{"via1",#N/A,TRUE,"general";"via2",#N/A,TRUE,"general";"via3",#N/A,TRUE,"general"}</definedName>
    <definedName name="__h8" localSheetId="14">{"via1",#N/A,TRUE,"general";"via2",#N/A,TRUE,"general";"via3",#N/A,TRUE,"general"}</definedName>
    <definedName name="__h8">{"via1",#N/A,TRUE,"general";"via2",#N/A,TRUE,"general";"via3",#N/A,TRUE,"general"}</definedName>
    <definedName name="__hfh7" localSheetId="12">{"via1",#N/A,TRUE,"general";"via2",#N/A,TRUE,"general";"via3",#N/A,TRUE,"general"}</definedName>
    <definedName name="__hfh7" localSheetId="11">{"via1",#N/A,TRUE,"general";"via2",#N/A,TRUE,"general";"via3",#N/A,TRUE,"general"}</definedName>
    <definedName name="__hfh7" localSheetId="13">{"via1",#N/A,TRUE,"general";"via2",#N/A,TRUE,"general";"via3",#N/A,TRUE,"general"}</definedName>
    <definedName name="__hfh7" localSheetId="15">{"via1",#N/A,TRUE,"general";"via2",#N/A,TRUE,"general";"via3",#N/A,TRUE,"general"}</definedName>
    <definedName name="__hfh7" localSheetId="14">{"via1",#N/A,TRUE,"general";"via2",#N/A,TRUE,"general";"via3",#N/A,TRUE,"general"}</definedName>
    <definedName name="__hfh7">{"via1",#N/A,TRUE,"general";"via2",#N/A,TRUE,"general";"via3",#N/A,TRUE,"general"}</definedName>
    <definedName name="__hie12">[6]precio!$F$26</definedName>
    <definedName name="__hie38">[6]precio!$F$27</definedName>
    <definedName name="__hie58">[6]precio!$F$25</definedName>
    <definedName name="__i4" localSheetId="12">{"via1",#N/A,TRUE,"general";"via2",#N/A,TRUE,"general";"via3",#N/A,TRUE,"general"}</definedName>
    <definedName name="__i4" localSheetId="11">{"via1",#N/A,TRUE,"general";"via2",#N/A,TRUE,"general";"via3",#N/A,TRUE,"general"}</definedName>
    <definedName name="__i4" localSheetId="13">{"via1",#N/A,TRUE,"general";"via2",#N/A,TRUE,"general";"via3",#N/A,TRUE,"general"}</definedName>
    <definedName name="__i4" localSheetId="15">{"via1",#N/A,TRUE,"general";"via2",#N/A,TRUE,"general";"via3",#N/A,TRUE,"general"}</definedName>
    <definedName name="__i4" localSheetId="14">{"via1",#N/A,TRUE,"general";"via2",#N/A,TRUE,"general";"via3",#N/A,TRUE,"general"}</definedName>
    <definedName name="__i4">{"via1",#N/A,TRUE,"general";"via2",#N/A,TRUE,"general";"via3",#N/A,TRUE,"general"}</definedName>
    <definedName name="__i5" localSheetId="12">{"TAB1",#N/A,TRUE,"GENERAL";"TAB2",#N/A,TRUE,"GENERAL";"TAB3",#N/A,TRUE,"GENERAL";"TAB4",#N/A,TRUE,"GENERAL";"TAB5",#N/A,TRUE,"GENERAL"}</definedName>
    <definedName name="__i5" localSheetId="11">{"TAB1",#N/A,TRUE,"GENERAL";"TAB2",#N/A,TRUE,"GENERAL";"TAB3",#N/A,TRUE,"GENERAL";"TAB4",#N/A,TRUE,"GENERAL";"TAB5",#N/A,TRUE,"GENERAL"}</definedName>
    <definedName name="__i5" localSheetId="13">{"TAB1",#N/A,TRUE,"GENERAL";"TAB2",#N/A,TRUE,"GENERAL";"TAB3",#N/A,TRUE,"GENERAL";"TAB4",#N/A,TRUE,"GENERAL";"TAB5",#N/A,TRUE,"GENERAL"}</definedName>
    <definedName name="__i5" localSheetId="15">{"TAB1",#N/A,TRUE,"GENERAL";"TAB2",#N/A,TRUE,"GENERAL";"TAB3",#N/A,TRUE,"GENERAL";"TAB4",#N/A,TRUE,"GENERAL";"TAB5",#N/A,TRUE,"GENERAL"}</definedName>
    <definedName name="__i5" localSheetId="14">{"TAB1",#N/A,TRUE,"GENERAL";"TAB2",#N/A,TRUE,"GENERAL";"TAB3",#N/A,TRUE,"GENERAL";"TAB4",#N/A,TRUE,"GENERAL";"TAB5",#N/A,TRUE,"GENERAL"}</definedName>
    <definedName name="__i5">{"TAB1",#N/A,TRUE,"GENERAL";"TAB2",#N/A,TRUE,"GENERAL";"TAB3",#N/A,TRUE,"GENERAL";"TAB4",#N/A,TRUE,"GENERAL";"TAB5",#N/A,TRUE,"GENERAL"}</definedName>
    <definedName name="__i6" localSheetId="12">{"TAB1",#N/A,TRUE,"GENERAL";"TAB2",#N/A,TRUE,"GENERAL";"TAB3",#N/A,TRUE,"GENERAL";"TAB4",#N/A,TRUE,"GENERAL";"TAB5",#N/A,TRUE,"GENERAL"}</definedName>
    <definedName name="__i6" localSheetId="11">{"TAB1",#N/A,TRUE,"GENERAL";"TAB2",#N/A,TRUE,"GENERAL";"TAB3",#N/A,TRUE,"GENERAL";"TAB4",#N/A,TRUE,"GENERAL";"TAB5",#N/A,TRUE,"GENERAL"}</definedName>
    <definedName name="__i6" localSheetId="13">{"TAB1",#N/A,TRUE,"GENERAL";"TAB2",#N/A,TRUE,"GENERAL";"TAB3",#N/A,TRUE,"GENERAL";"TAB4",#N/A,TRUE,"GENERAL";"TAB5",#N/A,TRUE,"GENERAL"}</definedName>
    <definedName name="__i6" localSheetId="15">{"TAB1",#N/A,TRUE,"GENERAL";"TAB2",#N/A,TRUE,"GENERAL";"TAB3",#N/A,TRUE,"GENERAL";"TAB4",#N/A,TRUE,"GENERAL";"TAB5",#N/A,TRUE,"GENERAL"}</definedName>
    <definedName name="__i6" localSheetId="14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 localSheetId="12">{"via1",#N/A,TRUE,"general";"via2",#N/A,TRUE,"general";"via3",#N/A,TRUE,"general"}</definedName>
    <definedName name="__i7" localSheetId="11">{"via1",#N/A,TRUE,"general";"via2",#N/A,TRUE,"general";"via3",#N/A,TRUE,"general"}</definedName>
    <definedName name="__i7" localSheetId="13">{"via1",#N/A,TRUE,"general";"via2",#N/A,TRUE,"general";"via3",#N/A,TRUE,"general"}</definedName>
    <definedName name="__i7" localSheetId="15">{"via1",#N/A,TRUE,"general";"via2",#N/A,TRUE,"general";"via3",#N/A,TRUE,"general"}</definedName>
    <definedName name="__i7" localSheetId="14">{"via1",#N/A,TRUE,"general";"via2",#N/A,TRUE,"general";"via3",#N/A,TRUE,"general"}</definedName>
    <definedName name="__i7">{"via1",#N/A,TRUE,"general";"via2",#N/A,TRUE,"general";"via3",#N/A,TRUE,"general"}</definedName>
    <definedName name="__i77" localSheetId="12">{"TAB1",#N/A,TRUE,"GENERAL";"TAB2",#N/A,TRUE,"GENERAL";"TAB3",#N/A,TRUE,"GENERAL";"TAB4",#N/A,TRUE,"GENERAL";"TAB5",#N/A,TRUE,"GENERAL"}</definedName>
    <definedName name="__i77" localSheetId="11">{"TAB1",#N/A,TRUE,"GENERAL";"TAB2",#N/A,TRUE,"GENERAL";"TAB3",#N/A,TRUE,"GENERAL";"TAB4",#N/A,TRUE,"GENERAL";"TAB5",#N/A,TRUE,"GENERAL"}</definedName>
    <definedName name="__i77" localSheetId="13">{"TAB1",#N/A,TRUE,"GENERAL";"TAB2",#N/A,TRUE,"GENERAL";"TAB3",#N/A,TRUE,"GENERAL";"TAB4",#N/A,TRUE,"GENERAL";"TAB5",#N/A,TRUE,"GENERAL"}</definedName>
    <definedName name="__i77" localSheetId="15">{"TAB1",#N/A,TRUE,"GENERAL";"TAB2",#N/A,TRUE,"GENERAL";"TAB3",#N/A,TRUE,"GENERAL";"TAB4",#N/A,TRUE,"GENERAL";"TAB5",#N/A,TRUE,"GENERAL"}</definedName>
    <definedName name="__i77" localSheetId="14">{"TAB1",#N/A,TRUE,"GENERAL";"TAB2",#N/A,TRUE,"GENERAL";"TAB3",#N/A,TRUE,"GENERAL";"TAB4",#N/A,TRUE,"GENERAL";"TAB5",#N/A,TRUE,"GENERAL"}</definedName>
    <definedName name="__i77">{"TAB1",#N/A,TRUE,"GENERAL";"TAB2",#N/A,TRUE,"GENERAL";"TAB3",#N/A,TRUE,"GENERAL";"TAB4",#N/A,TRUE,"GENERAL";"TAB5",#N/A,TRUE,"GENERAL"}</definedName>
    <definedName name="__i8" localSheetId="12">{"via1",#N/A,TRUE,"general";"via2",#N/A,TRUE,"general";"via3",#N/A,TRUE,"general"}</definedName>
    <definedName name="__i8" localSheetId="11">{"via1",#N/A,TRUE,"general";"via2",#N/A,TRUE,"general";"via3",#N/A,TRUE,"general"}</definedName>
    <definedName name="__i8" localSheetId="13">{"via1",#N/A,TRUE,"general";"via2",#N/A,TRUE,"general";"via3",#N/A,TRUE,"general"}</definedName>
    <definedName name="__i8" localSheetId="15">{"via1",#N/A,TRUE,"general";"via2",#N/A,TRUE,"general";"via3",#N/A,TRUE,"general"}</definedName>
    <definedName name="__i8" localSheetId="14">{"via1",#N/A,TRUE,"general";"via2",#N/A,TRUE,"general";"via3",#N/A,TRUE,"general"}</definedName>
    <definedName name="__i8">{"via1",#N/A,TRUE,"general";"via2",#N/A,TRUE,"general";"via3",#N/A,TRUE,"general"}</definedName>
    <definedName name="__i9" localSheetId="12">{"TAB1",#N/A,TRUE,"GENERAL";"TAB2",#N/A,TRUE,"GENERAL";"TAB3",#N/A,TRUE,"GENERAL";"TAB4",#N/A,TRUE,"GENERAL";"TAB5",#N/A,TRUE,"GENERAL"}</definedName>
    <definedName name="__i9" localSheetId="11">{"TAB1",#N/A,TRUE,"GENERAL";"TAB2",#N/A,TRUE,"GENERAL";"TAB3",#N/A,TRUE,"GENERAL";"TAB4",#N/A,TRUE,"GENERAL";"TAB5",#N/A,TRUE,"GENERAL"}</definedName>
    <definedName name="__i9" localSheetId="13">{"TAB1",#N/A,TRUE,"GENERAL";"TAB2",#N/A,TRUE,"GENERAL";"TAB3",#N/A,TRUE,"GENERAL";"TAB4",#N/A,TRUE,"GENERAL";"TAB5",#N/A,TRUE,"GENERAL"}</definedName>
    <definedName name="__i9" localSheetId="15">{"TAB1",#N/A,TRUE,"GENERAL";"TAB2",#N/A,TRUE,"GENERAL";"TAB3",#N/A,TRUE,"GENERAL";"TAB4",#N/A,TRUE,"GENERAL";"TAB5",#N/A,TRUE,"GENERAL"}</definedName>
    <definedName name="__i9" localSheetId="14">{"TAB1",#N/A,TRUE,"GENERAL";"TAB2",#N/A,TRUE,"GENERAL";"TAB3",#N/A,TRUE,"GENERAL";"TAB4",#N/A,TRUE,"GENERAL";"TAB5",#N/A,TRUE,"GENERAL"}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12">{"TAB1",#N/A,TRUE,"GENERAL";"TAB2",#N/A,TRUE,"GENERAL";"TAB3",#N/A,TRUE,"GENERAL";"TAB4",#N/A,TRUE,"GENERAL";"TAB5",#N/A,TRUE,"GENERAL"}</definedName>
    <definedName name="__k3" localSheetId="11">{"TAB1",#N/A,TRUE,"GENERAL";"TAB2",#N/A,TRUE,"GENERAL";"TAB3",#N/A,TRUE,"GENERAL";"TAB4",#N/A,TRUE,"GENERAL";"TAB5",#N/A,TRUE,"GENERAL"}</definedName>
    <definedName name="__k3" localSheetId="13">{"TAB1",#N/A,TRUE,"GENERAL";"TAB2",#N/A,TRUE,"GENERAL";"TAB3",#N/A,TRUE,"GENERAL";"TAB4",#N/A,TRUE,"GENERAL";"TAB5",#N/A,TRUE,"GENERAL"}</definedName>
    <definedName name="__k3" localSheetId="15">{"TAB1",#N/A,TRUE,"GENERAL";"TAB2",#N/A,TRUE,"GENERAL";"TAB3",#N/A,TRUE,"GENERAL";"TAB4",#N/A,TRUE,"GENERAL";"TAB5",#N/A,TRUE,"GENERAL"}</definedName>
    <definedName name="__k3" localSheetId="14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name="__k4" localSheetId="12">{"via1",#N/A,TRUE,"general";"via2",#N/A,TRUE,"general";"via3",#N/A,TRUE,"general"}</definedName>
    <definedName name="__k4" localSheetId="11">{"via1",#N/A,TRUE,"general";"via2",#N/A,TRUE,"general";"via3",#N/A,TRUE,"general"}</definedName>
    <definedName name="__k4" localSheetId="13">{"via1",#N/A,TRUE,"general";"via2",#N/A,TRUE,"general";"via3",#N/A,TRUE,"general"}</definedName>
    <definedName name="__k4" localSheetId="15">{"via1",#N/A,TRUE,"general";"via2",#N/A,TRUE,"general";"via3",#N/A,TRUE,"general"}</definedName>
    <definedName name="__k4" localSheetId="14">{"via1",#N/A,TRUE,"general";"via2",#N/A,TRUE,"general";"via3",#N/A,TRUE,"general"}</definedName>
    <definedName name="__k4">{"via1",#N/A,TRUE,"general";"via2",#N/A,TRUE,"general";"via3",#N/A,TRUE,"general"}</definedName>
    <definedName name="__k5" localSheetId="12">{"via1",#N/A,TRUE,"general";"via2",#N/A,TRUE,"general";"via3",#N/A,TRUE,"general"}</definedName>
    <definedName name="__k5" localSheetId="11">{"via1",#N/A,TRUE,"general";"via2",#N/A,TRUE,"general";"via3",#N/A,TRUE,"general"}</definedName>
    <definedName name="__k5" localSheetId="13">{"via1",#N/A,TRUE,"general";"via2",#N/A,TRUE,"general";"via3",#N/A,TRUE,"general"}</definedName>
    <definedName name="__k5" localSheetId="15">{"via1",#N/A,TRUE,"general";"via2",#N/A,TRUE,"general";"via3",#N/A,TRUE,"general"}</definedName>
    <definedName name="__k5" localSheetId="14">{"via1",#N/A,TRUE,"general";"via2",#N/A,TRUE,"general";"via3",#N/A,TRUE,"general"}</definedName>
    <definedName name="__k5">{"via1",#N/A,TRUE,"general";"via2",#N/A,TRUE,"general";"via3",#N/A,TRUE,"general"}</definedName>
    <definedName name="__k6" localSheetId="12">{"TAB1",#N/A,TRUE,"GENERAL";"TAB2",#N/A,TRUE,"GENERAL";"TAB3",#N/A,TRUE,"GENERAL";"TAB4",#N/A,TRUE,"GENERAL";"TAB5",#N/A,TRUE,"GENERAL"}</definedName>
    <definedName name="__k6" localSheetId="11">{"TAB1",#N/A,TRUE,"GENERAL";"TAB2",#N/A,TRUE,"GENERAL";"TAB3",#N/A,TRUE,"GENERAL";"TAB4",#N/A,TRUE,"GENERAL";"TAB5",#N/A,TRUE,"GENERAL"}</definedName>
    <definedName name="__k6" localSheetId="13">{"TAB1",#N/A,TRUE,"GENERAL";"TAB2",#N/A,TRUE,"GENERAL";"TAB3",#N/A,TRUE,"GENERAL";"TAB4",#N/A,TRUE,"GENERAL";"TAB5",#N/A,TRUE,"GENERAL"}</definedName>
    <definedName name="__k6" localSheetId="15">{"TAB1",#N/A,TRUE,"GENERAL";"TAB2",#N/A,TRUE,"GENERAL";"TAB3",#N/A,TRUE,"GENERAL";"TAB4",#N/A,TRUE,"GENERAL";"TAB5",#N/A,TRUE,"GENERAL"}</definedName>
    <definedName name="__k6" localSheetId="14">{"TAB1",#N/A,TRUE,"GENERAL";"TAB2",#N/A,TRUE,"GENERAL";"TAB3",#N/A,TRUE,"GENERAL";"TAB4",#N/A,TRUE,"GENERAL";"TAB5",#N/A,TRUE,"GENERAL"}</definedName>
    <definedName name="__k6">{"TAB1",#N/A,TRUE,"GENERAL";"TAB2",#N/A,TRUE,"GENERAL";"TAB3",#N/A,TRUE,"GENERAL";"TAB4",#N/A,TRUE,"GENERAL";"TAB5",#N/A,TRUE,"GENERAL"}</definedName>
    <definedName name="__k7" localSheetId="12">{"via1",#N/A,TRUE,"general";"via2",#N/A,TRUE,"general";"via3",#N/A,TRUE,"general"}</definedName>
    <definedName name="__k7" localSheetId="11">{"via1",#N/A,TRUE,"general";"via2",#N/A,TRUE,"general";"via3",#N/A,TRUE,"general"}</definedName>
    <definedName name="__k7" localSheetId="13">{"via1",#N/A,TRUE,"general";"via2",#N/A,TRUE,"general";"via3",#N/A,TRUE,"general"}</definedName>
    <definedName name="__k7" localSheetId="15">{"via1",#N/A,TRUE,"general";"via2",#N/A,TRUE,"general";"via3",#N/A,TRUE,"general"}</definedName>
    <definedName name="__k7" localSheetId="14">{"via1",#N/A,TRUE,"general";"via2",#N/A,TRUE,"general";"via3",#N/A,TRUE,"general"}</definedName>
    <definedName name="__k7">{"via1",#N/A,TRUE,"general";"via2",#N/A,TRUE,"general";"via3",#N/A,TRUE,"general"}</definedName>
    <definedName name="__k8" localSheetId="12">{"via1",#N/A,TRUE,"general";"via2",#N/A,TRUE,"general";"via3",#N/A,TRUE,"general"}</definedName>
    <definedName name="__k8" localSheetId="11">{"via1",#N/A,TRUE,"general";"via2",#N/A,TRUE,"general";"via3",#N/A,TRUE,"general"}</definedName>
    <definedName name="__k8" localSheetId="13">{"via1",#N/A,TRUE,"general";"via2",#N/A,TRUE,"general";"via3",#N/A,TRUE,"general"}</definedName>
    <definedName name="__k8" localSheetId="15">{"via1",#N/A,TRUE,"general";"via2",#N/A,TRUE,"general";"via3",#N/A,TRUE,"general"}</definedName>
    <definedName name="__k8" localSheetId="14">{"via1",#N/A,TRUE,"general";"via2",#N/A,TRUE,"general";"via3",#N/A,TRUE,"general"}</definedName>
    <definedName name="__k8">{"via1",#N/A,TRUE,"general";"via2",#N/A,TRUE,"general";"via3",#N/A,TRUE,"general"}</definedName>
    <definedName name="__k9" localSheetId="12">{"TAB1",#N/A,TRUE,"GENERAL";"TAB2",#N/A,TRUE,"GENERAL";"TAB3",#N/A,TRUE,"GENERAL";"TAB4",#N/A,TRUE,"GENERAL";"TAB5",#N/A,TRUE,"GENERAL"}</definedName>
    <definedName name="__k9" localSheetId="11">{"TAB1",#N/A,TRUE,"GENERAL";"TAB2",#N/A,TRUE,"GENERAL";"TAB3",#N/A,TRUE,"GENERAL";"TAB4",#N/A,TRUE,"GENERAL";"TAB5",#N/A,TRUE,"GENERAL"}</definedName>
    <definedName name="__k9" localSheetId="13">{"TAB1",#N/A,TRUE,"GENERAL";"TAB2",#N/A,TRUE,"GENERAL";"TAB3",#N/A,TRUE,"GENERAL";"TAB4",#N/A,TRUE,"GENERAL";"TAB5",#N/A,TRUE,"GENERAL"}</definedName>
    <definedName name="__k9" localSheetId="15">{"TAB1",#N/A,TRUE,"GENERAL";"TAB2",#N/A,TRUE,"GENERAL";"TAB3",#N/A,TRUE,"GENERAL";"TAB4",#N/A,TRUE,"GENERAL";"TAB5",#N/A,TRUE,"GENERAL"}</definedName>
    <definedName name="__k9" localSheetId="14">{"TAB1",#N/A,TRUE,"GENERAL";"TAB2",#N/A,TRUE,"GENERAL";"TAB3",#N/A,TRUE,"GENERAL";"TAB4",#N/A,TRUE,"GENERAL";"TAB5",#N/A,TRUE,"GENERAL"}</definedName>
    <definedName name="__k9">{"TAB1",#N/A,TRUE,"GENERAL";"TAB2",#N/A,TRUE,"GENERAL";"TAB3",#N/A,TRUE,"GENERAL";"TAB4",#N/A,TRUE,"GENERAL";"TAB5",#N/A,TRUE,"GENERAL"}</definedName>
    <definedName name="__kjk6" localSheetId="12">{"TAB1",#N/A,TRUE,"GENERAL";"TAB2",#N/A,TRUE,"GENERAL";"TAB3",#N/A,TRUE,"GENERAL";"TAB4",#N/A,TRUE,"GENERAL";"TAB5",#N/A,TRUE,"GENERAL"}</definedName>
    <definedName name="__kjk6" localSheetId="11">{"TAB1",#N/A,TRUE,"GENERAL";"TAB2",#N/A,TRUE,"GENERAL";"TAB3",#N/A,TRUE,"GENERAL";"TAB4",#N/A,TRUE,"GENERAL";"TAB5",#N/A,TRUE,"GENERAL"}</definedName>
    <definedName name="__kjk6" localSheetId="13">{"TAB1",#N/A,TRUE,"GENERAL";"TAB2",#N/A,TRUE,"GENERAL";"TAB3",#N/A,TRUE,"GENERAL";"TAB4",#N/A,TRUE,"GENERAL";"TAB5",#N/A,TRUE,"GENERAL"}</definedName>
    <definedName name="__kjk6" localSheetId="15">{"TAB1",#N/A,TRUE,"GENERAL";"TAB2",#N/A,TRUE,"GENERAL";"TAB3",#N/A,TRUE,"GENERAL";"TAB4",#N/A,TRUE,"GENERAL";"TAB5",#N/A,TRUE,"GENERAL"}</definedName>
    <definedName name="__kjk6" localSheetId="14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 localSheetId="12">{"via1",#N/A,TRUE,"general";"via2",#N/A,TRUE,"general";"via3",#N/A,TRUE,"general"}</definedName>
    <definedName name="__m3" localSheetId="11">{"via1",#N/A,TRUE,"general";"via2",#N/A,TRUE,"general";"via3",#N/A,TRUE,"general"}</definedName>
    <definedName name="__m3" localSheetId="13">{"via1",#N/A,TRUE,"general";"via2",#N/A,TRUE,"general";"via3",#N/A,TRUE,"general"}</definedName>
    <definedName name="__m3" localSheetId="15">{"via1",#N/A,TRUE,"general";"via2",#N/A,TRUE,"general";"via3",#N/A,TRUE,"general"}</definedName>
    <definedName name="__m3" localSheetId="14">{"via1",#N/A,TRUE,"general";"via2",#N/A,TRUE,"general";"via3",#N/A,TRUE,"general"}</definedName>
    <definedName name="__m3">{"via1",#N/A,TRUE,"general";"via2",#N/A,TRUE,"general";"via3",#N/A,TRUE,"general"}</definedName>
    <definedName name="__m4" localSheetId="12">{"TAB1",#N/A,TRUE,"GENERAL";"TAB2",#N/A,TRUE,"GENERAL";"TAB3",#N/A,TRUE,"GENERAL";"TAB4",#N/A,TRUE,"GENERAL";"TAB5",#N/A,TRUE,"GENERAL"}</definedName>
    <definedName name="__m4" localSheetId="11">{"TAB1",#N/A,TRUE,"GENERAL";"TAB2",#N/A,TRUE,"GENERAL";"TAB3",#N/A,TRUE,"GENERAL";"TAB4",#N/A,TRUE,"GENERAL";"TAB5",#N/A,TRUE,"GENERAL"}</definedName>
    <definedName name="__m4" localSheetId="13">{"TAB1",#N/A,TRUE,"GENERAL";"TAB2",#N/A,TRUE,"GENERAL";"TAB3",#N/A,TRUE,"GENERAL";"TAB4",#N/A,TRUE,"GENERAL";"TAB5",#N/A,TRUE,"GENERAL"}</definedName>
    <definedName name="__m4" localSheetId="15">{"TAB1",#N/A,TRUE,"GENERAL";"TAB2",#N/A,TRUE,"GENERAL";"TAB3",#N/A,TRUE,"GENERAL";"TAB4",#N/A,TRUE,"GENERAL";"TAB5",#N/A,TRUE,"GENERAL"}</definedName>
    <definedName name="__m4" localSheetId="14">{"TAB1",#N/A,TRUE,"GENERAL";"TAB2",#N/A,TRUE,"GENERAL";"TAB3",#N/A,TRUE,"GENERAL";"TAB4",#N/A,TRUE,"GENERAL";"TAB5",#N/A,TRUE,"GENERAL"}</definedName>
    <definedName name="__m4">{"TAB1",#N/A,TRUE,"GENERAL";"TAB2",#N/A,TRUE,"GENERAL";"TAB3",#N/A,TRUE,"GENERAL";"TAB4",#N/A,TRUE,"GENERAL";"TAB5",#N/A,TRUE,"GENERAL"}</definedName>
    <definedName name="__m5" localSheetId="12">{"via1",#N/A,TRUE,"general";"via2",#N/A,TRUE,"general";"via3",#N/A,TRUE,"general"}</definedName>
    <definedName name="__m5" localSheetId="11">{"via1",#N/A,TRUE,"general";"via2",#N/A,TRUE,"general";"via3",#N/A,TRUE,"general"}</definedName>
    <definedName name="__m5" localSheetId="13">{"via1",#N/A,TRUE,"general";"via2",#N/A,TRUE,"general";"via3",#N/A,TRUE,"general"}</definedName>
    <definedName name="__m5" localSheetId="15">{"via1",#N/A,TRUE,"general";"via2",#N/A,TRUE,"general";"via3",#N/A,TRUE,"general"}</definedName>
    <definedName name="__m5" localSheetId="14">{"via1",#N/A,TRUE,"general";"via2",#N/A,TRUE,"general";"via3",#N/A,TRUE,"general"}</definedName>
    <definedName name="__m5">{"via1",#N/A,TRUE,"general";"via2",#N/A,TRUE,"general";"via3",#N/A,TRUE,"general"}</definedName>
    <definedName name="__m6" localSheetId="12">{"TAB1",#N/A,TRUE,"GENERAL";"TAB2",#N/A,TRUE,"GENERAL";"TAB3",#N/A,TRUE,"GENERAL";"TAB4",#N/A,TRUE,"GENERAL";"TAB5",#N/A,TRUE,"GENERAL"}</definedName>
    <definedName name="__m6" localSheetId="11">{"TAB1",#N/A,TRUE,"GENERAL";"TAB2",#N/A,TRUE,"GENERAL";"TAB3",#N/A,TRUE,"GENERAL";"TAB4",#N/A,TRUE,"GENERAL";"TAB5",#N/A,TRUE,"GENERAL"}</definedName>
    <definedName name="__m6" localSheetId="13">{"TAB1",#N/A,TRUE,"GENERAL";"TAB2",#N/A,TRUE,"GENERAL";"TAB3",#N/A,TRUE,"GENERAL";"TAB4",#N/A,TRUE,"GENERAL";"TAB5",#N/A,TRUE,"GENERAL"}</definedName>
    <definedName name="__m6" localSheetId="15">{"TAB1",#N/A,TRUE,"GENERAL";"TAB2",#N/A,TRUE,"GENERAL";"TAB3",#N/A,TRUE,"GENERAL";"TAB4",#N/A,TRUE,"GENERAL";"TAB5",#N/A,TRUE,"GENERAL"}</definedName>
    <definedName name="__m6" localSheetId="14">{"TAB1",#N/A,TRUE,"GENERAL";"TAB2",#N/A,TRUE,"GENERAL";"TAB3",#N/A,TRUE,"GENERAL";"TAB4",#N/A,TRUE,"GENERAL";"TAB5",#N/A,TRUE,"GENERAL"}</definedName>
    <definedName name="__m6">{"TAB1",#N/A,TRUE,"GENERAL";"TAB2",#N/A,TRUE,"GENERAL";"TAB3",#N/A,TRUE,"GENERAL";"TAB4",#N/A,TRUE,"GENERAL";"TAB5",#N/A,TRUE,"GENERAL"}</definedName>
    <definedName name="__m7" localSheetId="12">{"TAB1",#N/A,TRUE,"GENERAL";"TAB2",#N/A,TRUE,"GENERAL";"TAB3",#N/A,TRUE,"GENERAL";"TAB4",#N/A,TRUE,"GENERAL";"TAB5",#N/A,TRUE,"GENERAL"}</definedName>
    <definedName name="__m7" localSheetId="11">{"TAB1",#N/A,TRUE,"GENERAL";"TAB2",#N/A,TRUE,"GENERAL";"TAB3",#N/A,TRUE,"GENERAL";"TAB4",#N/A,TRUE,"GENERAL";"TAB5",#N/A,TRUE,"GENERAL"}</definedName>
    <definedName name="__m7" localSheetId="13">{"TAB1",#N/A,TRUE,"GENERAL";"TAB2",#N/A,TRUE,"GENERAL";"TAB3",#N/A,TRUE,"GENERAL";"TAB4",#N/A,TRUE,"GENERAL";"TAB5",#N/A,TRUE,"GENERAL"}</definedName>
    <definedName name="__m7" localSheetId="15">{"TAB1",#N/A,TRUE,"GENERAL";"TAB2",#N/A,TRUE,"GENERAL";"TAB3",#N/A,TRUE,"GENERAL";"TAB4",#N/A,TRUE,"GENERAL";"TAB5",#N/A,TRUE,"GENERAL"}</definedName>
    <definedName name="__m7" localSheetId="14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 localSheetId="12">{"via1",#N/A,TRUE,"general";"via2",#N/A,TRUE,"general";"via3",#N/A,TRUE,"general"}</definedName>
    <definedName name="__m8" localSheetId="11">{"via1",#N/A,TRUE,"general";"via2",#N/A,TRUE,"general";"via3",#N/A,TRUE,"general"}</definedName>
    <definedName name="__m8" localSheetId="13">{"via1",#N/A,TRUE,"general";"via2",#N/A,TRUE,"general";"via3",#N/A,TRUE,"general"}</definedName>
    <definedName name="__m8" localSheetId="15">{"via1",#N/A,TRUE,"general";"via2",#N/A,TRUE,"general";"via3",#N/A,TRUE,"general"}</definedName>
    <definedName name="__m8" localSheetId="14">{"via1",#N/A,TRUE,"general";"via2",#N/A,TRUE,"general";"via3",#N/A,TRUE,"general"}</definedName>
    <definedName name="__m8">{"via1",#N/A,TRUE,"general";"via2",#N/A,TRUE,"general";"via3",#N/A,TRUE,"general"}</definedName>
    <definedName name="__m9" localSheetId="12">{"via1",#N/A,TRUE,"general";"via2",#N/A,TRUE,"general";"via3",#N/A,TRUE,"general"}</definedName>
    <definedName name="__m9" localSheetId="11">{"via1",#N/A,TRUE,"general";"via2",#N/A,TRUE,"general";"via3",#N/A,TRUE,"general"}</definedName>
    <definedName name="__m9" localSheetId="13">{"via1",#N/A,TRUE,"general";"via2",#N/A,TRUE,"general";"via3",#N/A,TRUE,"general"}</definedName>
    <definedName name="__m9" localSheetId="15">{"via1",#N/A,TRUE,"general";"via2",#N/A,TRUE,"general";"via3",#N/A,TRUE,"general"}</definedName>
    <definedName name="__m9" localSheetId="14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OR12">#REF!</definedName>
    <definedName name="__MOR13">#REF!</definedName>
    <definedName name="__MOR14">#REF!</definedName>
    <definedName name="__mor15" localSheetId="8">#REF!</definedName>
    <definedName name="__mor15">#REF!</definedName>
    <definedName name="__MOR16">#REF!</definedName>
    <definedName name="__MOR17">#REF!</definedName>
    <definedName name="__n3" localSheetId="12">{"TAB1",#N/A,TRUE,"GENERAL";"TAB2",#N/A,TRUE,"GENERAL";"TAB3",#N/A,TRUE,"GENERAL";"TAB4",#N/A,TRUE,"GENERAL";"TAB5",#N/A,TRUE,"GENERAL"}</definedName>
    <definedName name="__n3" localSheetId="11">{"TAB1",#N/A,TRUE,"GENERAL";"TAB2",#N/A,TRUE,"GENERAL";"TAB3",#N/A,TRUE,"GENERAL";"TAB4",#N/A,TRUE,"GENERAL";"TAB5",#N/A,TRUE,"GENERAL"}</definedName>
    <definedName name="__n3" localSheetId="13">{"TAB1",#N/A,TRUE,"GENERAL";"TAB2",#N/A,TRUE,"GENERAL";"TAB3",#N/A,TRUE,"GENERAL";"TAB4",#N/A,TRUE,"GENERAL";"TAB5",#N/A,TRUE,"GENERAL"}</definedName>
    <definedName name="__n3" localSheetId="15">{"TAB1",#N/A,TRUE,"GENERAL";"TAB2",#N/A,TRUE,"GENERAL";"TAB3",#N/A,TRUE,"GENERAL";"TAB4",#N/A,TRUE,"GENERAL";"TAB5",#N/A,TRUE,"GENERAL"}</definedName>
    <definedName name="__n3" localSheetId="14">{"TAB1",#N/A,TRUE,"GENERAL";"TAB2",#N/A,TRUE,"GENERAL";"TAB3",#N/A,TRUE,"GENERAL";"TAB4",#N/A,TRUE,"GENERAL";"TAB5",#N/A,TRUE,"GENERAL"}</definedName>
    <definedName name="__n3">{"TAB1",#N/A,TRUE,"GENERAL";"TAB2",#N/A,TRUE,"GENERAL";"TAB3",#N/A,TRUE,"GENERAL";"TAB4",#N/A,TRUE,"GENERAL";"TAB5",#N/A,TRUE,"GENERAL"}</definedName>
    <definedName name="__n4" localSheetId="12">{"via1",#N/A,TRUE,"general";"via2",#N/A,TRUE,"general";"via3",#N/A,TRUE,"general"}</definedName>
    <definedName name="__n4" localSheetId="11">{"via1",#N/A,TRUE,"general";"via2",#N/A,TRUE,"general";"via3",#N/A,TRUE,"general"}</definedName>
    <definedName name="__n4" localSheetId="13">{"via1",#N/A,TRUE,"general";"via2",#N/A,TRUE,"general";"via3",#N/A,TRUE,"general"}</definedName>
    <definedName name="__n4" localSheetId="15">{"via1",#N/A,TRUE,"general";"via2",#N/A,TRUE,"general";"via3",#N/A,TRUE,"general"}</definedName>
    <definedName name="__n4" localSheetId="14">{"via1",#N/A,TRUE,"general";"via2",#N/A,TRUE,"general";"via3",#N/A,TRUE,"general"}</definedName>
    <definedName name="__n4">{"via1",#N/A,TRUE,"general";"via2",#N/A,TRUE,"general";"via3",#N/A,TRUE,"general"}</definedName>
    <definedName name="__n5" localSheetId="12">{"TAB1",#N/A,TRUE,"GENERAL";"TAB2",#N/A,TRUE,"GENERAL";"TAB3",#N/A,TRUE,"GENERAL";"TAB4",#N/A,TRUE,"GENERAL";"TAB5",#N/A,TRUE,"GENERAL"}</definedName>
    <definedName name="__n5" localSheetId="11">{"TAB1",#N/A,TRUE,"GENERAL";"TAB2",#N/A,TRUE,"GENERAL";"TAB3",#N/A,TRUE,"GENERAL";"TAB4",#N/A,TRUE,"GENERAL";"TAB5",#N/A,TRUE,"GENERAL"}</definedName>
    <definedName name="__n5" localSheetId="13">{"TAB1",#N/A,TRUE,"GENERAL";"TAB2",#N/A,TRUE,"GENERAL";"TAB3",#N/A,TRUE,"GENERAL";"TAB4",#N/A,TRUE,"GENERAL";"TAB5",#N/A,TRUE,"GENERAL"}</definedName>
    <definedName name="__n5" localSheetId="15">{"TAB1",#N/A,TRUE,"GENERAL";"TAB2",#N/A,TRUE,"GENERAL";"TAB3",#N/A,TRUE,"GENERAL";"TAB4",#N/A,TRUE,"GENERAL";"TAB5",#N/A,TRUE,"GENERAL"}</definedName>
    <definedName name="__n5" localSheetId="14">{"TAB1",#N/A,TRUE,"GENERAL";"TAB2",#N/A,TRUE,"GENERAL";"TAB3",#N/A,TRUE,"GENERAL";"TAB4",#N/A,TRUE,"GENERAL";"TAB5",#N/A,TRUE,"GENERAL"}</definedName>
    <definedName name="__n5">{"TAB1",#N/A,TRUE,"GENERAL";"TAB2",#N/A,TRUE,"GENERAL";"TAB3",#N/A,TRUE,"GENERAL";"TAB4",#N/A,TRUE,"GENERAL";"TAB5",#N/A,TRUE,"GENERAL"}</definedName>
    <definedName name="__nyn7" localSheetId="12">{"via1",#N/A,TRUE,"general";"via2",#N/A,TRUE,"general";"via3",#N/A,TRUE,"general"}</definedName>
    <definedName name="__nyn7" localSheetId="11">{"via1",#N/A,TRUE,"general";"via2",#N/A,TRUE,"general";"via3",#N/A,TRUE,"general"}</definedName>
    <definedName name="__nyn7" localSheetId="13">{"via1",#N/A,TRUE,"general";"via2",#N/A,TRUE,"general";"via3",#N/A,TRUE,"general"}</definedName>
    <definedName name="__nyn7" localSheetId="15">{"via1",#N/A,TRUE,"general";"via2",#N/A,TRUE,"general";"via3",#N/A,TRUE,"general"}</definedName>
    <definedName name="__nyn7" localSheetId="14">{"via1",#N/A,TRUE,"general";"via2",#N/A,TRUE,"general";"via3",#N/A,TRUE,"general"}</definedName>
    <definedName name="__nyn7">{"via1",#N/A,TRUE,"general";"via2",#N/A,TRUE,"general";"via3",#N/A,TRUE,"general"}</definedName>
    <definedName name="__o4" localSheetId="12">{"via1",#N/A,TRUE,"general";"via2",#N/A,TRUE,"general";"via3",#N/A,TRUE,"general"}</definedName>
    <definedName name="__o4" localSheetId="11">{"via1",#N/A,TRUE,"general";"via2",#N/A,TRUE,"general";"via3",#N/A,TRUE,"general"}</definedName>
    <definedName name="__o4" localSheetId="13">{"via1",#N/A,TRUE,"general";"via2",#N/A,TRUE,"general";"via3",#N/A,TRUE,"general"}</definedName>
    <definedName name="__o4" localSheetId="15">{"via1",#N/A,TRUE,"general";"via2",#N/A,TRUE,"general";"via3",#N/A,TRUE,"general"}</definedName>
    <definedName name="__o4" localSheetId="14">{"via1",#N/A,TRUE,"general";"via2",#N/A,TRUE,"general";"via3",#N/A,TRUE,"general"}</definedName>
    <definedName name="__o4">{"via1",#N/A,TRUE,"general";"via2",#N/A,TRUE,"general";"via3",#N/A,TRUE,"general"}</definedName>
    <definedName name="__o5" localSheetId="12">{"TAB1",#N/A,TRUE,"GENERAL";"TAB2",#N/A,TRUE,"GENERAL";"TAB3",#N/A,TRUE,"GENERAL";"TAB4",#N/A,TRUE,"GENERAL";"TAB5",#N/A,TRUE,"GENERAL"}</definedName>
    <definedName name="__o5" localSheetId="11">{"TAB1",#N/A,TRUE,"GENERAL";"TAB2",#N/A,TRUE,"GENERAL";"TAB3",#N/A,TRUE,"GENERAL";"TAB4",#N/A,TRUE,"GENERAL";"TAB5",#N/A,TRUE,"GENERAL"}</definedName>
    <definedName name="__o5" localSheetId="13">{"TAB1",#N/A,TRUE,"GENERAL";"TAB2",#N/A,TRUE,"GENERAL";"TAB3",#N/A,TRUE,"GENERAL";"TAB4",#N/A,TRUE,"GENERAL";"TAB5",#N/A,TRUE,"GENERAL"}</definedName>
    <definedName name="__o5" localSheetId="15">{"TAB1",#N/A,TRUE,"GENERAL";"TAB2",#N/A,TRUE,"GENERAL";"TAB3",#N/A,TRUE,"GENERAL";"TAB4",#N/A,TRUE,"GENERAL";"TAB5",#N/A,TRUE,"GENERAL"}</definedName>
    <definedName name="__o5" localSheetId="14">{"TAB1",#N/A,TRUE,"GENERAL";"TAB2",#N/A,TRUE,"GENERAL";"TAB3",#N/A,TRUE,"GENERAL";"TAB4",#N/A,TRUE,"GENERAL";"TAB5",#N/A,TRUE,"GENERAL"}</definedName>
    <definedName name="__o5">{"TAB1",#N/A,TRUE,"GENERAL";"TAB2",#N/A,TRUE,"GENERAL";"TAB3",#N/A,TRUE,"GENERAL";"TAB4",#N/A,TRUE,"GENERAL";"TAB5",#N/A,TRUE,"GENERAL"}</definedName>
    <definedName name="__o6" localSheetId="12">{"TAB1",#N/A,TRUE,"GENERAL";"TAB2",#N/A,TRUE,"GENERAL";"TAB3",#N/A,TRUE,"GENERAL";"TAB4",#N/A,TRUE,"GENERAL";"TAB5",#N/A,TRUE,"GENERAL"}</definedName>
    <definedName name="__o6" localSheetId="11">{"TAB1",#N/A,TRUE,"GENERAL";"TAB2",#N/A,TRUE,"GENERAL";"TAB3",#N/A,TRUE,"GENERAL";"TAB4",#N/A,TRUE,"GENERAL";"TAB5",#N/A,TRUE,"GENERAL"}</definedName>
    <definedName name="__o6" localSheetId="13">{"TAB1",#N/A,TRUE,"GENERAL";"TAB2",#N/A,TRUE,"GENERAL";"TAB3",#N/A,TRUE,"GENERAL";"TAB4",#N/A,TRUE,"GENERAL";"TAB5",#N/A,TRUE,"GENERAL"}</definedName>
    <definedName name="__o6" localSheetId="15">{"TAB1",#N/A,TRUE,"GENERAL";"TAB2",#N/A,TRUE,"GENERAL";"TAB3",#N/A,TRUE,"GENERAL";"TAB4",#N/A,TRUE,"GENERAL";"TAB5",#N/A,TRUE,"GENERAL"}</definedName>
    <definedName name="__o6" localSheetId="14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 localSheetId="12">{"TAB1",#N/A,TRUE,"GENERAL";"TAB2",#N/A,TRUE,"GENERAL";"TAB3",#N/A,TRUE,"GENERAL";"TAB4",#N/A,TRUE,"GENERAL";"TAB5",#N/A,TRUE,"GENERAL"}</definedName>
    <definedName name="__o7" localSheetId="11">{"TAB1",#N/A,TRUE,"GENERAL";"TAB2",#N/A,TRUE,"GENERAL";"TAB3",#N/A,TRUE,"GENERAL";"TAB4",#N/A,TRUE,"GENERAL";"TAB5",#N/A,TRUE,"GENERAL"}</definedName>
    <definedName name="__o7" localSheetId="13">{"TAB1",#N/A,TRUE,"GENERAL";"TAB2",#N/A,TRUE,"GENERAL";"TAB3",#N/A,TRUE,"GENERAL";"TAB4",#N/A,TRUE,"GENERAL";"TAB5",#N/A,TRUE,"GENERAL"}</definedName>
    <definedName name="__o7" localSheetId="15">{"TAB1",#N/A,TRUE,"GENERAL";"TAB2",#N/A,TRUE,"GENERAL";"TAB3",#N/A,TRUE,"GENERAL";"TAB4",#N/A,TRUE,"GENERAL";"TAB5",#N/A,TRUE,"GENERAL"}</definedName>
    <definedName name="__o7" localSheetId="14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 localSheetId="12">{"via1",#N/A,TRUE,"general";"via2",#N/A,TRUE,"general";"via3",#N/A,TRUE,"general"}</definedName>
    <definedName name="__o8" localSheetId="11">{"via1",#N/A,TRUE,"general";"via2",#N/A,TRUE,"general";"via3",#N/A,TRUE,"general"}</definedName>
    <definedName name="__o8" localSheetId="13">{"via1",#N/A,TRUE,"general";"via2",#N/A,TRUE,"general";"via3",#N/A,TRUE,"general"}</definedName>
    <definedName name="__o8" localSheetId="15">{"via1",#N/A,TRUE,"general";"via2",#N/A,TRUE,"general";"via3",#N/A,TRUE,"general"}</definedName>
    <definedName name="__o8" localSheetId="14">{"via1",#N/A,TRUE,"general";"via2",#N/A,TRUE,"general";"via3",#N/A,TRUE,"general"}</definedName>
    <definedName name="__o8">{"via1",#N/A,TRUE,"general";"via2",#N/A,TRUE,"general";"via3",#N/A,TRUE,"general"}</definedName>
    <definedName name="__o9" localSheetId="12">{"TAB1",#N/A,TRUE,"GENERAL";"TAB2",#N/A,TRUE,"GENERAL";"TAB3",#N/A,TRUE,"GENERAL";"TAB4",#N/A,TRUE,"GENERAL";"TAB5",#N/A,TRUE,"GENERAL"}</definedName>
    <definedName name="__o9" localSheetId="11">{"TAB1",#N/A,TRUE,"GENERAL";"TAB2",#N/A,TRUE,"GENERAL";"TAB3",#N/A,TRUE,"GENERAL";"TAB4",#N/A,TRUE,"GENERAL";"TAB5",#N/A,TRUE,"GENERAL"}</definedName>
    <definedName name="__o9" localSheetId="13">{"TAB1",#N/A,TRUE,"GENERAL";"TAB2",#N/A,TRUE,"GENERAL";"TAB3",#N/A,TRUE,"GENERAL";"TAB4",#N/A,TRUE,"GENERAL";"TAB5",#N/A,TRUE,"GENERAL"}</definedName>
    <definedName name="__o9" localSheetId="15">{"TAB1",#N/A,TRUE,"GENERAL";"TAB2",#N/A,TRUE,"GENERAL";"TAB3",#N/A,TRUE,"GENERAL";"TAB4",#N/A,TRUE,"GENERAL";"TAB5",#N/A,TRUE,"GENERAL"}</definedName>
    <definedName name="__o9" localSheetId="14">{"TAB1",#N/A,TRUE,"GENERAL";"TAB2",#N/A,TRUE,"GENERAL";"TAB3",#N/A,TRUE,"GENERAL";"TAB4",#N/A,TRUE,"GENERAL";"TAB5",#N/A,TRUE,"GENERAL"}</definedName>
    <definedName name="__o9">{"TAB1",#N/A,TRUE,"GENERAL";"TAB2",#N/A,TRUE,"GENERAL";"TAB3",#N/A,TRUE,"GENERAL";"TAB4",#N/A,TRUE,"GENERAL";"TAB5",#N/A,TRUE,"GENERAL"}</definedName>
    <definedName name="__p6" localSheetId="12">{"via1",#N/A,TRUE,"general";"via2",#N/A,TRUE,"general";"via3",#N/A,TRUE,"general"}</definedName>
    <definedName name="__p6" localSheetId="11">{"via1",#N/A,TRUE,"general";"via2",#N/A,TRUE,"general";"via3",#N/A,TRUE,"general"}</definedName>
    <definedName name="__p6" localSheetId="13">{"via1",#N/A,TRUE,"general";"via2",#N/A,TRUE,"general";"via3",#N/A,TRUE,"general"}</definedName>
    <definedName name="__p6" localSheetId="15">{"via1",#N/A,TRUE,"general";"via2",#N/A,TRUE,"general";"via3",#N/A,TRUE,"general"}</definedName>
    <definedName name="__p6" localSheetId="14">{"via1",#N/A,TRUE,"general";"via2",#N/A,TRUE,"general";"via3",#N/A,TRUE,"general"}</definedName>
    <definedName name="__p6">{"via1",#N/A,TRUE,"general";"via2",#N/A,TRUE,"general";"via3",#N/A,TRUE,"general"}</definedName>
    <definedName name="__p7" localSheetId="12">{"via1",#N/A,TRUE,"general";"via2",#N/A,TRUE,"general";"via3",#N/A,TRUE,"general"}</definedName>
    <definedName name="__p7" localSheetId="11">{"via1",#N/A,TRUE,"general";"via2",#N/A,TRUE,"general";"via3",#N/A,TRUE,"general"}</definedName>
    <definedName name="__p7" localSheetId="13">{"via1",#N/A,TRUE,"general";"via2",#N/A,TRUE,"general";"via3",#N/A,TRUE,"general"}</definedName>
    <definedName name="__p7" localSheetId="15">{"via1",#N/A,TRUE,"general";"via2",#N/A,TRUE,"general";"via3",#N/A,TRUE,"general"}</definedName>
    <definedName name="__p7" localSheetId="14">{"via1",#N/A,TRUE,"general";"via2",#N/A,TRUE,"general";"via3",#N/A,TRUE,"general"}</definedName>
    <definedName name="__p7">{"via1",#N/A,TRUE,"general";"via2",#N/A,TRUE,"general";"via3",#N/A,TRUE,"general"}</definedName>
    <definedName name="__p8" localSheetId="12">{"TAB1",#N/A,TRUE,"GENERAL";"TAB2",#N/A,TRUE,"GENERAL";"TAB3",#N/A,TRUE,"GENERAL";"TAB4",#N/A,TRUE,"GENERAL";"TAB5",#N/A,TRUE,"GENERAL"}</definedName>
    <definedName name="__p8" localSheetId="11">{"TAB1",#N/A,TRUE,"GENERAL";"TAB2",#N/A,TRUE,"GENERAL";"TAB3",#N/A,TRUE,"GENERAL";"TAB4",#N/A,TRUE,"GENERAL";"TAB5",#N/A,TRUE,"GENERAL"}</definedName>
    <definedName name="__p8" localSheetId="13">{"TAB1",#N/A,TRUE,"GENERAL";"TAB2",#N/A,TRUE,"GENERAL";"TAB3",#N/A,TRUE,"GENERAL";"TAB4",#N/A,TRUE,"GENERAL";"TAB5",#N/A,TRUE,"GENERAL"}</definedName>
    <definedName name="__p8" localSheetId="15">{"TAB1",#N/A,TRUE,"GENERAL";"TAB2",#N/A,TRUE,"GENERAL";"TAB3",#N/A,TRUE,"GENERAL";"TAB4",#N/A,TRUE,"GENERAL";"TAB5",#N/A,TRUE,"GENERAL"}</definedName>
    <definedName name="__p8" localSheetId="14">{"TAB1",#N/A,TRUE,"GENERAL";"TAB2",#N/A,TRUE,"GENERAL";"TAB3",#N/A,TRUE,"GENERAL";"TAB4",#N/A,TRUE,"GENERAL";"TAB5",#N/A,TRUE,"GENERAL"}</definedName>
    <definedName name="__p8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RE1" localSheetId="8">#REF!</definedName>
    <definedName name="__PRE1">#REF!</definedName>
    <definedName name="__PRE12" localSheetId="8">#REF!</definedName>
    <definedName name="__PRE12">#REF!</definedName>
    <definedName name="__pvc4">[8]materiales!$D$20</definedName>
    <definedName name="__r" localSheetId="12">{"TAB1",#N/A,TRUE,"GENERAL";"TAB2",#N/A,TRUE,"GENERAL";"TAB3",#N/A,TRUE,"GENERAL";"TAB4",#N/A,TRUE,"GENERAL";"TAB5",#N/A,TRUE,"GENERAL"}</definedName>
    <definedName name="__r" localSheetId="11">{"TAB1",#N/A,TRUE,"GENERAL";"TAB2",#N/A,TRUE,"GENERAL";"TAB3",#N/A,TRUE,"GENERAL";"TAB4",#N/A,TRUE,"GENERAL";"TAB5",#N/A,TRUE,"GENERAL"}</definedName>
    <definedName name="__r" localSheetId="13">{"TAB1",#N/A,TRUE,"GENERAL";"TAB2",#N/A,TRUE,"GENERAL";"TAB3",#N/A,TRUE,"GENERAL";"TAB4",#N/A,TRUE,"GENERAL";"TAB5",#N/A,TRUE,"GENERAL"}</definedName>
    <definedName name="__r" localSheetId="15">{"TAB1",#N/A,TRUE,"GENERAL";"TAB2",#N/A,TRUE,"GENERAL";"TAB3",#N/A,TRUE,"GENERAL";"TAB4",#N/A,TRUE,"GENERAL";"TAB5",#N/A,TRUE,"GENERAL"}</definedName>
    <definedName name="__r" localSheetId="14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name="__r4r" localSheetId="12">{"via1",#N/A,TRUE,"general";"via2",#N/A,TRUE,"general";"via3",#N/A,TRUE,"general"}</definedName>
    <definedName name="__r4r" localSheetId="11">{"via1",#N/A,TRUE,"general";"via2",#N/A,TRUE,"general";"via3",#N/A,TRUE,"general"}</definedName>
    <definedName name="__r4r" localSheetId="13">{"via1",#N/A,TRUE,"general";"via2",#N/A,TRUE,"general";"via3",#N/A,TRUE,"general"}</definedName>
    <definedName name="__r4r" localSheetId="15">{"via1",#N/A,TRUE,"general";"via2",#N/A,TRUE,"general";"via3",#N/A,TRUE,"general"}</definedName>
    <definedName name="__r4r" localSheetId="14">{"via1",#N/A,TRUE,"general";"via2",#N/A,TRUE,"general";"via3",#N/A,TRUE,"general"}</definedName>
    <definedName name="__r4r">{"via1",#N/A,TRUE,"general";"via2",#N/A,TRUE,"general";"via3",#N/A,TRUE,"general"}</definedName>
    <definedName name="__Rc" localSheetId="8">#REF!</definedName>
    <definedName name="__Rc">#REF!</definedName>
    <definedName name="__RDE216">[6]precio!$F$46</definedName>
    <definedName name="__RDE266">[6]precio!$F$45</definedName>
    <definedName name="__RDE3256">[6]precio!$F$44</definedName>
    <definedName name="__RDE416">[6]precio!$F$43</definedName>
    <definedName name="__RDE512">[6]precio!$F$48</definedName>
    <definedName name="__RDE513">[6]precio!$F$47</definedName>
    <definedName name="__ref60">[7]BASICOS!$G$214</definedName>
    <definedName name="__rtu6" localSheetId="12">{"via1",#N/A,TRUE,"general";"via2",#N/A,TRUE,"general";"via3",#N/A,TRUE,"general"}</definedName>
    <definedName name="__rtu6" localSheetId="11">{"via1",#N/A,TRUE,"general";"via2",#N/A,TRUE,"general";"via3",#N/A,TRUE,"general"}</definedName>
    <definedName name="__rtu6" localSheetId="13">{"via1",#N/A,TRUE,"general";"via2",#N/A,TRUE,"general";"via3",#N/A,TRUE,"general"}</definedName>
    <definedName name="__rtu6" localSheetId="15">{"via1",#N/A,TRUE,"general";"via2",#N/A,TRUE,"general";"via3",#N/A,TRUE,"general"}</definedName>
    <definedName name="__rtu6" localSheetId="14">{"via1",#N/A,TRUE,"general";"via2",#N/A,TRUE,"general";"via3",#N/A,TRUE,"general"}</definedName>
    <definedName name="__rtu6">{"via1",#N/A,TRUE,"general";"via2",#N/A,TRUE,"general";"via3",#N/A,TRUE,"general"}</definedName>
    <definedName name="__s1" localSheetId="12">{"via1",#N/A,TRUE,"general";"via2",#N/A,TRUE,"general";"via3",#N/A,TRUE,"general"}</definedName>
    <definedName name="__s1" localSheetId="11">{"via1",#N/A,TRUE,"general";"via2",#N/A,TRUE,"general";"via3",#N/A,TRUE,"general"}</definedName>
    <definedName name="__s1" localSheetId="13">{"via1",#N/A,TRUE,"general";"via2",#N/A,TRUE,"general";"via3",#N/A,TRUE,"general"}</definedName>
    <definedName name="__s1" localSheetId="15">{"via1",#N/A,TRUE,"general";"via2",#N/A,TRUE,"general";"via3",#N/A,TRUE,"general"}</definedName>
    <definedName name="__s1" localSheetId="14">{"via1",#N/A,TRUE,"general";"via2",#N/A,TRUE,"general";"via3",#N/A,TRUE,"general"}</definedName>
    <definedName name="__s1">{"via1",#N/A,TRUE,"general";"via2",#N/A,TRUE,"general";"via3",#N/A,TRUE,"general"}</definedName>
    <definedName name="__s2" localSheetId="12">{"TAB1",#N/A,TRUE,"GENERAL";"TAB2",#N/A,TRUE,"GENERAL";"TAB3",#N/A,TRUE,"GENERAL";"TAB4",#N/A,TRUE,"GENERAL";"TAB5",#N/A,TRUE,"GENERAL"}</definedName>
    <definedName name="__s2" localSheetId="11">{"TAB1",#N/A,TRUE,"GENERAL";"TAB2",#N/A,TRUE,"GENERAL";"TAB3",#N/A,TRUE,"GENERAL";"TAB4",#N/A,TRUE,"GENERAL";"TAB5",#N/A,TRUE,"GENERAL"}</definedName>
    <definedName name="__s2" localSheetId="13">{"TAB1",#N/A,TRUE,"GENERAL";"TAB2",#N/A,TRUE,"GENERAL";"TAB3",#N/A,TRUE,"GENERAL";"TAB4",#N/A,TRUE,"GENERAL";"TAB5",#N/A,TRUE,"GENERAL"}</definedName>
    <definedName name="__s2" localSheetId="15">{"TAB1",#N/A,TRUE,"GENERAL";"TAB2",#N/A,TRUE,"GENERAL";"TAB3",#N/A,TRUE,"GENERAL";"TAB4",#N/A,TRUE,"GENERAL";"TAB5",#N/A,TRUE,"GENERAL"}</definedName>
    <definedName name="__s2" localSheetId="14">{"TAB1",#N/A,TRUE,"GENERAL";"TAB2",#N/A,TRUE,"GENERAL";"TAB3",#N/A,TRUE,"GENERAL";"TAB4",#N/A,TRUE,"GENERAL";"TAB5",#N/A,TRUE,"GENERAL"}</definedName>
    <definedName name="__s2">{"TAB1",#N/A,TRUE,"GENERAL";"TAB2",#N/A,TRUE,"GENERAL";"TAB3",#N/A,TRUE,"GENERAL";"TAB4",#N/A,TRUE,"GENERAL";"TAB5",#N/A,TRUE,"GENERAL"}</definedName>
    <definedName name="__s3" localSheetId="12">{"TAB1",#N/A,TRUE,"GENERAL";"TAB2",#N/A,TRUE,"GENERAL";"TAB3",#N/A,TRUE,"GENERAL";"TAB4",#N/A,TRUE,"GENERAL";"TAB5",#N/A,TRUE,"GENERAL"}</definedName>
    <definedName name="__s3" localSheetId="11">{"TAB1",#N/A,TRUE,"GENERAL";"TAB2",#N/A,TRUE,"GENERAL";"TAB3",#N/A,TRUE,"GENERAL";"TAB4",#N/A,TRUE,"GENERAL";"TAB5",#N/A,TRUE,"GENERAL"}</definedName>
    <definedName name="__s3" localSheetId="13">{"TAB1",#N/A,TRUE,"GENERAL";"TAB2",#N/A,TRUE,"GENERAL";"TAB3",#N/A,TRUE,"GENERAL";"TAB4",#N/A,TRUE,"GENERAL";"TAB5",#N/A,TRUE,"GENERAL"}</definedName>
    <definedName name="__s3" localSheetId="15">{"TAB1",#N/A,TRUE,"GENERAL";"TAB2",#N/A,TRUE,"GENERAL";"TAB3",#N/A,TRUE,"GENERAL";"TAB4",#N/A,TRUE,"GENERAL";"TAB5",#N/A,TRUE,"GENERAL"}</definedName>
    <definedName name="__s3" localSheetId="14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 localSheetId="12">{"via1",#N/A,TRUE,"general";"via2",#N/A,TRUE,"general";"via3",#N/A,TRUE,"general"}</definedName>
    <definedName name="__s4" localSheetId="11">{"via1",#N/A,TRUE,"general";"via2",#N/A,TRUE,"general";"via3",#N/A,TRUE,"general"}</definedName>
    <definedName name="__s4" localSheetId="13">{"via1",#N/A,TRUE,"general";"via2",#N/A,TRUE,"general";"via3",#N/A,TRUE,"general"}</definedName>
    <definedName name="__s4" localSheetId="15">{"via1",#N/A,TRUE,"general";"via2",#N/A,TRUE,"general";"via3",#N/A,TRUE,"general"}</definedName>
    <definedName name="__s4" localSheetId="14">{"via1",#N/A,TRUE,"general";"via2",#N/A,TRUE,"general";"via3",#N/A,TRUE,"general"}</definedName>
    <definedName name="__s4">{"via1",#N/A,TRUE,"general";"via2",#N/A,TRUE,"general";"via3",#N/A,TRUE,"general"}</definedName>
    <definedName name="__s5" localSheetId="12">{"via1",#N/A,TRUE,"general";"via2",#N/A,TRUE,"general";"via3",#N/A,TRUE,"general"}</definedName>
    <definedName name="__s5" localSheetId="11">{"via1",#N/A,TRUE,"general";"via2",#N/A,TRUE,"general";"via3",#N/A,TRUE,"general"}</definedName>
    <definedName name="__s5" localSheetId="13">{"via1",#N/A,TRUE,"general";"via2",#N/A,TRUE,"general";"via3",#N/A,TRUE,"general"}</definedName>
    <definedName name="__s5" localSheetId="15">{"via1",#N/A,TRUE,"general";"via2",#N/A,TRUE,"general";"via3",#N/A,TRUE,"general"}</definedName>
    <definedName name="__s5" localSheetId="14">{"via1",#N/A,TRUE,"general";"via2",#N/A,TRUE,"general";"via3",#N/A,TRUE,"general"}</definedName>
    <definedName name="__s5">{"via1",#N/A,TRUE,"general";"via2",#N/A,TRUE,"general";"via3",#N/A,TRUE,"general"}</definedName>
    <definedName name="__s6" localSheetId="12">{"TAB1",#N/A,TRUE,"GENERAL";"TAB2",#N/A,TRUE,"GENERAL";"TAB3",#N/A,TRUE,"GENERAL";"TAB4",#N/A,TRUE,"GENERAL";"TAB5",#N/A,TRUE,"GENERAL"}</definedName>
    <definedName name="__s6" localSheetId="11">{"TAB1",#N/A,TRUE,"GENERAL";"TAB2",#N/A,TRUE,"GENERAL";"TAB3",#N/A,TRUE,"GENERAL";"TAB4",#N/A,TRUE,"GENERAL";"TAB5",#N/A,TRUE,"GENERAL"}</definedName>
    <definedName name="__s6" localSheetId="13">{"TAB1",#N/A,TRUE,"GENERAL";"TAB2",#N/A,TRUE,"GENERAL";"TAB3",#N/A,TRUE,"GENERAL";"TAB4",#N/A,TRUE,"GENERAL";"TAB5",#N/A,TRUE,"GENERAL"}</definedName>
    <definedName name="__s6" localSheetId="15">{"TAB1",#N/A,TRUE,"GENERAL";"TAB2",#N/A,TRUE,"GENERAL";"TAB3",#N/A,TRUE,"GENERAL";"TAB4",#N/A,TRUE,"GENERAL";"TAB5",#N/A,TRUE,"GENERAL"}</definedName>
    <definedName name="__s6" localSheetId="14">{"TAB1",#N/A,TRUE,"GENERAL";"TAB2",#N/A,TRUE,"GENERAL";"TAB3",#N/A,TRUE,"GENERAL";"TAB4",#N/A,TRUE,"GENERAL";"TAB5",#N/A,TRUE,"GENERAL"}</definedName>
    <definedName name="__s6">{"TAB1",#N/A,TRUE,"GENERAL";"TAB2",#N/A,TRUE,"GENERAL";"TAB3",#N/A,TRUE,"GENERAL";"TAB4",#N/A,TRUE,"GENERAL";"TAB5",#N/A,TRUE,"GENERAL"}</definedName>
    <definedName name="__s7" localSheetId="12">{"via1",#N/A,TRUE,"general";"via2",#N/A,TRUE,"general";"via3",#N/A,TRUE,"general"}</definedName>
    <definedName name="__s7" localSheetId="11">{"via1",#N/A,TRUE,"general";"via2",#N/A,TRUE,"general";"via3",#N/A,TRUE,"general"}</definedName>
    <definedName name="__s7" localSheetId="13">{"via1",#N/A,TRUE,"general";"via2",#N/A,TRUE,"general";"via3",#N/A,TRUE,"general"}</definedName>
    <definedName name="__s7" localSheetId="15">{"via1",#N/A,TRUE,"general";"via2",#N/A,TRUE,"general";"via3",#N/A,TRUE,"general"}</definedName>
    <definedName name="__s7" localSheetId="14">{"via1",#N/A,TRUE,"general";"via2",#N/A,TRUE,"general";"via3",#N/A,TRUE,"general"}</definedName>
    <definedName name="__s7">{"via1",#N/A,TRUE,"general";"via2",#N/A,TRUE,"general";"via3",#N/A,TRUE,"general"}</definedName>
    <definedName name="__SBC1" localSheetId="8">[10]INV!$A$12:$D$15</definedName>
    <definedName name="__SBC1">[2]INV!$A$12:$D$15</definedName>
    <definedName name="__SBC3" localSheetId="8">[10]INV!$F$12:$I$15</definedName>
    <definedName name="__SBC3">[2]INV!$F$12:$I$15</definedName>
    <definedName name="__SBC5" localSheetId="8">[10]INV!$K$12:$N$15</definedName>
    <definedName name="__SBC5">[2]INV!$K$12:$N$15</definedName>
    <definedName name="__t3" localSheetId="12">{"TAB1",#N/A,TRUE,"GENERAL";"TAB2",#N/A,TRUE,"GENERAL";"TAB3",#N/A,TRUE,"GENERAL";"TAB4",#N/A,TRUE,"GENERAL";"TAB5",#N/A,TRUE,"GENERAL"}</definedName>
    <definedName name="__t3" localSheetId="11">{"TAB1",#N/A,TRUE,"GENERAL";"TAB2",#N/A,TRUE,"GENERAL";"TAB3",#N/A,TRUE,"GENERAL";"TAB4",#N/A,TRUE,"GENERAL";"TAB5",#N/A,TRUE,"GENERAL"}</definedName>
    <definedName name="__t3" localSheetId="13">{"TAB1",#N/A,TRUE,"GENERAL";"TAB2",#N/A,TRUE,"GENERAL";"TAB3",#N/A,TRUE,"GENERAL";"TAB4",#N/A,TRUE,"GENERAL";"TAB5",#N/A,TRUE,"GENERAL"}</definedName>
    <definedName name="__t3" localSheetId="15">{"TAB1",#N/A,TRUE,"GENERAL";"TAB2",#N/A,TRUE,"GENERAL";"TAB3",#N/A,TRUE,"GENERAL";"TAB4",#N/A,TRUE,"GENERAL";"TAB5",#N/A,TRUE,"GENERAL"}</definedName>
    <definedName name="__t3" localSheetId="14">{"TAB1",#N/A,TRUE,"GENERAL";"TAB2",#N/A,TRUE,"GENERAL";"TAB3",#N/A,TRUE,"GENERAL";"TAB4",#N/A,TRUE,"GENERAL";"TAB5",#N/A,TRUE,"GENERAL"}</definedName>
    <definedName name="__t3">{"TAB1",#N/A,TRUE,"GENERAL";"TAB2",#N/A,TRUE,"GENERAL";"TAB3",#N/A,TRUE,"GENERAL";"TAB4",#N/A,TRUE,"GENERAL";"TAB5",#N/A,TRUE,"GENERAL"}</definedName>
    <definedName name="__t4" localSheetId="12">{"via1",#N/A,TRUE,"general";"via2",#N/A,TRUE,"general";"via3",#N/A,TRUE,"general"}</definedName>
    <definedName name="__t4" localSheetId="11">{"via1",#N/A,TRUE,"general";"via2",#N/A,TRUE,"general";"via3",#N/A,TRUE,"general"}</definedName>
    <definedName name="__t4" localSheetId="13">{"via1",#N/A,TRUE,"general";"via2",#N/A,TRUE,"general";"via3",#N/A,TRUE,"general"}</definedName>
    <definedName name="__t4" localSheetId="15">{"via1",#N/A,TRUE,"general";"via2",#N/A,TRUE,"general";"via3",#N/A,TRUE,"general"}</definedName>
    <definedName name="__t4" localSheetId="14">{"via1",#N/A,TRUE,"general";"via2",#N/A,TRUE,"general";"via3",#N/A,TRUE,"general"}</definedName>
    <definedName name="__t4">{"via1",#N/A,TRUE,"general";"via2",#N/A,TRUE,"general";"via3",#N/A,TRUE,"general"}</definedName>
    <definedName name="__t5" localSheetId="12">{"TAB1",#N/A,TRUE,"GENERAL";"TAB2",#N/A,TRUE,"GENERAL";"TAB3",#N/A,TRUE,"GENERAL";"TAB4",#N/A,TRUE,"GENERAL";"TAB5",#N/A,TRUE,"GENERAL"}</definedName>
    <definedName name="__t5" localSheetId="11">{"TAB1",#N/A,TRUE,"GENERAL";"TAB2",#N/A,TRUE,"GENERAL";"TAB3",#N/A,TRUE,"GENERAL";"TAB4",#N/A,TRUE,"GENERAL";"TAB5",#N/A,TRUE,"GENERAL"}</definedName>
    <definedName name="__t5" localSheetId="13">{"TAB1",#N/A,TRUE,"GENERAL";"TAB2",#N/A,TRUE,"GENERAL";"TAB3",#N/A,TRUE,"GENERAL";"TAB4",#N/A,TRUE,"GENERAL";"TAB5",#N/A,TRUE,"GENERAL"}</definedName>
    <definedName name="__t5" localSheetId="15">{"TAB1",#N/A,TRUE,"GENERAL";"TAB2",#N/A,TRUE,"GENERAL";"TAB3",#N/A,TRUE,"GENERAL";"TAB4",#N/A,TRUE,"GENERAL";"TAB5",#N/A,TRUE,"GENERAL"}</definedName>
    <definedName name="__t5" localSheetId="14">{"TAB1",#N/A,TRUE,"GENERAL";"TAB2",#N/A,TRUE,"GENERAL";"TAB3",#N/A,TRUE,"GENERAL";"TAB4",#N/A,TRUE,"GENERAL";"TAB5",#N/A,TRUE,"GENERAL"}</definedName>
    <definedName name="__t5">{"TAB1",#N/A,TRUE,"GENERAL";"TAB2",#N/A,TRUE,"GENERAL";"TAB3",#N/A,TRUE,"GENERAL";"TAB4",#N/A,TRUE,"GENERAL";"TAB5",#N/A,TRUE,"GENERAL"}</definedName>
    <definedName name="__t6" localSheetId="12">{"via1",#N/A,TRUE,"general";"via2",#N/A,TRUE,"general";"via3",#N/A,TRUE,"general"}</definedName>
    <definedName name="__t6" localSheetId="11">{"via1",#N/A,TRUE,"general";"via2",#N/A,TRUE,"general";"via3",#N/A,TRUE,"general"}</definedName>
    <definedName name="__t6" localSheetId="13">{"via1",#N/A,TRUE,"general";"via2",#N/A,TRUE,"general";"via3",#N/A,TRUE,"general"}</definedName>
    <definedName name="__t6" localSheetId="15">{"via1",#N/A,TRUE,"general";"via2",#N/A,TRUE,"general";"via3",#N/A,TRUE,"general"}</definedName>
    <definedName name="__t6" localSheetId="14">{"via1",#N/A,TRUE,"general";"via2",#N/A,TRUE,"general";"via3",#N/A,TRUE,"general"}</definedName>
    <definedName name="__t6">{"via1",#N/A,TRUE,"general";"via2",#N/A,TRUE,"general";"via3",#N/A,TRUE,"general"}</definedName>
    <definedName name="__t66" localSheetId="12">{"TAB1",#N/A,TRUE,"GENERAL";"TAB2",#N/A,TRUE,"GENERAL";"TAB3",#N/A,TRUE,"GENERAL";"TAB4",#N/A,TRUE,"GENERAL";"TAB5",#N/A,TRUE,"GENERAL"}</definedName>
    <definedName name="__t66" localSheetId="11">{"TAB1",#N/A,TRUE,"GENERAL";"TAB2",#N/A,TRUE,"GENERAL";"TAB3",#N/A,TRUE,"GENERAL";"TAB4",#N/A,TRUE,"GENERAL";"TAB5",#N/A,TRUE,"GENERAL"}</definedName>
    <definedName name="__t66" localSheetId="13">{"TAB1",#N/A,TRUE,"GENERAL";"TAB2",#N/A,TRUE,"GENERAL";"TAB3",#N/A,TRUE,"GENERAL";"TAB4",#N/A,TRUE,"GENERAL";"TAB5",#N/A,TRUE,"GENERAL"}</definedName>
    <definedName name="__t66" localSheetId="15">{"TAB1",#N/A,TRUE,"GENERAL";"TAB2",#N/A,TRUE,"GENERAL";"TAB3",#N/A,TRUE,"GENERAL";"TAB4",#N/A,TRUE,"GENERAL";"TAB5",#N/A,TRUE,"GENERAL"}</definedName>
    <definedName name="__t66" localSheetId="14">{"TAB1",#N/A,TRUE,"GENERAL";"TAB2",#N/A,TRUE,"GENERAL";"TAB3",#N/A,TRUE,"GENERAL";"TAB4",#N/A,TRUE,"GENERAL";"TAB5",#N/A,TRUE,"GENERAL"}</definedName>
    <definedName name="__t66">{"TAB1",#N/A,TRUE,"GENERAL";"TAB2",#N/A,TRUE,"GENERAL";"TAB3",#N/A,TRUE,"GENERAL";"TAB4",#N/A,TRUE,"GENERAL";"TAB5",#N/A,TRUE,"GENERAL"}</definedName>
    <definedName name="__t7" localSheetId="12">{"via1",#N/A,TRUE,"general";"via2",#N/A,TRUE,"general";"via3",#N/A,TRUE,"general"}</definedName>
    <definedName name="__t7" localSheetId="11">{"via1",#N/A,TRUE,"general";"via2",#N/A,TRUE,"general";"via3",#N/A,TRUE,"general"}</definedName>
    <definedName name="__t7" localSheetId="13">{"via1",#N/A,TRUE,"general";"via2",#N/A,TRUE,"general";"via3",#N/A,TRUE,"general"}</definedName>
    <definedName name="__t7" localSheetId="15">{"via1",#N/A,TRUE,"general";"via2",#N/A,TRUE,"general";"via3",#N/A,TRUE,"general"}</definedName>
    <definedName name="__t7" localSheetId="14">{"via1",#N/A,TRUE,"general";"via2",#N/A,TRUE,"general";"via3",#N/A,TRUE,"general"}</definedName>
    <definedName name="__t7">{"via1",#N/A,TRUE,"general";"via2",#N/A,TRUE,"general";"via3",#N/A,TRUE,"general"}</definedName>
    <definedName name="__t77" localSheetId="12">{"TAB1",#N/A,TRUE,"GENERAL";"TAB2",#N/A,TRUE,"GENERAL";"TAB3",#N/A,TRUE,"GENERAL";"TAB4",#N/A,TRUE,"GENERAL";"TAB5",#N/A,TRUE,"GENERAL"}</definedName>
    <definedName name="__t77" localSheetId="11">{"TAB1",#N/A,TRUE,"GENERAL";"TAB2",#N/A,TRUE,"GENERAL";"TAB3",#N/A,TRUE,"GENERAL";"TAB4",#N/A,TRUE,"GENERAL";"TAB5",#N/A,TRUE,"GENERAL"}</definedName>
    <definedName name="__t77" localSheetId="13">{"TAB1",#N/A,TRUE,"GENERAL";"TAB2",#N/A,TRUE,"GENERAL";"TAB3",#N/A,TRUE,"GENERAL";"TAB4",#N/A,TRUE,"GENERAL";"TAB5",#N/A,TRUE,"GENERAL"}</definedName>
    <definedName name="__t77" localSheetId="15">{"TAB1",#N/A,TRUE,"GENERAL";"TAB2",#N/A,TRUE,"GENERAL";"TAB3",#N/A,TRUE,"GENERAL";"TAB4",#N/A,TRUE,"GENERAL";"TAB5",#N/A,TRUE,"GENERAL"}</definedName>
    <definedName name="__t77" localSheetId="14">{"TAB1",#N/A,TRUE,"GENERAL";"TAB2",#N/A,TRUE,"GENERAL";"TAB3",#N/A,TRUE,"GENERAL";"TAB4",#N/A,TRUE,"GENERAL";"TAB5",#N/A,TRUE,"GENERAL"}</definedName>
    <definedName name="__t77">{"TAB1",#N/A,TRUE,"GENERAL";"TAB2",#N/A,TRUE,"GENERAL";"TAB3",#N/A,TRUE,"GENERAL";"TAB4",#N/A,TRUE,"GENERAL";"TAB5",#N/A,TRUE,"GENERAL"}</definedName>
    <definedName name="__t8" localSheetId="12">{"TAB1",#N/A,TRUE,"GENERAL";"TAB2",#N/A,TRUE,"GENERAL";"TAB3",#N/A,TRUE,"GENERAL";"TAB4",#N/A,TRUE,"GENERAL";"TAB5",#N/A,TRUE,"GENERAL"}</definedName>
    <definedName name="__t8" localSheetId="11">{"TAB1",#N/A,TRUE,"GENERAL";"TAB2",#N/A,TRUE,"GENERAL";"TAB3",#N/A,TRUE,"GENERAL";"TAB4",#N/A,TRUE,"GENERAL";"TAB5",#N/A,TRUE,"GENERAL"}</definedName>
    <definedName name="__t8" localSheetId="13">{"TAB1",#N/A,TRUE,"GENERAL";"TAB2",#N/A,TRUE,"GENERAL";"TAB3",#N/A,TRUE,"GENERAL";"TAB4",#N/A,TRUE,"GENERAL";"TAB5",#N/A,TRUE,"GENERAL"}</definedName>
    <definedName name="__t8" localSheetId="15">{"TAB1",#N/A,TRUE,"GENERAL";"TAB2",#N/A,TRUE,"GENERAL";"TAB3",#N/A,TRUE,"GENERAL";"TAB4",#N/A,TRUE,"GENERAL";"TAB5",#N/A,TRUE,"GENERAL"}</definedName>
    <definedName name="__t8" localSheetId="14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 localSheetId="12">{"via1",#N/A,TRUE,"general";"via2",#N/A,TRUE,"general";"via3",#N/A,TRUE,"general"}</definedName>
    <definedName name="__t88" localSheetId="11">{"via1",#N/A,TRUE,"general";"via2",#N/A,TRUE,"general";"via3",#N/A,TRUE,"general"}</definedName>
    <definedName name="__t88" localSheetId="13">{"via1",#N/A,TRUE,"general";"via2",#N/A,TRUE,"general";"via3",#N/A,TRUE,"general"}</definedName>
    <definedName name="__t88" localSheetId="15">{"via1",#N/A,TRUE,"general";"via2",#N/A,TRUE,"general";"via3",#N/A,TRUE,"general"}</definedName>
    <definedName name="__t88" localSheetId="14">{"via1",#N/A,TRUE,"general";"via2",#N/A,TRUE,"general";"via3",#N/A,TRUE,"general"}</definedName>
    <definedName name="__t88">{"via1",#N/A,TRUE,"general";"via2",#N/A,TRUE,"general";"via3",#N/A,TRUE,"general"}</definedName>
    <definedName name="__t9" localSheetId="12">{"TAB1",#N/A,TRUE,"GENERAL";"TAB2",#N/A,TRUE,"GENERAL";"TAB3",#N/A,TRUE,"GENERAL";"TAB4",#N/A,TRUE,"GENERAL";"TAB5",#N/A,TRUE,"GENERAL"}</definedName>
    <definedName name="__t9" localSheetId="11">{"TAB1",#N/A,TRUE,"GENERAL";"TAB2",#N/A,TRUE,"GENERAL";"TAB3",#N/A,TRUE,"GENERAL";"TAB4",#N/A,TRUE,"GENERAL";"TAB5",#N/A,TRUE,"GENERAL"}</definedName>
    <definedName name="__t9" localSheetId="13">{"TAB1",#N/A,TRUE,"GENERAL";"TAB2",#N/A,TRUE,"GENERAL";"TAB3",#N/A,TRUE,"GENERAL";"TAB4",#N/A,TRUE,"GENERAL";"TAB5",#N/A,TRUE,"GENERAL"}</definedName>
    <definedName name="__t9" localSheetId="15">{"TAB1",#N/A,TRUE,"GENERAL";"TAB2",#N/A,TRUE,"GENERAL";"TAB3",#N/A,TRUE,"GENERAL";"TAB4",#N/A,TRUE,"GENERAL";"TAB5",#N/A,TRUE,"GENERAL"}</definedName>
    <definedName name="__t9" localSheetId="14">{"TAB1",#N/A,TRUE,"GENERAL";"TAB2",#N/A,TRUE,"GENERAL";"TAB3",#N/A,TRUE,"GENERAL";"TAB4",#N/A,TRUE,"GENERAL";"TAB5",#N/A,TRUE,"GENERAL"}</definedName>
    <definedName name="__t9">{"TAB1",#N/A,TRUE,"GENERAL";"TAB2",#N/A,TRUE,"GENERAL";"TAB3",#N/A,TRUE,"GENERAL";"TAB4",#N/A,TRUE,"GENERAL";"TAB5",#N/A,TRUE,"GENERAL"}</definedName>
    <definedName name="__t99" localSheetId="12">{"via1",#N/A,TRUE,"general";"via2",#N/A,TRUE,"general";"via3",#N/A,TRUE,"general"}</definedName>
    <definedName name="__t99" localSheetId="11">{"via1",#N/A,TRUE,"general";"via2",#N/A,TRUE,"general";"via3",#N/A,TRUE,"general"}</definedName>
    <definedName name="__t99" localSheetId="13">{"via1",#N/A,TRUE,"general";"via2",#N/A,TRUE,"general";"via3",#N/A,TRUE,"general"}</definedName>
    <definedName name="__t99" localSheetId="15">{"via1",#N/A,TRUE,"general";"via2",#N/A,TRUE,"general";"via3",#N/A,TRUE,"general"}</definedName>
    <definedName name="__t99" localSheetId="14">{"via1",#N/A,TRUE,"general";"via2",#N/A,TRUE,"general";"via3",#N/A,TRUE,"general"}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EE333">[12]Precios!$C$52</definedName>
    <definedName name="__u4" localSheetId="12">{"TAB1",#N/A,TRUE,"GENERAL";"TAB2",#N/A,TRUE,"GENERAL";"TAB3",#N/A,TRUE,"GENERAL";"TAB4",#N/A,TRUE,"GENERAL";"TAB5",#N/A,TRUE,"GENERAL"}</definedName>
    <definedName name="__u4" localSheetId="11">{"TAB1",#N/A,TRUE,"GENERAL";"TAB2",#N/A,TRUE,"GENERAL";"TAB3",#N/A,TRUE,"GENERAL";"TAB4",#N/A,TRUE,"GENERAL";"TAB5",#N/A,TRUE,"GENERAL"}</definedName>
    <definedName name="__u4" localSheetId="13">{"TAB1",#N/A,TRUE,"GENERAL";"TAB2",#N/A,TRUE,"GENERAL";"TAB3",#N/A,TRUE,"GENERAL";"TAB4",#N/A,TRUE,"GENERAL";"TAB5",#N/A,TRUE,"GENERAL"}</definedName>
    <definedName name="__u4" localSheetId="15">{"TAB1",#N/A,TRUE,"GENERAL";"TAB2",#N/A,TRUE,"GENERAL";"TAB3",#N/A,TRUE,"GENERAL";"TAB4",#N/A,TRUE,"GENERAL";"TAB5",#N/A,TRUE,"GENERAL"}</definedName>
    <definedName name="__u4" localSheetId="14">{"TAB1",#N/A,TRUE,"GENERAL";"TAB2",#N/A,TRUE,"GENERAL";"TAB3",#N/A,TRUE,"GENERAL";"TAB4",#N/A,TRUE,"GENERAL";"TAB5",#N/A,TRUE,"GENERAL"}</definedName>
    <definedName name="__u4">{"TAB1",#N/A,TRUE,"GENERAL";"TAB2",#N/A,TRUE,"GENERAL";"TAB3",#N/A,TRUE,"GENERAL";"TAB4",#N/A,TRUE,"GENERAL";"TAB5",#N/A,TRUE,"GENERAL"}</definedName>
    <definedName name="__u5" localSheetId="12">{"TAB1",#N/A,TRUE,"GENERAL";"TAB2",#N/A,TRUE,"GENERAL";"TAB3",#N/A,TRUE,"GENERAL";"TAB4",#N/A,TRUE,"GENERAL";"TAB5",#N/A,TRUE,"GENERAL"}</definedName>
    <definedName name="__u5" localSheetId="11">{"TAB1",#N/A,TRUE,"GENERAL";"TAB2",#N/A,TRUE,"GENERAL";"TAB3",#N/A,TRUE,"GENERAL";"TAB4",#N/A,TRUE,"GENERAL";"TAB5",#N/A,TRUE,"GENERAL"}</definedName>
    <definedName name="__u5" localSheetId="13">{"TAB1",#N/A,TRUE,"GENERAL";"TAB2",#N/A,TRUE,"GENERAL";"TAB3",#N/A,TRUE,"GENERAL";"TAB4",#N/A,TRUE,"GENERAL";"TAB5",#N/A,TRUE,"GENERAL"}</definedName>
    <definedName name="__u5" localSheetId="15">{"TAB1",#N/A,TRUE,"GENERAL";"TAB2",#N/A,TRUE,"GENERAL";"TAB3",#N/A,TRUE,"GENERAL";"TAB4",#N/A,TRUE,"GENERAL";"TAB5",#N/A,TRUE,"GENERAL"}</definedName>
    <definedName name="__u5" localSheetId="1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 localSheetId="12">{"TAB1",#N/A,TRUE,"GENERAL";"TAB2",#N/A,TRUE,"GENERAL";"TAB3",#N/A,TRUE,"GENERAL";"TAB4",#N/A,TRUE,"GENERAL";"TAB5",#N/A,TRUE,"GENERAL"}</definedName>
    <definedName name="__u6" localSheetId="11">{"TAB1",#N/A,TRUE,"GENERAL";"TAB2",#N/A,TRUE,"GENERAL";"TAB3",#N/A,TRUE,"GENERAL";"TAB4",#N/A,TRUE,"GENERAL";"TAB5",#N/A,TRUE,"GENERAL"}</definedName>
    <definedName name="__u6" localSheetId="13">{"TAB1",#N/A,TRUE,"GENERAL";"TAB2",#N/A,TRUE,"GENERAL";"TAB3",#N/A,TRUE,"GENERAL";"TAB4",#N/A,TRUE,"GENERAL";"TAB5",#N/A,TRUE,"GENERAL"}</definedName>
    <definedName name="__u6" localSheetId="15">{"TAB1",#N/A,TRUE,"GENERAL";"TAB2",#N/A,TRUE,"GENERAL";"TAB3",#N/A,TRUE,"GENERAL";"TAB4",#N/A,TRUE,"GENERAL";"TAB5",#N/A,TRUE,"GENERAL"}</definedName>
    <definedName name="__u6" localSheetId="14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 localSheetId="12">{"via1",#N/A,TRUE,"general";"via2",#N/A,TRUE,"general";"via3",#N/A,TRUE,"general"}</definedName>
    <definedName name="__u7" localSheetId="11">{"via1",#N/A,TRUE,"general";"via2",#N/A,TRUE,"general";"via3",#N/A,TRUE,"general"}</definedName>
    <definedName name="__u7" localSheetId="13">{"via1",#N/A,TRUE,"general";"via2",#N/A,TRUE,"general";"via3",#N/A,TRUE,"general"}</definedName>
    <definedName name="__u7" localSheetId="15">{"via1",#N/A,TRUE,"general";"via2",#N/A,TRUE,"general";"via3",#N/A,TRUE,"general"}</definedName>
    <definedName name="__u7" localSheetId="14">{"via1",#N/A,TRUE,"general";"via2",#N/A,TRUE,"general";"via3",#N/A,TRUE,"general"}</definedName>
    <definedName name="__u7">{"via1",#N/A,TRUE,"general";"via2",#N/A,TRUE,"general";"via3",#N/A,TRUE,"general"}</definedName>
    <definedName name="__u8" localSheetId="12">{"TAB1",#N/A,TRUE,"GENERAL";"TAB2",#N/A,TRUE,"GENERAL";"TAB3",#N/A,TRUE,"GENERAL";"TAB4",#N/A,TRUE,"GENERAL";"TAB5",#N/A,TRUE,"GENERAL"}</definedName>
    <definedName name="__u8" localSheetId="11">{"TAB1",#N/A,TRUE,"GENERAL";"TAB2",#N/A,TRUE,"GENERAL";"TAB3",#N/A,TRUE,"GENERAL";"TAB4",#N/A,TRUE,"GENERAL";"TAB5",#N/A,TRUE,"GENERAL"}</definedName>
    <definedName name="__u8" localSheetId="13">{"TAB1",#N/A,TRUE,"GENERAL";"TAB2",#N/A,TRUE,"GENERAL";"TAB3",#N/A,TRUE,"GENERAL";"TAB4",#N/A,TRUE,"GENERAL";"TAB5",#N/A,TRUE,"GENERAL"}</definedName>
    <definedName name="__u8" localSheetId="15">{"TAB1",#N/A,TRUE,"GENERAL";"TAB2",#N/A,TRUE,"GENERAL";"TAB3",#N/A,TRUE,"GENERAL";"TAB4",#N/A,TRUE,"GENERAL";"TAB5",#N/A,TRUE,"GENERAL"}</definedName>
    <definedName name="__u8" localSheetId="14">{"TAB1",#N/A,TRUE,"GENERAL";"TAB2",#N/A,TRUE,"GENERAL";"TAB3",#N/A,TRUE,"GENERAL";"TAB4",#N/A,TRUE,"GENERAL";"TAB5",#N/A,TRUE,"GENERAL"}</definedName>
    <definedName name="__u8">{"TAB1",#N/A,TRUE,"GENERAL";"TAB2",#N/A,TRUE,"GENERAL";"TAB3",#N/A,TRUE,"GENERAL";"TAB4",#N/A,TRUE,"GENERAL";"TAB5",#N/A,TRUE,"GENERAL"}</definedName>
    <definedName name="__u9" localSheetId="12">{"TAB1",#N/A,TRUE,"GENERAL";"TAB2",#N/A,TRUE,"GENERAL";"TAB3",#N/A,TRUE,"GENERAL";"TAB4",#N/A,TRUE,"GENERAL";"TAB5",#N/A,TRUE,"GENERAL"}</definedName>
    <definedName name="__u9" localSheetId="11">{"TAB1",#N/A,TRUE,"GENERAL";"TAB2",#N/A,TRUE,"GENERAL";"TAB3",#N/A,TRUE,"GENERAL";"TAB4",#N/A,TRUE,"GENERAL";"TAB5",#N/A,TRUE,"GENERAL"}</definedName>
    <definedName name="__u9" localSheetId="13">{"TAB1",#N/A,TRUE,"GENERAL";"TAB2",#N/A,TRUE,"GENERAL";"TAB3",#N/A,TRUE,"GENERAL";"TAB4",#N/A,TRUE,"GENERAL";"TAB5",#N/A,TRUE,"GENERAL"}</definedName>
    <definedName name="__u9" localSheetId="15">{"TAB1",#N/A,TRUE,"GENERAL";"TAB2",#N/A,TRUE,"GENERAL";"TAB3",#N/A,TRUE,"GENERAL";"TAB4",#N/A,TRUE,"GENERAL";"TAB5",#N/A,TRUE,"GENERAL"}</definedName>
    <definedName name="__u9" localSheetId="14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 localSheetId="12">{"TAB1",#N/A,TRUE,"GENERAL";"TAB2",#N/A,TRUE,"GENERAL";"TAB3",#N/A,TRUE,"GENERAL";"TAB4",#N/A,TRUE,"GENERAL";"TAB5",#N/A,TRUE,"GENERAL"}</definedName>
    <definedName name="__ur7" localSheetId="11">{"TAB1",#N/A,TRUE,"GENERAL";"TAB2",#N/A,TRUE,"GENERAL";"TAB3",#N/A,TRUE,"GENERAL";"TAB4",#N/A,TRUE,"GENERAL";"TAB5",#N/A,TRUE,"GENERAL"}</definedName>
    <definedName name="__ur7" localSheetId="13">{"TAB1",#N/A,TRUE,"GENERAL";"TAB2",#N/A,TRUE,"GENERAL";"TAB3",#N/A,TRUE,"GENERAL";"TAB4",#N/A,TRUE,"GENERAL";"TAB5",#N/A,TRUE,"GENERAL"}</definedName>
    <definedName name="__ur7" localSheetId="15">{"TAB1",#N/A,TRUE,"GENERAL";"TAB2",#N/A,TRUE,"GENERAL";"TAB3",#N/A,TRUE,"GENERAL";"TAB4",#N/A,TRUE,"GENERAL";"TAB5",#N/A,TRUE,"GENERAL"}</definedName>
    <definedName name="__ur7" localSheetId="14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 localSheetId="12">{"via1",#N/A,TRUE,"general";"via2",#N/A,TRUE,"general";"via3",#N/A,TRUE,"general"}</definedName>
    <definedName name="__v2" localSheetId="11">{"via1",#N/A,TRUE,"general";"via2",#N/A,TRUE,"general";"via3",#N/A,TRUE,"general"}</definedName>
    <definedName name="__v2" localSheetId="13">{"via1",#N/A,TRUE,"general";"via2",#N/A,TRUE,"general";"via3",#N/A,TRUE,"general"}</definedName>
    <definedName name="__v2" localSheetId="15">{"via1",#N/A,TRUE,"general";"via2",#N/A,TRUE,"general";"via3",#N/A,TRUE,"general"}</definedName>
    <definedName name="__v2" localSheetId="14">{"via1",#N/A,TRUE,"general";"via2",#N/A,TRUE,"general";"via3",#N/A,TRUE,"general"}</definedName>
    <definedName name="__v2">{"via1",#N/A,TRUE,"general";"via2",#N/A,TRUE,"general";"via3",#N/A,TRUE,"general"}</definedName>
    <definedName name="__v3" localSheetId="12">{"TAB1",#N/A,TRUE,"GENERAL";"TAB2",#N/A,TRUE,"GENERAL";"TAB3",#N/A,TRUE,"GENERAL";"TAB4",#N/A,TRUE,"GENERAL";"TAB5",#N/A,TRUE,"GENERAL"}</definedName>
    <definedName name="__v3" localSheetId="11">{"TAB1",#N/A,TRUE,"GENERAL";"TAB2",#N/A,TRUE,"GENERAL";"TAB3",#N/A,TRUE,"GENERAL";"TAB4",#N/A,TRUE,"GENERAL";"TAB5",#N/A,TRUE,"GENERAL"}</definedName>
    <definedName name="__v3" localSheetId="13">{"TAB1",#N/A,TRUE,"GENERAL";"TAB2",#N/A,TRUE,"GENERAL";"TAB3",#N/A,TRUE,"GENERAL";"TAB4",#N/A,TRUE,"GENERAL";"TAB5",#N/A,TRUE,"GENERAL"}</definedName>
    <definedName name="__v3" localSheetId="15">{"TAB1",#N/A,TRUE,"GENERAL";"TAB2",#N/A,TRUE,"GENERAL";"TAB3",#N/A,TRUE,"GENERAL";"TAB4",#N/A,TRUE,"GENERAL";"TAB5",#N/A,TRUE,"GENERAL"}</definedName>
    <definedName name="__v3" localSheetId="14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name="__v4" localSheetId="12">{"TAB1",#N/A,TRUE,"GENERAL";"TAB2",#N/A,TRUE,"GENERAL";"TAB3",#N/A,TRUE,"GENERAL";"TAB4",#N/A,TRUE,"GENERAL";"TAB5",#N/A,TRUE,"GENERAL"}</definedName>
    <definedName name="__v4" localSheetId="11">{"TAB1",#N/A,TRUE,"GENERAL";"TAB2",#N/A,TRUE,"GENERAL";"TAB3",#N/A,TRUE,"GENERAL";"TAB4",#N/A,TRUE,"GENERAL";"TAB5",#N/A,TRUE,"GENERAL"}</definedName>
    <definedName name="__v4" localSheetId="13">{"TAB1",#N/A,TRUE,"GENERAL";"TAB2",#N/A,TRUE,"GENERAL";"TAB3",#N/A,TRUE,"GENERAL";"TAB4",#N/A,TRUE,"GENERAL";"TAB5",#N/A,TRUE,"GENERAL"}</definedName>
    <definedName name="__v4" localSheetId="15">{"TAB1",#N/A,TRUE,"GENERAL";"TAB2",#N/A,TRUE,"GENERAL";"TAB3",#N/A,TRUE,"GENERAL";"TAB4",#N/A,TRUE,"GENERAL";"TAB5",#N/A,TRUE,"GENERAL"}</definedName>
    <definedName name="__v4" localSheetId="14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 localSheetId="12">{"TAB1",#N/A,TRUE,"GENERAL";"TAB2",#N/A,TRUE,"GENERAL";"TAB3",#N/A,TRUE,"GENERAL";"TAB4",#N/A,TRUE,"GENERAL";"TAB5",#N/A,TRUE,"GENERAL"}</definedName>
    <definedName name="__v5" localSheetId="11">{"TAB1",#N/A,TRUE,"GENERAL";"TAB2",#N/A,TRUE,"GENERAL";"TAB3",#N/A,TRUE,"GENERAL";"TAB4",#N/A,TRUE,"GENERAL";"TAB5",#N/A,TRUE,"GENERAL"}</definedName>
    <definedName name="__v5" localSheetId="13">{"TAB1",#N/A,TRUE,"GENERAL";"TAB2",#N/A,TRUE,"GENERAL";"TAB3",#N/A,TRUE,"GENERAL";"TAB4",#N/A,TRUE,"GENERAL";"TAB5",#N/A,TRUE,"GENERAL"}</definedName>
    <definedName name="__v5" localSheetId="15">{"TAB1",#N/A,TRUE,"GENERAL";"TAB2",#N/A,TRUE,"GENERAL";"TAB3",#N/A,TRUE,"GENERAL";"TAB4",#N/A,TRUE,"GENERAL";"TAB5",#N/A,TRUE,"GENERAL"}</definedName>
    <definedName name="__v5" localSheetId="1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 localSheetId="12">{"TAB1",#N/A,TRUE,"GENERAL";"TAB2",#N/A,TRUE,"GENERAL";"TAB3",#N/A,TRUE,"GENERAL";"TAB4",#N/A,TRUE,"GENERAL";"TAB5",#N/A,TRUE,"GENERAL"}</definedName>
    <definedName name="__v6" localSheetId="11">{"TAB1",#N/A,TRUE,"GENERAL";"TAB2",#N/A,TRUE,"GENERAL";"TAB3",#N/A,TRUE,"GENERAL";"TAB4",#N/A,TRUE,"GENERAL";"TAB5",#N/A,TRUE,"GENERAL"}</definedName>
    <definedName name="__v6" localSheetId="13">{"TAB1",#N/A,TRUE,"GENERAL";"TAB2",#N/A,TRUE,"GENERAL";"TAB3",#N/A,TRUE,"GENERAL";"TAB4",#N/A,TRUE,"GENERAL";"TAB5",#N/A,TRUE,"GENERAL"}</definedName>
    <definedName name="__v6" localSheetId="15">{"TAB1",#N/A,TRUE,"GENERAL";"TAB2",#N/A,TRUE,"GENERAL";"TAB3",#N/A,TRUE,"GENERAL";"TAB4",#N/A,TRUE,"GENERAL";"TAB5",#N/A,TRUE,"GENERAL"}</definedName>
    <definedName name="__v6" localSheetId="14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 localSheetId="12">{"via1",#N/A,TRUE,"general";"via2",#N/A,TRUE,"general";"via3",#N/A,TRUE,"general"}</definedName>
    <definedName name="__v7" localSheetId="11">{"via1",#N/A,TRUE,"general";"via2",#N/A,TRUE,"general";"via3",#N/A,TRUE,"general"}</definedName>
    <definedName name="__v7" localSheetId="13">{"via1",#N/A,TRUE,"general";"via2",#N/A,TRUE,"general";"via3",#N/A,TRUE,"general"}</definedName>
    <definedName name="__v7" localSheetId="15">{"via1",#N/A,TRUE,"general";"via2",#N/A,TRUE,"general";"via3",#N/A,TRUE,"general"}</definedName>
    <definedName name="__v7" localSheetId="14">{"via1",#N/A,TRUE,"general";"via2",#N/A,TRUE,"general";"via3",#N/A,TRUE,"general"}</definedName>
    <definedName name="__v7">{"via1",#N/A,TRUE,"general";"via2",#N/A,TRUE,"general";"via3",#N/A,TRUE,"general"}</definedName>
    <definedName name="__v8" localSheetId="12">{"TAB1",#N/A,TRUE,"GENERAL";"TAB2",#N/A,TRUE,"GENERAL";"TAB3",#N/A,TRUE,"GENERAL";"TAB4",#N/A,TRUE,"GENERAL";"TAB5",#N/A,TRUE,"GENERAL"}</definedName>
    <definedName name="__v8" localSheetId="11">{"TAB1",#N/A,TRUE,"GENERAL";"TAB2",#N/A,TRUE,"GENERAL";"TAB3",#N/A,TRUE,"GENERAL";"TAB4",#N/A,TRUE,"GENERAL";"TAB5",#N/A,TRUE,"GENERAL"}</definedName>
    <definedName name="__v8" localSheetId="13">{"TAB1",#N/A,TRUE,"GENERAL";"TAB2",#N/A,TRUE,"GENERAL";"TAB3",#N/A,TRUE,"GENERAL";"TAB4",#N/A,TRUE,"GENERAL";"TAB5",#N/A,TRUE,"GENERAL"}</definedName>
    <definedName name="__v8" localSheetId="15">{"TAB1",#N/A,TRUE,"GENERAL";"TAB2",#N/A,TRUE,"GENERAL";"TAB3",#N/A,TRUE,"GENERAL";"TAB4",#N/A,TRUE,"GENERAL";"TAB5",#N/A,TRUE,"GENERAL"}</definedName>
    <definedName name="__v8" localSheetId="14">{"TAB1",#N/A,TRUE,"GENERAL";"TAB2",#N/A,TRUE,"GENERAL";"TAB3",#N/A,TRUE,"GENERAL";"TAB4",#N/A,TRUE,"GENERAL";"TAB5",#N/A,TRUE,"GENERAL"}</definedName>
    <definedName name="__v8">{"TAB1",#N/A,TRUE,"GENERAL";"TAB2",#N/A,TRUE,"GENERAL";"TAB3",#N/A,TRUE,"GENERAL";"TAB4",#N/A,TRUE,"GENERAL";"TAB5",#N/A,TRUE,"GENERAL"}</definedName>
    <definedName name="__v9" localSheetId="12">{"TAB1",#N/A,TRUE,"GENERAL";"TAB2",#N/A,TRUE,"GENERAL";"TAB3",#N/A,TRUE,"GENERAL";"TAB4",#N/A,TRUE,"GENERAL";"TAB5",#N/A,TRUE,"GENERAL"}</definedName>
    <definedName name="__v9" localSheetId="11">{"TAB1",#N/A,TRUE,"GENERAL";"TAB2",#N/A,TRUE,"GENERAL";"TAB3",#N/A,TRUE,"GENERAL";"TAB4",#N/A,TRUE,"GENERAL";"TAB5",#N/A,TRUE,"GENERAL"}</definedName>
    <definedName name="__v9" localSheetId="13">{"TAB1",#N/A,TRUE,"GENERAL";"TAB2",#N/A,TRUE,"GENERAL";"TAB3",#N/A,TRUE,"GENERAL";"TAB4",#N/A,TRUE,"GENERAL";"TAB5",#N/A,TRUE,"GENERAL"}</definedName>
    <definedName name="__v9" localSheetId="15">{"TAB1",#N/A,TRUE,"GENERAL";"TAB2",#N/A,TRUE,"GENERAL";"TAB3",#N/A,TRUE,"GENERAL";"TAB4",#N/A,TRUE,"GENERAL";"TAB5",#N/A,TRUE,"GENERAL"}</definedName>
    <definedName name="__v9" localSheetId="14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 localSheetId="12">{"via1",#N/A,TRUE,"general";"via2",#N/A,TRUE,"general";"via3",#N/A,TRUE,"general"}</definedName>
    <definedName name="__vfv4" localSheetId="11">{"via1",#N/A,TRUE,"general";"via2",#N/A,TRUE,"general";"via3",#N/A,TRUE,"general"}</definedName>
    <definedName name="__vfv4" localSheetId="13">{"via1",#N/A,TRUE,"general";"via2",#N/A,TRUE,"general";"via3",#N/A,TRUE,"general"}</definedName>
    <definedName name="__vfv4" localSheetId="15">{"via1",#N/A,TRUE,"general";"via2",#N/A,TRUE,"general";"via3",#N/A,TRUE,"general"}</definedName>
    <definedName name="__vfv4" localSheetId="14">{"via1",#N/A,TRUE,"general";"via2",#N/A,TRUE,"general";"via3",#N/A,TRUE,"general"}</definedName>
    <definedName name="__vfv4">{"via1",#N/A,TRUE,"general";"via2",#N/A,TRUE,"general";"via3",#N/A,TRUE,"general"}</definedName>
    <definedName name="__x1" localSheetId="12">{"TAB1",#N/A,TRUE,"GENERAL";"TAB2",#N/A,TRUE,"GENERAL";"TAB3",#N/A,TRUE,"GENERAL";"TAB4",#N/A,TRUE,"GENERAL";"TAB5",#N/A,TRUE,"GENERAL"}</definedName>
    <definedName name="__x1" localSheetId="11">{"TAB1",#N/A,TRUE,"GENERAL";"TAB2",#N/A,TRUE,"GENERAL";"TAB3",#N/A,TRUE,"GENERAL";"TAB4",#N/A,TRUE,"GENERAL";"TAB5",#N/A,TRUE,"GENERAL"}</definedName>
    <definedName name="__x1" localSheetId="13">{"TAB1",#N/A,TRUE,"GENERAL";"TAB2",#N/A,TRUE,"GENERAL";"TAB3",#N/A,TRUE,"GENERAL";"TAB4",#N/A,TRUE,"GENERAL";"TAB5",#N/A,TRUE,"GENERAL"}</definedName>
    <definedName name="__x1" localSheetId="15">{"TAB1",#N/A,TRUE,"GENERAL";"TAB2",#N/A,TRUE,"GENERAL";"TAB3",#N/A,TRUE,"GENERAL";"TAB4",#N/A,TRUE,"GENERAL";"TAB5",#N/A,TRUE,"GENERAL"}</definedName>
    <definedName name="__x1" localSheetId="14">{"TAB1",#N/A,TRUE,"GENERAL";"TAB2",#N/A,TRUE,"GENERAL";"TAB3",#N/A,TRUE,"GENERAL";"TAB4",#N/A,TRUE,"GENERAL";"TAB5",#N/A,TRUE,"GENERAL"}</definedName>
    <definedName name="__x1">{"TAB1",#N/A,TRUE,"GENERAL";"TAB2",#N/A,TRUE,"GENERAL";"TAB3",#N/A,TRUE,"GENERAL";"TAB4",#N/A,TRUE,"GENERAL";"TAB5",#N/A,TRUE,"GENERAL"}</definedName>
    <definedName name="__x2" localSheetId="12">{"via1",#N/A,TRUE,"general";"via2",#N/A,TRUE,"general";"via3",#N/A,TRUE,"general"}</definedName>
    <definedName name="__x2" localSheetId="11">{"via1",#N/A,TRUE,"general";"via2",#N/A,TRUE,"general";"via3",#N/A,TRUE,"general"}</definedName>
    <definedName name="__x2" localSheetId="13">{"via1",#N/A,TRUE,"general";"via2",#N/A,TRUE,"general";"via3",#N/A,TRUE,"general"}</definedName>
    <definedName name="__x2" localSheetId="15">{"via1",#N/A,TRUE,"general";"via2",#N/A,TRUE,"general";"via3",#N/A,TRUE,"general"}</definedName>
    <definedName name="__x2" localSheetId="14">{"via1",#N/A,TRUE,"general";"via2",#N/A,TRUE,"general";"via3",#N/A,TRUE,"general"}</definedName>
    <definedName name="__x2">{"via1",#N/A,TRUE,"general";"via2",#N/A,TRUE,"general";"via3",#N/A,TRUE,"general"}</definedName>
    <definedName name="__x3" localSheetId="12">{"via1",#N/A,TRUE,"general";"via2",#N/A,TRUE,"general";"via3",#N/A,TRUE,"general"}</definedName>
    <definedName name="__x3" localSheetId="11">{"via1",#N/A,TRUE,"general";"via2",#N/A,TRUE,"general";"via3",#N/A,TRUE,"general"}</definedName>
    <definedName name="__x3" localSheetId="13">{"via1",#N/A,TRUE,"general";"via2",#N/A,TRUE,"general";"via3",#N/A,TRUE,"general"}</definedName>
    <definedName name="__x3" localSheetId="15">{"via1",#N/A,TRUE,"general";"via2",#N/A,TRUE,"general";"via3",#N/A,TRUE,"general"}</definedName>
    <definedName name="__x3" localSheetId="14">{"via1",#N/A,TRUE,"general";"via2",#N/A,TRUE,"general";"via3",#N/A,TRUE,"general"}</definedName>
    <definedName name="__x3">{"via1",#N/A,TRUE,"general";"via2",#N/A,TRUE,"general";"via3",#N/A,TRUE,"general"}</definedName>
    <definedName name="__x4" localSheetId="12">{"via1",#N/A,TRUE,"general";"via2",#N/A,TRUE,"general";"via3",#N/A,TRUE,"general"}</definedName>
    <definedName name="__x4" localSheetId="11">{"via1",#N/A,TRUE,"general";"via2",#N/A,TRUE,"general";"via3",#N/A,TRUE,"general"}</definedName>
    <definedName name="__x4" localSheetId="13">{"via1",#N/A,TRUE,"general";"via2",#N/A,TRUE,"general";"via3",#N/A,TRUE,"general"}</definedName>
    <definedName name="__x4" localSheetId="15">{"via1",#N/A,TRUE,"general";"via2",#N/A,TRUE,"general";"via3",#N/A,TRUE,"general"}</definedName>
    <definedName name="__x4" localSheetId="14">{"via1",#N/A,TRUE,"general";"via2",#N/A,TRUE,"general";"via3",#N/A,TRUE,"general"}</definedName>
    <definedName name="__x4">{"via1",#N/A,TRUE,"general";"via2",#N/A,TRUE,"general";"via3",#N/A,TRUE,"general"}</definedName>
    <definedName name="__x5" localSheetId="12">{"TAB1",#N/A,TRUE,"GENERAL";"TAB2",#N/A,TRUE,"GENERAL";"TAB3",#N/A,TRUE,"GENERAL";"TAB4",#N/A,TRUE,"GENERAL";"TAB5",#N/A,TRUE,"GENERAL"}</definedName>
    <definedName name="__x5" localSheetId="11">{"TAB1",#N/A,TRUE,"GENERAL";"TAB2",#N/A,TRUE,"GENERAL";"TAB3",#N/A,TRUE,"GENERAL";"TAB4",#N/A,TRUE,"GENERAL";"TAB5",#N/A,TRUE,"GENERAL"}</definedName>
    <definedName name="__x5" localSheetId="13">{"TAB1",#N/A,TRUE,"GENERAL";"TAB2",#N/A,TRUE,"GENERAL";"TAB3",#N/A,TRUE,"GENERAL";"TAB4",#N/A,TRUE,"GENERAL";"TAB5",#N/A,TRUE,"GENERAL"}</definedName>
    <definedName name="__x5" localSheetId="15">{"TAB1",#N/A,TRUE,"GENERAL";"TAB2",#N/A,TRUE,"GENERAL";"TAB3",#N/A,TRUE,"GENERAL";"TAB4",#N/A,TRUE,"GENERAL";"TAB5",#N/A,TRUE,"GENERAL"}</definedName>
    <definedName name="__x5" localSheetId="14">{"TAB1",#N/A,TRUE,"GENERAL";"TAB2",#N/A,TRUE,"GENERAL";"TAB3",#N/A,TRUE,"GENERAL";"TAB4",#N/A,TRUE,"GENERAL";"TAB5",#N/A,TRUE,"GENERAL"}</definedName>
    <definedName name="__x5">{"TAB1",#N/A,TRUE,"GENERAL";"TAB2",#N/A,TRUE,"GENERAL";"TAB3",#N/A,TRUE,"GENERAL";"TAB4",#N/A,TRUE,"GENERAL";"TAB5",#N/A,TRUE,"GENERAL"}</definedName>
    <definedName name="__x6" localSheetId="12">{"TAB1",#N/A,TRUE,"GENERAL";"TAB2",#N/A,TRUE,"GENERAL";"TAB3",#N/A,TRUE,"GENERAL";"TAB4",#N/A,TRUE,"GENERAL";"TAB5",#N/A,TRUE,"GENERAL"}</definedName>
    <definedName name="__x6" localSheetId="11">{"TAB1",#N/A,TRUE,"GENERAL";"TAB2",#N/A,TRUE,"GENERAL";"TAB3",#N/A,TRUE,"GENERAL";"TAB4",#N/A,TRUE,"GENERAL";"TAB5",#N/A,TRUE,"GENERAL"}</definedName>
    <definedName name="__x6" localSheetId="13">{"TAB1",#N/A,TRUE,"GENERAL";"TAB2",#N/A,TRUE,"GENERAL";"TAB3",#N/A,TRUE,"GENERAL";"TAB4",#N/A,TRUE,"GENERAL";"TAB5",#N/A,TRUE,"GENERAL"}</definedName>
    <definedName name="__x6" localSheetId="15">{"TAB1",#N/A,TRUE,"GENERAL";"TAB2",#N/A,TRUE,"GENERAL";"TAB3",#N/A,TRUE,"GENERAL";"TAB4",#N/A,TRUE,"GENERAL";"TAB5",#N/A,TRUE,"GENERAL"}</definedName>
    <definedName name="__x6" localSheetId="14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 localSheetId="12">{"TAB1",#N/A,TRUE,"GENERAL";"TAB2",#N/A,TRUE,"GENERAL";"TAB3",#N/A,TRUE,"GENERAL";"TAB4",#N/A,TRUE,"GENERAL";"TAB5",#N/A,TRUE,"GENERAL"}</definedName>
    <definedName name="__x7" localSheetId="11">{"TAB1",#N/A,TRUE,"GENERAL";"TAB2",#N/A,TRUE,"GENERAL";"TAB3",#N/A,TRUE,"GENERAL";"TAB4",#N/A,TRUE,"GENERAL";"TAB5",#N/A,TRUE,"GENERAL"}</definedName>
    <definedName name="__x7" localSheetId="13">{"TAB1",#N/A,TRUE,"GENERAL";"TAB2",#N/A,TRUE,"GENERAL";"TAB3",#N/A,TRUE,"GENERAL";"TAB4",#N/A,TRUE,"GENERAL";"TAB5",#N/A,TRUE,"GENERAL"}</definedName>
    <definedName name="__x7" localSheetId="15">{"TAB1",#N/A,TRUE,"GENERAL";"TAB2",#N/A,TRUE,"GENERAL";"TAB3",#N/A,TRUE,"GENERAL";"TAB4",#N/A,TRUE,"GENERAL";"TAB5",#N/A,TRUE,"GENERAL"}</definedName>
    <definedName name="__x7" localSheetId="14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 localSheetId="12">{"via1",#N/A,TRUE,"general";"via2",#N/A,TRUE,"general";"via3",#N/A,TRUE,"general"}</definedName>
    <definedName name="__x8" localSheetId="11">{"via1",#N/A,TRUE,"general";"via2",#N/A,TRUE,"general";"via3",#N/A,TRUE,"general"}</definedName>
    <definedName name="__x8" localSheetId="13">{"via1",#N/A,TRUE,"general";"via2",#N/A,TRUE,"general";"via3",#N/A,TRUE,"general"}</definedName>
    <definedName name="__x8" localSheetId="15">{"via1",#N/A,TRUE,"general";"via2",#N/A,TRUE,"general";"via3",#N/A,TRUE,"general"}</definedName>
    <definedName name="__x8" localSheetId="14">{"via1",#N/A,TRUE,"general";"via2",#N/A,TRUE,"general";"via3",#N/A,TRUE,"general"}</definedName>
    <definedName name="__x8">{"via1",#N/A,TRUE,"general";"via2",#N/A,TRUE,"general";"via3",#N/A,TRUE,"general"}</definedName>
    <definedName name="__x9" localSheetId="12">{"TAB1",#N/A,TRUE,"GENERAL";"TAB2",#N/A,TRUE,"GENERAL";"TAB3",#N/A,TRUE,"GENERAL";"TAB4",#N/A,TRUE,"GENERAL";"TAB5",#N/A,TRUE,"GENERAL"}</definedName>
    <definedName name="__x9" localSheetId="11">{"TAB1",#N/A,TRUE,"GENERAL";"TAB2",#N/A,TRUE,"GENERAL";"TAB3",#N/A,TRUE,"GENERAL";"TAB4",#N/A,TRUE,"GENERAL";"TAB5",#N/A,TRUE,"GENERAL"}</definedName>
    <definedName name="__x9" localSheetId="13">{"TAB1",#N/A,TRUE,"GENERAL";"TAB2",#N/A,TRUE,"GENERAL";"TAB3",#N/A,TRUE,"GENERAL";"TAB4",#N/A,TRUE,"GENERAL";"TAB5",#N/A,TRUE,"GENERAL"}</definedName>
    <definedName name="__x9" localSheetId="15">{"TAB1",#N/A,TRUE,"GENERAL";"TAB2",#N/A,TRUE,"GENERAL";"TAB3",#N/A,TRUE,"GENERAL";"TAB4",#N/A,TRUE,"GENERAL";"TAB5",#N/A,TRUE,"GENERAL"}</definedName>
    <definedName name="__x9" localSheetId="14">{"TAB1",#N/A,TRUE,"GENERAL";"TAB2",#N/A,TRUE,"GENERAL";"TAB3",#N/A,TRUE,"GENERAL";"TAB4",#N/A,TRUE,"GENERAL";"TAB5",#N/A,TRUE,"GENERAL"}</definedName>
    <definedName name="__x9">{"TAB1",#N/A,TRUE,"GENERAL";"TAB2",#N/A,TRUE,"GENERAL";"TAB3",#N/A,TRUE,"GENERAL";"TAB4",#N/A,TRUE,"GENERAL";"TAB5",#N/A,TRUE,"GENERAL"}</definedName>
    <definedName name="__y2" localSheetId="12">{"TAB1",#N/A,TRUE,"GENERAL";"TAB2",#N/A,TRUE,"GENERAL";"TAB3",#N/A,TRUE,"GENERAL";"TAB4",#N/A,TRUE,"GENERAL";"TAB5",#N/A,TRUE,"GENERAL"}</definedName>
    <definedName name="__y2" localSheetId="11">{"TAB1",#N/A,TRUE,"GENERAL";"TAB2",#N/A,TRUE,"GENERAL";"TAB3",#N/A,TRUE,"GENERAL";"TAB4",#N/A,TRUE,"GENERAL";"TAB5",#N/A,TRUE,"GENERAL"}</definedName>
    <definedName name="__y2" localSheetId="13">{"TAB1",#N/A,TRUE,"GENERAL";"TAB2",#N/A,TRUE,"GENERAL";"TAB3",#N/A,TRUE,"GENERAL";"TAB4",#N/A,TRUE,"GENERAL";"TAB5",#N/A,TRUE,"GENERAL"}</definedName>
    <definedName name="__y2" localSheetId="15">{"TAB1",#N/A,TRUE,"GENERAL";"TAB2",#N/A,TRUE,"GENERAL";"TAB3",#N/A,TRUE,"GENERAL";"TAB4",#N/A,TRUE,"GENERAL";"TAB5",#N/A,TRUE,"GENERAL"}</definedName>
    <definedName name="__y2" localSheetId="14">{"TAB1",#N/A,TRUE,"GENERAL";"TAB2",#N/A,TRUE,"GENERAL";"TAB3",#N/A,TRUE,"GENERAL";"TAB4",#N/A,TRUE,"GENERAL";"TAB5",#N/A,TRUE,"GENERAL"}</definedName>
    <definedName name="__y2">{"TAB1",#N/A,TRUE,"GENERAL";"TAB2",#N/A,TRUE,"GENERAL";"TAB3",#N/A,TRUE,"GENERAL";"TAB4",#N/A,TRUE,"GENERAL";"TAB5",#N/A,TRUE,"GENERAL"}</definedName>
    <definedName name="__y3" localSheetId="12">{"via1",#N/A,TRUE,"general";"via2",#N/A,TRUE,"general";"via3",#N/A,TRUE,"general"}</definedName>
    <definedName name="__y3" localSheetId="11">{"via1",#N/A,TRUE,"general";"via2",#N/A,TRUE,"general";"via3",#N/A,TRUE,"general"}</definedName>
    <definedName name="__y3" localSheetId="13">{"via1",#N/A,TRUE,"general";"via2",#N/A,TRUE,"general";"via3",#N/A,TRUE,"general"}</definedName>
    <definedName name="__y3" localSheetId="15">{"via1",#N/A,TRUE,"general";"via2",#N/A,TRUE,"general";"via3",#N/A,TRUE,"general"}</definedName>
    <definedName name="__y3" localSheetId="14">{"via1",#N/A,TRUE,"general";"via2",#N/A,TRUE,"general";"via3",#N/A,TRUE,"general"}</definedName>
    <definedName name="__y3">{"via1",#N/A,TRUE,"general";"via2",#N/A,TRUE,"general";"via3",#N/A,TRUE,"general"}</definedName>
    <definedName name="__y4" localSheetId="12">{"via1",#N/A,TRUE,"general";"via2",#N/A,TRUE,"general";"via3",#N/A,TRUE,"general"}</definedName>
    <definedName name="__y4" localSheetId="11">{"via1",#N/A,TRUE,"general";"via2",#N/A,TRUE,"general";"via3",#N/A,TRUE,"general"}</definedName>
    <definedName name="__y4" localSheetId="13">{"via1",#N/A,TRUE,"general";"via2",#N/A,TRUE,"general";"via3",#N/A,TRUE,"general"}</definedName>
    <definedName name="__y4" localSheetId="15">{"via1",#N/A,TRUE,"general";"via2",#N/A,TRUE,"general";"via3",#N/A,TRUE,"general"}</definedName>
    <definedName name="__y4" localSheetId="14">{"via1",#N/A,TRUE,"general";"via2",#N/A,TRUE,"general";"via3",#N/A,TRUE,"general"}</definedName>
    <definedName name="__y4">{"via1",#N/A,TRUE,"general";"via2",#N/A,TRUE,"general";"via3",#N/A,TRUE,"general"}</definedName>
    <definedName name="__y5" localSheetId="12">{"TAB1",#N/A,TRUE,"GENERAL";"TAB2",#N/A,TRUE,"GENERAL";"TAB3",#N/A,TRUE,"GENERAL";"TAB4",#N/A,TRUE,"GENERAL";"TAB5",#N/A,TRUE,"GENERAL"}</definedName>
    <definedName name="__y5" localSheetId="11">{"TAB1",#N/A,TRUE,"GENERAL";"TAB2",#N/A,TRUE,"GENERAL";"TAB3",#N/A,TRUE,"GENERAL";"TAB4",#N/A,TRUE,"GENERAL";"TAB5",#N/A,TRUE,"GENERAL"}</definedName>
    <definedName name="__y5" localSheetId="13">{"TAB1",#N/A,TRUE,"GENERAL";"TAB2",#N/A,TRUE,"GENERAL";"TAB3",#N/A,TRUE,"GENERAL";"TAB4",#N/A,TRUE,"GENERAL";"TAB5",#N/A,TRUE,"GENERAL"}</definedName>
    <definedName name="__y5" localSheetId="15">{"TAB1",#N/A,TRUE,"GENERAL";"TAB2",#N/A,TRUE,"GENERAL";"TAB3",#N/A,TRUE,"GENERAL";"TAB4",#N/A,TRUE,"GENERAL";"TAB5",#N/A,TRUE,"GENERAL"}</definedName>
    <definedName name="__y5" localSheetId="14">{"TAB1",#N/A,TRUE,"GENERAL";"TAB2",#N/A,TRUE,"GENERAL";"TAB3",#N/A,TRUE,"GENERAL";"TAB4",#N/A,TRUE,"GENERAL";"TAB5",#N/A,TRUE,"GENERAL"}</definedName>
    <definedName name="__y5">{"TAB1",#N/A,TRUE,"GENERAL";"TAB2",#N/A,TRUE,"GENERAL";"TAB3",#N/A,TRUE,"GENERAL";"TAB4",#N/A,TRUE,"GENERAL";"TAB5",#N/A,TRUE,"GENERAL"}</definedName>
    <definedName name="__y6" localSheetId="12">{"via1",#N/A,TRUE,"general";"via2",#N/A,TRUE,"general";"via3",#N/A,TRUE,"general"}</definedName>
    <definedName name="__y6" localSheetId="11">{"via1",#N/A,TRUE,"general";"via2",#N/A,TRUE,"general";"via3",#N/A,TRUE,"general"}</definedName>
    <definedName name="__y6" localSheetId="13">{"via1",#N/A,TRUE,"general";"via2",#N/A,TRUE,"general";"via3",#N/A,TRUE,"general"}</definedName>
    <definedName name="__y6" localSheetId="15">{"via1",#N/A,TRUE,"general";"via2",#N/A,TRUE,"general";"via3",#N/A,TRUE,"general"}</definedName>
    <definedName name="__y6" localSheetId="14">{"via1",#N/A,TRUE,"general";"via2",#N/A,TRUE,"general";"via3",#N/A,TRUE,"general"}</definedName>
    <definedName name="__y6">{"via1",#N/A,TRUE,"general";"via2",#N/A,TRUE,"general";"via3",#N/A,TRUE,"general"}</definedName>
    <definedName name="__y7" localSheetId="12">{"via1",#N/A,TRUE,"general";"via2",#N/A,TRUE,"general";"via3",#N/A,TRUE,"general"}</definedName>
    <definedName name="__y7" localSheetId="11">{"via1",#N/A,TRUE,"general";"via2",#N/A,TRUE,"general";"via3",#N/A,TRUE,"general"}</definedName>
    <definedName name="__y7" localSheetId="13">{"via1",#N/A,TRUE,"general";"via2",#N/A,TRUE,"general";"via3",#N/A,TRUE,"general"}</definedName>
    <definedName name="__y7" localSheetId="15">{"via1",#N/A,TRUE,"general";"via2",#N/A,TRUE,"general";"via3",#N/A,TRUE,"general"}</definedName>
    <definedName name="__y7" localSheetId="14">{"via1",#N/A,TRUE,"general";"via2",#N/A,TRUE,"general";"via3",#N/A,TRUE,"general"}</definedName>
    <definedName name="__y7">{"via1",#N/A,TRUE,"general";"via2",#N/A,TRUE,"general";"via3",#N/A,TRUE,"general"}</definedName>
    <definedName name="__y8" localSheetId="12">{"via1",#N/A,TRUE,"general";"via2",#N/A,TRUE,"general";"via3",#N/A,TRUE,"general"}</definedName>
    <definedName name="__y8" localSheetId="11">{"via1",#N/A,TRUE,"general";"via2",#N/A,TRUE,"general";"via3",#N/A,TRUE,"general"}</definedName>
    <definedName name="__y8" localSheetId="13">{"via1",#N/A,TRUE,"general";"via2",#N/A,TRUE,"general";"via3",#N/A,TRUE,"general"}</definedName>
    <definedName name="__y8" localSheetId="15">{"via1",#N/A,TRUE,"general";"via2",#N/A,TRUE,"general";"via3",#N/A,TRUE,"general"}</definedName>
    <definedName name="__y8" localSheetId="14">{"via1",#N/A,TRUE,"general";"via2",#N/A,TRUE,"general";"via3",#N/A,TRUE,"general"}</definedName>
    <definedName name="__y8">{"via1",#N/A,TRUE,"general";"via2",#N/A,TRUE,"general";"via3",#N/A,TRUE,"general"}</definedName>
    <definedName name="__y9" localSheetId="12">{"TAB1",#N/A,TRUE,"GENERAL";"TAB2",#N/A,TRUE,"GENERAL";"TAB3",#N/A,TRUE,"GENERAL";"TAB4",#N/A,TRUE,"GENERAL";"TAB5",#N/A,TRUE,"GENERAL"}</definedName>
    <definedName name="__y9" localSheetId="11">{"TAB1",#N/A,TRUE,"GENERAL";"TAB2",#N/A,TRUE,"GENERAL";"TAB3",#N/A,TRUE,"GENERAL";"TAB4",#N/A,TRUE,"GENERAL";"TAB5",#N/A,TRUE,"GENERAL"}</definedName>
    <definedName name="__y9" localSheetId="13">{"TAB1",#N/A,TRUE,"GENERAL";"TAB2",#N/A,TRUE,"GENERAL";"TAB3",#N/A,TRUE,"GENERAL";"TAB4",#N/A,TRUE,"GENERAL";"TAB5",#N/A,TRUE,"GENERAL"}</definedName>
    <definedName name="__y9" localSheetId="15">{"TAB1",#N/A,TRUE,"GENERAL";"TAB2",#N/A,TRUE,"GENERAL";"TAB3",#N/A,TRUE,"GENERAL";"TAB4",#N/A,TRUE,"GENERAL";"TAB5",#N/A,TRUE,"GENERAL"}</definedName>
    <definedName name="__y9" localSheetId="14">{"TAB1",#N/A,TRUE,"GENERAL";"TAB2",#N/A,TRUE,"GENERAL";"TAB3",#N/A,TRUE,"GENERAL";"TAB4",#N/A,TRUE,"GENERAL";"TAB5",#N/A,TRUE,"GENERAL"}</definedName>
    <definedName name="__y9">{"TAB1",#N/A,TRUE,"GENERAL";"TAB2",#N/A,TRUE,"GENERAL";"TAB3",#N/A,TRUE,"GENERAL";"TAB4",#N/A,TRUE,"GENERAL";"TAB5",#N/A,TRUE,"GENERAL"}</definedName>
    <definedName name="__z1" localSheetId="12">{"TAB1",#N/A,TRUE,"GENERAL";"TAB2",#N/A,TRUE,"GENERAL";"TAB3",#N/A,TRUE,"GENERAL";"TAB4",#N/A,TRUE,"GENERAL";"TAB5",#N/A,TRUE,"GENERAL"}</definedName>
    <definedName name="__z1" localSheetId="11">{"TAB1",#N/A,TRUE,"GENERAL";"TAB2",#N/A,TRUE,"GENERAL";"TAB3",#N/A,TRUE,"GENERAL";"TAB4",#N/A,TRUE,"GENERAL";"TAB5",#N/A,TRUE,"GENERAL"}</definedName>
    <definedName name="__z1" localSheetId="13">{"TAB1",#N/A,TRUE,"GENERAL";"TAB2",#N/A,TRUE,"GENERAL";"TAB3",#N/A,TRUE,"GENERAL";"TAB4",#N/A,TRUE,"GENERAL";"TAB5",#N/A,TRUE,"GENERAL"}</definedName>
    <definedName name="__z1" localSheetId="15">{"TAB1",#N/A,TRUE,"GENERAL";"TAB2",#N/A,TRUE,"GENERAL";"TAB3",#N/A,TRUE,"GENERAL";"TAB4",#N/A,TRUE,"GENERAL";"TAB5",#N/A,TRUE,"GENERAL"}</definedName>
    <definedName name="__z1" localSheetId="14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 localSheetId="12">{"via1",#N/A,TRUE,"general";"via2",#N/A,TRUE,"general";"via3",#N/A,TRUE,"general"}</definedName>
    <definedName name="__z2" localSheetId="11">{"via1",#N/A,TRUE,"general";"via2",#N/A,TRUE,"general";"via3",#N/A,TRUE,"general"}</definedName>
    <definedName name="__z2" localSheetId="13">{"via1",#N/A,TRUE,"general";"via2",#N/A,TRUE,"general";"via3",#N/A,TRUE,"general"}</definedName>
    <definedName name="__z2" localSheetId="15">{"via1",#N/A,TRUE,"general";"via2",#N/A,TRUE,"general";"via3",#N/A,TRUE,"general"}</definedName>
    <definedName name="__z2" localSheetId="14">{"via1",#N/A,TRUE,"general";"via2",#N/A,TRUE,"general";"via3",#N/A,TRUE,"general"}</definedName>
    <definedName name="__z2">{"via1",#N/A,TRUE,"general";"via2",#N/A,TRUE,"general";"via3",#N/A,TRUE,"general"}</definedName>
    <definedName name="__z3" localSheetId="12">{"via1",#N/A,TRUE,"general";"via2",#N/A,TRUE,"general";"via3",#N/A,TRUE,"general"}</definedName>
    <definedName name="__z3" localSheetId="11">{"via1",#N/A,TRUE,"general";"via2",#N/A,TRUE,"general";"via3",#N/A,TRUE,"general"}</definedName>
    <definedName name="__z3" localSheetId="13">{"via1",#N/A,TRUE,"general";"via2",#N/A,TRUE,"general";"via3",#N/A,TRUE,"general"}</definedName>
    <definedName name="__z3" localSheetId="15">{"via1",#N/A,TRUE,"general";"via2",#N/A,TRUE,"general";"via3",#N/A,TRUE,"general"}</definedName>
    <definedName name="__z3" localSheetId="14">{"via1",#N/A,TRUE,"general";"via2",#N/A,TRUE,"general";"via3",#N/A,TRUE,"general"}</definedName>
    <definedName name="__z3">{"via1",#N/A,TRUE,"general";"via2",#N/A,TRUE,"general";"via3",#N/A,TRUE,"general"}</definedName>
    <definedName name="__z4" localSheetId="12">{"TAB1",#N/A,TRUE,"GENERAL";"TAB2",#N/A,TRUE,"GENERAL";"TAB3",#N/A,TRUE,"GENERAL";"TAB4",#N/A,TRUE,"GENERAL";"TAB5",#N/A,TRUE,"GENERAL"}</definedName>
    <definedName name="__z4" localSheetId="11">{"TAB1",#N/A,TRUE,"GENERAL";"TAB2",#N/A,TRUE,"GENERAL";"TAB3",#N/A,TRUE,"GENERAL";"TAB4",#N/A,TRUE,"GENERAL";"TAB5",#N/A,TRUE,"GENERAL"}</definedName>
    <definedName name="__z4" localSheetId="13">{"TAB1",#N/A,TRUE,"GENERAL";"TAB2",#N/A,TRUE,"GENERAL";"TAB3",#N/A,TRUE,"GENERAL";"TAB4",#N/A,TRUE,"GENERAL";"TAB5",#N/A,TRUE,"GENERAL"}</definedName>
    <definedName name="__z4" localSheetId="15">{"TAB1",#N/A,TRUE,"GENERAL";"TAB2",#N/A,TRUE,"GENERAL";"TAB3",#N/A,TRUE,"GENERAL";"TAB4",#N/A,TRUE,"GENERAL";"TAB5",#N/A,TRUE,"GENERAL"}</definedName>
    <definedName name="__z4" localSheetId="14">{"TAB1",#N/A,TRUE,"GENERAL";"TAB2",#N/A,TRUE,"GENERAL";"TAB3",#N/A,TRUE,"GENERAL";"TAB4",#N/A,TRUE,"GENERAL";"TAB5",#N/A,TRUE,"GENERAL"}</definedName>
    <definedName name="__z4">{"TAB1",#N/A,TRUE,"GENERAL";"TAB2",#N/A,TRUE,"GENERAL";"TAB3",#N/A,TRUE,"GENERAL";"TAB4",#N/A,TRUE,"GENERAL";"TAB5",#N/A,TRUE,"GENERAL"}</definedName>
    <definedName name="__z5" localSheetId="12">{"via1",#N/A,TRUE,"general";"via2",#N/A,TRUE,"general";"via3",#N/A,TRUE,"general"}</definedName>
    <definedName name="__z5" localSheetId="11">{"via1",#N/A,TRUE,"general";"via2",#N/A,TRUE,"general";"via3",#N/A,TRUE,"general"}</definedName>
    <definedName name="__z5" localSheetId="13">{"via1",#N/A,TRUE,"general";"via2",#N/A,TRUE,"general";"via3",#N/A,TRUE,"general"}</definedName>
    <definedName name="__z5" localSheetId="15">{"via1",#N/A,TRUE,"general";"via2",#N/A,TRUE,"general";"via3",#N/A,TRUE,"general"}</definedName>
    <definedName name="__z5" localSheetId="14">{"via1",#N/A,TRUE,"general";"via2",#N/A,TRUE,"general";"via3",#N/A,TRUE,"general"}</definedName>
    <definedName name="__z5">{"via1",#N/A,TRUE,"general";"via2",#N/A,TRUE,"general";"via3",#N/A,TRUE,"general"}</definedName>
    <definedName name="__z6" localSheetId="12">{"TAB1",#N/A,TRUE,"GENERAL";"TAB2",#N/A,TRUE,"GENERAL";"TAB3",#N/A,TRUE,"GENERAL";"TAB4",#N/A,TRUE,"GENERAL";"TAB5",#N/A,TRUE,"GENERAL"}</definedName>
    <definedName name="__z6" localSheetId="11">{"TAB1",#N/A,TRUE,"GENERAL";"TAB2",#N/A,TRUE,"GENERAL";"TAB3",#N/A,TRUE,"GENERAL";"TAB4",#N/A,TRUE,"GENERAL";"TAB5",#N/A,TRUE,"GENERAL"}</definedName>
    <definedName name="__z6" localSheetId="13">{"TAB1",#N/A,TRUE,"GENERAL";"TAB2",#N/A,TRUE,"GENERAL";"TAB3",#N/A,TRUE,"GENERAL";"TAB4",#N/A,TRUE,"GENERAL";"TAB5",#N/A,TRUE,"GENERAL"}</definedName>
    <definedName name="__z6" localSheetId="15">{"TAB1",#N/A,TRUE,"GENERAL";"TAB2",#N/A,TRUE,"GENERAL";"TAB3",#N/A,TRUE,"GENERAL";"TAB4",#N/A,TRUE,"GENERAL";"TAB5",#N/A,TRUE,"GENERAL"}</definedName>
    <definedName name="__z6" localSheetId="14">{"TAB1",#N/A,TRUE,"GENERAL";"TAB2",#N/A,TRUE,"GENERAL";"TAB3",#N/A,TRUE,"GENERAL";"TAB4",#N/A,TRUE,"GENERAL";"TAB5",#N/A,TRUE,"GENERAL"}</definedName>
    <definedName name="__z6">{"TAB1",#N/A,TRUE,"GENERAL";"TAB2",#N/A,TRUE,"GENERAL";"TAB3",#N/A,TRUE,"GENERAL";"TAB4",#N/A,TRUE,"GENERAL";"TAB5",#N/A,TRUE,"GENERAL"}</definedName>
    <definedName name="_1__123Graph_ACart_Utilidad" localSheetId="12">#REF!</definedName>
    <definedName name="_1__123Graph_ACart_Utilidad">#REF!</definedName>
    <definedName name="_10Excel_BuiltIn_Print_Area_1_1_1">#REF!</definedName>
    <definedName name="_13Excel_BuiltIn_Print_Titles_1_1_1_1">#REF!</definedName>
    <definedName name="_1Excel_BuiltIn_Print_Area_1_1" localSheetId="8">#REF!</definedName>
    <definedName name="_1Excel_BuiltIn_Print_Area_1_1">#REF!</definedName>
    <definedName name="_2__123Graph_BCart_Utilidad" localSheetId="12">#REF!</definedName>
    <definedName name="_2__123Graph_BCart_Utilidad">#REF!</definedName>
    <definedName name="_3__123Graph_CCart_Utilidad" localSheetId="12">#REF!</definedName>
    <definedName name="_3__123Graph_CCart_Utilidad">#REF!</definedName>
    <definedName name="_4__123Graph_LBL_ACart_Utilidad" localSheetId="12">#REF!</definedName>
    <definedName name="_4__123Graph_LBL_ACart_Utilidad">#REF!</definedName>
    <definedName name="_5__123Graph_LBL_BCart_Utilidad" localSheetId="12">#REF!</definedName>
    <definedName name="_5__123Graph_LBL_BCart_Utilidad">#REF!</definedName>
    <definedName name="_6__123Graph_LBL_CCart_Utilidad" localSheetId="12">#REF!</definedName>
    <definedName name="_6__123Graph_LBL_CCart_Utilidad">#REF!</definedName>
    <definedName name="_7__123Graph_XCart_Utilidad" localSheetId="12">#REF!</definedName>
    <definedName name="_7__123Graph_XCart_Utilidad">#REF!</definedName>
    <definedName name="_a1" localSheetId="12">{"TAB1",#N/A,TRUE,"GENERAL";"TAB2",#N/A,TRUE,"GENERAL";"TAB3",#N/A,TRUE,"GENERAL";"TAB4",#N/A,TRUE,"GENERAL";"TAB5",#N/A,TRUE,"GENERAL"}</definedName>
    <definedName name="_a1" localSheetId="11">{"TAB1",#N/A,TRUE,"GENERAL";"TAB2",#N/A,TRUE,"GENERAL";"TAB3",#N/A,TRUE,"GENERAL";"TAB4",#N/A,TRUE,"GENERAL";"TAB5",#N/A,TRUE,"GENERAL"}</definedName>
    <definedName name="_a1" localSheetId="13">{"TAB1",#N/A,TRUE,"GENERAL";"TAB2",#N/A,TRUE,"GENERAL";"TAB3",#N/A,TRUE,"GENERAL";"TAB4",#N/A,TRUE,"GENERAL";"TAB5",#N/A,TRUE,"GENERAL"}</definedName>
    <definedName name="_a1" localSheetId="15">{"TAB1",#N/A,TRUE,"GENERAL";"TAB2",#N/A,TRUE,"GENERAL";"TAB3",#N/A,TRUE,"GENERAL";"TAB4",#N/A,TRUE,"GENERAL";"TAB5",#N/A,TRUE,"GENERAL"}</definedName>
    <definedName name="_a1" localSheetId="14">{"TAB1",#N/A,TRUE,"GENERAL";"TAB2",#N/A,TRUE,"GENERAL";"TAB3",#N/A,TRUE,"GENERAL";"TAB4",#N/A,TRUE,"GENERAL";"TAB5",#N/A,TRUE,"GENERAL"}</definedName>
    <definedName name="_a1">{"TAB1",#N/A,TRUE,"GENERAL";"TAB2",#N/A,TRUE,"GENERAL";"TAB3",#N/A,TRUE,"GENERAL";"TAB4",#N/A,TRUE,"GENERAL";"TAB5",#N/A,TRUE,"GENERAL"}</definedName>
    <definedName name="_A2" localSheetId="12">{#N/A,#N/A,FALSE,"Costos Productos 6A";#N/A,#N/A,FALSE,"Costo Unitario Total H-94-12"}</definedName>
    <definedName name="_A2" localSheetId="15">{#N/A,#N/A,FALSE,"Costos Productos 6A";#N/A,#N/A,FALSE,"Costo Unitario Total H-94-12"}</definedName>
    <definedName name="_A2">{#N/A,#N/A,FALSE,"Costos Productos 6A";#N/A,#N/A,FALSE,"Costo Unitario Total H-94-12"}</definedName>
    <definedName name="_a3" localSheetId="12">{"TAB1",#N/A,TRUE,"GENERAL";"TAB2",#N/A,TRUE,"GENERAL";"TAB3",#N/A,TRUE,"GENERAL";"TAB4",#N/A,TRUE,"GENERAL";"TAB5",#N/A,TRUE,"GENERAL"}</definedName>
    <definedName name="_a3" localSheetId="11">{"TAB1",#N/A,TRUE,"GENERAL";"TAB2",#N/A,TRUE,"GENERAL";"TAB3",#N/A,TRUE,"GENERAL";"TAB4",#N/A,TRUE,"GENERAL";"TAB5",#N/A,TRUE,"GENERAL"}</definedName>
    <definedName name="_a3" localSheetId="13">{"TAB1",#N/A,TRUE,"GENERAL";"TAB2",#N/A,TRUE,"GENERAL";"TAB3",#N/A,TRUE,"GENERAL";"TAB4",#N/A,TRUE,"GENERAL";"TAB5",#N/A,TRUE,"GENERAL"}</definedName>
    <definedName name="_a3" localSheetId="15">{"TAB1",#N/A,TRUE,"GENERAL";"TAB2",#N/A,TRUE,"GENERAL";"TAB3",#N/A,TRUE,"GENERAL";"TAB4",#N/A,TRUE,"GENERAL";"TAB5",#N/A,TRUE,"GENERAL"}</definedName>
    <definedName name="_a3" localSheetId="14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 localSheetId="12">{"via1",#N/A,TRUE,"general";"via2",#N/A,TRUE,"general";"via3",#N/A,TRUE,"general"}</definedName>
    <definedName name="_a4" localSheetId="11">{"via1",#N/A,TRUE,"general";"via2",#N/A,TRUE,"general";"via3",#N/A,TRUE,"general"}</definedName>
    <definedName name="_a4" localSheetId="13">{"via1",#N/A,TRUE,"general";"via2",#N/A,TRUE,"general";"via3",#N/A,TRUE,"general"}</definedName>
    <definedName name="_a4" localSheetId="15">{"via1",#N/A,TRUE,"general";"via2",#N/A,TRUE,"general";"via3",#N/A,TRUE,"general"}</definedName>
    <definedName name="_a4" localSheetId="14">{"via1",#N/A,TRUE,"general";"via2",#N/A,TRUE,"general";"via3",#N/A,TRUE,"general"}</definedName>
    <definedName name="_a4">{"via1",#N/A,TRUE,"general";"via2",#N/A,TRUE,"general";"via3",#N/A,TRUE,"general"}</definedName>
    <definedName name="_a5" localSheetId="12">{"TAB1",#N/A,TRUE,"GENERAL";"TAB2",#N/A,TRUE,"GENERAL";"TAB3",#N/A,TRUE,"GENERAL";"TAB4",#N/A,TRUE,"GENERAL";"TAB5",#N/A,TRUE,"GENERAL"}</definedName>
    <definedName name="_a5" localSheetId="11">{"TAB1",#N/A,TRUE,"GENERAL";"TAB2",#N/A,TRUE,"GENERAL";"TAB3",#N/A,TRUE,"GENERAL";"TAB4",#N/A,TRUE,"GENERAL";"TAB5",#N/A,TRUE,"GENERAL"}</definedName>
    <definedName name="_a5" localSheetId="13">{"TAB1",#N/A,TRUE,"GENERAL";"TAB2",#N/A,TRUE,"GENERAL";"TAB3",#N/A,TRUE,"GENERAL";"TAB4",#N/A,TRUE,"GENERAL";"TAB5",#N/A,TRUE,"GENERAL"}</definedName>
    <definedName name="_a5" localSheetId="15">{"TAB1",#N/A,TRUE,"GENERAL";"TAB2",#N/A,TRUE,"GENERAL";"TAB3",#N/A,TRUE,"GENERAL";"TAB4",#N/A,TRUE,"GENERAL";"TAB5",#N/A,TRUE,"GENERAL"}</definedName>
    <definedName name="_a5" localSheetId="14">{"TAB1",#N/A,TRUE,"GENERAL";"TAB2",#N/A,TRUE,"GENERAL";"TAB3",#N/A,TRUE,"GENERAL";"TAB4",#N/A,TRUE,"GENERAL";"TAB5",#N/A,TRUE,"GENERAL"}</definedName>
    <definedName name="_a5">{"TAB1",#N/A,TRUE,"GENERAL";"TAB2",#N/A,TRUE,"GENERAL";"TAB3",#N/A,TRUE,"GENERAL";"TAB4",#N/A,TRUE,"GENERAL";"TAB5",#N/A,TRUE,"GENERAL"}</definedName>
    <definedName name="_a6" localSheetId="12">{"TAB1",#N/A,TRUE,"GENERAL";"TAB2",#N/A,TRUE,"GENERAL";"TAB3",#N/A,TRUE,"GENERAL";"TAB4",#N/A,TRUE,"GENERAL";"TAB5",#N/A,TRUE,"GENERAL"}</definedName>
    <definedName name="_a6" localSheetId="11">{"TAB1",#N/A,TRUE,"GENERAL";"TAB2",#N/A,TRUE,"GENERAL";"TAB3",#N/A,TRUE,"GENERAL";"TAB4",#N/A,TRUE,"GENERAL";"TAB5",#N/A,TRUE,"GENERAL"}</definedName>
    <definedName name="_a6" localSheetId="13">{"TAB1",#N/A,TRUE,"GENERAL";"TAB2",#N/A,TRUE,"GENERAL";"TAB3",#N/A,TRUE,"GENERAL";"TAB4",#N/A,TRUE,"GENERAL";"TAB5",#N/A,TRUE,"GENERAL"}</definedName>
    <definedName name="_a6" localSheetId="15">{"TAB1",#N/A,TRUE,"GENERAL";"TAB2",#N/A,TRUE,"GENERAL";"TAB3",#N/A,TRUE,"GENERAL";"TAB4",#N/A,TRUE,"GENERAL";"TAB5",#N/A,TRUE,"GENERAL"}</definedName>
    <definedName name="_a6" localSheetId="14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FC1" localSheetId="8">[10]INV!$A$25:$D$28</definedName>
    <definedName name="_AFC1">[2]INV!$A$25:$D$28</definedName>
    <definedName name="_AFC3" localSheetId="8">[10]INV!$F$25:$I$28</definedName>
    <definedName name="_AFC3">[2]INV!$F$25:$I$28</definedName>
    <definedName name="_AFC5" localSheetId="8">[10]INV!$K$25:$N$28</definedName>
    <definedName name="_AFC5">[2]INV!$K$25:$N$28</definedName>
    <definedName name="_aiu2">[11]AIU!$J$105</definedName>
    <definedName name="_ALL4" localSheetId="8">#REF!</definedName>
    <definedName name="_ALL4">#REF!</definedName>
    <definedName name="_APU221">#REF!</definedName>
    <definedName name="_b2" localSheetId="12">{"TAB1",#N/A,TRUE,"GENERAL";"TAB2",#N/A,TRUE,"GENERAL";"TAB3",#N/A,TRUE,"GENERAL";"TAB4",#N/A,TRUE,"GENERAL";"TAB5",#N/A,TRUE,"GENERAL"}</definedName>
    <definedName name="_b2" localSheetId="11">{"TAB1",#N/A,TRUE,"GENERAL";"TAB2",#N/A,TRUE,"GENERAL";"TAB3",#N/A,TRUE,"GENERAL";"TAB4",#N/A,TRUE,"GENERAL";"TAB5",#N/A,TRUE,"GENERAL"}</definedName>
    <definedName name="_b2" localSheetId="13">{"TAB1",#N/A,TRUE,"GENERAL";"TAB2",#N/A,TRUE,"GENERAL";"TAB3",#N/A,TRUE,"GENERAL";"TAB4",#N/A,TRUE,"GENERAL";"TAB5",#N/A,TRUE,"GENERAL"}</definedName>
    <definedName name="_b2" localSheetId="15">{"TAB1",#N/A,TRUE,"GENERAL";"TAB2",#N/A,TRUE,"GENERAL";"TAB3",#N/A,TRUE,"GENERAL";"TAB4",#N/A,TRUE,"GENERAL";"TAB5",#N/A,TRUE,"GENERAL"}</definedName>
    <definedName name="_b2" localSheetId="14">{"TAB1",#N/A,TRUE,"GENERAL";"TAB2",#N/A,TRUE,"GENERAL";"TAB3",#N/A,TRUE,"GENERAL";"TAB4",#N/A,TRUE,"GENERAL";"TAB5",#N/A,TRUE,"GENERAL"}</definedName>
    <definedName name="_b2">{"TAB1",#N/A,TRUE,"GENERAL";"TAB2",#N/A,TRUE,"GENERAL";"TAB3",#N/A,TRUE,"GENERAL";"TAB4",#N/A,TRUE,"GENERAL";"TAB5",#N/A,TRUE,"GENERAL"}</definedName>
    <definedName name="_b3" localSheetId="12">{"TAB1",#N/A,TRUE,"GENERAL";"TAB2",#N/A,TRUE,"GENERAL";"TAB3",#N/A,TRUE,"GENERAL";"TAB4",#N/A,TRUE,"GENERAL";"TAB5",#N/A,TRUE,"GENERAL"}</definedName>
    <definedName name="_b3" localSheetId="11">{"TAB1",#N/A,TRUE,"GENERAL";"TAB2",#N/A,TRUE,"GENERAL";"TAB3",#N/A,TRUE,"GENERAL";"TAB4",#N/A,TRUE,"GENERAL";"TAB5",#N/A,TRUE,"GENERAL"}</definedName>
    <definedName name="_b3" localSheetId="13">{"TAB1",#N/A,TRUE,"GENERAL";"TAB2",#N/A,TRUE,"GENERAL";"TAB3",#N/A,TRUE,"GENERAL";"TAB4",#N/A,TRUE,"GENERAL";"TAB5",#N/A,TRUE,"GENERAL"}</definedName>
    <definedName name="_b3" localSheetId="15">{"TAB1",#N/A,TRUE,"GENERAL";"TAB2",#N/A,TRUE,"GENERAL";"TAB3",#N/A,TRUE,"GENERAL";"TAB4",#N/A,TRUE,"GENERAL";"TAB5",#N/A,TRUE,"GENERAL"}</definedName>
    <definedName name="_b3" localSheetId="14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 localSheetId="12">{"TAB1",#N/A,TRUE,"GENERAL";"TAB2",#N/A,TRUE,"GENERAL";"TAB3",#N/A,TRUE,"GENERAL";"TAB4",#N/A,TRUE,"GENERAL";"TAB5",#N/A,TRUE,"GENERAL"}</definedName>
    <definedName name="_b4" localSheetId="11">{"TAB1",#N/A,TRUE,"GENERAL";"TAB2",#N/A,TRUE,"GENERAL";"TAB3",#N/A,TRUE,"GENERAL";"TAB4",#N/A,TRUE,"GENERAL";"TAB5",#N/A,TRUE,"GENERAL"}</definedName>
    <definedName name="_b4" localSheetId="13">{"TAB1",#N/A,TRUE,"GENERAL";"TAB2",#N/A,TRUE,"GENERAL";"TAB3",#N/A,TRUE,"GENERAL";"TAB4",#N/A,TRUE,"GENERAL";"TAB5",#N/A,TRUE,"GENERAL"}</definedName>
    <definedName name="_b4" localSheetId="15">{"TAB1",#N/A,TRUE,"GENERAL";"TAB2",#N/A,TRUE,"GENERAL";"TAB3",#N/A,TRUE,"GENERAL";"TAB4",#N/A,TRUE,"GENERAL";"TAB5",#N/A,TRUE,"GENERAL"}</definedName>
    <definedName name="_b4" localSheetId="14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 localSheetId="12">{"TAB1",#N/A,TRUE,"GENERAL";"TAB2",#N/A,TRUE,"GENERAL";"TAB3",#N/A,TRUE,"GENERAL";"TAB4",#N/A,TRUE,"GENERAL";"TAB5",#N/A,TRUE,"GENERAL"}</definedName>
    <definedName name="_b5" localSheetId="11">{"TAB1",#N/A,TRUE,"GENERAL";"TAB2",#N/A,TRUE,"GENERAL";"TAB3",#N/A,TRUE,"GENERAL";"TAB4",#N/A,TRUE,"GENERAL";"TAB5",#N/A,TRUE,"GENERAL"}</definedName>
    <definedName name="_b5" localSheetId="13">{"TAB1",#N/A,TRUE,"GENERAL";"TAB2",#N/A,TRUE,"GENERAL";"TAB3",#N/A,TRUE,"GENERAL";"TAB4",#N/A,TRUE,"GENERAL";"TAB5",#N/A,TRUE,"GENERAL"}</definedName>
    <definedName name="_b5" localSheetId="15">{"TAB1",#N/A,TRUE,"GENERAL";"TAB2",#N/A,TRUE,"GENERAL";"TAB3",#N/A,TRUE,"GENERAL";"TAB4",#N/A,TRUE,"GENERAL";"TAB5",#N/A,TRUE,"GENERAL"}</definedName>
    <definedName name="_b5" localSheetId="1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 localSheetId="12">{"TAB1",#N/A,TRUE,"GENERAL";"TAB2",#N/A,TRUE,"GENERAL";"TAB3",#N/A,TRUE,"GENERAL";"TAB4",#N/A,TRUE,"GENERAL";"TAB5",#N/A,TRUE,"GENERAL"}</definedName>
    <definedName name="_b6" localSheetId="11">{"TAB1",#N/A,TRUE,"GENERAL";"TAB2",#N/A,TRUE,"GENERAL";"TAB3",#N/A,TRUE,"GENERAL";"TAB4",#N/A,TRUE,"GENERAL";"TAB5",#N/A,TRUE,"GENERAL"}</definedName>
    <definedName name="_b6" localSheetId="13">{"TAB1",#N/A,TRUE,"GENERAL";"TAB2",#N/A,TRUE,"GENERAL";"TAB3",#N/A,TRUE,"GENERAL";"TAB4",#N/A,TRUE,"GENERAL";"TAB5",#N/A,TRUE,"GENERAL"}</definedName>
    <definedName name="_b6" localSheetId="15">{"TAB1",#N/A,TRUE,"GENERAL";"TAB2",#N/A,TRUE,"GENERAL";"TAB3",#N/A,TRUE,"GENERAL";"TAB4",#N/A,TRUE,"GENERAL";"TAB5",#N/A,TRUE,"GENERAL"}</definedName>
    <definedName name="_b6" localSheetId="14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 localSheetId="12">{"via1",#N/A,TRUE,"general";"via2",#N/A,TRUE,"general";"via3",#N/A,TRUE,"general"}</definedName>
    <definedName name="_b7" localSheetId="11">{"via1",#N/A,TRUE,"general";"via2",#N/A,TRUE,"general";"via3",#N/A,TRUE,"general"}</definedName>
    <definedName name="_b7" localSheetId="13">{"via1",#N/A,TRUE,"general";"via2",#N/A,TRUE,"general";"via3",#N/A,TRUE,"general"}</definedName>
    <definedName name="_b7" localSheetId="15">{"via1",#N/A,TRUE,"general";"via2",#N/A,TRUE,"general";"via3",#N/A,TRUE,"general"}</definedName>
    <definedName name="_b7" localSheetId="14">{"via1",#N/A,TRUE,"general";"via2",#N/A,TRUE,"general";"via3",#N/A,TRUE,"general"}</definedName>
    <definedName name="_b7">{"via1",#N/A,TRUE,"general";"via2",#N/A,TRUE,"general";"via3",#N/A,TRUE,"general"}</definedName>
    <definedName name="_b8" localSheetId="12">{"via1",#N/A,TRUE,"general";"via2",#N/A,TRUE,"general";"via3",#N/A,TRUE,"general"}</definedName>
    <definedName name="_b8" localSheetId="11">{"via1",#N/A,TRUE,"general";"via2",#N/A,TRUE,"general";"via3",#N/A,TRUE,"general"}</definedName>
    <definedName name="_b8" localSheetId="13">{"via1",#N/A,TRUE,"general";"via2",#N/A,TRUE,"general";"via3",#N/A,TRUE,"general"}</definedName>
    <definedName name="_b8" localSheetId="15">{"via1",#N/A,TRUE,"general";"via2",#N/A,TRUE,"general";"via3",#N/A,TRUE,"general"}</definedName>
    <definedName name="_b8" localSheetId="14">{"via1",#N/A,TRUE,"general";"via2",#N/A,TRUE,"general";"via3",#N/A,TRUE,"general"}</definedName>
    <definedName name="_b8">{"via1",#N/A,TRUE,"general";"via2",#N/A,TRUE,"general";"via3",#N/A,TRUE,"general"}</definedName>
    <definedName name="_bb9" localSheetId="12">{"TAB1",#N/A,TRUE,"GENERAL";"TAB2",#N/A,TRUE,"GENERAL";"TAB3",#N/A,TRUE,"GENERAL";"TAB4",#N/A,TRUE,"GENERAL";"TAB5",#N/A,TRUE,"GENERAL"}</definedName>
    <definedName name="_bb9" localSheetId="11">{"TAB1",#N/A,TRUE,"GENERAL";"TAB2",#N/A,TRUE,"GENERAL";"TAB3",#N/A,TRUE,"GENERAL";"TAB4",#N/A,TRUE,"GENERAL";"TAB5",#N/A,TRUE,"GENERAL"}</definedName>
    <definedName name="_bb9" localSheetId="13">{"TAB1",#N/A,TRUE,"GENERAL";"TAB2",#N/A,TRUE,"GENERAL";"TAB3",#N/A,TRUE,"GENERAL";"TAB4",#N/A,TRUE,"GENERAL";"TAB5",#N/A,TRUE,"GENERAL"}</definedName>
    <definedName name="_bb9" localSheetId="15">{"TAB1",#N/A,TRUE,"GENERAL";"TAB2",#N/A,TRUE,"GENERAL";"TAB3",#N/A,TRUE,"GENERAL";"TAB4",#N/A,TRUE,"GENERAL";"TAB5",#N/A,TRUE,"GENERAL"}</definedName>
    <definedName name="_bb9" localSheetId="14">{"TAB1",#N/A,TRUE,"GENERAL";"TAB2",#N/A,TRUE,"GENERAL";"TAB3",#N/A,TRUE,"GENERAL";"TAB4",#N/A,TRUE,"GENERAL";"TAB5",#N/A,TRUE,"GENERAL"}</definedName>
    <definedName name="_bb9">{"TAB1",#N/A,TRUE,"GENERAL";"TAB2",#N/A,TRUE,"GENERAL";"TAB3",#N/A,TRUE,"GENERAL";"TAB4",#N/A,TRUE,"GENERAL";"TAB5",#N/A,TRUE,"GENERAL"}</definedName>
    <definedName name="_bgb5" localSheetId="12">{"TAB1",#N/A,TRUE,"GENERAL";"TAB2",#N/A,TRUE,"GENERAL";"TAB3",#N/A,TRUE,"GENERAL";"TAB4",#N/A,TRUE,"GENERAL";"TAB5",#N/A,TRUE,"GENERAL"}</definedName>
    <definedName name="_bgb5" localSheetId="11">{"TAB1",#N/A,TRUE,"GENERAL";"TAB2",#N/A,TRUE,"GENERAL";"TAB3",#N/A,TRUE,"GENERAL";"TAB4",#N/A,TRUE,"GENERAL";"TAB5",#N/A,TRUE,"GENERAL"}</definedName>
    <definedName name="_bgb5" localSheetId="13">{"TAB1",#N/A,TRUE,"GENERAL";"TAB2",#N/A,TRUE,"GENERAL";"TAB3",#N/A,TRUE,"GENERAL";"TAB4",#N/A,TRUE,"GENERAL";"TAB5",#N/A,TRUE,"GENERAL"}</definedName>
    <definedName name="_bgb5" localSheetId="15">{"TAB1",#N/A,TRUE,"GENERAL";"TAB2",#N/A,TRUE,"GENERAL";"TAB3",#N/A,TRUE,"GENERAL";"TAB4",#N/A,TRUE,"GENERAL";"TAB5",#N/A,TRUE,"GENERAL"}</definedName>
    <definedName name="_bgb5" localSheetId="14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 localSheetId="8">[10]INV!$A$5:$D$8</definedName>
    <definedName name="_BGC1">[2]INV!$A$5:$D$8</definedName>
    <definedName name="_BGC3" localSheetId="8">[10]INV!$F$5:$I$8</definedName>
    <definedName name="_BGC3">[2]INV!$F$5:$I$8</definedName>
    <definedName name="_BGC5" localSheetId="8">[10]INV!$K$5:$N$8</definedName>
    <definedName name="_BGC5">[2]INV!$K$5:$N$8</definedName>
    <definedName name="_C3000IMP">[13]Basicos!$C$137</definedName>
    <definedName name="_C4000IMP">[13]Basicos!$C$125</definedName>
    <definedName name="_CAC1" localSheetId="8">[10]INV!$A$19:$D$22</definedName>
    <definedName name="_CAC1">[2]INV!$A$19:$D$22</definedName>
    <definedName name="_CAC3" localSheetId="8">[10]INV!$F$19:$I$22</definedName>
    <definedName name="_CAC3">[2]INV!$F$19:$I$22</definedName>
    <definedName name="_CAC5" localSheetId="8">[10]INV!$K$19:$N$22</definedName>
    <definedName name="_CAC5">[2]INV!$K$19:$N$22</definedName>
    <definedName name="_cel122">'[4]A.U. BASICOS2'!$C$33</definedName>
    <definedName name="_CEL123">'[3]A.U. BASICOS2'!$C$41</definedName>
    <definedName name="_CON2200" localSheetId="8">#REF!</definedName>
    <definedName name="_CON2200">#REF!</definedName>
    <definedName name="_CON2500" localSheetId="8">#REF!</definedName>
    <definedName name="_CON2500">#REF!</definedName>
    <definedName name="_con3000" localSheetId="8">#REF!</definedName>
    <definedName name="_con3000">#REF!</definedName>
    <definedName name="_cto123">#REF!</definedName>
    <definedName name="_cua1">[6]cuadri!$C$24</definedName>
    <definedName name="_cua2">[6]cuadri!$C$31</definedName>
    <definedName name="_cua3">[6]cuadri!$C$39</definedName>
    <definedName name="_cua4">[7]CUADRILLAS!$A$52</definedName>
    <definedName name="_cua5">[7]CUADRILLAS!$A$63</definedName>
    <definedName name="_Dist_Bin">#REF!</definedName>
    <definedName name="_EST1" localSheetId="8">#REF!</definedName>
    <definedName name="_EST1">#REF!</definedName>
    <definedName name="_EST10" localSheetId="8">#REF!</definedName>
    <definedName name="_EST10">#REF!</definedName>
    <definedName name="_EST11" localSheetId="8">#REF!</definedName>
    <definedName name="_EST11">#REF!</definedName>
    <definedName name="_EST12" localSheetId="8">#REF!</definedName>
    <definedName name="_EST12">#REF!</definedName>
    <definedName name="_EST13" localSheetId="8">#REF!</definedName>
    <definedName name="_EST13">#REF!</definedName>
    <definedName name="_EST14" localSheetId="8">#REF!</definedName>
    <definedName name="_EST14">#REF!</definedName>
    <definedName name="_EST15" localSheetId="8">#REF!</definedName>
    <definedName name="_EST15">#REF!</definedName>
    <definedName name="_EST16" localSheetId="8">#REF!</definedName>
    <definedName name="_EST16">#REF!</definedName>
    <definedName name="_EST17" localSheetId="8">#REF!</definedName>
    <definedName name="_EST17">#REF!</definedName>
    <definedName name="_EST18" localSheetId="8">#REF!</definedName>
    <definedName name="_EST18">#REF!</definedName>
    <definedName name="_EST19" localSheetId="8">#REF!</definedName>
    <definedName name="_EST19">#REF!</definedName>
    <definedName name="_EST2" localSheetId="8">#REF!</definedName>
    <definedName name="_EST2">#REF!</definedName>
    <definedName name="_EST23">#REF!</definedName>
    <definedName name="_EST3" localSheetId="8">#REF!</definedName>
    <definedName name="_EST3">#REF!</definedName>
    <definedName name="_EST4" localSheetId="8">#REF!</definedName>
    <definedName name="_EST4">#REF!</definedName>
    <definedName name="_EST5" localSheetId="8">#REF!</definedName>
    <definedName name="_EST5">#REF!</definedName>
    <definedName name="_EST53">#REF!</definedName>
    <definedName name="_EST6" localSheetId="8">#REF!</definedName>
    <definedName name="_EST6">#REF!</definedName>
    <definedName name="_EST7" localSheetId="8">#REF!</definedName>
    <definedName name="_EST7">#REF!</definedName>
    <definedName name="_EST8" localSheetId="8">#REF!</definedName>
    <definedName name="_EST8">#REF!</definedName>
    <definedName name="_EST9" localSheetId="8">#REF!</definedName>
    <definedName name="_EST9">#REF!</definedName>
    <definedName name="_ETR13">#REF!</definedName>
    <definedName name="_EXC1" localSheetId="8">#REF!</definedName>
    <definedName name="_EXC1">#REF!</definedName>
    <definedName name="_EXC10" localSheetId="8">#REF!</definedName>
    <definedName name="_EXC10">#REF!</definedName>
    <definedName name="_EXC11" localSheetId="8">#REF!</definedName>
    <definedName name="_EXC11">#REF!</definedName>
    <definedName name="_EXC12" localSheetId="8">#REF!</definedName>
    <definedName name="_EXC12">#REF!</definedName>
    <definedName name="_EXC2" localSheetId="8">#REF!</definedName>
    <definedName name="_EXC2">#REF!</definedName>
    <definedName name="_EXC3" localSheetId="8">#REF!</definedName>
    <definedName name="_EXC3">#REF!</definedName>
    <definedName name="_EXC4" localSheetId="8">#REF!</definedName>
    <definedName name="_EXC4">#REF!</definedName>
    <definedName name="_EXC5" localSheetId="8">#REF!</definedName>
    <definedName name="_EXC5">#REF!</definedName>
    <definedName name="_EXC6" localSheetId="8">#REF!</definedName>
    <definedName name="_EXC6">#REF!</definedName>
    <definedName name="_EXC7" localSheetId="8">#REF!</definedName>
    <definedName name="_EXC7">#REF!</definedName>
    <definedName name="_EXC8" localSheetId="8">#REF!</definedName>
    <definedName name="_EXC8">#REF!</definedName>
    <definedName name="_EXC9" localSheetId="8">#REF!</definedName>
    <definedName name="_EXC9">#REF!</definedName>
    <definedName name="_Fill" localSheetId="12">#REF!</definedName>
    <definedName name="_Fill" localSheetId="11">#REF!</definedName>
    <definedName name="_Fill" localSheetId="13">#REF!</definedName>
    <definedName name="_Fill" localSheetId="15">#REF!</definedName>
    <definedName name="_Fill" localSheetId="14">#REF!</definedName>
    <definedName name="_Fill">#REF!</definedName>
    <definedName name="_FSM2">#REF!</definedName>
    <definedName name="_FSM5">#REF!</definedName>
    <definedName name="_g2" localSheetId="12">{"TAB1",#N/A,TRUE,"GENERAL";"TAB2",#N/A,TRUE,"GENERAL";"TAB3",#N/A,TRUE,"GENERAL";"TAB4",#N/A,TRUE,"GENERAL";"TAB5",#N/A,TRUE,"GENERAL"}</definedName>
    <definedName name="_g2" localSheetId="11">{"TAB1",#N/A,TRUE,"GENERAL";"TAB2",#N/A,TRUE,"GENERAL";"TAB3",#N/A,TRUE,"GENERAL";"TAB4",#N/A,TRUE,"GENERAL";"TAB5",#N/A,TRUE,"GENERAL"}</definedName>
    <definedName name="_g2" localSheetId="13">{"TAB1",#N/A,TRUE,"GENERAL";"TAB2",#N/A,TRUE,"GENERAL";"TAB3",#N/A,TRUE,"GENERAL";"TAB4",#N/A,TRUE,"GENERAL";"TAB5",#N/A,TRUE,"GENERAL"}</definedName>
    <definedName name="_g2" localSheetId="15">{"TAB1",#N/A,TRUE,"GENERAL";"TAB2",#N/A,TRUE,"GENERAL";"TAB3",#N/A,TRUE,"GENERAL";"TAB4",#N/A,TRUE,"GENERAL";"TAB5",#N/A,TRUE,"GENERAL"}</definedName>
    <definedName name="_g2" localSheetId="14">{"TAB1",#N/A,TRUE,"GENERAL";"TAB2",#N/A,TRUE,"GENERAL";"TAB3",#N/A,TRUE,"GENERAL";"TAB4",#N/A,TRUE,"GENERAL";"TAB5",#N/A,TRUE,"GENERAL"}</definedName>
    <definedName name="_g2">{"TAB1",#N/A,TRUE,"GENERAL";"TAB2",#N/A,TRUE,"GENERAL";"TAB3",#N/A,TRUE,"GENERAL";"TAB4",#N/A,TRUE,"GENERAL";"TAB5",#N/A,TRUE,"GENERAL"}</definedName>
    <definedName name="_g3" localSheetId="12">{"via1",#N/A,TRUE,"general";"via2",#N/A,TRUE,"general";"via3",#N/A,TRUE,"general"}</definedName>
    <definedName name="_g3" localSheetId="11">{"via1",#N/A,TRUE,"general";"via2",#N/A,TRUE,"general";"via3",#N/A,TRUE,"general"}</definedName>
    <definedName name="_g3" localSheetId="13">{"via1",#N/A,TRUE,"general";"via2",#N/A,TRUE,"general";"via3",#N/A,TRUE,"general"}</definedName>
    <definedName name="_g3" localSheetId="15">{"via1",#N/A,TRUE,"general";"via2",#N/A,TRUE,"general";"via3",#N/A,TRUE,"general"}</definedName>
    <definedName name="_g3" localSheetId="14">{"via1",#N/A,TRUE,"general";"via2",#N/A,TRUE,"general";"via3",#N/A,TRUE,"general"}</definedName>
    <definedName name="_g3">{"via1",#N/A,TRUE,"general";"via2",#N/A,TRUE,"general";"via3",#N/A,TRUE,"general"}</definedName>
    <definedName name="_g4" localSheetId="12">{"via1",#N/A,TRUE,"general";"via2",#N/A,TRUE,"general";"via3",#N/A,TRUE,"general"}</definedName>
    <definedName name="_g4" localSheetId="11">{"via1",#N/A,TRUE,"general";"via2",#N/A,TRUE,"general";"via3",#N/A,TRUE,"general"}</definedName>
    <definedName name="_g4" localSheetId="13">{"via1",#N/A,TRUE,"general";"via2",#N/A,TRUE,"general";"via3",#N/A,TRUE,"general"}</definedName>
    <definedName name="_g4" localSheetId="15">{"via1",#N/A,TRUE,"general";"via2",#N/A,TRUE,"general";"via3",#N/A,TRUE,"general"}</definedName>
    <definedName name="_g4" localSheetId="14">{"via1",#N/A,TRUE,"general";"via2",#N/A,TRUE,"general";"via3",#N/A,TRUE,"general"}</definedName>
    <definedName name="_g4">{"via1",#N/A,TRUE,"general";"via2",#N/A,TRUE,"general";"via3",#N/A,TRUE,"general"}</definedName>
    <definedName name="_g5" localSheetId="12">{"via1",#N/A,TRUE,"general";"via2",#N/A,TRUE,"general";"via3",#N/A,TRUE,"general"}</definedName>
    <definedName name="_g5" localSheetId="11">{"via1",#N/A,TRUE,"general";"via2",#N/A,TRUE,"general";"via3",#N/A,TRUE,"general"}</definedName>
    <definedName name="_g5" localSheetId="13">{"via1",#N/A,TRUE,"general";"via2",#N/A,TRUE,"general";"via3",#N/A,TRUE,"general"}</definedName>
    <definedName name="_g5" localSheetId="15">{"via1",#N/A,TRUE,"general";"via2",#N/A,TRUE,"general";"via3",#N/A,TRUE,"general"}</definedName>
    <definedName name="_g5" localSheetId="14">{"via1",#N/A,TRUE,"general";"via2",#N/A,TRUE,"general";"via3",#N/A,TRUE,"general"}</definedName>
    <definedName name="_g5">{"via1",#N/A,TRUE,"general";"via2",#N/A,TRUE,"general";"via3",#N/A,TRUE,"general"}</definedName>
    <definedName name="_g6" localSheetId="12">{"via1",#N/A,TRUE,"general";"via2",#N/A,TRUE,"general";"via3",#N/A,TRUE,"general"}</definedName>
    <definedName name="_g6" localSheetId="11">{"via1",#N/A,TRUE,"general";"via2",#N/A,TRUE,"general";"via3",#N/A,TRUE,"general"}</definedName>
    <definedName name="_g6" localSheetId="13">{"via1",#N/A,TRUE,"general";"via2",#N/A,TRUE,"general";"via3",#N/A,TRUE,"general"}</definedName>
    <definedName name="_g6" localSheetId="15">{"via1",#N/A,TRUE,"general";"via2",#N/A,TRUE,"general";"via3",#N/A,TRUE,"general"}</definedName>
    <definedName name="_g6" localSheetId="14">{"via1",#N/A,TRUE,"general";"via2",#N/A,TRUE,"general";"via3",#N/A,TRUE,"general"}</definedName>
    <definedName name="_g6">{"via1",#N/A,TRUE,"general";"via2",#N/A,TRUE,"general";"via3",#N/A,TRUE,"general"}</definedName>
    <definedName name="_g7" localSheetId="12">{"TAB1",#N/A,TRUE,"GENERAL";"TAB2",#N/A,TRUE,"GENERAL";"TAB3",#N/A,TRUE,"GENERAL";"TAB4",#N/A,TRUE,"GENERAL";"TAB5",#N/A,TRUE,"GENERAL"}</definedName>
    <definedName name="_g7" localSheetId="11">{"TAB1",#N/A,TRUE,"GENERAL";"TAB2",#N/A,TRUE,"GENERAL";"TAB3",#N/A,TRUE,"GENERAL";"TAB4",#N/A,TRUE,"GENERAL";"TAB5",#N/A,TRUE,"GENERAL"}</definedName>
    <definedName name="_g7" localSheetId="13">{"TAB1",#N/A,TRUE,"GENERAL";"TAB2",#N/A,TRUE,"GENERAL";"TAB3",#N/A,TRUE,"GENERAL";"TAB4",#N/A,TRUE,"GENERAL";"TAB5",#N/A,TRUE,"GENERAL"}</definedName>
    <definedName name="_g7" localSheetId="15">{"TAB1",#N/A,TRUE,"GENERAL";"TAB2",#N/A,TRUE,"GENERAL";"TAB3",#N/A,TRUE,"GENERAL";"TAB4",#N/A,TRUE,"GENERAL";"TAB5",#N/A,TRUE,"GENERAL"}</definedName>
    <definedName name="_g7" localSheetId="14">{"TAB1",#N/A,TRUE,"GENERAL";"TAB2",#N/A,TRUE,"GENERAL";"TAB3",#N/A,TRUE,"GENERAL";"TAB4",#N/A,TRUE,"GENERAL";"TAB5",#N/A,TRUE,"GENERAL"}</definedName>
    <definedName name="_g7">{"TAB1",#N/A,TRUE,"GENERAL";"TAB2",#N/A,TRUE,"GENERAL";"TAB3",#N/A,TRUE,"GENERAL";"TAB4",#N/A,TRUE,"GENERAL";"TAB5",#N/A,TRUE,"GENERAL"}</definedName>
    <definedName name="_GR1" localSheetId="12">{"TAB1",#N/A,TRUE,"GENERAL";"TAB2",#N/A,TRUE,"GENERAL";"TAB3",#N/A,TRUE,"GENERAL";"TAB4",#N/A,TRUE,"GENERAL";"TAB5",#N/A,TRUE,"GENERAL"}</definedName>
    <definedName name="_GR1" localSheetId="11">{"TAB1",#N/A,TRUE,"GENERAL";"TAB2",#N/A,TRUE,"GENERAL";"TAB3",#N/A,TRUE,"GENERAL";"TAB4",#N/A,TRUE,"GENERAL";"TAB5",#N/A,TRUE,"GENERAL"}</definedName>
    <definedName name="_GR1" localSheetId="13">{"TAB1",#N/A,TRUE,"GENERAL";"TAB2",#N/A,TRUE,"GENERAL";"TAB3",#N/A,TRUE,"GENERAL";"TAB4",#N/A,TRUE,"GENERAL";"TAB5",#N/A,TRUE,"GENERAL"}</definedName>
    <definedName name="_GR1" localSheetId="15">{"TAB1",#N/A,TRUE,"GENERAL";"TAB2",#N/A,TRUE,"GENERAL";"TAB3",#N/A,TRUE,"GENERAL";"TAB4",#N/A,TRUE,"GENERAL";"TAB5",#N/A,TRUE,"GENERAL"}</definedName>
    <definedName name="_GR1" localSheetId="14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 localSheetId="12">{"via1",#N/A,TRUE,"general";"via2",#N/A,TRUE,"general";"via3",#N/A,TRUE,"general"}</definedName>
    <definedName name="_gtr4" localSheetId="11">{"via1",#N/A,TRUE,"general";"via2",#N/A,TRUE,"general";"via3",#N/A,TRUE,"general"}</definedName>
    <definedName name="_gtr4" localSheetId="13">{"via1",#N/A,TRUE,"general";"via2",#N/A,TRUE,"general";"via3",#N/A,TRUE,"general"}</definedName>
    <definedName name="_gtr4" localSheetId="15">{"via1",#N/A,TRUE,"general";"via2",#N/A,TRUE,"general";"via3",#N/A,TRUE,"general"}</definedName>
    <definedName name="_gtr4" localSheetId="14">{"via1",#N/A,TRUE,"general";"via2",#N/A,TRUE,"general";"via3",#N/A,TRUE,"general"}</definedName>
    <definedName name="_gtr4">{"via1",#N/A,TRUE,"general";"via2",#N/A,TRUE,"general";"via3",#N/A,TRUE,"general"}</definedName>
    <definedName name="_h2" localSheetId="12">{"via1",#N/A,TRUE,"general";"via2",#N/A,TRUE,"general";"via3",#N/A,TRUE,"general"}</definedName>
    <definedName name="_h2" localSheetId="11">{"via1",#N/A,TRUE,"general";"via2",#N/A,TRUE,"general";"via3",#N/A,TRUE,"general"}</definedName>
    <definedName name="_h2" localSheetId="13">{"via1",#N/A,TRUE,"general";"via2",#N/A,TRUE,"general";"via3",#N/A,TRUE,"general"}</definedName>
    <definedName name="_h2" localSheetId="15">{"via1",#N/A,TRUE,"general";"via2",#N/A,TRUE,"general";"via3",#N/A,TRUE,"general"}</definedName>
    <definedName name="_h2" localSheetId="14">{"via1",#N/A,TRUE,"general";"via2",#N/A,TRUE,"general";"via3",#N/A,TRUE,"general"}</definedName>
    <definedName name="_h2">{"via1",#N/A,TRUE,"general";"via2",#N/A,TRUE,"general";"via3",#N/A,TRUE,"general"}</definedName>
    <definedName name="_h3" localSheetId="12">{"via1",#N/A,TRUE,"general";"via2",#N/A,TRUE,"general";"via3",#N/A,TRUE,"general"}</definedName>
    <definedName name="_h3" localSheetId="11">{"via1",#N/A,TRUE,"general";"via2",#N/A,TRUE,"general";"via3",#N/A,TRUE,"general"}</definedName>
    <definedName name="_h3" localSheetId="13">{"via1",#N/A,TRUE,"general";"via2",#N/A,TRUE,"general";"via3",#N/A,TRUE,"general"}</definedName>
    <definedName name="_h3" localSheetId="15">{"via1",#N/A,TRUE,"general";"via2",#N/A,TRUE,"general";"via3",#N/A,TRUE,"general"}</definedName>
    <definedName name="_h3" localSheetId="14">{"via1",#N/A,TRUE,"general";"via2",#N/A,TRUE,"general";"via3",#N/A,TRUE,"general"}</definedName>
    <definedName name="_h3">{"via1",#N/A,TRUE,"general";"via2",#N/A,TRUE,"general";"via3",#N/A,TRUE,"general"}</definedName>
    <definedName name="_h4" localSheetId="12">{"TAB1",#N/A,TRUE,"GENERAL";"TAB2",#N/A,TRUE,"GENERAL";"TAB3",#N/A,TRUE,"GENERAL";"TAB4",#N/A,TRUE,"GENERAL";"TAB5",#N/A,TRUE,"GENERAL"}</definedName>
    <definedName name="_h4" localSheetId="11">{"TAB1",#N/A,TRUE,"GENERAL";"TAB2",#N/A,TRUE,"GENERAL";"TAB3",#N/A,TRUE,"GENERAL";"TAB4",#N/A,TRUE,"GENERAL";"TAB5",#N/A,TRUE,"GENERAL"}</definedName>
    <definedName name="_h4" localSheetId="13">{"TAB1",#N/A,TRUE,"GENERAL";"TAB2",#N/A,TRUE,"GENERAL";"TAB3",#N/A,TRUE,"GENERAL";"TAB4",#N/A,TRUE,"GENERAL";"TAB5",#N/A,TRUE,"GENERAL"}</definedName>
    <definedName name="_h4" localSheetId="15">{"TAB1",#N/A,TRUE,"GENERAL";"TAB2",#N/A,TRUE,"GENERAL";"TAB3",#N/A,TRUE,"GENERAL";"TAB4",#N/A,TRUE,"GENERAL";"TAB5",#N/A,TRUE,"GENERAL"}</definedName>
    <definedName name="_h4" localSheetId="14">{"TAB1",#N/A,TRUE,"GENERAL";"TAB2",#N/A,TRUE,"GENERAL";"TAB3",#N/A,TRUE,"GENERAL";"TAB4",#N/A,TRUE,"GENERAL";"TAB5",#N/A,TRUE,"GENERAL"}</definedName>
    <definedName name="_h4">{"TAB1",#N/A,TRUE,"GENERAL";"TAB2",#N/A,TRUE,"GENERAL";"TAB3",#N/A,TRUE,"GENERAL";"TAB4",#N/A,TRUE,"GENERAL";"TAB5",#N/A,TRUE,"GENERAL"}</definedName>
    <definedName name="_h5" localSheetId="12">{"TAB1",#N/A,TRUE,"GENERAL";"TAB2",#N/A,TRUE,"GENERAL";"TAB3",#N/A,TRUE,"GENERAL";"TAB4",#N/A,TRUE,"GENERAL";"TAB5",#N/A,TRUE,"GENERAL"}</definedName>
    <definedName name="_h5" localSheetId="11">{"TAB1",#N/A,TRUE,"GENERAL";"TAB2",#N/A,TRUE,"GENERAL";"TAB3",#N/A,TRUE,"GENERAL";"TAB4",#N/A,TRUE,"GENERAL";"TAB5",#N/A,TRUE,"GENERAL"}</definedName>
    <definedName name="_h5" localSheetId="13">{"TAB1",#N/A,TRUE,"GENERAL";"TAB2",#N/A,TRUE,"GENERAL";"TAB3",#N/A,TRUE,"GENERAL";"TAB4",#N/A,TRUE,"GENERAL";"TAB5",#N/A,TRUE,"GENERAL"}</definedName>
    <definedName name="_h5" localSheetId="15">{"TAB1",#N/A,TRUE,"GENERAL";"TAB2",#N/A,TRUE,"GENERAL";"TAB3",#N/A,TRUE,"GENERAL";"TAB4",#N/A,TRUE,"GENERAL";"TAB5",#N/A,TRUE,"GENERAL"}</definedName>
    <definedName name="_h5" localSheetId="1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 localSheetId="12">{"via1",#N/A,TRUE,"general";"via2",#N/A,TRUE,"general";"via3",#N/A,TRUE,"general"}</definedName>
    <definedName name="_h6" localSheetId="11">{"via1",#N/A,TRUE,"general";"via2",#N/A,TRUE,"general";"via3",#N/A,TRUE,"general"}</definedName>
    <definedName name="_h6" localSheetId="13">{"via1",#N/A,TRUE,"general";"via2",#N/A,TRUE,"general";"via3",#N/A,TRUE,"general"}</definedName>
    <definedName name="_h6" localSheetId="15">{"via1",#N/A,TRUE,"general";"via2",#N/A,TRUE,"general";"via3",#N/A,TRUE,"general"}</definedName>
    <definedName name="_h6" localSheetId="14">{"via1",#N/A,TRUE,"general";"via2",#N/A,TRUE,"general";"via3",#N/A,TRUE,"general"}</definedName>
    <definedName name="_h6">{"via1",#N/A,TRUE,"general";"via2",#N/A,TRUE,"general";"via3",#N/A,TRUE,"general"}</definedName>
    <definedName name="_h7" localSheetId="12">{"TAB1",#N/A,TRUE,"GENERAL";"TAB2",#N/A,TRUE,"GENERAL";"TAB3",#N/A,TRUE,"GENERAL";"TAB4",#N/A,TRUE,"GENERAL";"TAB5",#N/A,TRUE,"GENERAL"}</definedName>
    <definedName name="_h7" localSheetId="11">{"TAB1",#N/A,TRUE,"GENERAL";"TAB2",#N/A,TRUE,"GENERAL";"TAB3",#N/A,TRUE,"GENERAL";"TAB4",#N/A,TRUE,"GENERAL";"TAB5",#N/A,TRUE,"GENERAL"}</definedName>
    <definedName name="_h7" localSheetId="13">{"TAB1",#N/A,TRUE,"GENERAL";"TAB2",#N/A,TRUE,"GENERAL";"TAB3",#N/A,TRUE,"GENERAL";"TAB4",#N/A,TRUE,"GENERAL";"TAB5",#N/A,TRUE,"GENERAL"}</definedName>
    <definedName name="_h7" localSheetId="15">{"TAB1",#N/A,TRUE,"GENERAL";"TAB2",#N/A,TRUE,"GENERAL";"TAB3",#N/A,TRUE,"GENERAL";"TAB4",#N/A,TRUE,"GENERAL";"TAB5",#N/A,TRUE,"GENERAL"}</definedName>
    <definedName name="_h7" localSheetId="14">{"TAB1",#N/A,TRUE,"GENERAL";"TAB2",#N/A,TRUE,"GENERAL";"TAB3",#N/A,TRUE,"GENERAL";"TAB4",#N/A,TRUE,"GENERAL";"TAB5",#N/A,TRUE,"GENERAL"}</definedName>
    <definedName name="_h7">{"TAB1",#N/A,TRUE,"GENERAL";"TAB2",#N/A,TRUE,"GENERAL";"TAB3",#N/A,TRUE,"GENERAL";"TAB4",#N/A,TRUE,"GENERAL";"TAB5",#N/A,TRUE,"GENERAL"}</definedName>
    <definedName name="_h8" localSheetId="12">{"via1",#N/A,TRUE,"general";"via2",#N/A,TRUE,"general";"via3",#N/A,TRUE,"general"}</definedName>
    <definedName name="_h8" localSheetId="11">{"via1",#N/A,TRUE,"general";"via2",#N/A,TRUE,"general";"via3",#N/A,TRUE,"general"}</definedName>
    <definedName name="_h8" localSheetId="13">{"via1",#N/A,TRUE,"general";"via2",#N/A,TRUE,"general";"via3",#N/A,TRUE,"general"}</definedName>
    <definedName name="_h8" localSheetId="15">{"via1",#N/A,TRUE,"general";"via2",#N/A,TRUE,"general";"via3",#N/A,TRUE,"general"}</definedName>
    <definedName name="_h8" localSheetId="14">{"via1",#N/A,TRUE,"general";"via2",#N/A,TRUE,"general";"via3",#N/A,TRUE,"general"}</definedName>
    <definedName name="_h8">{"via1",#N/A,TRUE,"general";"via2",#N/A,TRUE,"general";"via3",#N/A,TRUE,"general"}</definedName>
    <definedName name="_hfh7" localSheetId="12">{"via1",#N/A,TRUE,"general";"via2",#N/A,TRUE,"general";"via3",#N/A,TRUE,"general"}</definedName>
    <definedName name="_hfh7" localSheetId="11">{"via1",#N/A,TRUE,"general";"via2",#N/A,TRUE,"general";"via3",#N/A,TRUE,"general"}</definedName>
    <definedName name="_hfh7" localSheetId="13">{"via1",#N/A,TRUE,"general";"via2",#N/A,TRUE,"general";"via3",#N/A,TRUE,"general"}</definedName>
    <definedName name="_hfh7" localSheetId="15">{"via1",#N/A,TRUE,"general";"via2",#N/A,TRUE,"general";"via3",#N/A,TRUE,"general"}</definedName>
    <definedName name="_hfh7" localSheetId="14">{"via1",#N/A,TRUE,"general";"via2",#N/A,TRUE,"general";"via3",#N/A,TRUE,"general"}</definedName>
    <definedName name="_hfh7">{"via1",#N/A,TRUE,"general";"via2",#N/A,TRUE,"general";"via3",#N/A,TRUE,"general"}</definedName>
    <definedName name="_hie12">[6]precio!$F$26</definedName>
    <definedName name="_hie38">[6]precio!$F$27</definedName>
    <definedName name="_hie58">[6]precio!$F$25</definedName>
    <definedName name="_i4" localSheetId="12">{"via1",#N/A,TRUE,"general";"via2",#N/A,TRUE,"general";"via3",#N/A,TRUE,"general"}</definedName>
    <definedName name="_i4" localSheetId="11">{"via1",#N/A,TRUE,"general";"via2",#N/A,TRUE,"general";"via3",#N/A,TRUE,"general"}</definedName>
    <definedName name="_i4" localSheetId="13">{"via1",#N/A,TRUE,"general";"via2",#N/A,TRUE,"general";"via3",#N/A,TRUE,"general"}</definedName>
    <definedName name="_i4" localSheetId="15">{"via1",#N/A,TRUE,"general";"via2",#N/A,TRUE,"general";"via3",#N/A,TRUE,"general"}</definedName>
    <definedName name="_i4" localSheetId="14">{"via1",#N/A,TRUE,"general";"via2",#N/A,TRUE,"general";"via3",#N/A,TRUE,"general"}</definedName>
    <definedName name="_i4">{"via1",#N/A,TRUE,"general";"via2",#N/A,TRUE,"general";"via3",#N/A,TRUE,"general"}</definedName>
    <definedName name="_i5" localSheetId="12">{"TAB1",#N/A,TRUE,"GENERAL";"TAB2",#N/A,TRUE,"GENERAL";"TAB3",#N/A,TRUE,"GENERAL";"TAB4",#N/A,TRUE,"GENERAL";"TAB5",#N/A,TRUE,"GENERAL"}</definedName>
    <definedName name="_i5" localSheetId="11">{"TAB1",#N/A,TRUE,"GENERAL";"TAB2",#N/A,TRUE,"GENERAL";"TAB3",#N/A,TRUE,"GENERAL";"TAB4",#N/A,TRUE,"GENERAL";"TAB5",#N/A,TRUE,"GENERAL"}</definedName>
    <definedName name="_i5" localSheetId="13">{"TAB1",#N/A,TRUE,"GENERAL";"TAB2",#N/A,TRUE,"GENERAL";"TAB3",#N/A,TRUE,"GENERAL";"TAB4",#N/A,TRUE,"GENERAL";"TAB5",#N/A,TRUE,"GENERAL"}</definedName>
    <definedName name="_i5" localSheetId="15">{"TAB1",#N/A,TRUE,"GENERAL";"TAB2",#N/A,TRUE,"GENERAL";"TAB3",#N/A,TRUE,"GENERAL";"TAB4",#N/A,TRUE,"GENERAL";"TAB5",#N/A,TRUE,"GENERAL"}</definedName>
    <definedName name="_i5" localSheetId="14">{"TAB1",#N/A,TRUE,"GENERAL";"TAB2",#N/A,TRUE,"GENERAL";"TAB3",#N/A,TRUE,"GENERAL";"TAB4",#N/A,TRUE,"GENERAL";"TAB5",#N/A,TRUE,"GENERAL"}</definedName>
    <definedName name="_i5">{"TAB1",#N/A,TRUE,"GENERAL";"TAB2",#N/A,TRUE,"GENERAL";"TAB3",#N/A,TRUE,"GENERAL";"TAB4",#N/A,TRUE,"GENERAL";"TAB5",#N/A,TRUE,"GENERAL"}</definedName>
    <definedName name="_i6" localSheetId="12">{"TAB1",#N/A,TRUE,"GENERAL";"TAB2",#N/A,TRUE,"GENERAL";"TAB3",#N/A,TRUE,"GENERAL";"TAB4",#N/A,TRUE,"GENERAL";"TAB5",#N/A,TRUE,"GENERAL"}</definedName>
    <definedName name="_i6" localSheetId="11">{"TAB1",#N/A,TRUE,"GENERAL";"TAB2",#N/A,TRUE,"GENERAL";"TAB3",#N/A,TRUE,"GENERAL";"TAB4",#N/A,TRUE,"GENERAL";"TAB5",#N/A,TRUE,"GENERAL"}</definedName>
    <definedName name="_i6" localSheetId="13">{"TAB1",#N/A,TRUE,"GENERAL";"TAB2",#N/A,TRUE,"GENERAL";"TAB3",#N/A,TRUE,"GENERAL";"TAB4",#N/A,TRUE,"GENERAL";"TAB5",#N/A,TRUE,"GENERAL"}</definedName>
    <definedName name="_i6" localSheetId="15">{"TAB1",#N/A,TRUE,"GENERAL";"TAB2",#N/A,TRUE,"GENERAL";"TAB3",#N/A,TRUE,"GENERAL";"TAB4",#N/A,TRUE,"GENERAL";"TAB5",#N/A,TRUE,"GENERAL"}</definedName>
    <definedName name="_i6" localSheetId="14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 localSheetId="12">{"via1",#N/A,TRUE,"general";"via2",#N/A,TRUE,"general";"via3",#N/A,TRUE,"general"}</definedName>
    <definedName name="_i7" localSheetId="11">{"via1",#N/A,TRUE,"general";"via2",#N/A,TRUE,"general";"via3",#N/A,TRUE,"general"}</definedName>
    <definedName name="_i7" localSheetId="13">{"via1",#N/A,TRUE,"general";"via2",#N/A,TRUE,"general";"via3",#N/A,TRUE,"general"}</definedName>
    <definedName name="_i7" localSheetId="15">{"via1",#N/A,TRUE,"general";"via2",#N/A,TRUE,"general";"via3",#N/A,TRUE,"general"}</definedName>
    <definedName name="_i7" localSheetId="14">{"via1",#N/A,TRUE,"general";"via2",#N/A,TRUE,"general";"via3",#N/A,TRUE,"general"}</definedName>
    <definedName name="_i7">{"via1",#N/A,TRUE,"general";"via2",#N/A,TRUE,"general";"via3",#N/A,TRUE,"general"}</definedName>
    <definedName name="_i77" localSheetId="12">{"TAB1",#N/A,TRUE,"GENERAL";"TAB2",#N/A,TRUE,"GENERAL";"TAB3",#N/A,TRUE,"GENERAL";"TAB4",#N/A,TRUE,"GENERAL";"TAB5",#N/A,TRUE,"GENERAL"}</definedName>
    <definedName name="_i77" localSheetId="11">{"TAB1",#N/A,TRUE,"GENERAL";"TAB2",#N/A,TRUE,"GENERAL";"TAB3",#N/A,TRUE,"GENERAL";"TAB4",#N/A,TRUE,"GENERAL";"TAB5",#N/A,TRUE,"GENERAL"}</definedName>
    <definedName name="_i77" localSheetId="13">{"TAB1",#N/A,TRUE,"GENERAL";"TAB2",#N/A,TRUE,"GENERAL";"TAB3",#N/A,TRUE,"GENERAL";"TAB4",#N/A,TRUE,"GENERAL";"TAB5",#N/A,TRUE,"GENERAL"}</definedName>
    <definedName name="_i77" localSheetId="15">{"TAB1",#N/A,TRUE,"GENERAL";"TAB2",#N/A,TRUE,"GENERAL";"TAB3",#N/A,TRUE,"GENERAL";"TAB4",#N/A,TRUE,"GENERAL";"TAB5",#N/A,TRUE,"GENERAL"}</definedName>
    <definedName name="_i77" localSheetId="14">{"TAB1",#N/A,TRUE,"GENERAL";"TAB2",#N/A,TRUE,"GENERAL";"TAB3",#N/A,TRUE,"GENERAL";"TAB4",#N/A,TRUE,"GENERAL";"TAB5",#N/A,TRUE,"GENERAL"}</definedName>
    <definedName name="_i77">{"TAB1",#N/A,TRUE,"GENERAL";"TAB2",#N/A,TRUE,"GENERAL";"TAB3",#N/A,TRUE,"GENERAL";"TAB4",#N/A,TRUE,"GENERAL";"TAB5",#N/A,TRUE,"GENERAL"}</definedName>
    <definedName name="_i8" localSheetId="12">{"via1",#N/A,TRUE,"general";"via2",#N/A,TRUE,"general";"via3",#N/A,TRUE,"general"}</definedName>
    <definedName name="_i8" localSheetId="11">{"via1",#N/A,TRUE,"general";"via2",#N/A,TRUE,"general";"via3",#N/A,TRUE,"general"}</definedName>
    <definedName name="_i8" localSheetId="13">{"via1",#N/A,TRUE,"general";"via2",#N/A,TRUE,"general";"via3",#N/A,TRUE,"general"}</definedName>
    <definedName name="_i8" localSheetId="15">{"via1",#N/A,TRUE,"general";"via2",#N/A,TRUE,"general";"via3",#N/A,TRUE,"general"}</definedName>
    <definedName name="_i8" localSheetId="14">{"via1",#N/A,TRUE,"general";"via2",#N/A,TRUE,"general";"via3",#N/A,TRUE,"general"}</definedName>
    <definedName name="_i8">{"via1",#N/A,TRUE,"general";"via2",#N/A,TRUE,"general";"via3",#N/A,TRUE,"general"}</definedName>
    <definedName name="_i9" localSheetId="12">{"TAB1",#N/A,TRUE,"GENERAL";"TAB2",#N/A,TRUE,"GENERAL";"TAB3",#N/A,TRUE,"GENERAL";"TAB4",#N/A,TRUE,"GENERAL";"TAB5",#N/A,TRUE,"GENERAL"}</definedName>
    <definedName name="_i9" localSheetId="11">{"TAB1",#N/A,TRUE,"GENERAL";"TAB2",#N/A,TRUE,"GENERAL";"TAB3",#N/A,TRUE,"GENERAL";"TAB4",#N/A,TRUE,"GENERAL";"TAB5",#N/A,TRUE,"GENERAL"}</definedName>
    <definedName name="_i9" localSheetId="13">{"TAB1",#N/A,TRUE,"GENERAL";"TAB2",#N/A,TRUE,"GENERAL";"TAB3",#N/A,TRUE,"GENERAL";"TAB4",#N/A,TRUE,"GENERAL";"TAB5",#N/A,TRUE,"GENERAL"}</definedName>
    <definedName name="_i9" localSheetId="15">{"TAB1",#N/A,TRUE,"GENERAL";"TAB2",#N/A,TRUE,"GENERAL";"TAB3",#N/A,TRUE,"GENERAL";"TAB4",#N/A,TRUE,"GENERAL";"TAB5",#N/A,TRUE,"GENERAL"}</definedName>
    <definedName name="_i9" localSheetId="14">{"TAB1",#N/A,TRUE,"GENERAL";"TAB2",#N/A,TRUE,"GENERAL";"TAB3",#N/A,TRUE,"GENERAL";"TAB4",#N/A,TRUE,"GENERAL";"TAB5",#N/A,TRUE,"GENERAL"}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IPC2010">#REF!</definedName>
    <definedName name="_juan" localSheetId="12">#REF!</definedName>
    <definedName name="_juan" localSheetId="11">#REF!</definedName>
    <definedName name="_juan" localSheetId="13">#REF!</definedName>
    <definedName name="_juan" localSheetId="15">#REF!</definedName>
    <definedName name="_juan" localSheetId="14">#REF!</definedName>
    <definedName name="_juan">#REF!</definedName>
    <definedName name="_k3" localSheetId="12">{"TAB1",#N/A,TRUE,"GENERAL";"TAB2",#N/A,TRUE,"GENERAL";"TAB3",#N/A,TRUE,"GENERAL";"TAB4",#N/A,TRUE,"GENERAL";"TAB5",#N/A,TRUE,"GENERAL"}</definedName>
    <definedName name="_k3" localSheetId="11">{"TAB1",#N/A,TRUE,"GENERAL";"TAB2",#N/A,TRUE,"GENERAL";"TAB3",#N/A,TRUE,"GENERAL";"TAB4",#N/A,TRUE,"GENERAL";"TAB5",#N/A,TRUE,"GENERAL"}</definedName>
    <definedName name="_k3" localSheetId="13">{"TAB1",#N/A,TRUE,"GENERAL";"TAB2",#N/A,TRUE,"GENERAL";"TAB3",#N/A,TRUE,"GENERAL";"TAB4",#N/A,TRUE,"GENERAL";"TAB5",#N/A,TRUE,"GENERAL"}</definedName>
    <definedName name="_k3" localSheetId="15">{"TAB1",#N/A,TRUE,"GENERAL";"TAB2",#N/A,TRUE,"GENERAL";"TAB3",#N/A,TRUE,"GENERAL";"TAB4",#N/A,TRUE,"GENERAL";"TAB5",#N/A,TRUE,"GENERAL"}</definedName>
    <definedName name="_k3" localSheetId="14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4" localSheetId="12">{"via1",#N/A,TRUE,"general";"via2",#N/A,TRUE,"general";"via3",#N/A,TRUE,"general"}</definedName>
    <definedName name="_k4" localSheetId="11">{"via1",#N/A,TRUE,"general";"via2",#N/A,TRUE,"general";"via3",#N/A,TRUE,"general"}</definedName>
    <definedName name="_k4" localSheetId="13">{"via1",#N/A,TRUE,"general";"via2",#N/A,TRUE,"general";"via3",#N/A,TRUE,"general"}</definedName>
    <definedName name="_k4" localSheetId="15">{"via1",#N/A,TRUE,"general";"via2",#N/A,TRUE,"general";"via3",#N/A,TRUE,"general"}</definedName>
    <definedName name="_k4" localSheetId="14">{"via1",#N/A,TRUE,"general";"via2",#N/A,TRUE,"general";"via3",#N/A,TRUE,"general"}</definedName>
    <definedName name="_k4">{"via1",#N/A,TRUE,"general";"via2",#N/A,TRUE,"general";"via3",#N/A,TRUE,"general"}</definedName>
    <definedName name="_k5" localSheetId="12">{"via1",#N/A,TRUE,"general";"via2",#N/A,TRUE,"general";"via3",#N/A,TRUE,"general"}</definedName>
    <definedName name="_k5" localSheetId="11">{"via1",#N/A,TRUE,"general";"via2",#N/A,TRUE,"general";"via3",#N/A,TRUE,"general"}</definedName>
    <definedName name="_k5" localSheetId="13">{"via1",#N/A,TRUE,"general";"via2",#N/A,TRUE,"general";"via3",#N/A,TRUE,"general"}</definedName>
    <definedName name="_k5" localSheetId="15">{"via1",#N/A,TRUE,"general";"via2",#N/A,TRUE,"general";"via3",#N/A,TRUE,"general"}</definedName>
    <definedName name="_k5" localSheetId="14">{"via1",#N/A,TRUE,"general";"via2",#N/A,TRUE,"general";"via3",#N/A,TRUE,"general"}</definedName>
    <definedName name="_k5">{"via1",#N/A,TRUE,"general";"via2",#N/A,TRUE,"general";"via3",#N/A,TRUE,"general"}</definedName>
    <definedName name="_k6" localSheetId="12">{"TAB1",#N/A,TRUE,"GENERAL";"TAB2",#N/A,TRUE,"GENERAL";"TAB3",#N/A,TRUE,"GENERAL";"TAB4",#N/A,TRUE,"GENERAL";"TAB5",#N/A,TRUE,"GENERAL"}</definedName>
    <definedName name="_k6" localSheetId="11">{"TAB1",#N/A,TRUE,"GENERAL";"TAB2",#N/A,TRUE,"GENERAL";"TAB3",#N/A,TRUE,"GENERAL";"TAB4",#N/A,TRUE,"GENERAL";"TAB5",#N/A,TRUE,"GENERAL"}</definedName>
    <definedName name="_k6" localSheetId="13">{"TAB1",#N/A,TRUE,"GENERAL";"TAB2",#N/A,TRUE,"GENERAL";"TAB3",#N/A,TRUE,"GENERAL";"TAB4",#N/A,TRUE,"GENERAL";"TAB5",#N/A,TRUE,"GENERAL"}</definedName>
    <definedName name="_k6" localSheetId="15">{"TAB1",#N/A,TRUE,"GENERAL";"TAB2",#N/A,TRUE,"GENERAL";"TAB3",#N/A,TRUE,"GENERAL";"TAB4",#N/A,TRUE,"GENERAL";"TAB5",#N/A,TRUE,"GENERAL"}</definedName>
    <definedName name="_k6" localSheetId="14">{"TAB1",#N/A,TRUE,"GENERAL";"TAB2",#N/A,TRUE,"GENERAL";"TAB3",#N/A,TRUE,"GENERAL";"TAB4",#N/A,TRUE,"GENERAL";"TAB5",#N/A,TRUE,"GENERAL"}</definedName>
    <definedName name="_k6">{"TAB1",#N/A,TRUE,"GENERAL";"TAB2",#N/A,TRUE,"GENERAL";"TAB3",#N/A,TRUE,"GENERAL";"TAB4",#N/A,TRUE,"GENERAL";"TAB5",#N/A,TRUE,"GENERAL"}</definedName>
    <definedName name="_k7" localSheetId="12">{"via1",#N/A,TRUE,"general";"via2",#N/A,TRUE,"general";"via3",#N/A,TRUE,"general"}</definedName>
    <definedName name="_k7" localSheetId="11">{"via1",#N/A,TRUE,"general";"via2",#N/A,TRUE,"general";"via3",#N/A,TRUE,"general"}</definedName>
    <definedName name="_k7" localSheetId="13">{"via1",#N/A,TRUE,"general";"via2",#N/A,TRUE,"general";"via3",#N/A,TRUE,"general"}</definedName>
    <definedName name="_k7" localSheetId="15">{"via1",#N/A,TRUE,"general";"via2",#N/A,TRUE,"general";"via3",#N/A,TRUE,"general"}</definedName>
    <definedName name="_k7" localSheetId="14">{"via1",#N/A,TRUE,"general";"via2",#N/A,TRUE,"general";"via3",#N/A,TRUE,"general"}</definedName>
    <definedName name="_k7">{"via1",#N/A,TRUE,"general";"via2",#N/A,TRUE,"general";"via3",#N/A,TRUE,"general"}</definedName>
    <definedName name="_k8" localSheetId="12">{"via1",#N/A,TRUE,"general";"via2",#N/A,TRUE,"general";"via3",#N/A,TRUE,"general"}</definedName>
    <definedName name="_k8" localSheetId="11">{"via1",#N/A,TRUE,"general";"via2",#N/A,TRUE,"general";"via3",#N/A,TRUE,"general"}</definedName>
    <definedName name="_k8" localSheetId="13">{"via1",#N/A,TRUE,"general";"via2",#N/A,TRUE,"general";"via3",#N/A,TRUE,"general"}</definedName>
    <definedName name="_k8" localSheetId="15">{"via1",#N/A,TRUE,"general";"via2",#N/A,TRUE,"general";"via3",#N/A,TRUE,"general"}</definedName>
    <definedName name="_k8" localSheetId="14">{"via1",#N/A,TRUE,"general";"via2",#N/A,TRUE,"general";"via3",#N/A,TRUE,"general"}</definedName>
    <definedName name="_k8">{"via1",#N/A,TRUE,"general";"via2",#N/A,TRUE,"general";"via3",#N/A,TRUE,"general"}</definedName>
    <definedName name="_k9" localSheetId="12">{"TAB1",#N/A,TRUE,"GENERAL";"TAB2",#N/A,TRUE,"GENERAL";"TAB3",#N/A,TRUE,"GENERAL";"TAB4",#N/A,TRUE,"GENERAL";"TAB5",#N/A,TRUE,"GENERAL"}</definedName>
    <definedName name="_k9" localSheetId="11">{"TAB1",#N/A,TRUE,"GENERAL";"TAB2",#N/A,TRUE,"GENERAL";"TAB3",#N/A,TRUE,"GENERAL";"TAB4",#N/A,TRUE,"GENERAL";"TAB5",#N/A,TRUE,"GENERAL"}</definedName>
    <definedName name="_k9" localSheetId="13">{"TAB1",#N/A,TRUE,"GENERAL";"TAB2",#N/A,TRUE,"GENERAL";"TAB3",#N/A,TRUE,"GENERAL";"TAB4",#N/A,TRUE,"GENERAL";"TAB5",#N/A,TRUE,"GENERAL"}</definedName>
    <definedName name="_k9" localSheetId="15">{"TAB1",#N/A,TRUE,"GENERAL";"TAB2",#N/A,TRUE,"GENERAL";"TAB3",#N/A,TRUE,"GENERAL";"TAB4",#N/A,TRUE,"GENERAL";"TAB5",#N/A,TRUE,"GENERAL"}</definedName>
    <definedName name="_k9" localSheetId="14">{"TAB1",#N/A,TRUE,"GENERAL";"TAB2",#N/A,TRUE,"GENERAL";"TAB3",#N/A,TRUE,"GENERAL";"TAB4",#N/A,TRUE,"GENERAL";"TAB5",#N/A,TRUE,"GENERAL"}</definedName>
    <definedName name="_k9">{"TAB1",#N/A,TRUE,"GENERAL";"TAB2",#N/A,TRUE,"GENERAL";"TAB3",#N/A,TRUE,"GENERAL";"TAB4",#N/A,TRUE,"GENERAL";"TAB5",#N/A,TRUE,"GENERAL"}</definedName>
    <definedName name="_Key1" localSheetId="12">#REF!</definedName>
    <definedName name="_Key1" localSheetId="11">#REF!</definedName>
    <definedName name="_Key1" localSheetId="13">#REF!</definedName>
    <definedName name="_Key1" localSheetId="15">#REF!</definedName>
    <definedName name="_Key1" localSheetId="14">#REF!</definedName>
    <definedName name="_Key1">#REF!</definedName>
    <definedName name="_Key2" localSheetId="12">#REF!</definedName>
    <definedName name="_Key2" localSheetId="11">#REF!</definedName>
    <definedName name="_Key2" localSheetId="13">#REF!</definedName>
    <definedName name="_Key2" localSheetId="15">#REF!</definedName>
    <definedName name="_Key2" localSheetId="14">#REF!</definedName>
    <definedName name="_Key2">#REF!</definedName>
    <definedName name="_kjk6" localSheetId="12">{"TAB1",#N/A,TRUE,"GENERAL";"TAB2",#N/A,TRUE,"GENERAL";"TAB3",#N/A,TRUE,"GENERAL";"TAB4",#N/A,TRUE,"GENERAL";"TAB5",#N/A,TRUE,"GENERAL"}</definedName>
    <definedName name="_kjk6" localSheetId="11">{"TAB1",#N/A,TRUE,"GENERAL";"TAB2",#N/A,TRUE,"GENERAL";"TAB3",#N/A,TRUE,"GENERAL";"TAB4",#N/A,TRUE,"GENERAL";"TAB5",#N/A,TRUE,"GENERAL"}</definedName>
    <definedName name="_kjk6" localSheetId="13">{"TAB1",#N/A,TRUE,"GENERAL";"TAB2",#N/A,TRUE,"GENERAL";"TAB3",#N/A,TRUE,"GENERAL";"TAB4",#N/A,TRUE,"GENERAL";"TAB5",#N/A,TRUE,"GENERAL"}</definedName>
    <definedName name="_kjk6" localSheetId="15">{"TAB1",#N/A,TRUE,"GENERAL";"TAB2",#N/A,TRUE,"GENERAL";"TAB3",#N/A,TRUE,"GENERAL";"TAB4",#N/A,TRUE,"GENERAL";"TAB5",#N/A,TRUE,"GENERAL"}</definedName>
    <definedName name="_kjk6" localSheetId="14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name="_m3" localSheetId="12">{"via1",#N/A,TRUE,"general";"via2",#N/A,TRUE,"general";"via3",#N/A,TRUE,"general"}</definedName>
    <definedName name="_m3" localSheetId="11">{"via1",#N/A,TRUE,"general";"via2",#N/A,TRUE,"general";"via3",#N/A,TRUE,"general"}</definedName>
    <definedName name="_m3" localSheetId="13">{"via1",#N/A,TRUE,"general";"via2",#N/A,TRUE,"general";"via3",#N/A,TRUE,"general"}</definedName>
    <definedName name="_m3" localSheetId="15">{"via1",#N/A,TRUE,"general";"via2",#N/A,TRUE,"general";"via3",#N/A,TRUE,"general"}</definedName>
    <definedName name="_m3" localSheetId="14">{"via1",#N/A,TRUE,"general";"via2",#N/A,TRUE,"general";"via3",#N/A,TRUE,"general"}</definedName>
    <definedName name="_m3">{"via1",#N/A,TRUE,"general";"via2",#N/A,TRUE,"general";"via3",#N/A,TRUE,"general"}</definedName>
    <definedName name="_m4" localSheetId="12">{"TAB1",#N/A,TRUE,"GENERAL";"TAB2",#N/A,TRUE,"GENERAL";"TAB3",#N/A,TRUE,"GENERAL";"TAB4",#N/A,TRUE,"GENERAL";"TAB5",#N/A,TRUE,"GENERAL"}</definedName>
    <definedName name="_m4" localSheetId="11">{"TAB1",#N/A,TRUE,"GENERAL";"TAB2",#N/A,TRUE,"GENERAL";"TAB3",#N/A,TRUE,"GENERAL";"TAB4",#N/A,TRUE,"GENERAL";"TAB5",#N/A,TRUE,"GENERAL"}</definedName>
    <definedName name="_m4" localSheetId="13">{"TAB1",#N/A,TRUE,"GENERAL";"TAB2",#N/A,TRUE,"GENERAL";"TAB3",#N/A,TRUE,"GENERAL";"TAB4",#N/A,TRUE,"GENERAL";"TAB5",#N/A,TRUE,"GENERAL"}</definedName>
    <definedName name="_m4" localSheetId="15">{"TAB1",#N/A,TRUE,"GENERAL";"TAB2",#N/A,TRUE,"GENERAL";"TAB3",#N/A,TRUE,"GENERAL";"TAB4",#N/A,TRUE,"GENERAL";"TAB5",#N/A,TRUE,"GENERAL"}</definedName>
    <definedName name="_m4" localSheetId="14">{"TAB1",#N/A,TRUE,"GENERAL";"TAB2",#N/A,TRUE,"GENERAL";"TAB3",#N/A,TRUE,"GENERAL";"TAB4",#N/A,TRUE,"GENERAL";"TAB5",#N/A,TRUE,"GENERAL"}</definedName>
    <definedName name="_m4">{"TAB1",#N/A,TRUE,"GENERAL";"TAB2",#N/A,TRUE,"GENERAL";"TAB3",#N/A,TRUE,"GENERAL";"TAB4",#N/A,TRUE,"GENERAL";"TAB5",#N/A,TRUE,"GENERAL"}</definedName>
    <definedName name="_m5" localSheetId="12">{"via1",#N/A,TRUE,"general";"via2",#N/A,TRUE,"general";"via3",#N/A,TRUE,"general"}</definedName>
    <definedName name="_m5" localSheetId="11">{"via1",#N/A,TRUE,"general";"via2",#N/A,TRUE,"general";"via3",#N/A,TRUE,"general"}</definedName>
    <definedName name="_m5" localSheetId="13">{"via1",#N/A,TRUE,"general";"via2",#N/A,TRUE,"general";"via3",#N/A,TRUE,"general"}</definedName>
    <definedName name="_m5" localSheetId="15">{"via1",#N/A,TRUE,"general";"via2",#N/A,TRUE,"general";"via3",#N/A,TRUE,"general"}</definedName>
    <definedName name="_m5" localSheetId="14">{"via1",#N/A,TRUE,"general";"via2",#N/A,TRUE,"general";"via3",#N/A,TRUE,"general"}</definedName>
    <definedName name="_m5">{"via1",#N/A,TRUE,"general";"via2",#N/A,TRUE,"general";"via3",#N/A,TRUE,"general"}</definedName>
    <definedName name="_m6" localSheetId="12">{"TAB1",#N/A,TRUE,"GENERAL";"TAB2",#N/A,TRUE,"GENERAL";"TAB3",#N/A,TRUE,"GENERAL";"TAB4",#N/A,TRUE,"GENERAL";"TAB5",#N/A,TRUE,"GENERAL"}</definedName>
    <definedName name="_m6" localSheetId="11">{"TAB1",#N/A,TRUE,"GENERAL";"TAB2",#N/A,TRUE,"GENERAL";"TAB3",#N/A,TRUE,"GENERAL";"TAB4",#N/A,TRUE,"GENERAL";"TAB5",#N/A,TRUE,"GENERAL"}</definedName>
    <definedName name="_m6" localSheetId="13">{"TAB1",#N/A,TRUE,"GENERAL";"TAB2",#N/A,TRUE,"GENERAL";"TAB3",#N/A,TRUE,"GENERAL";"TAB4",#N/A,TRUE,"GENERAL";"TAB5",#N/A,TRUE,"GENERAL"}</definedName>
    <definedName name="_m6" localSheetId="15">{"TAB1",#N/A,TRUE,"GENERAL";"TAB2",#N/A,TRUE,"GENERAL";"TAB3",#N/A,TRUE,"GENERAL";"TAB4",#N/A,TRUE,"GENERAL";"TAB5",#N/A,TRUE,"GENERAL"}</definedName>
    <definedName name="_m6" localSheetId="14">{"TAB1",#N/A,TRUE,"GENERAL";"TAB2",#N/A,TRUE,"GENERAL";"TAB3",#N/A,TRUE,"GENERAL";"TAB4",#N/A,TRUE,"GENERAL";"TAB5",#N/A,TRUE,"GENERAL"}</definedName>
    <definedName name="_m6">{"TAB1",#N/A,TRUE,"GENERAL";"TAB2",#N/A,TRUE,"GENERAL";"TAB3",#N/A,TRUE,"GENERAL";"TAB4",#N/A,TRUE,"GENERAL";"TAB5",#N/A,TRUE,"GENERAL"}</definedName>
    <definedName name="_m7" localSheetId="12">{"TAB1",#N/A,TRUE,"GENERAL";"TAB2",#N/A,TRUE,"GENERAL";"TAB3",#N/A,TRUE,"GENERAL";"TAB4",#N/A,TRUE,"GENERAL";"TAB5",#N/A,TRUE,"GENERAL"}</definedName>
    <definedName name="_m7" localSheetId="11">{"TAB1",#N/A,TRUE,"GENERAL";"TAB2",#N/A,TRUE,"GENERAL";"TAB3",#N/A,TRUE,"GENERAL";"TAB4",#N/A,TRUE,"GENERAL";"TAB5",#N/A,TRUE,"GENERAL"}</definedName>
    <definedName name="_m7" localSheetId="13">{"TAB1",#N/A,TRUE,"GENERAL";"TAB2",#N/A,TRUE,"GENERAL";"TAB3",#N/A,TRUE,"GENERAL";"TAB4",#N/A,TRUE,"GENERAL";"TAB5",#N/A,TRUE,"GENERAL"}</definedName>
    <definedName name="_m7" localSheetId="15">{"TAB1",#N/A,TRUE,"GENERAL";"TAB2",#N/A,TRUE,"GENERAL";"TAB3",#N/A,TRUE,"GENERAL";"TAB4",#N/A,TRUE,"GENERAL";"TAB5",#N/A,TRUE,"GENERAL"}</definedName>
    <definedName name="_m7" localSheetId="14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 localSheetId="12">{"via1",#N/A,TRUE,"general";"via2",#N/A,TRUE,"general";"via3",#N/A,TRUE,"general"}</definedName>
    <definedName name="_m8" localSheetId="11">{"via1",#N/A,TRUE,"general";"via2",#N/A,TRUE,"general";"via3",#N/A,TRUE,"general"}</definedName>
    <definedName name="_m8" localSheetId="13">{"via1",#N/A,TRUE,"general";"via2",#N/A,TRUE,"general";"via3",#N/A,TRUE,"general"}</definedName>
    <definedName name="_m8" localSheetId="15">{"via1",#N/A,TRUE,"general";"via2",#N/A,TRUE,"general";"via3",#N/A,TRUE,"general"}</definedName>
    <definedName name="_m8" localSheetId="14">{"via1",#N/A,TRUE,"general";"via2",#N/A,TRUE,"general";"via3",#N/A,TRUE,"general"}</definedName>
    <definedName name="_m8">{"via1",#N/A,TRUE,"general";"via2",#N/A,TRUE,"general";"via3",#N/A,TRUE,"general"}</definedName>
    <definedName name="_m9" localSheetId="12">{"via1",#N/A,TRUE,"general";"via2",#N/A,TRUE,"general";"via3",#N/A,TRUE,"general"}</definedName>
    <definedName name="_m9" localSheetId="11">{"via1",#N/A,TRUE,"general";"via2",#N/A,TRUE,"general";"via3",#N/A,TRUE,"general"}</definedName>
    <definedName name="_m9" localSheetId="13">{"via1",#N/A,TRUE,"general";"via2",#N/A,TRUE,"general";"via3",#N/A,TRUE,"general"}</definedName>
    <definedName name="_m9" localSheetId="15">{"via1",#N/A,TRUE,"general";"via2",#N/A,TRUE,"general";"via3",#N/A,TRUE,"general"}</definedName>
    <definedName name="_m9" localSheetId="14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OR12">#REF!</definedName>
    <definedName name="_MOR13">#REF!</definedName>
    <definedName name="_MOR14">#REF!</definedName>
    <definedName name="_mor15" localSheetId="8">#REF!</definedName>
    <definedName name="_mor15">#REF!</definedName>
    <definedName name="_MOR16">#REF!</definedName>
    <definedName name="_MOR17">#REF!</definedName>
    <definedName name="_n3" localSheetId="12">{"TAB1",#N/A,TRUE,"GENERAL";"TAB2",#N/A,TRUE,"GENERAL";"TAB3",#N/A,TRUE,"GENERAL";"TAB4",#N/A,TRUE,"GENERAL";"TAB5",#N/A,TRUE,"GENERAL"}</definedName>
    <definedName name="_n3" localSheetId="11">{"TAB1",#N/A,TRUE,"GENERAL";"TAB2",#N/A,TRUE,"GENERAL";"TAB3",#N/A,TRUE,"GENERAL";"TAB4",#N/A,TRUE,"GENERAL";"TAB5",#N/A,TRUE,"GENERAL"}</definedName>
    <definedName name="_n3" localSheetId="13">{"TAB1",#N/A,TRUE,"GENERAL";"TAB2",#N/A,TRUE,"GENERAL";"TAB3",#N/A,TRUE,"GENERAL";"TAB4",#N/A,TRUE,"GENERAL";"TAB5",#N/A,TRUE,"GENERAL"}</definedName>
    <definedName name="_n3" localSheetId="15">{"TAB1",#N/A,TRUE,"GENERAL";"TAB2",#N/A,TRUE,"GENERAL";"TAB3",#N/A,TRUE,"GENERAL";"TAB4",#N/A,TRUE,"GENERAL";"TAB5",#N/A,TRUE,"GENERAL"}</definedName>
    <definedName name="_n3" localSheetId="14">{"TAB1",#N/A,TRUE,"GENERAL";"TAB2",#N/A,TRUE,"GENERAL";"TAB3",#N/A,TRUE,"GENERAL";"TAB4",#N/A,TRUE,"GENERAL";"TAB5",#N/A,TRUE,"GENERAL"}</definedName>
    <definedName name="_n3">{"TAB1",#N/A,TRUE,"GENERAL";"TAB2",#N/A,TRUE,"GENERAL";"TAB3",#N/A,TRUE,"GENERAL";"TAB4",#N/A,TRUE,"GENERAL";"TAB5",#N/A,TRUE,"GENERAL"}</definedName>
    <definedName name="_n4" localSheetId="12">{"via1",#N/A,TRUE,"general";"via2",#N/A,TRUE,"general";"via3",#N/A,TRUE,"general"}</definedName>
    <definedName name="_n4" localSheetId="11">{"via1",#N/A,TRUE,"general";"via2",#N/A,TRUE,"general";"via3",#N/A,TRUE,"general"}</definedName>
    <definedName name="_n4" localSheetId="13">{"via1",#N/A,TRUE,"general";"via2",#N/A,TRUE,"general";"via3",#N/A,TRUE,"general"}</definedName>
    <definedName name="_n4" localSheetId="15">{"via1",#N/A,TRUE,"general";"via2",#N/A,TRUE,"general";"via3",#N/A,TRUE,"general"}</definedName>
    <definedName name="_n4" localSheetId="14">{"via1",#N/A,TRUE,"general";"via2",#N/A,TRUE,"general";"via3",#N/A,TRUE,"general"}</definedName>
    <definedName name="_n4">{"via1",#N/A,TRUE,"general";"via2",#N/A,TRUE,"general";"via3",#N/A,TRUE,"general"}</definedName>
    <definedName name="_n5" localSheetId="12">{"TAB1",#N/A,TRUE,"GENERAL";"TAB2",#N/A,TRUE,"GENERAL";"TAB3",#N/A,TRUE,"GENERAL";"TAB4",#N/A,TRUE,"GENERAL";"TAB5",#N/A,TRUE,"GENERAL"}</definedName>
    <definedName name="_n5" localSheetId="11">{"TAB1",#N/A,TRUE,"GENERAL";"TAB2",#N/A,TRUE,"GENERAL";"TAB3",#N/A,TRUE,"GENERAL";"TAB4",#N/A,TRUE,"GENERAL";"TAB5",#N/A,TRUE,"GENERAL"}</definedName>
    <definedName name="_n5" localSheetId="13">{"TAB1",#N/A,TRUE,"GENERAL";"TAB2",#N/A,TRUE,"GENERAL";"TAB3",#N/A,TRUE,"GENERAL";"TAB4",#N/A,TRUE,"GENERAL";"TAB5",#N/A,TRUE,"GENERAL"}</definedName>
    <definedName name="_n5" localSheetId="15">{"TAB1",#N/A,TRUE,"GENERAL";"TAB2",#N/A,TRUE,"GENERAL";"TAB3",#N/A,TRUE,"GENERAL";"TAB4",#N/A,TRUE,"GENERAL";"TAB5",#N/A,TRUE,"GENERAL"}</definedName>
    <definedName name="_n5" localSheetId="14">{"TAB1",#N/A,TRUE,"GENERAL";"TAB2",#N/A,TRUE,"GENERAL";"TAB3",#N/A,TRUE,"GENERAL";"TAB4",#N/A,TRUE,"GENERAL";"TAB5",#N/A,TRUE,"GENERAL"}</definedName>
    <definedName name="_n5">{"TAB1",#N/A,TRUE,"GENERAL";"TAB2",#N/A,TRUE,"GENERAL";"TAB3",#N/A,TRUE,"GENERAL";"TAB4",#N/A,TRUE,"GENERAL";"TAB5",#N/A,TRUE,"GENERAL"}</definedName>
    <definedName name="_nyn7" localSheetId="12">{"via1",#N/A,TRUE,"general";"via2",#N/A,TRUE,"general";"via3",#N/A,TRUE,"general"}</definedName>
    <definedName name="_nyn7" localSheetId="11">{"via1",#N/A,TRUE,"general";"via2",#N/A,TRUE,"general";"via3",#N/A,TRUE,"general"}</definedName>
    <definedName name="_nyn7" localSheetId="13">{"via1",#N/A,TRUE,"general";"via2",#N/A,TRUE,"general";"via3",#N/A,TRUE,"general"}</definedName>
    <definedName name="_nyn7" localSheetId="15">{"via1",#N/A,TRUE,"general";"via2",#N/A,TRUE,"general";"via3",#N/A,TRUE,"general"}</definedName>
    <definedName name="_nyn7" localSheetId="14">{"via1",#N/A,TRUE,"general";"via2",#N/A,TRUE,"general";"via3",#N/A,TRUE,"general"}</definedName>
    <definedName name="_nyn7">{"via1",#N/A,TRUE,"general";"via2",#N/A,TRUE,"general";"via3",#N/A,TRUE,"general"}</definedName>
    <definedName name="_o4" localSheetId="12">{"via1",#N/A,TRUE,"general";"via2",#N/A,TRUE,"general";"via3",#N/A,TRUE,"general"}</definedName>
    <definedName name="_o4" localSheetId="11">{"via1",#N/A,TRUE,"general";"via2",#N/A,TRUE,"general";"via3",#N/A,TRUE,"general"}</definedName>
    <definedName name="_o4" localSheetId="13">{"via1",#N/A,TRUE,"general";"via2",#N/A,TRUE,"general";"via3",#N/A,TRUE,"general"}</definedName>
    <definedName name="_o4" localSheetId="15">{"via1",#N/A,TRUE,"general";"via2",#N/A,TRUE,"general";"via3",#N/A,TRUE,"general"}</definedName>
    <definedName name="_o4" localSheetId="14">{"via1",#N/A,TRUE,"general";"via2",#N/A,TRUE,"general";"via3",#N/A,TRUE,"general"}</definedName>
    <definedName name="_o4">{"via1",#N/A,TRUE,"general";"via2",#N/A,TRUE,"general";"via3",#N/A,TRUE,"general"}</definedName>
    <definedName name="_o5" localSheetId="12">{"TAB1",#N/A,TRUE,"GENERAL";"TAB2",#N/A,TRUE,"GENERAL";"TAB3",#N/A,TRUE,"GENERAL";"TAB4",#N/A,TRUE,"GENERAL";"TAB5",#N/A,TRUE,"GENERAL"}</definedName>
    <definedName name="_o5" localSheetId="11">{"TAB1",#N/A,TRUE,"GENERAL";"TAB2",#N/A,TRUE,"GENERAL";"TAB3",#N/A,TRUE,"GENERAL";"TAB4",#N/A,TRUE,"GENERAL";"TAB5",#N/A,TRUE,"GENERAL"}</definedName>
    <definedName name="_o5" localSheetId="13">{"TAB1",#N/A,TRUE,"GENERAL";"TAB2",#N/A,TRUE,"GENERAL";"TAB3",#N/A,TRUE,"GENERAL";"TAB4",#N/A,TRUE,"GENERAL";"TAB5",#N/A,TRUE,"GENERAL"}</definedName>
    <definedName name="_o5" localSheetId="15">{"TAB1",#N/A,TRUE,"GENERAL";"TAB2",#N/A,TRUE,"GENERAL";"TAB3",#N/A,TRUE,"GENERAL";"TAB4",#N/A,TRUE,"GENERAL";"TAB5",#N/A,TRUE,"GENERAL"}</definedName>
    <definedName name="_o5" localSheetId="14">{"TAB1",#N/A,TRUE,"GENERAL";"TAB2",#N/A,TRUE,"GENERAL";"TAB3",#N/A,TRUE,"GENERAL";"TAB4",#N/A,TRUE,"GENERAL";"TAB5",#N/A,TRUE,"GENERAL"}</definedName>
    <definedName name="_o5">{"TAB1",#N/A,TRUE,"GENERAL";"TAB2",#N/A,TRUE,"GENERAL";"TAB3",#N/A,TRUE,"GENERAL";"TAB4",#N/A,TRUE,"GENERAL";"TAB5",#N/A,TRUE,"GENERAL"}</definedName>
    <definedName name="_o6" localSheetId="12">{"TAB1",#N/A,TRUE,"GENERAL";"TAB2",#N/A,TRUE,"GENERAL";"TAB3",#N/A,TRUE,"GENERAL";"TAB4",#N/A,TRUE,"GENERAL";"TAB5",#N/A,TRUE,"GENERAL"}</definedName>
    <definedName name="_o6" localSheetId="11">{"TAB1",#N/A,TRUE,"GENERAL";"TAB2",#N/A,TRUE,"GENERAL";"TAB3",#N/A,TRUE,"GENERAL";"TAB4",#N/A,TRUE,"GENERAL";"TAB5",#N/A,TRUE,"GENERAL"}</definedName>
    <definedName name="_o6" localSheetId="13">{"TAB1",#N/A,TRUE,"GENERAL";"TAB2",#N/A,TRUE,"GENERAL";"TAB3",#N/A,TRUE,"GENERAL";"TAB4",#N/A,TRUE,"GENERAL";"TAB5",#N/A,TRUE,"GENERAL"}</definedName>
    <definedName name="_o6" localSheetId="15">{"TAB1",#N/A,TRUE,"GENERAL";"TAB2",#N/A,TRUE,"GENERAL";"TAB3",#N/A,TRUE,"GENERAL";"TAB4",#N/A,TRUE,"GENERAL";"TAB5",#N/A,TRUE,"GENERAL"}</definedName>
    <definedName name="_o6" localSheetId="14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 localSheetId="12">{"TAB1",#N/A,TRUE,"GENERAL";"TAB2",#N/A,TRUE,"GENERAL";"TAB3",#N/A,TRUE,"GENERAL";"TAB4",#N/A,TRUE,"GENERAL";"TAB5",#N/A,TRUE,"GENERAL"}</definedName>
    <definedName name="_o7" localSheetId="11">{"TAB1",#N/A,TRUE,"GENERAL";"TAB2",#N/A,TRUE,"GENERAL";"TAB3",#N/A,TRUE,"GENERAL";"TAB4",#N/A,TRUE,"GENERAL";"TAB5",#N/A,TRUE,"GENERAL"}</definedName>
    <definedName name="_o7" localSheetId="13">{"TAB1",#N/A,TRUE,"GENERAL";"TAB2",#N/A,TRUE,"GENERAL";"TAB3",#N/A,TRUE,"GENERAL";"TAB4",#N/A,TRUE,"GENERAL";"TAB5",#N/A,TRUE,"GENERAL"}</definedName>
    <definedName name="_o7" localSheetId="15">{"TAB1",#N/A,TRUE,"GENERAL";"TAB2",#N/A,TRUE,"GENERAL";"TAB3",#N/A,TRUE,"GENERAL";"TAB4",#N/A,TRUE,"GENERAL";"TAB5",#N/A,TRUE,"GENERAL"}</definedName>
    <definedName name="_o7" localSheetId="14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 localSheetId="12">{"via1",#N/A,TRUE,"general";"via2",#N/A,TRUE,"general";"via3",#N/A,TRUE,"general"}</definedName>
    <definedName name="_o8" localSheetId="11">{"via1",#N/A,TRUE,"general";"via2",#N/A,TRUE,"general";"via3",#N/A,TRUE,"general"}</definedName>
    <definedName name="_o8" localSheetId="13">{"via1",#N/A,TRUE,"general";"via2",#N/A,TRUE,"general";"via3",#N/A,TRUE,"general"}</definedName>
    <definedName name="_o8" localSheetId="15">{"via1",#N/A,TRUE,"general";"via2",#N/A,TRUE,"general";"via3",#N/A,TRUE,"general"}</definedName>
    <definedName name="_o8" localSheetId="14">{"via1",#N/A,TRUE,"general";"via2",#N/A,TRUE,"general";"via3",#N/A,TRUE,"general"}</definedName>
    <definedName name="_o8">{"via1",#N/A,TRUE,"general";"via2",#N/A,TRUE,"general";"via3",#N/A,TRUE,"general"}</definedName>
    <definedName name="_o9" localSheetId="12">{"TAB1",#N/A,TRUE,"GENERAL";"TAB2",#N/A,TRUE,"GENERAL";"TAB3",#N/A,TRUE,"GENERAL";"TAB4",#N/A,TRUE,"GENERAL";"TAB5",#N/A,TRUE,"GENERAL"}</definedName>
    <definedName name="_o9" localSheetId="11">{"TAB1",#N/A,TRUE,"GENERAL";"TAB2",#N/A,TRUE,"GENERAL";"TAB3",#N/A,TRUE,"GENERAL";"TAB4",#N/A,TRUE,"GENERAL";"TAB5",#N/A,TRUE,"GENERAL"}</definedName>
    <definedName name="_o9" localSheetId="13">{"TAB1",#N/A,TRUE,"GENERAL";"TAB2",#N/A,TRUE,"GENERAL";"TAB3",#N/A,TRUE,"GENERAL";"TAB4",#N/A,TRUE,"GENERAL";"TAB5",#N/A,TRUE,"GENERAL"}</definedName>
    <definedName name="_o9" localSheetId="15">{"TAB1",#N/A,TRUE,"GENERAL";"TAB2",#N/A,TRUE,"GENERAL";"TAB3",#N/A,TRUE,"GENERAL";"TAB4",#N/A,TRUE,"GENERAL";"TAB5",#N/A,TRUE,"GENERAL"}</definedName>
    <definedName name="_o9" localSheetId="14">{"TAB1",#N/A,TRUE,"GENERAL";"TAB2",#N/A,TRUE,"GENERAL";"TAB3",#N/A,TRUE,"GENERAL";"TAB4",#N/A,TRUE,"GENERAL";"TAB5",#N/A,TRUE,"GENERAL"}</definedName>
    <definedName name="_o9">{"TAB1",#N/A,TRUE,"GENERAL";"TAB2",#N/A,TRUE,"GENERAL";"TAB3",#N/A,TRUE,"GENERAL";"TAB4",#N/A,TRUE,"GENERAL";"TAB5",#N/A,TRUE,"GENERAL"}</definedName>
    <definedName name="_Order1" localSheetId="13">0</definedName>
    <definedName name="_Order1" localSheetId="15">0</definedName>
    <definedName name="_Order1" localSheetId="14">0</definedName>
    <definedName name="_Order1">255</definedName>
    <definedName name="_Order2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12">{"via1",#N/A,TRUE,"general";"via2",#N/A,TRUE,"general";"via3",#N/A,TRUE,"general"}</definedName>
    <definedName name="_p6" localSheetId="11">{"via1",#N/A,TRUE,"general";"via2",#N/A,TRUE,"general";"via3",#N/A,TRUE,"general"}</definedName>
    <definedName name="_p6" localSheetId="13">{"via1",#N/A,TRUE,"general";"via2",#N/A,TRUE,"general";"via3",#N/A,TRUE,"general"}</definedName>
    <definedName name="_p6" localSheetId="15">{"via1",#N/A,TRUE,"general";"via2",#N/A,TRUE,"general";"via3",#N/A,TRUE,"general"}</definedName>
    <definedName name="_p6" localSheetId="14">{"via1",#N/A,TRUE,"general";"via2",#N/A,TRUE,"general";"via3",#N/A,TRUE,"general"}</definedName>
    <definedName name="_p6">{"via1",#N/A,TRUE,"general";"via2",#N/A,TRUE,"general";"via3",#N/A,TRUE,"general"}</definedName>
    <definedName name="_p7" localSheetId="12">{"via1",#N/A,TRUE,"general";"via2",#N/A,TRUE,"general";"via3",#N/A,TRUE,"general"}</definedName>
    <definedName name="_p7" localSheetId="11">{"via1",#N/A,TRUE,"general";"via2",#N/A,TRUE,"general";"via3",#N/A,TRUE,"general"}</definedName>
    <definedName name="_p7" localSheetId="13">{"via1",#N/A,TRUE,"general";"via2",#N/A,TRUE,"general";"via3",#N/A,TRUE,"general"}</definedName>
    <definedName name="_p7" localSheetId="15">{"via1",#N/A,TRUE,"general";"via2",#N/A,TRUE,"general";"via3",#N/A,TRUE,"general"}</definedName>
    <definedName name="_p7" localSheetId="14">{"via1",#N/A,TRUE,"general";"via2",#N/A,TRUE,"general";"via3",#N/A,TRUE,"general"}</definedName>
    <definedName name="_p7">{"via1",#N/A,TRUE,"general";"via2",#N/A,TRUE,"general";"via3",#N/A,TRUE,"general"}</definedName>
    <definedName name="_p8" localSheetId="12">{"TAB1",#N/A,TRUE,"GENERAL";"TAB2",#N/A,TRUE,"GENERAL";"TAB3",#N/A,TRUE,"GENERAL";"TAB4",#N/A,TRUE,"GENERAL";"TAB5",#N/A,TRUE,"GENERAL"}</definedName>
    <definedName name="_p8" localSheetId="11">{"TAB1",#N/A,TRUE,"GENERAL";"TAB2",#N/A,TRUE,"GENERAL";"TAB3",#N/A,TRUE,"GENERAL";"TAB4",#N/A,TRUE,"GENERAL";"TAB5",#N/A,TRUE,"GENERAL"}</definedName>
    <definedName name="_p8" localSheetId="13">{"TAB1",#N/A,TRUE,"GENERAL";"TAB2",#N/A,TRUE,"GENERAL";"TAB3",#N/A,TRUE,"GENERAL";"TAB4",#N/A,TRUE,"GENERAL";"TAB5",#N/A,TRUE,"GENERAL"}</definedName>
    <definedName name="_p8" localSheetId="15">{"TAB1",#N/A,TRUE,"GENERAL";"TAB2",#N/A,TRUE,"GENERAL";"TAB3",#N/A,TRUE,"GENERAL";"TAB4",#N/A,TRUE,"GENERAL";"TAB5",#N/A,TRUE,"GENERAL"}</definedName>
    <definedName name="_p8" localSheetId="14">{"TAB1",#N/A,TRUE,"GENERAL";"TAB2",#N/A,TRUE,"GENERAL";"TAB3",#N/A,TRUE,"GENERAL";"TAB4",#N/A,TRUE,"GENERAL";"TAB5",#N/A,TRUE,"GENERAL"}</definedName>
    <definedName name="_p8">{"TAB1",#N/A,TRUE,"GENERAL";"TAB2",#N/A,TRUE,"GENERAL";"TAB3",#N/A,TRUE,"GENERAL";"TAB4",#N/A,TRUE,"GENERAL";"TAB5",#N/A,TRUE,"GENERAL"}</definedName>
    <definedName name="_Parse_Out">#REF!</definedName>
    <definedName name="_PJ50">#REF!</definedName>
    <definedName name="_pj51">#REF!</definedName>
    <definedName name="_PRE1" localSheetId="8">#REF!</definedName>
    <definedName name="_PRE1">#REF!</definedName>
    <definedName name="_PRE12" localSheetId="8">#REF!</definedName>
    <definedName name="_PRE12">#REF!</definedName>
    <definedName name="_puertametalica22x245">'[14]LISTA DE MATERIALES'!$D$361</definedName>
    <definedName name="_pvc4">[8]materiales!$D$20</definedName>
    <definedName name="_r" localSheetId="12">{"TAB1",#N/A,TRUE,"GENERAL";"TAB2",#N/A,TRUE,"GENERAL";"TAB3",#N/A,TRUE,"GENERAL";"TAB4",#N/A,TRUE,"GENERAL";"TAB5",#N/A,TRUE,"GENERAL"}</definedName>
    <definedName name="_r" localSheetId="11">#REF!</definedName>
    <definedName name="_r" localSheetId="13">{"TAB1",#N/A,TRUE,"GENERAL";"TAB2",#N/A,TRUE,"GENERAL";"TAB3",#N/A,TRUE,"GENERAL";"TAB4",#N/A,TRUE,"GENERAL";"TAB5",#N/A,TRUE,"GENERAL"}</definedName>
    <definedName name="_r" localSheetId="15">{"TAB1",#N/A,TRUE,"GENERAL";"TAB2",#N/A,TRUE,"GENERAL";"TAB3",#N/A,TRUE,"GENERAL";"TAB4",#N/A,TRUE,"GENERAL";"TAB5",#N/A,TRUE,"GENERAL"}</definedName>
    <definedName name="_r" localSheetId="14">{"TAB1",#N/A,TRUE,"GENERAL";"TAB2",#N/A,TRUE,"GENERAL";"TAB3",#N/A,TRUE,"GENERAL";"TAB4",#N/A,TRUE,"GENERAL";"TAB5",#N/A,TRUE,"GENERAL"}</definedName>
    <definedName name="_r">{"TAB1",#N/A,TRUE,"GENERAL";"TAB2",#N/A,TRUE,"GENERAL";"TAB3",#N/A,TRUE,"GENERAL";"TAB4",#N/A,TRUE,"GENERAL";"TAB5",#N/A,TRUE,"GENERAL"}</definedName>
    <definedName name="_r4r" localSheetId="12">{"via1",#N/A,TRUE,"general";"via2",#N/A,TRUE,"general";"via3",#N/A,TRUE,"general"}</definedName>
    <definedName name="_r4r" localSheetId="11">{"via1",#N/A,TRUE,"general";"via2",#N/A,TRUE,"general";"via3",#N/A,TRUE,"general"}</definedName>
    <definedName name="_r4r" localSheetId="13">{"via1",#N/A,TRUE,"general";"via2",#N/A,TRUE,"general";"via3",#N/A,TRUE,"general"}</definedName>
    <definedName name="_r4r" localSheetId="15">{"via1",#N/A,TRUE,"general";"via2",#N/A,TRUE,"general";"via3",#N/A,TRUE,"general"}</definedName>
    <definedName name="_r4r" localSheetId="14">{"via1",#N/A,TRUE,"general";"via2",#N/A,TRUE,"general";"via3",#N/A,TRUE,"general"}</definedName>
    <definedName name="_r4r">{"via1",#N/A,TRUE,"general";"via2",#N/A,TRUE,"general";"via3",#N/A,TRUE,"general"}</definedName>
    <definedName name="_Rc" localSheetId="8">#REF!</definedName>
    <definedName name="_Rc">#REF!</definedName>
    <definedName name="_RDE216">[6]precio!$F$46</definedName>
    <definedName name="_RDE266">[6]precio!$F$45</definedName>
    <definedName name="_RDE3256">[6]precio!$F$44</definedName>
    <definedName name="_RDE416">[6]precio!$F$43</definedName>
    <definedName name="_RDE512">[6]precio!$F$48</definedName>
    <definedName name="_RDE513">[6]precio!$F$47</definedName>
    <definedName name="_ref60">[7]BASICOS!$G$214</definedName>
    <definedName name="_Regression_Int">1</definedName>
    <definedName name="_Regression_Out" localSheetId="11">#REF!</definedName>
    <definedName name="_Regression_Out" localSheetId="13">#REF!</definedName>
    <definedName name="_Regression_Out" localSheetId="14">#REF!</definedName>
    <definedName name="_Regression_Out">#REF!</definedName>
    <definedName name="_Regression_X" localSheetId="11">#REF!</definedName>
    <definedName name="_Regression_X" localSheetId="13">#REF!</definedName>
    <definedName name="_Regression_X" localSheetId="14">#REF!</definedName>
    <definedName name="_Regression_X">#REF!</definedName>
    <definedName name="_Regression_Y" localSheetId="11">#REF!</definedName>
    <definedName name="_Regression_Y" localSheetId="13">#REF!</definedName>
    <definedName name="_Regression_Y" localSheetId="14">#REF!</definedName>
    <definedName name="_Regression_Y">#REF!</definedName>
    <definedName name="_rtu6" localSheetId="12">{"via1",#N/A,TRUE,"general";"via2",#N/A,TRUE,"general";"via3",#N/A,TRUE,"general"}</definedName>
    <definedName name="_rtu6" localSheetId="11">{"via1",#N/A,TRUE,"general";"via2",#N/A,TRUE,"general";"via3",#N/A,TRUE,"general"}</definedName>
    <definedName name="_rtu6" localSheetId="13">{"via1",#N/A,TRUE,"general";"via2",#N/A,TRUE,"general";"via3",#N/A,TRUE,"general"}</definedName>
    <definedName name="_rtu6" localSheetId="15">{"via1",#N/A,TRUE,"general";"via2",#N/A,TRUE,"general";"via3",#N/A,TRUE,"general"}</definedName>
    <definedName name="_rtu6" localSheetId="14">{"via1",#N/A,TRUE,"general";"via2",#N/A,TRUE,"general";"via3",#N/A,TRUE,"general"}</definedName>
    <definedName name="_rtu6">{"via1",#N/A,TRUE,"general";"via2",#N/A,TRUE,"general";"via3",#N/A,TRUE,"general"}</definedName>
    <definedName name="_s1" localSheetId="12">{"via1",#N/A,TRUE,"general";"via2",#N/A,TRUE,"general";"via3",#N/A,TRUE,"general"}</definedName>
    <definedName name="_s1" localSheetId="11">{"via1",#N/A,TRUE,"general";"via2",#N/A,TRUE,"general";"via3",#N/A,TRUE,"general"}</definedName>
    <definedName name="_s1" localSheetId="13">{"via1",#N/A,TRUE,"general";"via2",#N/A,TRUE,"general";"via3",#N/A,TRUE,"general"}</definedName>
    <definedName name="_s1" localSheetId="15">{"via1",#N/A,TRUE,"general";"via2",#N/A,TRUE,"general";"via3",#N/A,TRUE,"general"}</definedName>
    <definedName name="_s1" localSheetId="14">{"via1",#N/A,TRUE,"general";"via2",#N/A,TRUE,"general";"via3",#N/A,TRUE,"general"}</definedName>
    <definedName name="_s1">{"via1",#N/A,TRUE,"general";"via2",#N/A,TRUE,"general";"via3",#N/A,TRUE,"general"}</definedName>
    <definedName name="_s2" localSheetId="12">{"TAB1",#N/A,TRUE,"GENERAL";"TAB2",#N/A,TRUE,"GENERAL";"TAB3",#N/A,TRUE,"GENERAL";"TAB4",#N/A,TRUE,"GENERAL";"TAB5",#N/A,TRUE,"GENERAL"}</definedName>
    <definedName name="_s2" localSheetId="11">{"TAB1",#N/A,TRUE,"GENERAL";"TAB2",#N/A,TRUE,"GENERAL";"TAB3",#N/A,TRUE,"GENERAL";"TAB4",#N/A,TRUE,"GENERAL";"TAB5",#N/A,TRUE,"GENERAL"}</definedName>
    <definedName name="_s2" localSheetId="13">{"TAB1",#N/A,TRUE,"GENERAL";"TAB2",#N/A,TRUE,"GENERAL";"TAB3",#N/A,TRUE,"GENERAL";"TAB4",#N/A,TRUE,"GENERAL";"TAB5",#N/A,TRUE,"GENERAL"}</definedName>
    <definedName name="_s2" localSheetId="15">{"TAB1",#N/A,TRUE,"GENERAL";"TAB2",#N/A,TRUE,"GENERAL";"TAB3",#N/A,TRUE,"GENERAL";"TAB4",#N/A,TRUE,"GENERAL";"TAB5",#N/A,TRUE,"GENERAL"}</definedName>
    <definedName name="_s2" localSheetId="14">{"TAB1",#N/A,TRUE,"GENERAL";"TAB2",#N/A,TRUE,"GENERAL";"TAB3",#N/A,TRUE,"GENERAL";"TAB4",#N/A,TRUE,"GENERAL";"TAB5",#N/A,TRUE,"GENERAL"}</definedName>
    <definedName name="_s2">{"TAB1",#N/A,TRUE,"GENERAL";"TAB2",#N/A,TRUE,"GENERAL";"TAB3",#N/A,TRUE,"GENERAL";"TAB4",#N/A,TRUE,"GENERAL";"TAB5",#N/A,TRUE,"GENERAL"}</definedName>
    <definedName name="_s3" localSheetId="12">{"TAB1",#N/A,TRUE,"GENERAL";"TAB2",#N/A,TRUE,"GENERAL";"TAB3",#N/A,TRUE,"GENERAL";"TAB4",#N/A,TRUE,"GENERAL";"TAB5",#N/A,TRUE,"GENERAL"}</definedName>
    <definedName name="_s3" localSheetId="11">{"TAB1",#N/A,TRUE,"GENERAL";"TAB2",#N/A,TRUE,"GENERAL";"TAB3",#N/A,TRUE,"GENERAL";"TAB4",#N/A,TRUE,"GENERAL";"TAB5",#N/A,TRUE,"GENERAL"}</definedName>
    <definedName name="_s3" localSheetId="13">{"TAB1",#N/A,TRUE,"GENERAL";"TAB2",#N/A,TRUE,"GENERAL";"TAB3",#N/A,TRUE,"GENERAL";"TAB4",#N/A,TRUE,"GENERAL";"TAB5",#N/A,TRUE,"GENERAL"}</definedName>
    <definedName name="_s3" localSheetId="15">{"TAB1",#N/A,TRUE,"GENERAL";"TAB2",#N/A,TRUE,"GENERAL";"TAB3",#N/A,TRUE,"GENERAL";"TAB4",#N/A,TRUE,"GENERAL";"TAB5",#N/A,TRUE,"GENERAL"}</definedName>
    <definedName name="_s3" localSheetId="14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 localSheetId="12">{"via1",#N/A,TRUE,"general";"via2",#N/A,TRUE,"general";"via3",#N/A,TRUE,"general"}</definedName>
    <definedName name="_s4" localSheetId="11">{"via1",#N/A,TRUE,"general";"via2",#N/A,TRUE,"general";"via3",#N/A,TRUE,"general"}</definedName>
    <definedName name="_s4" localSheetId="13">{"via1",#N/A,TRUE,"general";"via2",#N/A,TRUE,"general";"via3",#N/A,TRUE,"general"}</definedName>
    <definedName name="_s4" localSheetId="15">{"via1",#N/A,TRUE,"general";"via2",#N/A,TRUE,"general";"via3",#N/A,TRUE,"general"}</definedName>
    <definedName name="_s4" localSheetId="14">{"via1",#N/A,TRUE,"general";"via2",#N/A,TRUE,"general";"via3",#N/A,TRUE,"general"}</definedName>
    <definedName name="_s4">{"via1",#N/A,TRUE,"general";"via2",#N/A,TRUE,"general";"via3",#N/A,TRUE,"general"}</definedName>
    <definedName name="_s5" localSheetId="12">{"via1",#N/A,TRUE,"general";"via2",#N/A,TRUE,"general";"via3",#N/A,TRUE,"general"}</definedName>
    <definedName name="_s5" localSheetId="11">{"via1",#N/A,TRUE,"general";"via2",#N/A,TRUE,"general";"via3",#N/A,TRUE,"general"}</definedName>
    <definedName name="_s5" localSheetId="13">{"via1",#N/A,TRUE,"general";"via2",#N/A,TRUE,"general";"via3",#N/A,TRUE,"general"}</definedName>
    <definedName name="_s5" localSheetId="15">{"via1",#N/A,TRUE,"general";"via2",#N/A,TRUE,"general";"via3",#N/A,TRUE,"general"}</definedName>
    <definedName name="_s5" localSheetId="14">{"via1",#N/A,TRUE,"general";"via2",#N/A,TRUE,"general";"via3",#N/A,TRUE,"general"}</definedName>
    <definedName name="_s5">{"via1",#N/A,TRUE,"general";"via2",#N/A,TRUE,"general";"via3",#N/A,TRUE,"general"}</definedName>
    <definedName name="_s6" localSheetId="12">{"TAB1",#N/A,TRUE,"GENERAL";"TAB2",#N/A,TRUE,"GENERAL";"TAB3",#N/A,TRUE,"GENERAL";"TAB4",#N/A,TRUE,"GENERAL";"TAB5",#N/A,TRUE,"GENERAL"}</definedName>
    <definedName name="_s6" localSheetId="11">{"TAB1",#N/A,TRUE,"GENERAL";"TAB2",#N/A,TRUE,"GENERAL";"TAB3",#N/A,TRUE,"GENERAL";"TAB4",#N/A,TRUE,"GENERAL";"TAB5",#N/A,TRUE,"GENERAL"}</definedName>
    <definedName name="_s6" localSheetId="13">{"TAB1",#N/A,TRUE,"GENERAL";"TAB2",#N/A,TRUE,"GENERAL";"TAB3",#N/A,TRUE,"GENERAL";"TAB4",#N/A,TRUE,"GENERAL";"TAB5",#N/A,TRUE,"GENERAL"}</definedName>
    <definedName name="_s6" localSheetId="15">{"TAB1",#N/A,TRUE,"GENERAL";"TAB2",#N/A,TRUE,"GENERAL";"TAB3",#N/A,TRUE,"GENERAL";"TAB4",#N/A,TRUE,"GENERAL";"TAB5",#N/A,TRUE,"GENERAL"}</definedName>
    <definedName name="_s6" localSheetId="14">{"TAB1",#N/A,TRUE,"GENERAL";"TAB2",#N/A,TRUE,"GENERAL";"TAB3",#N/A,TRUE,"GENERAL";"TAB4",#N/A,TRUE,"GENERAL";"TAB5",#N/A,TRUE,"GENERAL"}</definedName>
    <definedName name="_s6">{"TAB1",#N/A,TRUE,"GENERAL";"TAB2",#N/A,TRUE,"GENERAL";"TAB3",#N/A,TRUE,"GENERAL";"TAB4",#N/A,TRUE,"GENERAL";"TAB5",#N/A,TRUE,"GENERAL"}</definedName>
    <definedName name="_s7" localSheetId="12">{"via1",#N/A,TRUE,"general";"via2",#N/A,TRUE,"general";"via3",#N/A,TRUE,"general"}</definedName>
    <definedName name="_s7" localSheetId="11">{"via1",#N/A,TRUE,"general";"via2",#N/A,TRUE,"general";"via3",#N/A,TRUE,"general"}</definedName>
    <definedName name="_s7" localSheetId="13">{"via1",#N/A,TRUE,"general";"via2",#N/A,TRUE,"general";"via3",#N/A,TRUE,"general"}</definedName>
    <definedName name="_s7" localSheetId="15">{"via1",#N/A,TRUE,"general";"via2",#N/A,TRUE,"general";"via3",#N/A,TRUE,"general"}</definedName>
    <definedName name="_s7" localSheetId="14">{"via1",#N/A,TRUE,"general";"via2",#N/A,TRUE,"general";"via3",#N/A,TRUE,"general"}</definedName>
    <definedName name="_s7">{"via1",#N/A,TRUE,"general";"via2",#N/A,TRUE,"general";"via3",#N/A,TRUE,"general"}</definedName>
    <definedName name="_SBC1" localSheetId="8">[10]INV!$A$12:$D$15</definedName>
    <definedName name="_SBC1">[2]INV!$A$12:$D$15</definedName>
    <definedName name="_SBC3" localSheetId="8">[10]INV!$F$12:$I$15</definedName>
    <definedName name="_SBC3">[2]INV!$F$12:$I$15</definedName>
    <definedName name="_SBC5" localSheetId="8">[10]INV!$K$12:$N$15</definedName>
    <definedName name="_SBC5">[2]INV!$K$12:$N$15</definedName>
    <definedName name="_Sort" localSheetId="12">#REF!</definedName>
    <definedName name="_Sort" localSheetId="11">#REF!</definedName>
    <definedName name="_Sort" localSheetId="13">#REF!</definedName>
    <definedName name="_Sort" localSheetId="15">#REF!</definedName>
    <definedName name="_Sort" localSheetId="14">#REF!</definedName>
    <definedName name="_Sort">#REF!</definedName>
    <definedName name="_t3" localSheetId="12">{"TAB1",#N/A,TRUE,"GENERAL";"TAB2",#N/A,TRUE,"GENERAL";"TAB3",#N/A,TRUE,"GENERAL";"TAB4",#N/A,TRUE,"GENERAL";"TAB5",#N/A,TRUE,"GENERAL"}</definedName>
    <definedName name="_t3" localSheetId="11">{"TAB1",#N/A,TRUE,"GENERAL";"TAB2",#N/A,TRUE,"GENERAL";"TAB3",#N/A,TRUE,"GENERAL";"TAB4",#N/A,TRUE,"GENERAL";"TAB5",#N/A,TRUE,"GENERAL"}</definedName>
    <definedName name="_t3" localSheetId="13">{"TAB1",#N/A,TRUE,"GENERAL";"TAB2",#N/A,TRUE,"GENERAL";"TAB3",#N/A,TRUE,"GENERAL";"TAB4",#N/A,TRUE,"GENERAL";"TAB5",#N/A,TRUE,"GENERAL"}</definedName>
    <definedName name="_t3" localSheetId="15">{"TAB1",#N/A,TRUE,"GENERAL";"TAB2",#N/A,TRUE,"GENERAL";"TAB3",#N/A,TRUE,"GENERAL";"TAB4",#N/A,TRUE,"GENERAL";"TAB5",#N/A,TRUE,"GENERAL"}</definedName>
    <definedName name="_t3" localSheetId="14">{"TAB1",#N/A,TRUE,"GENERAL";"TAB2",#N/A,TRUE,"GENERAL";"TAB3",#N/A,TRUE,"GENERAL";"TAB4",#N/A,TRUE,"GENERAL";"TAB5",#N/A,TRUE,"GENERAL"}</definedName>
    <definedName name="_t3">{"TAB1",#N/A,TRUE,"GENERAL";"TAB2",#N/A,TRUE,"GENERAL";"TAB3",#N/A,TRUE,"GENERAL";"TAB4",#N/A,TRUE,"GENERAL";"TAB5",#N/A,TRUE,"GENERAL"}</definedName>
    <definedName name="_t4" localSheetId="12">{"via1",#N/A,TRUE,"general";"via2",#N/A,TRUE,"general";"via3",#N/A,TRUE,"general"}</definedName>
    <definedName name="_t4" localSheetId="11">{"via1",#N/A,TRUE,"general";"via2",#N/A,TRUE,"general";"via3",#N/A,TRUE,"general"}</definedName>
    <definedName name="_t4" localSheetId="13">{"via1",#N/A,TRUE,"general";"via2",#N/A,TRUE,"general";"via3",#N/A,TRUE,"general"}</definedName>
    <definedName name="_t4" localSheetId="15">{"via1",#N/A,TRUE,"general";"via2",#N/A,TRUE,"general";"via3",#N/A,TRUE,"general"}</definedName>
    <definedName name="_t4" localSheetId="14">{"via1",#N/A,TRUE,"general";"via2",#N/A,TRUE,"general";"via3",#N/A,TRUE,"general"}</definedName>
    <definedName name="_t4">{"via1",#N/A,TRUE,"general";"via2",#N/A,TRUE,"general";"via3",#N/A,TRUE,"general"}</definedName>
    <definedName name="_t5" localSheetId="12">{"TAB1",#N/A,TRUE,"GENERAL";"TAB2",#N/A,TRUE,"GENERAL";"TAB3",#N/A,TRUE,"GENERAL";"TAB4",#N/A,TRUE,"GENERAL";"TAB5",#N/A,TRUE,"GENERAL"}</definedName>
    <definedName name="_t5" localSheetId="11">{"TAB1",#N/A,TRUE,"GENERAL";"TAB2",#N/A,TRUE,"GENERAL";"TAB3",#N/A,TRUE,"GENERAL";"TAB4",#N/A,TRUE,"GENERAL";"TAB5",#N/A,TRUE,"GENERAL"}</definedName>
    <definedName name="_t5" localSheetId="13">{"TAB1",#N/A,TRUE,"GENERAL";"TAB2",#N/A,TRUE,"GENERAL";"TAB3",#N/A,TRUE,"GENERAL";"TAB4",#N/A,TRUE,"GENERAL";"TAB5",#N/A,TRUE,"GENERAL"}</definedName>
    <definedName name="_t5" localSheetId="15">{"TAB1",#N/A,TRUE,"GENERAL";"TAB2",#N/A,TRUE,"GENERAL";"TAB3",#N/A,TRUE,"GENERAL";"TAB4",#N/A,TRUE,"GENERAL";"TAB5",#N/A,TRUE,"GENERAL"}</definedName>
    <definedName name="_t5" localSheetId="14">{"TAB1",#N/A,TRUE,"GENERAL";"TAB2",#N/A,TRUE,"GENERAL";"TAB3",#N/A,TRUE,"GENERAL";"TAB4",#N/A,TRUE,"GENERAL";"TAB5",#N/A,TRUE,"GENERAL"}</definedName>
    <definedName name="_t5">{"TAB1",#N/A,TRUE,"GENERAL";"TAB2",#N/A,TRUE,"GENERAL";"TAB3",#N/A,TRUE,"GENERAL";"TAB4",#N/A,TRUE,"GENERAL";"TAB5",#N/A,TRUE,"GENERAL"}</definedName>
    <definedName name="_t6" localSheetId="12">{"via1",#N/A,TRUE,"general";"via2",#N/A,TRUE,"general";"via3",#N/A,TRUE,"general"}</definedName>
    <definedName name="_t6" localSheetId="11">{"via1",#N/A,TRUE,"general";"via2",#N/A,TRUE,"general";"via3",#N/A,TRUE,"general"}</definedName>
    <definedName name="_t6" localSheetId="13">{"via1",#N/A,TRUE,"general";"via2",#N/A,TRUE,"general";"via3",#N/A,TRUE,"general"}</definedName>
    <definedName name="_t6" localSheetId="15">{"via1",#N/A,TRUE,"general";"via2",#N/A,TRUE,"general";"via3",#N/A,TRUE,"general"}</definedName>
    <definedName name="_t6" localSheetId="14">{"via1",#N/A,TRUE,"general";"via2",#N/A,TRUE,"general";"via3",#N/A,TRUE,"general"}</definedName>
    <definedName name="_t6">{"via1",#N/A,TRUE,"general";"via2",#N/A,TRUE,"general";"via3",#N/A,TRUE,"general"}</definedName>
    <definedName name="_t66" localSheetId="12">{"TAB1",#N/A,TRUE,"GENERAL";"TAB2",#N/A,TRUE,"GENERAL";"TAB3",#N/A,TRUE,"GENERAL";"TAB4",#N/A,TRUE,"GENERAL";"TAB5",#N/A,TRUE,"GENERAL"}</definedName>
    <definedName name="_t66" localSheetId="11">{"TAB1",#N/A,TRUE,"GENERAL";"TAB2",#N/A,TRUE,"GENERAL";"TAB3",#N/A,TRUE,"GENERAL";"TAB4",#N/A,TRUE,"GENERAL";"TAB5",#N/A,TRUE,"GENERAL"}</definedName>
    <definedName name="_t66" localSheetId="13">{"TAB1",#N/A,TRUE,"GENERAL";"TAB2",#N/A,TRUE,"GENERAL";"TAB3",#N/A,TRUE,"GENERAL";"TAB4",#N/A,TRUE,"GENERAL";"TAB5",#N/A,TRUE,"GENERAL"}</definedName>
    <definedName name="_t66" localSheetId="15">{"TAB1",#N/A,TRUE,"GENERAL";"TAB2",#N/A,TRUE,"GENERAL";"TAB3",#N/A,TRUE,"GENERAL";"TAB4",#N/A,TRUE,"GENERAL";"TAB5",#N/A,TRUE,"GENERAL"}</definedName>
    <definedName name="_t66" localSheetId="14">{"TAB1",#N/A,TRUE,"GENERAL";"TAB2",#N/A,TRUE,"GENERAL";"TAB3",#N/A,TRUE,"GENERAL";"TAB4",#N/A,TRUE,"GENERAL";"TAB5",#N/A,TRUE,"GENERAL"}</definedName>
    <definedName name="_t66">{"TAB1",#N/A,TRUE,"GENERAL";"TAB2",#N/A,TRUE,"GENERAL";"TAB3",#N/A,TRUE,"GENERAL";"TAB4",#N/A,TRUE,"GENERAL";"TAB5",#N/A,TRUE,"GENERAL"}</definedName>
    <definedName name="_t7" localSheetId="12">{"via1",#N/A,TRUE,"general";"via2",#N/A,TRUE,"general";"via3",#N/A,TRUE,"general"}</definedName>
    <definedName name="_t7" localSheetId="11">{"via1",#N/A,TRUE,"general";"via2",#N/A,TRUE,"general";"via3",#N/A,TRUE,"general"}</definedName>
    <definedName name="_t7" localSheetId="13">{"via1",#N/A,TRUE,"general";"via2",#N/A,TRUE,"general";"via3",#N/A,TRUE,"general"}</definedName>
    <definedName name="_t7" localSheetId="15">{"via1",#N/A,TRUE,"general";"via2",#N/A,TRUE,"general";"via3",#N/A,TRUE,"general"}</definedName>
    <definedName name="_t7" localSheetId="14">{"via1",#N/A,TRUE,"general";"via2",#N/A,TRUE,"general";"via3",#N/A,TRUE,"general"}</definedName>
    <definedName name="_t7">{"via1",#N/A,TRUE,"general";"via2",#N/A,TRUE,"general";"via3",#N/A,TRUE,"general"}</definedName>
    <definedName name="_t77" localSheetId="12">{"TAB1",#N/A,TRUE,"GENERAL";"TAB2",#N/A,TRUE,"GENERAL";"TAB3",#N/A,TRUE,"GENERAL";"TAB4",#N/A,TRUE,"GENERAL";"TAB5",#N/A,TRUE,"GENERAL"}</definedName>
    <definedName name="_t77" localSheetId="11">{"TAB1",#N/A,TRUE,"GENERAL";"TAB2",#N/A,TRUE,"GENERAL";"TAB3",#N/A,TRUE,"GENERAL";"TAB4",#N/A,TRUE,"GENERAL";"TAB5",#N/A,TRUE,"GENERAL"}</definedName>
    <definedName name="_t77" localSheetId="13">{"TAB1",#N/A,TRUE,"GENERAL";"TAB2",#N/A,TRUE,"GENERAL";"TAB3",#N/A,TRUE,"GENERAL";"TAB4",#N/A,TRUE,"GENERAL";"TAB5",#N/A,TRUE,"GENERAL"}</definedName>
    <definedName name="_t77" localSheetId="15">{"TAB1",#N/A,TRUE,"GENERAL";"TAB2",#N/A,TRUE,"GENERAL";"TAB3",#N/A,TRUE,"GENERAL";"TAB4",#N/A,TRUE,"GENERAL";"TAB5",#N/A,TRUE,"GENERAL"}</definedName>
    <definedName name="_t77" localSheetId="14">{"TAB1",#N/A,TRUE,"GENERAL";"TAB2",#N/A,TRUE,"GENERAL";"TAB3",#N/A,TRUE,"GENERAL";"TAB4",#N/A,TRUE,"GENERAL";"TAB5",#N/A,TRUE,"GENERAL"}</definedName>
    <definedName name="_t77">{"TAB1",#N/A,TRUE,"GENERAL";"TAB2",#N/A,TRUE,"GENERAL";"TAB3",#N/A,TRUE,"GENERAL";"TAB4",#N/A,TRUE,"GENERAL";"TAB5",#N/A,TRUE,"GENERAL"}</definedName>
    <definedName name="_t8" localSheetId="12">{"TAB1",#N/A,TRUE,"GENERAL";"TAB2",#N/A,TRUE,"GENERAL";"TAB3",#N/A,TRUE,"GENERAL";"TAB4",#N/A,TRUE,"GENERAL";"TAB5",#N/A,TRUE,"GENERAL"}</definedName>
    <definedName name="_t8" localSheetId="11">{"TAB1",#N/A,TRUE,"GENERAL";"TAB2",#N/A,TRUE,"GENERAL";"TAB3",#N/A,TRUE,"GENERAL";"TAB4",#N/A,TRUE,"GENERAL";"TAB5",#N/A,TRUE,"GENERAL"}</definedName>
    <definedName name="_t8" localSheetId="13">{"TAB1",#N/A,TRUE,"GENERAL";"TAB2",#N/A,TRUE,"GENERAL";"TAB3",#N/A,TRUE,"GENERAL";"TAB4",#N/A,TRUE,"GENERAL";"TAB5",#N/A,TRUE,"GENERAL"}</definedName>
    <definedName name="_t8" localSheetId="15">{"TAB1",#N/A,TRUE,"GENERAL";"TAB2",#N/A,TRUE,"GENERAL";"TAB3",#N/A,TRUE,"GENERAL";"TAB4",#N/A,TRUE,"GENERAL";"TAB5",#N/A,TRUE,"GENERAL"}</definedName>
    <definedName name="_t8" localSheetId="14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 localSheetId="12">{"via1",#N/A,TRUE,"general";"via2",#N/A,TRUE,"general";"via3",#N/A,TRUE,"general"}</definedName>
    <definedName name="_t88" localSheetId="11">{"via1",#N/A,TRUE,"general";"via2",#N/A,TRUE,"general";"via3",#N/A,TRUE,"general"}</definedName>
    <definedName name="_t88" localSheetId="13">{"via1",#N/A,TRUE,"general";"via2",#N/A,TRUE,"general";"via3",#N/A,TRUE,"general"}</definedName>
    <definedName name="_t88" localSheetId="15">{"via1",#N/A,TRUE,"general";"via2",#N/A,TRUE,"general";"via3",#N/A,TRUE,"general"}</definedName>
    <definedName name="_t88" localSheetId="14">{"via1",#N/A,TRUE,"general";"via2",#N/A,TRUE,"general";"via3",#N/A,TRUE,"general"}</definedName>
    <definedName name="_t88">{"via1",#N/A,TRUE,"general";"via2",#N/A,TRUE,"general";"via3",#N/A,TRUE,"general"}</definedName>
    <definedName name="_t9" localSheetId="12">{"TAB1",#N/A,TRUE,"GENERAL";"TAB2",#N/A,TRUE,"GENERAL";"TAB3",#N/A,TRUE,"GENERAL";"TAB4",#N/A,TRUE,"GENERAL";"TAB5",#N/A,TRUE,"GENERAL"}</definedName>
    <definedName name="_t9" localSheetId="11">{"TAB1",#N/A,TRUE,"GENERAL";"TAB2",#N/A,TRUE,"GENERAL";"TAB3",#N/A,TRUE,"GENERAL";"TAB4",#N/A,TRUE,"GENERAL";"TAB5",#N/A,TRUE,"GENERAL"}</definedName>
    <definedName name="_t9" localSheetId="13">{"TAB1",#N/A,TRUE,"GENERAL";"TAB2",#N/A,TRUE,"GENERAL";"TAB3",#N/A,TRUE,"GENERAL";"TAB4",#N/A,TRUE,"GENERAL";"TAB5",#N/A,TRUE,"GENERAL"}</definedName>
    <definedName name="_t9" localSheetId="15">{"TAB1",#N/A,TRUE,"GENERAL";"TAB2",#N/A,TRUE,"GENERAL";"TAB3",#N/A,TRUE,"GENERAL";"TAB4",#N/A,TRUE,"GENERAL";"TAB5",#N/A,TRUE,"GENERAL"}</definedName>
    <definedName name="_t9" localSheetId="14">{"TAB1",#N/A,TRUE,"GENERAL";"TAB2",#N/A,TRUE,"GENERAL";"TAB3",#N/A,TRUE,"GENERAL";"TAB4",#N/A,TRUE,"GENERAL";"TAB5",#N/A,TRUE,"GENERAL"}</definedName>
    <definedName name="_t9">{"TAB1",#N/A,TRUE,"GENERAL";"TAB2",#N/A,TRUE,"GENERAL";"TAB3",#N/A,TRUE,"GENERAL";"TAB4",#N/A,TRUE,"GENERAL";"TAB5",#N/A,TRUE,"GENERAL"}</definedName>
    <definedName name="_t99" localSheetId="12">{"via1",#N/A,TRUE,"general";"via2",#N/A,TRUE,"general";"via3",#N/A,TRUE,"general"}</definedName>
    <definedName name="_t99" localSheetId="11">{"via1",#N/A,TRUE,"general";"via2",#N/A,TRUE,"general";"via3",#N/A,TRUE,"general"}</definedName>
    <definedName name="_t99" localSheetId="13">{"via1",#N/A,TRUE,"general";"via2",#N/A,TRUE,"general";"via3",#N/A,TRUE,"general"}</definedName>
    <definedName name="_t99" localSheetId="15">{"via1",#N/A,TRUE,"general";"via2",#N/A,TRUE,"general";"via3",#N/A,TRUE,"general"}</definedName>
    <definedName name="_t99" localSheetId="14">{"via1",#N/A,TRUE,"general";"via2",#N/A,TRUE,"general";"via3",#N/A,TRUE,"general"}</definedName>
    <definedName name="_t99">{"via1",#N/A,TRUE,"general";"via2",#N/A,TRUE,"general";"via3",#N/A,TRUE,"general"}</definedName>
    <definedName name="_tab1" localSheetId="8">#REF!</definedName>
    <definedName name="_tab1">#REF!</definedName>
    <definedName name="_tab2" localSheetId="8">#REF!</definedName>
    <definedName name="_tab2">#REF!</definedName>
    <definedName name="_tab3" localSheetId="8">#REF!</definedName>
    <definedName name="_tab3">#REF!</definedName>
    <definedName name="_TAB4" localSheetId="8">#REF!</definedName>
    <definedName name="_TAB4">#REF!</definedName>
    <definedName name="_Table1_In1" localSheetId="12">#REF!</definedName>
    <definedName name="_Table1_In1" localSheetId="15">#REF!</definedName>
    <definedName name="_Table1_In1">#REF!</definedName>
    <definedName name="_Table1_Out" localSheetId="12">#REF!</definedName>
    <definedName name="_Table1_Out" localSheetId="15">#REF!</definedName>
    <definedName name="_Table1_Out">#REF!</definedName>
    <definedName name="_TEE333">[13]Precios!$C$52</definedName>
    <definedName name="_u4" localSheetId="12">{"TAB1",#N/A,TRUE,"GENERAL";"TAB2",#N/A,TRUE,"GENERAL";"TAB3",#N/A,TRUE,"GENERAL";"TAB4",#N/A,TRUE,"GENERAL";"TAB5",#N/A,TRUE,"GENERAL"}</definedName>
    <definedName name="_u4" localSheetId="11">{"TAB1",#N/A,TRUE,"GENERAL";"TAB2",#N/A,TRUE,"GENERAL";"TAB3",#N/A,TRUE,"GENERAL";"TAB4",#N/A,TRUE,"GENERAL";"TAB5",#N/A,TRUE,"GENERAL"}</definedName>
    <definedName name="_u4" localSheetId="13">{"TAB1",#N/A,TRUE,"GENERAL";"TAB2",#N/A,TRUE,"GENERAL";"TAB3",#N/A,TRUE,"GENERAL";"TAB4",#N/A,TRUE,"GENERAL";"TAB5",#N/A,TRUE,"GENERAL"}</definedName>
    <definedName name="_u4" localSheetId="15">{"TAB1",#N/A,TRUE,"GENERAL";"TAB2",#N/A,TRUE,"GENERAL";"TAB3",#N/A,TRUE,"GENERAL";"TAB4",#N/A,TRUE,"GENERAL";"TAB5",#N/A,TRUE,"GENERAL"}</definedName>
    <definedName name="_u4" localSheetId="14">{"TAB1",#N/A,TRUE,"GENERAL";"TAB2",#N/A,TRUE,"GENERAL";"TAB3",#N/A,TRUE,"GENERAL";"TAB4",#N/A,TRUE,"GENERAL";"TAB5",#N/A,TRUE,"GENERAL"}</definedName>
    <definedName name="_u4">{"TAB1",#N/A,TRUE,"GENERAL";"TAB2",#N/A,TRUE,"GENERAL";"TAB3",#N/A,TRUE,"GENERAL";"TAB4",#N/A,TRUE,"GENERAL";"TAB5",#N/A,TRUE,"GENERAL"}</definedName>
    <definedName name="_u5" localSheetId="12">{"TAB1",#N/A,TRUE,"GENERAL";"TAB2",#N/A,TRUE,"GENERAL";"TAB3",#N/A,TRUE,"GENERAL";"TAB4",#N/A,TRUE,"GENERAL";"TAB5",#N/A,TRUE,"GENERAL"}</definedName>
    <definedName name="_u5" localSheetId="11">{"TAB1",#N/A,TRUE,"GENERAL";"TAB2",#N/A,TRUE,"GENERAL";"TAB3",#N/A,TRUE,"GENERAL";"TAB4",#N/A,TRUE,"GENERAL";"TAB5",#N/A,TRUE,"GENERAL"}</definedName>
    <definedName name="_u5" localSheetId="13">{"TAB1",#N/A,TRUE,"GENERAL";"TAB2",#N/A,TRUE,"GENERAL";"TAB3",#N/A,TRUE,"GENERAL";"TAB4",#N/A,TRUE,"GENERAL";"TAB5",#N/A,TRUE,"GENERAL"}</definedName>
    <definedName name="_u5" localSheetId="15">{"TAB1",#N/A,TRUE,"GENERAL";"TAB2",#N/A,TRUE,"GENERAL";"TAB3",#N/A,TRUE,"GENERAL";"TAB4",#N/A,TRUE,"GENERAL";"TAB5",#N/A,TRUE,"GENERAL"}</definedName>
    <definedName name="_u5" localSheetId="1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 localSheetId="12">{"TAB1",#N/A,TRUE,"GENERAL";"TAB2",#N/A,TRUE,"GENERAL";"TAB3",#N/A,TRUE,"GENERAL";"TAB4",#N/A,TRUE,"GENERAL";"TAB5",#N/A,TRUE,"GENERAL"}</definedName>
    <definedName name="_u6" localSheetId="11">{"TAB1",#N/A,TRUE,"GENERAL";"TAB2",#N/A,TRUE,"GENERAL";"TAB3",#N/A,TRUE,"GENERAL";"TAB4",#N/A,TRUE,"GENERAL";"TAB5",#N/A,TRUE,"GENERAL"}</definedName>
    <definedName name="_u6" localSheetId="13">{"TAB1",#N/A,TRUE,"GENERAL";"TAB2",#N/A,TRUE,"GENERAL";"TAB3",#N/A,TRUE,"GENERAL";"TAB4",#N/A,TRUE,"GENERAL";"TAB5",#N/A,TRUE,"GENERAL"}</definedName>
    <definedName name="_u6" localSheetId="15">{"TAB1",#N/A,TRUE,"GENERAL";"TAB2",#N/A,TRUE,"GENERAL";"TAB3",#N/A,TRUE,"GENERAL";"TAB4",#N/A,TRUE,"GENERAL";"TAB5",#N/A,TRUE,"GENERAL"}</definedName>
    <definedName name="_u6" localSheetId="14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 localSheetId="12">{"via1",#N/A,TRUE,"general";"via2",#N/A,TRUE,"general";"via3",#N/A,TRUE,"general"}</definedName>
    <definedName name="_u7" localSheetId="11">{"via1",#N/A,TRUE,"general";"via2",#N/A,TRUE,"general";"via3",#N/A,TRUE,"general"}</definedName>
    <definedName name="_u7" localSheetId="13">{"via1",#N/A,TRUE,"general";"via2",#N/A,TRUE,"general";"via3",#N/A,TRUE,"general"}</definedName>
    <definedName name="_u7" localSheetId="15">{"via1",#N/A,TRUE,"general";"via2",#N/A,TRUE,"general";"via3",#N/A,TRUE,"general"}</definedName>
    <definedName name="_u7" localSheetId="14">{"via1",#N/A,TRUE,"general";"via2",#N/A,TRUE,"general";"via3",#N/A,TRUE,"general"}</definedName>
    <definedName name="_u7">{"via1",#N/A,TRUE,"general";"via2",#N/A,TRUE,"general";"via3",#N/A,TRUE,"general"}</definedName>
    <definedName name="_u8" localSheetId="12">{"TAB1",#N/A,TRUE,"GENERAL";"TAB2",#N/A,TRUE,"GENERAL";"TAB3",#N/A,TRUE,"GENERAL";"TAB4",#N/A,TRUE,"GENERAL";"TAB5",#N/A,TRUE,"GENERAL"}</definedName>
    <definedName name="_u8" localSheetId="11">{"TAB1",#N/A,TRUE,"GENERAL";"TAB2",#N/A,TRUE,"GENERAL";"TAB3",#N/A,TRUE,"GENERAL";"TAB4",#N/A,TRUE,"GENERAL";"TAB5",#N/A,TRUE,"GENERAL"}</definedName>
    <definedName name="_u8" localSheetId="13">{"TAB1",#N/A,TRUE,"GENERAL";"TAB2",#N/A,TRUE,"GENERAL";"TAB3",#N/A,TRUE,"GENERAL";"TAB4",#N/A,TRUE,"GENERAL";"TAB5",#N/A,TRUE,"GENERAL"}</definedName>
    <definedName name="_u8" localSheetId="15">{"TAB1",#N/A,TRUE,"GENERAL";"TAB2",#N/A,TRUE,"GENERAL";"TAB3",#N/A,TRUE,"GENERAL";"TAB4",#N/A,TRUE,"GENERAL";"TAB5",#N/A,TRUE,"GENERAL"}</definedName>
    <definedName name="_u8" localSheetId="14">{"TAB1",#N/A,TRUE,"GENERAL";"TAB2",#N/A,TRUE,"GENERAL";"TAB3",#N/A,TRUE,"GENERAL";"TAB4",#N/A,TRUE,"GENERAL";"TAB5",#N/A,TRUE,"GENERAL"}</definedName>
    <definedName name="_u8">{"TAB1",#N/A,TRUE,"GENERAL";"TAB2",#N/A,TRUE,"GENERAL";"TAB3",#N/A,TRUE,"GENERAL";"TAB4",#N/A,TRUE,"GENERAL";"TAB5",#N/A,TRUE,"GENERAL"}</definedName>
    <definedName name="_u9" localSheetId="12">{"TAB1",#N/A,TRUE,"GENERAL";"TAB2",#N/A,TRUE,"GENERAL";"TAB3",#N/A,TRUE,"GENERAL";"TAB4",#N/A,TRUE,"GENERAL";"TAB5",#N/A,TRUE,"GENERAL"}</definedName>
    <definedName name="_u9" localSheetId="11">{"TAB1",#N/A,TRUE,"GENERAL";"TAB2",#N/A,TRUE,"GENERAL";"TAB3",#N/A,TRUE,"GENERAL";"TAB4",#N/A,TRUE,"GENERAL";"TAB5",#N/A,TRUE,"GENERAL"}</definedName>
    <definedName name="_u9" localSheetId="13">{"TAB1",#N/A,TRUE,"GENERAL";"TAB2",#N/A,TRUE,"GENERAL";"TAB3",#N/A,TRUE,"GENERAL";"TAB4",#N/A,TRUE,"GENERAL";"TAB5",#N/A,TRUE,"GENERAL"}</definedName>
    <definedName name="_u9" localSheetId="15">{"TAB1",#N/A,TRUE,"GENERAL";"TAB2",#N/A,TRUE,"GENERAL";"TAB3",#N/A,TRUE,"GENERAL";"TAB4",#N/A,TRUE,"GENERAL";"TAB5",#N/A,TRUE,"GENERAL"}</definedName>
    <definedName name="_u9" localSheetId="14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 localSheetId="12">{"TAB1",#N/A,TRUE,"GENERAL";"TAB2",#N/A,TRUE,"GENERAL";"TAB3",#N/A,TRUE,"GENERAL";"TAB4",#N/A,TRUE,"GENERAL";"TAB5",#N/A,TRUE,"GENERAL"}</definedName>
    <definedName name="_ur7" localSheetId="11">{"TAB1",#N/A,TRUE,"GENERAL";"TAB2",#N/A,TRUE,"GENERAL";"TAB3",#N/A,TRUE,"GENERAL";"TAB4",#N/A,TRUE,"GENERAL";"TAB5",#N/A,TRUE,"GENERAL"}</definedName>
    <definedName name="_ur7" localSheetId="13">{"TAB1",#N/A,TRUE,"GENERAL";"TAB2",#N/A,TRUE,"GENERAL";"TAB3",#N/A,TRUE,"GENERAL";"TAB4",#N/A,TRUE,"GENERAL";"TAB5",#N/A,TRUE,"GENERAL"}</definedName>
    <definedName name="_ur7" localSheetId="15">{"TAB1",#N/A,TRUE,"GENERAL";"TAB2",#N/A,TRUE,"GENERAL";"TAB3",#N/A,TRUE,"GENERAL";"TAB4",#N/A,TRUE,"GENERAL";"TAB5",#N/A,TRUE,"GENERAL"}</definedName>
    <definedName name="_ur7" localSheetId="14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 localSheetId="12">{"via1",#N/A,TRUE,"general";"via2",#N/A,TRUE,"general";"via3",#N/A,TRUE,"general"}</definedName>
    <definedName name="_v2" localSheetId="11">{"via1",#N/A,TRUE,"general";"via2",#N/A,TRUE,"general";"via3",#N/A,TRUE,"general"}</definedName>
    <definedName name="_v2" localSheetId="13">{"via1",#N/A,TRUE,"general";"via2",#N/A,TRUE,"general";"via3",#N/A,TRUE,"general"}</definedName>
    <definedName name="_v2" localSheetId="15">{"via1",#N/A,TRUE,"general";"via2",#N/A,TRUE,"general";"via3",#N/A,TRUE,"general"}</definedName>
    <definedName name="_v2" localSheetId="14">{"via1",#N/A,TRUE,"general";"via2",#N/A,TRUE,"general";"via3",#N/A,TRUE,"general"}</definedName>
    <definedName name="_v2">{"via1",#N/A,TRUE,"general";"via2",#N/A,TRUE,"general";"via3",#N/A,TRUE,"general"}</definedName>
    <definedName name="_v3" localSheetId="12">{"TAB1",#N/A,TRUE,"GENERAL";"TAB2",#N/A,TRUE,"GENERAL";"TAB3",#N/A,TRUE,"GENERAL";"TAB4",#N/A,TRUE,"GENERAL";"TAB5",#N/A,TRUE,"GENERAL"}</definedName>
    <definedName name="_v3" localSheetId="11">{"TAB1",#N/A,TRUE,"GENERAL";"TAB2",#N/A,TRUE,"GENERAL";"TAB3",#N/A,TRUE,"GENERAL";"TAB4",#N/A,TRUE,"GENERAL";"TAB5",#N/A,TRUE,"GENERAL"}</definedName>
    <definedName name="_v3" localSheetId="13">{"TAB1",#N/A,TRUE,"GENERAL";"TAB2",#N/A,TRUE,"GENERAL";"TAB3",#N/A,TRUE,"GENERAL";"TAB4",#N/A,TRUE,"GENERAL";"TAB5",#N/A,TRUE,"GENERAL"}</definedName>
    <definedName name="_v3" localSheetId="15">{"TAB1",#N/A,TRUE,"GENERAL";"TAB2",#N/A,TRUE,"GENERAL";"TAB3",#N/A,TRUE,"GENERAL";"TAB4",#N/A,TRUE,"GENERAL";"TAB5",#N/A,TRUE,"GENERAL"}</definedName>
    <definedName name="_v3" localSheetId="14">{"TAB1",#N/A,TRUE,"GENERAL";"TAB2",#N/A,TRUE,"GENERAL";"TAB3",#N/A,TRUE,"GENERAL";"TAB4",#N/A,TRUE,"GENERAL";"TAB5",#N/A,TRUE,"GENERAL"}</definedName>
    <definedName name="_v3">{"TAB1",#N/A,TRUE,"GENERAL";"TAB2",#N/A,TRUE,"GENERAL";"TAB3",#N/A,TRUE,"GENERAL";"TAB4",#N/A,TRUE,"GENERAL";"TAB5",#N/A,TRUE,"GENERAL"}</definedName>
    <definedName name="_v4" localSheetId="12">{"TAB1",#N/A,TRUE,"GENERAL";"TAB2",#N/A,TRUE,"GENERAL";"TAB3",#N/A,TRUE,"GENERAL";"TAB4",#N/A,TRUE,"GENERAL";"TAB5",#N/A,TRUE,"GENERAL"}</definedName>
    <definedName name="_v4" localSheetId="11">{"TAB1",#N/A,TRUE,"GENERAL";"TAB2",#N/A,TRUE,"GENERAL";"TAB3",#N/A,TRUE,"GENERAL";"TAB4",#N/A,TRUE,"GENERAL";"TAB5",#N/A,TRUE,"GENERAL"}</definedName>
    <definedName name="_v4" localSheetId="13">{"TAB1",#N/A,TRUE,"GENERAL";"TAB2",#N/A,TRUE,"GENERAL";"TAB3",#N/A,TRUE,"GENERAL";"TAB4",#N/A,TRUE,"GENERAL";"TAB5",#N/A,TRUE,"GENERAL"}</definedName>
    <definedName name="_v4" localSheetId="15">{"TAB1",#N/A,TRUE,"GENERAL";"TAB2",#N/A,TRUE,"GENERAL";"TAB3",#N/A,TRUE,"GENERAL";"TAB4",#N/A,TRUE,"GENERAL";"TAB5",#N/A,TRUE,"GENERAL"}</definedName>
    <definedName name="_v4" localSheetId="14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 localSheetId="12">{"TAB1",#N/A,TRUE,"GENERAL";"TAB2",#N/A,TRUE,"GENERAL";"TAB3",#N/A,TRUE,"GENERAL";"TAB4",#N/A,TRUE,"GENERAL";"TAB5",#N/A,TRUE,"GENERAL"}</definedName>
    <definedName name="_v5" localSheetId="11">{"TAB1",#N/A,TRUE,"GENERAL";"TAB2",#N/A,TRUE,"GENERAL";"TAB3",#N/A,TRUE,"GENERAL";"TAB4",#N/A,TRUE,"GENERAL";"TAB5",#N/A,TRUE,"GENERAL"}</definedName>
    <definedName name="_v5" localSheetId="13">{"TAB1",#N/A,TRUE,"GENERAL";"TAB2",#N/A,TRUE,"GENERAL";"TAB3",#N/A,TRUE,"GENERAL";"TAB4",#N/A,TRUE,"GENERAL";"TAB5",#N/A,TRUE,"GENERAL"}</definedName>
    <definedName name="_v5" localSheetId="15">{"TAB1",#N/A,TRUE,"GENERAL";"TAB2",#N/A,TRUE,"GENERAL";"TAB3",#N/A,TRUE,"GENERAL";"TAB4",#N/A,TRUE,"GENERAL";"TAB5",#N/A,TRUE,"GENERAL"}</definedName>
    <definedName name="_v5" localSheetId="1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 localSheetId="12">{"TAB1",#N/A,TRUE,"GENERAL";"TAB2",#N/A,TRUE,"GENERAL";"TAB3",#N/A,TRUE,"GENERAL";"TAB4",#N/A,TRUE,"GENERAL";"TAB5",#N/A,TRUE,"GENERAL"}</definedName>
    <definedName name="_v6" localSheetId="11">{"TAB1",#N/A,TRUE,"GENERAL";"TAB2",#N/A,TRUE,"GENERAL";"TAB3",#N/A,TRUE,"GENERAL";"TAB4",#N/A,TRUE,"GENERAL";"TAB5",#N/A,TRUE,"GENERAL"}</definedName>
    <definedName name="_v6" localSheetId="13">{"TAB1",#N/A,TRUE,"GENERAL";"TAB2",#N/A,TRUE,"GENERAL";"TAB3",#N/A,TRUE,"GENERAL";"TAB4",#N/A,TRUE,"GENERAL";"TAB5",#N/A,TRUE,"GENERAL"}</definedName>
    <definedName name="_v6" localSheetId="15">{"TAB1",#N/A,TRUE,"GENERAL";"TAB2",#N/A,TRUE,"GENERAL";"TAB3",#N/A,TRUE,"GENERAL";"TAB4",#N/A,TRUE,"GENERAL";"TAB5",#N/A,TRUE,"GENERAL"}</definedName>
    <definedName name="_v6" localSheetId="14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 localSheetId="12">{"via1",#N/A,TRUE,"general";"via2",#N/A,TRUE,"general";"via3",#N/A,TRUE,"general"}</definedName>
    <definedName name="_v7" localSheetId="11">{"via1",#N/A,TRUE,"general";"via2",#N/A,TRUE,"general";"via3",#N/A,TRUE,"general"}</definedName>
    <definedName name="_v7" localSheetId="13">{"via1",#N/A,TRUE,"general";"via2",#N/A,TRUE,"general";"via3",#N/A,TRUE,"general"}</definedName>
    <definedName name="_v7" localSheetId="15">{"via1",#N/A,TRUE,"general";"via2",#N/A,TRUE,"general";"via3",#N/A,TRUE,"general"}</definedName>
    <definedName name="_v7" localSheetId="14">{"via1",#N/A,TRUE,"general";"via2",#N/A,TRUE,"general";"via3",#N/A,TRUE,"general"}</definedName>
    <definedName name="_v7">{"via1",#N/A,TRUE,"general";"via2",#N/A,TRUE,"general";"via3",#N/A,TRUE,"general"}</definedName>
    <definedName name="_v8" localSheetId="12">{"TAB1",#N/A,TRUE,"GENERAL";"TAB2",#N/A,TRUE,"GENERAL";"TAB3",#N/A,TRUE,"GENERAL";"TAB4",#N/A,TRUE,"GENERAL";"TAB5",#N/A,TRUE,"GENERAL"}</definedName>
    <definedName name="_v8" localSheetId="11">{"TAB1",#N/A,TRUE,"GENERAL";"TAB2",#N/A,TRUE,"GENERAL";"TAB3",#N/A,TRUE,"GENERAL";"TAB4",#N/A,TRUE,"GENERAL";"TAB5",#N/A,TRUE,"GENERAL"}</definedName>
    <definedName name="_v8" localSheetId="13">{"TAB1",#N/A,TRUE,"GENERAL";"TAB2",#N/A,TRUE,"GENERAL";"TAB3",#N/A,TRUE,"GENERAL";"TAB4",#N/A,TRUE,"GENERAL";"TAB5",#N/A,TRUE,"GENERAL"}</definedName>
    <definedName name="_v8" localSheetId="15">{"TAB1",#N/A,TRUE,"GENERAL";"TAB2",#N/A,TRUE,"GENERAL";"TAB3",#N/A,TRUE,"GENERAL";"TAB4",#N/A,TRUE,"GENERAL";"TAB5",#N/A,TRUE,"GENERAL"}</definedName>
    <definedName name="_v8" localSheetId="14">{"TAB1",#N/A,TRUE,"GENERAL";"TAB2",#N/A,TRUE,"GENERAL";"TAB3",#N/A,TRUE,"GENERAL";"TAB4",#N/A,TRUE,"GENERAL";"TAB5",#N/A,TRUE,"GENERAL"}</definedName>
    <definedName name="_v8">{"TAB1",#N/A,TRUE,"GENERAL";"TAB2",#N/A,TRUE,"GENERAL";"TAB3",#N/A,TRUE,"GENERAL";"TAB4",#N/A,TRUE,"GENERAL";"TAB5",#N/A,TRUE,"GENERAL"}</definedName>
    <definedName name="_v9" localSheetId="12">{"TAB1",#N/A,TRUE,"GENERAL";"TAB2",#N/A,TRUE,"GENERAL";"TAB3",#N/A,TRUE,"GENERAL";"TAB4",#N/A,TRUE,"GENERAL";"TAB5",#N/A,TRUE,"GENERAL"}</definedName>
    <definedName name="_v9" localSheetId="11">{"TAB1",#N/A,TRUE,"GENERAL";"TAB2",#N/A,TRUE,"GENERAL";"TAB3",#N/A,TRUE,"GENERAL";"TAB4",#N/A,TRUE,"GENERAL";"TAB5",#N/A,TRUE,"GENERAL"}</definedName>
    <definedName name="_v9" localSheetId="13">{"TAB1",#N/A,TRUE,"GENERAL";"TAB2",#N/A,TRUE,"GENERAL";"TAB3",#N/A,TRUE,"GENERAL";"TAB4",#N/A,TRUE,"GENERAL";"TAB5",#N/A,TRUE,"GENERAL"}</definedName>
    <definedName name="_v9" localSheetId="15">{"TAB1",#N/A,TRUE,"GENERAL";"TAB2",#N/A,TRUE,"GENERAL";"TAB3",#N/A,TRUE,"GENERAL";"TAB4",#N/A,TRUE,"GENERAL";"TAB5",#N/A,TRUE,"GENERAL"}</definedName>
    <definedName name="_v9" localSheetId="14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 localSheetId="12">{"via1",#N/A,TRUE,"general";"via2",#N/A,TRUE,"general";"via3",#N/A,TRUE,"general"}</definedName>
    <definedName name="_vfv4" localSheetId="11">{"via1",#N/A,TRUE,"general";"via2",#N/A,TRUE,"general";"via3",#N/A,TRUE,"general"}</definedName>
    <definedName name="_vfv4" localSheetId="13">{"via1",#N/A,TRUE,"general";"via2",#N/A,TRUE,"general";"via3",#N/A,TRUE,"general"}</definedName>
    <definedName name="_vfv4" localSheetId="15">{"via1",#N/A,TRUE,"general";"via2",#N/A,TRUE,"general";"via3",#N/A,TRUE,"general"}</definedName>
    <definedName name="_vfv4" localSheetId="14">{"via1",#N/A,TRUE,"general";"via2",#N/A,TRUE,"general";"via3",#N/A,TRUE,"general"}</definedName>
    <definedName name="_vfv4">{"via1",#N/A,TRUE,"general";"via2",#N/A,TRUE,"general";"via3",#N/A,TRUE,"general"}</definedName>
    <definedName name="_x1" localSheetId="12">{"TAB1",#N/A,TRUE,"GENERAL";"TAB2",#N/A,TRUE,"GENERAL";"TAB3",#N/A,TRUE,"GENERAL";"TAB4",#N/A,TRUE,"GENERAL";"TAB5",#N/A,TRUE,"GENERAL"}</definedName>
    <definedName name="_x1" localSheetId="11">{"TAB1",#N/A,TRUE,"GENERAL";"TAB2",#N/A,TRUE,"GENERAL";"TAB3",#N/A,TRUE,"GENERAL";"TAB4",#N/A,TRUE,"GENERAL";"TAB5",#N/A,TRUE,"GENERAL"}</definedName>
    <definedName name="_x1" localSheetId="13">{"TAB1",#N/A,TRUE,"GENERAL";"TAB2",#N/A,TRUE,"GENERAL";"TAB3",#N/A,TRUE,"GENERAL";"TAB4",#N/A,TRUE,"GENERAL";"TAB5",#N/A,TRUE,"GENERAL"}</definedName>
    <definedName name="_x1" localSheetId="15">{"TAB1",#N/A,TRUE,"GENERAL";"TAB2",#N/A,TRUE,"GENERAL";"TAB3",#N/A,TRUE,"GENERAL";"TAB4",#N/A,TRUE,"GENERAL";"TAB5",#N/A,TRUE,"GENERAL"}</definedName>
    <definedName name="_x1" localSheetId="14">{"TAB1",#N/A,TRUE,"GENERAL";"TAB2",#N/A,TRUE,"GENERAL";"TAB3",#N/A,TRUE,"GENERAL";"TAB4",#N/A,TRUE,"GENERAL";"TAB5",#N/A,TRUE,"GENERAL"}</definedName>
    <definedName name="_x1">{"TAB1",#N/A,TRUE,"GENERAL";"TAB2",#N/A,TRUE,"GENERAL";"TAB3",#N/A,TRUE,"GENERAL";"TAB4",#N/A,TRUE,"GENERAL";"TAB5",#N/A,TRUE,"GENERAL"}</definedName>
    <definedName name="_x2" localSheetId="12">{"via1",#N/A,TRUE,"general";"via2",#N/A,TRUE,"general";"via3",#N/A,TRUE,"general"}</definedName>
    <definedName name="_x2" localSheetId="11">{"via1",#N/A,TRUE,"general";"via2",#N/A,TRUE,"general";"via3",#N/A,TRUE,"general"}</definedName>
    <definedName name="_x2" localSheetId="13">{"via1",#N/A,TRUE,"general";"via2",#N/A,TRUE,"general";"via3",#N/A,TRUE,"general"}</definedName>
    <definedName name="_x2" localSheetId="15">{"via1",#N/A,TRUE,"general";"via2",#N/A,TRUE,"general";"via3",#N/A,TRUE,"general"}</definedName>
    <definedName name="_x2" localSheetId="14">{"via1",#N/A,TRUE,"general";"via2",#N/A,TRUE,"general";"via3",#N/A,TRUE,"general"}</definedName>
    <definedName name="_x2">{"via1",#N/A,TRUE,"general";"via2",#N/A,TRUE,"general";"via3",#N/A,TRUE,"general"}</definedName>
    <definedName name="_x3" localSheetId="12">{"via1",#N/A,TRUE,"general";"via2",#N/A,TRUE,"general";"via3",#N/A,TRUE,"general"}</definedName>
    <definedName name="_x3" localSheetId="11">{"via1",#N/A,TRUE,"general";"via2",#N/A,TRUE,"general";"via3",#N/A,TRUE,"general"}</definedName>
    <definedName name="_x3" localSheetId="13">{"via1",#N/A,TRUE,"general";"via2",#N/A,TRUE,"general";"via3",#N/A,TRUE,"general"}</definedName>
    <definedName name="_x3" localSheetId="15">{"via1",#N/A,TRUE,"general";"via2",#N/A,TRUE,"general";"via3",#N/A,TRUE,"general"}</definedName>
    <definedName name="_x3" localSheetId="14">{"via1",#N/A,TRUE,"general";"via2",#N/A,TRUE,"general";"via3",#N/A,TRUE,"general"}</definedName>
    <definedName name="_x3">{"via1",#N/A,TRUE,"general";"via2",#N/A,TRUE,"general";"via3",#N/A,TRUE,"general"}</definedName>
    <definedName name="_x4" localSheetId="12">{"via1",#N/A,TRUE,"general";"via2",#N/A,TRUE,"general";"via3",#N/A,TRUE,"general"}</definedName>
    <definedName name="_x4" localSheetId="11">{"via1",#N/A,TRUE,"general";"via2",#N/A,TRUE,"general";"via3",#N/A,TRUE,"general"}</definedName>
    <definedName name="_x4" localSheetId="13">{"via1",#N/A,TRUE,"general";"via2",#N/A,TRUE,"general";"via3",#N/A,TRUE,"general"}</definedName>
    <definedName name="_x4" localSheetId="15">{"via1",#N/A,TRUE,"general";"via2",#N/A,TRUE,"general";"via3",#N/A,TRUE,"general"}</definedName>
    <definedName name="_x4" localSheetId="14">{"via1",#N/A,TRUE,"general";"via2",#N/A,TRUE,"general";"via3",#N/A,TRUE,"general"}</definedName>
    <definedName name="_x4">{"via1",#N/A,TRUE,"general";"via2",#N/A,TRUE,"general";"via3",#N/A,TRUE,"general"}</definedName>
    <definedName name="_x5" localSheetId="12">{"TAB1",#N/A,TRUE,"GENERAL";"TAB2",#N/A,TRUE,"GENERAL";"TAB3",#N/A,TRUE,"GENERAL";"TAB4",#N/A,TRUE,"GENERAL";"TAB5",#N/A,TRUE,"GENERAL"}</definedName>
    <definedName name="_x5" localSheetId="11">{"TAB1",#N/A,TRUE,"GENERAL";"TAB2",#N/A,TRUE,"GENERAL";"TAB3",#N/A,TRUE,"GENERAL";"TAB4",#N/A,TRUE,"GENERAL";"TAB5",#N/A,TRUE,"GENERAL"}</definedName>
    <definedName name="_x5" localSheetId="13">{"TAB1",#N/A,TRUE,"GENERAL";"TAB2",#N/A,TRUE,"GENERAL";"TAB3",#N/A,TRUE,"GENERAL";"TAB4",#N/A,TRUE,"GENERAL";"TAB5",#N/A,TRUE,"GENERAL"}</definedName>
    <definedName name="_x5" localSheetId="15">{"TAB1",#N/A,TRUE,"GENERAL";"TAB2",#N/A,TRUE,"GENERAL";"TAB3",#N/A,TRUE,"GENERAL";"TAB4",#N/A,TRUE,"GENERAL";"TAB5",#N/A,TRUE,"GENERAL"}</definedName>
    <definedName name="_x5" localSheetId="14">{"TAB1",#N/A,TRUE,"GENERAL";"TAB2",#N/A,TRUE,"GENERAL";"TAB3",#N/A,TRUE,"GENERAL";"TAB4",#N/A,TRUE,"GENERAL";"TAB5",#N/A,TRUE,"GENERAL"}</definedName>
    <definedName name="_x5">{"TAB1",#N/A,TRUE,"GENERAL";"TAB2",#N/A,TRUE,"GENERAL";"TAB3",#N/A,TRUE,"GENERAL";"TAB4",#N/A,TRUE,"GENERAL";"TAB5",#N/A,TRUE,"GENERAL"}</definedName>
    <definedName name="_x6" localSheetId="12">{"TAB1",#N/A,TRUE,"GENERAL";"TAB2",#N/A,TRUE,"GENERAL";"TAB3",#N/A,TRUE,"GENERAL";"TAB4",#N/A,TRUE,"GENERAL";"TAB5",#N/A,TRUE,"GENERAL"}</definedName>
    <definedName name="_x6" localSheetId="11">{"TAB1",#N/A,TRUE,"GENERAL";"TAB2",#N/A,TRUE,"GENERAL";"TAB3",#N/A,TRUE,"GENERAL";"TAB4",#N/A,TRUE,"GENERAL";"TAB5",#N/A,TRUE,"GENERAL"}</definedName>
    <definedName name="_x6" localSheetId="13">{"TAB1",#N/A,TRUE,"GENERAL";"TAB2",#N/A,TRUE,"GENERAL";"TAB3",#N/A,TRUE,"GENERAL";"TAB4",#N/A,TRUE,"GENERAL";"TAB5",#N/A,TRUE,"GENERAL"}</definedName>
    <definedName name="_x6" localSheetId="15">{"TAB1",#N/A,TRUE,"GENERAL";"TAB2",#N/A,TRUE,"GENERAL";"TAB3",#N/A,TRUE,"GENERAL";"TAB4",#N/A,TRUE,"GENERAL";"TAB5",#N/A,TRUE,"GENERAL"}</definedName>
    <definedName name="_x6" localSheetId="14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 localSheetId="12">{"TAB1",#N/A,TRUE,"GENERAL";"TAB2",#N/A,TRUE,"GENERAL";"TAB3",#N/A,TRUE,"GENERAL";"TAB4",#N/A,TRUE,"GENERAL";"TAB5",#N/A,TRUE,"GENERAL"}</definedName>
    <definedName name="_x7" localSheetId="11">{"TAB1",#N/A,TRUE,"GENERAL";"TAB2",#N/A,TRUE,"GENERAL";"TAB3",#N/A,TRUE,"GENERAL";"TAB4",#N/A,TRUE,"GENERAL";"TAB5",#N/A,TRUE,"GENERAL"}</definedName>
    <definedName name="_x7" localSheetId="13">{"TAB1",#N/A,TRUE,"GENERAL";"TAB2",#N/A,TRUE,"GENERAL";"TAB3",#N/A,TRUE,"GENERAL";"TAB4",#N/A,TRUE,"GENERAL";"TAB5",#N/A,TRUE,"GENERAL"}</definedName>
    <definedName name="_x7" localSheetId="15">{"TAB1",#N/A,TRUE,"GENERAL";"TAB2",#N/A,TRUE,"GENERAL";"TAB3",#N/A,TRUE,"GENERAL";"TAB4",#N/A,TRUE,"GENERAL";"TAB5",#N/A,TRUE,"GENERAL"}</definedName>
    <definedName name="_x7" localSheetId="14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 localSheetId="12">{"via1",#N/A,TRUE,"general";"via2",#N/A,TRUE,"general";"via3",#N/A,TRUE,"general"}</definedName>
    <definedName name="_x8" localSheetId="11">{"via1",#N/A,TRUE,"general";"via2",#N/A,TRUE,"general";"via3",#N/A,TRUE,"general"}</definedName>
    <definedName name="_x8" localSheetId="13">{"via1",#N/A,TRUE,"general";"via2",#N/A,TRUE,"general";"via3",#N/A,TRUE,"general"}</definedName>
    <definedName name="_x8" localSheetId="15">{"via1",#N/A,TRUE,"general";"via2",#N/A,TRUE,"general";"via3",#N/A,TRUE,"general"}</definedName>
    <definedName name="_x8" localSheetId="14">{"via1",#N/A,TRUE,"general";"via2",#N/A,TRUE,"general";"via3",#N/A,TRUE,"general"}</definedName>
    <definedName name="_x8">{"via1",#N/A,TRUE,"general";"via2",#N/A,TRUE,"general";"via3",#N/A,TRUE,"general"}</definedName>
    <definedName name="_x9" localSheetId="12">{"TAB1",#N/A,TRUE,"GENERAL";"TAB2",#N/A,TRUE,"GENERAL";"TAB3",#N/A,TRUE,"GENERAL";"TAB4",#N/A,TRUE,"GENERAL";"TAB5",#N/A,TRUE,"GENERAL"}</definedName>
    <definedName name="_x9" localSheetId="11">{"TAB1",#N/A,TRUE,"GENERAL";"TAB2",#N/A,TRUE,"GENERAL";"TAB3",#N/A,TRUE,"GENERAL";"TAB4",#N/A,TRUE,"GENERAL";"TAB5",#N/A,TRUE,"GENERAL"}</definedName>
    <definedName name="_x9" localSheetId="13">{"TAB1",#N/A,TRUE,"GENERAL";"TAB2",#N/A,TRUE,"GENERAL";"TAB3",#N/A,TRUE,"GENERAL";"TAB4",#N/A,TRUE,"GENERAL";"TAB5",#N/A,TRUE,"GENERAL"}</definedName>
    <definedName name="_x9" localSheetId="15">{"TAB1",#N/A,TRUE,"GENERAL";"TAB2",#N/A,TRUE,"GENERAL";"TAB3",#N/A,TRUE,"GENERAL";"TAB4",#N/A,TRUE,"GENERAL";"TAB5",#N/A,TRUE,"GENERAL"}</definedName>
    <definedName name="_x9" localSheetId="14">{"TAB1",#N/A,TRUE,"GENERAL";"TAB2",#N/A,TRUE,"GENERAL";"TAB3",#N/A,TRUE,"GENERAL";"TAB4",#N/A,TRUE,"GENERAL";"TAB5",#N/A,TRUE,"GENERAL"}</definedName>
    <definedName name="_x9">{"TAB1",#N/A,TRUE,"GENERAL";"TAB2",#N/A,TRUE,"GENERAL";"TAB3",#N/A,TRUE,"GENERAL";"TAB4",#N/A,TRUE,"GENERAL";"TAB5",#N/A,TRUE,"GENERAL"}</definedName>
    <definedName name="_y2" localSheetId="12">{"TAB1",#N/A,TRUE,"GENERAL";"TAB2",#N/A,TRUE,"GENERAL";"TAB3",#N/A,TRUE,"GENERAL";"TAB4",#N/A,TRUE,"GENERAL";"TAB5",#N/A,TRUE,"GENERAL"}</definedName>
    <definedName name="_y2" localSheetId="11">{"TAB1",#N/A,TRUE,"GENERAL";"TAB2",#N/A,TRUE,"GENERAL";"TAB3",#N/A,TRUE,"GENERAL";"TAB4",#N/A,TRUE,"GENERAL";"TAB5",#N/A,TRUE,"GENERAL"}</definedName>
    <definedName name="_y2" localSheetId="13">{"TAB1",#N/A,TRUE,"GENERAL";"TAB2",#N/A,TRUE,"GENERAL";"TAB3",#N/A,TRUE,"GENERAL";"TAB4",#N/A,TRUE,"GENERAL";"TAB5",#N/A,TRUE,"GENERAL"}</definedName>
    <definedName name="_y2" localSheetId="15">{"TAB1",#N/A,TRUE,"GENERAL";"TAB2",#N/A,TRUE,"GENERAL";"TAB3",#N/A,TRUE,"GENERAL";"TAB4",#N/A,TRUE,"GENERAL";"TAB5",#N/A,TRUE,"GENERAL"}</definedName>
    <definedName name="_y2" localSheetId="14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 localSheetId="12">{"via1",#N/A,TRUE,"general";"via2",#N/A,TRUE,"general";"via3",#N/A,TRUE,"general"}</definedName>
    <definedName name="_y3" localSheetId="11">{"via1",#N/A,TRUE,"general";"via2",#N/A,TRUE,"general";"via3",#N/A,TRUE,"general"}</definedName>
    <definedName name="_y3" localSheetId="13">{"via1",#N/A,TRUE,"general";"via2",#N/A,TRUE,"general";"via3",#N/A,TRUE,"general"}</definedName>
    <definedName name="_y3" localSheetId="15">{"via1",#N/A,TRUE,"general";"via2",#N/A,TRUE,"general";"via3",#N/A,TRUE,"general"}</definedName>
    <definedName name="_y3" localSheetId="14">{"via1",#N/A,TRUE,"general";"via2",#N/A,TRUE,"general";"via3",#N/A,TRUE,"general"}</definedName>
    <definedName name="_y3">{"via1",#N/A,TRUE,"general";"via2",#N/A,TRUE,"general";"via3",#N/A,TRUE,"general"}</definedName>
    <definedName name="_y4" localSheetId="12">{"via1",#N/A,TRUE,"general";"via2",#N/A,TRUE,"general";"via3",#N/A,TRUE,"general"}</definedName>
    <definedName name="_y4" localSheetId="11">{"via1",#N/A,TRUE,"general";"via2",#N/A,TRUE,"general";"via3",#N/A,TRUE,"general"}</definedName>
    <definedName name="_y4" localSheetId="13">{"via1",#N/A,TRUE,"general";"via2",#N/A,TRUE,"general";"via3",#N/A,TRUE,"general"}</definedName>
    <definedName name="_y4" localSheetId="15">{"via1",#N/A,TRUE,"general";"via2",#N/A,TRUE,"general";"via3",#N/A,TRUE,"general"}</definedName>
    <definedName name="_y4" localSheetId="14">{"via1",#N/A,TRUE,"general";"via2",#N/A,TRUE,"general";"via3",#N/A,TRUE,"general"}</definedName>
    <definedName name="_y4">{"via1",#N/A,TRUE,"general";"via2",#N/A,TRUE,"general";"via3",#N/A,TRUE,"general"}</definedName>
    <definedName name="_y5" localSheetId="12">{"TAB1",#N/A,TRUE,"GENERAL";"TAB2",#N/A,TRUE,"GENERAL";"TAB3",#N/A,TRUE,"GENERAL";"TAB4",#N/A,TRUE,"GENERAL";"TAB5",#N/A,TRUE,"GENERAL"}</definedName>
    <definedName name="_y5" localSheetId="11">{"TAB1",#N/A,TRUE,"GENERAL";"TAB2",#N/A,TRUE,"GENERAL";"TAB3",#N/A,TRUE,"GENERAL";"TAB4",#N/A,TRUE,"GENERAL";"TAB5",#N/A,TRUE,"GENERAL"}</definedName>
    <definedName name="_y5" localSheetId="13">{"TAB1",#N/A,TRUE,"GENERAL";"TAB2",#N/A,TRUE,"GENERAL";"TAB3",#N/A,TRUE,"GENERAL";"TAB4",#N/A,TRUE,"GENERAL";"TAB5",#N/A,TRUE,"GENERAL"}</definedName>
    <definedName name="_y5" localSheetId="15">{"TAB1",#N/A,TRUE,"GENERAL";"TAB2",#N/A,TRUE,"GENERAL";"TAB3",#N/A,TRUE,"GENERAL";"TAB4",#N/A,TRUE,"GENERAL";"TAB5",#N/A,TRUE,"GENERAL"}</definedName>
    <definedName name="_y5" localSheetId="14">{"TAB1",#N/A,TRUE,"GENERAL";"TAB2",#N/A,TRUE,"GENERAL";"TAB3",#N/A,TRUE,"GENERAL";"TAB4",#N/A,TRUE,"GENERAL";"TAB5",#N/A,TRUE,"GENERAL"}</definedName>
    <definedName name="_y5">{"TAB1",#N/A,TRUE,"GENERAL";"TAB2",#N/A,TRUE,"GENERAL";"TAB3",#N/A,TRUE,"GENERAL";"TAB4",#N/A,TRUE,"GENERAL";"TAB5",#N/A,TRUE,"GENERAL"}</definedName>
    <definedName name="_y6" localSheetId="12">{"via1",#N/A,TRUE,"general";"via2",#N/A,TRUE,"general";"via3",#N/A,TRUE,"general"}</definedName>
    <definedName name="_y6" localSheetId="11">{"via1",#N/A,TRUE,"general";"via2",#N/A,TRUE,"general";"via3",#N/A,TRUE,"general"}</definedName>
    <definedName name="_y6" localSheetId="13">{"via1",#N/A,TRUE,"general";"via2",#N/A,TRUE,"general";"via3",#N/A,TRUE,"general"}</definedName>
    <definedName name="_y6" localSheetId="15">{"via1",#N/A,TRUE,"general";"via2",#N/A,TRUE,"general";"via3",#N/A,TRUE,"general"}</definedName>
    <definedName name="_y6" localSheetId="14">{"via1",#N/A,TRUE,"general";"via2",#N/A,TRUE,"general";"via3",#N/A,TRUE,"general"}</definedName>
    <definedName name="_y6">{"via1",#N/A,TRUE,"general";"via2",#N/A,TRUE,"general";"via3",#N/A,TRUE,"general"}</definedName>
    <definedName name="_y7" localSheetId="12">{"via1",#N/A,TRUE,"general";"via2",#N/A,TRUE,"general";"via3",#N/A,TRUE,"general"}</definedName>
    <definedName name="_y7" localSheetId="11">{"via1",#N/A,TRUE,"general";"via2",#N/A,TRUE,"general";"via3",#N/A,TRUE,"general"}</definedName>
    <definedName name="_y7" localSheetId="13">{"via1",#N/A,TRUE,"general";"via2",#N/A,TRUE,"general";"via3",#N/A,TRUE,"general"}</definedName>
    <definedName name="_y7" localSheetId="15">{"via1",#N/A,TRUE,"general";"via2",#N/A,TRUE,"general";"via3",#N/A,TRUE,"general"}</definedName>
    <definedName name="_y7" localSheetId="14">{"via1",#N/A,TRUE,"general";"via2",#N/A,TRUE,"general";"via3",#N/A,TRUE,"general"}</definedName>
    <definedName name="_y7">{"via1",#N/A,TRUE,"general";"via2",#N/A,TRUE,"general";"via3",#N/A,TRUE,"general"}</definedName>
    <definedName name="_y8" localSheetId="12">{"via1",#N/A,TRUE,"general";"via2",#N/A,TRUE,"general";"via3",#N/A,TRUE,"general"}</definedName>
    <definedName name="_y8" localSheetId="11">{"via1",#N/A,TRUE,"general";"via2",#N/A,TRUE,"general";"via3",#N/A,TRUE,"general"}</definedName>
    <definedName name="_y8" localSheetId="13">{"via1",#N/A,TRUE,"general";"via2",#N/A,TRUE,"general";"via3",#N/A,TRUE,"general"}</definedName>
    <definedName name="_y8" localSheetId="15">{"via1",#N/A,TRUE,"general";"via2",#N/A,TRUE,"general";"via3",#N/A,TRUE,"general"}</definedName>
    <definedName name="_y8" localSheetId="14">{"via1",#N/A,TRUE,"general";"via2",#N/A,TRUE,"general";"via3",#N/A,TRUE,"general"}</definedName>
    <definedName name="_y8">{"via1",#N/A,TRUE,"general";"via2",#N/A,TRUE,"general";"via3",#N/A,TRUE,"general"}</definedName>
    <definedName name="_y9" localSheetId="12">{"TAB1",#N/A,TRUE,"GENERAL";"TAB2",#N/A,TRUE,"GENERAL";"TAB3",#N/A,TRUE,"GENERAL";"TAB4",#N/A,TRUE,"GENERAL";"TAB5",#N/A,TRUE,"GENERAL"}</definedName>
    <definedName name="_y9" localSheetId="11">{"TAB1",#N/A,TRUE,"GENERAL";"TAB2",#N/A,TRUE,"GENERAL";"TAB3",#N/A,TRUE,"GENERAL";"TAB4",#N/A,TRUE,"GENERAL";"TAB5",#N/A,TRUE,"GENERAL"}</definedName>
    <definedName name="_y9" localSheetId="13">{"TAB1",#N/A,TRUE,"GENERAL";"TAB2",#N/A,TRUE,"GENERAL";"TAB3",#N/A,TRUE,"GENERAL";"TAB4",#N/A,TRUE,"GENERAL";"TAB5",#N/A,TRUE,"GENERAL"}</definedName>
    <definedName name="_y9" localSheetId="15">{"TAB1",#N/A,TRUE,"GENERAL";"TAB2",#N/A,TRUE,"GENERAL";"TAB3",#N/A,TRUE,"GENERAL";"TAB4",#N/A,TRUE,"GENERAL";"TAB5",#N/A,TRUE,"GENERAL"}</definedName>
    <definedName name="_y9" localSheetId="14">{"TAB1",#N/A,TRUE,"GENERAL";"TAB2",#N/A,TRUE,"GENERAL";"TAB3",#N/A,TRUE,"GENERAL";"TAB4",#N/A,TRUE,"GENERAL";"TAB5",#N/A,TRUE,"GENERAL"}</definedName>
    <definedName name="_y9">{"TAB1",#N/A,TRUE,"GENERAL";"TAB2",#N/A,TRUE,"GENERAL";"TAB3",#N/A,TRUE,"GENERAL";"TAB4",#N/A,TRUE,"GENERAL";"TAB5",#N/A,TRUE,"GENERAL"}</definedName>
    <definedName name="_z1" localSheetId="12">{"TAB1",#N/A,TRUE,"GENERAL";"TAB2",#N/A,TRUE,"GENERAL";"TAB3",#N/A,TRUE,"GENERAL";"TAB4",#N/A,TRUE,"GENERAL";"TAB5",#N/A,TRUE,"GENERAL"}</definedName>
    <definedName name="_z1" localSheetId="11">{"TAB1",#N/A,TRUE,"GENERAL";"TAB2",#N/A,TRUE,"GENERAL";"TAB3",#N/A,TRUE,"GENERAL";"TAB4",#N/A,TRUE,"GENERAL";"TAB5",#N/A,TRUE,"GENERAL"}</definedName>
    <definedName name="_z1" localSheetId="13">{"TAB1",#N/A,TRUE,"GENERAL";"TAB2",#N/A,TRUE,"GENERAL";"TAB3",#N/A,TRUE,"GENERAL";"TAB4",#N/A,TRUE,"GENERAL";"TAB5",#N/A,TRUE,"GENERAL"}</definedName>
    <definedName name="_z1" localSheetId="15">{"TAB1",#N/A,TRUE,"GENERAL";"TAB2",#N/A,TRUE,"GENERAL";"TAB3",#N/A,TRUE,"GENERAL";"TAB4",#N/A,TRUE,"GENERAL";"TAB5",#N/A,TRUE,"GENERAL"}</definedName>
    <definedName name="_z1" localSheetId="14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 localSheetId="12">{"via1",#N/A,TRUE,"general";"via2",#N/A,TRUE,"general";"via3",#N/A,TRUE,"general"}</definedName>
    <definedName name="_z2" localSheetId="11">{"via1",#N/A,TRUE,"general";"via2",#N/A,TRUE,"general";"via3",#N/A,TRUE,"general"}</definedName>
    <definedName name="_z2" localSheetId="13">{"via1",#N/A,TRUE,"general";"via2",#N/A,TRUE,"general";"via3",#N/A,TRUE,"general"}</definedName>
    <definedName name="_z2" localSheetId="15">{"via1",#N/A,TRUE,"general";"via2",#N/A,TRUE,"general";"via3",#N/A,TRUE,"general"}</definedName>
    <definedName name="_z2" localSheetId="14">{"via1",#N/A,TRUE,"general";"via2",#N/A,TRUE,"general";"via3",#N/A,TRUE,"general"}</definedName>
    <definedName name="_z2">{"via1",#N/A,TRUE,"general";"via2",#N/A,TRUE,"general";"via3",#N/A,TRUE,"general"}</definedName>
    <definedName name="_z3" localSheetId="12">{"via1",#N/A,TRUE,"general";"via2",#N/A,TRUE,"general";"via3",#N/A,TRUE,"general"}</definedName>
    <definedName name="_z3" localSheetId="11">{"via1",#N/A,TRUE,"general";"via2",#N/A,TRUE,"general";"via3",#N/A,TRUE,"general"}</definedName>
    <definedName name="_z3" localSheetId="13">{"via1",#N/A,TRUE,"general";"via2",#N/A,TRUE,"general";"via3",#N/A,TRUE,"general"}</definedName>
    <definedName name="_z3" localSheetId="15">{"via1",#N/A,TRUE,"general";"via2",#N/A,TRUE,"general";"via3",#N/A,TRUE,"general"}</definedName>
    <definedName name="_z3" localSheetId="14">{"via1",#N/A,TRUE,"general";"via2",#N/A,TRUE,"general";"via3",#N/A,TRUE,"general"}</definedName>
    <definedName name="_z3">{"via1",#N/A,TRUE,"general";"via2",#N/A,TRUE,"general";"via3",#N/A,TRUE,"general"}</definedName>
    <definedName name="_z4" localSheetId="12">{"TAB1",#N/A,TRUE,"GENERAL";"TAB2",#N/A,TRUE,"GENERAL";"TAB3",#N/A,TRUE,"GENERAL";"TAB4",#N/A,TRUE,"GENERAL";"TAB5",#N/A,TRUE,"GENERAL"}</definedName>
    <definedName name="_z4" localSheetId="11">{"TAB1",#N/A,TRUE,"GENERAL";"TAB2",#N/A,TRUE,"GENERAL";"TAB3",#N/A,TRUE,"GENERAL";"TAB4",#N/A,TRUE,"GENERAL";"TAB5",#N/A,TRUE,"GENERAL"}</definedName>
    <definedName name="_z4" localSheetId="13">{"TAB1",#N/A,TRUE,"GENERAL";"TAB2",#N/A,TRUE,"GENERAL";"TAB3",#N/A,TRUE,"GENERAL";"TAB4",#N/A,TRUE,"GENERAL";"TAB5",#N/A,TRUE,"GENERAL"}</definedName>
    <definedName name="_z4" localSheetId="15">{"TAB1",#N/A,TRUE,"GENERAL";"TAB2",#N/A,TRUE,"GENERAL";"TAB3",#N/A,TRUE,"GENERAL";"TAB4",#N/A,TRUE,"GENERAL";"TAB5",#N/A,TRUE,"GENERAL"}</definedName>
    <definedName name="_z4" localSheetId="14">{"TAB1",#N/A,TRUE,"GENERAL";"TAB2",#N/A,TRUE,"GENERAL";"TAB3",#N/A,TRUE,"GENERAL";"TAB4",#N/A,TRUE,"GENERAL";"TAB5",#N/A,TRUE,"GENERAL"}</definedName>
    <definedName name="_z4">{"TAB1",#N/A,TRUE,"GENERAL";"TAB2",#N/A,TRUE,"GENERAL";"TAB3",#N/A,TRUE,"GENERAL";"TAB4",#N/A,TRUE,"GENERAL";"TAB5",#N/A,TRUE,"GENERAL"}</definedName>
    <definedName name="_z5" localSheetId="12">{"via1",#N/A,TRUE,"general";"via2",#N/A,TRUE,"general";"via3",#N/A,TRUE,"general"}</definedName>
    <definedName name="_z5" localSheetId="11">{"via1",#N/A,TRUE,"general";"via2",#N/A,TRUE,"general";"via3",#N/A,TRUE,"general"}</definedName>
    <definedName name="_z5" localSheetId="13">{"via1",#N/A,TRUE,"general";"via2",#N/A,TRUE,"general";"via3",#N/A,TRUE,"general"}</definedName>
    <definedName name="_z5" localSheetId="15">{"via1",#N/A,TRUE,"general";"via2",#N/A,TRUE,"general";"via3",#N/A,TRUE,"general"}</definedName>
    <definedName name="_z5" localSheetId="14">{"via1",#N/A,TRUE,"general";"via2",#N/A,TRUE,"general";"via3",#N/A,TRUE,"general"}</definedName>
    <definedName name="_z5">{"via1",#N/A,TRUE,"general";"via2",#N/A,TRUE,"general";"via3",#N/A,TRUE,"general"}</definedName>
    <definedName name="_z6" localSheetId="12">{"TAB1",#N/A,TRUE,"GENERAL";"TAB2",#N/A,TRUE,"GENERAL";"TAB3",#N/A,TRUE,"GENERAL";"TAB4",#N/A,TRUE,"GENERAL";"TAB5",#N/A,TRUE,"GENERAL"}</definedName>
    <definedName name="_z6" localSheetId="11">{"TAB1",#N/A,TRUE,"GENERAL";"TAB2",#N/A,TRUE,"GENERAL";"TAB3",#N/A,TRUE,"GENERAL";"TAB4",#N/A,TRUE,"GENERAL";"TAB5",#N/A,TRUE,"GENERAL"}</definedName>
    <definedName name="_z6" localSheetId="13">{"TAB1",#N/A,TRUE,"GENERAL";"TAB2",#N/A,TRUE,"GENERAL";"TAB3",#N/A,TRUE,"GENERAL";"TAB4",#N/A,TRUE,"GENERAL";"TAB5",#N/A,TRUE,"GENERAL"}</definedName>
    <definedName name="_z6" localSheetId="15">{"TAB1",#N/A,TRUE,"GENERAL";"TAB2",#N/A,TRUE,"GENERAL";"TAB3",#N/A,TRUE,"GENERAL";"TAB4",#N/A,TRUE,"GENERAL";"TAB5",#N/A,TRUE,"GENERAL"}</definedName>
    <definedName name="_z6" localSheetId="14">{"TAB1",#N/A,TRUE,"GENERAL";"TAB2",#N/A,TRUE,"GENERAL";"TAB3",#N/A,TRUE,"GENERAL";"TAB4",#N/A,TRUE,"GENERAL";"TAB5",#N/A,TRUE,"GENERAL"}</definedName>
    <definedName name="_z6">{"TAB1",#N/A,TRUE,"GENERAL";"TAB2",#N/A,TRUE,"GENERAL";"TAB3",#N/A,TRUE,"GENERAL";"TAB4",#N/A,TRUE,"GENERAL";"TAB5",#N/A,TRUE,"GENERAL"}</definedName>
    <definedName name="A" localSheetId="8">#REF!</definedName>
    <definedName name="A">#REF!</definedName>
    <definedName name="A_impresión_IM" localSheetId="8">#REF!</definedName>
    <definedName name="A_impresión_IM">#REF!</definedName>
    <definedName name="a2a" localSheetId="12">{"TAB1",#N/A,TRUE,"GENERAL";"TAB2",#N/A,TRUE,"GENERAL";"TAB3",#N/A,TRUE,"GENERAL";"TAB4",#N/A,TRUE,"GENERAL";"TAB5",#N/A,TRUE,"GENERAL"}</definedName>
    <definedName name="a2a" localSheetId="11">{"TAB1",#N/A,TRUE,"GENERAL";"TAB2",#N/A,TRUE,"GENERAL";"TAB3",#N/A,TRUE,"GENERAL";"TAB4",#N/A,TRUE,"GENERAL";"TAB5",#N/A,TRUE,"GENERAL"}</definedName>
    <definedName name="a2a" localSheetId="13">{"TAB1",#N/A,TRUE,"GENERAL";"TAB2",#N/A,TRUE,"GENERAL";"TAB3",#N/A,TRUE,"GENERAL";"TAB4",#N/A,TRUE,"GENERAL";"TAB5",#N/A,TRUE,"GENERAL"}</definedName>
    <definedName name="a2a" localSheetId="15">{"TAB1",#N/A,TRUE,"GENERAL";"TAB2",#N/A,TRUE,"GENERAL";"TAB3",#N/A,TRUE,"GENERAL";"TAB4",#N/A,TRUE,"GENERAL";"TAB5",#N/A,TRUE,"GENERAL"}</definedName>
    <definedName name="a2a" localSheetId="14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6d" localSheetId="12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localSheetId="15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8">#REF!</definedName>
    <definedName name="Aa">#REF!</definedName>
    <definedName name="AAAA">'[15]PU (2)'!$F$10</definedName>
    <definedName name="aaaaaaa" localSheetId="12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aa" localSheetId="15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aa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DARFS">#REF!</definedName>
    <definedName name="aaaaas" localSheetId="12">{"TAB1",#N/A,TRUE,"GENERAL";"TAB2",#N/A,TRUE,"GENERAL";"TAB3",#N/A,TRUE,"GENERAL";"TAB4",#N/A,TRUE,"GENERAL";"TAB5",#N/A,TRUE,"GENERAL"}</definedName>
    <definedName name="aaaaas" localSheetId="11">{"TAB1",#N/A,TRUE,"GENERAL";"TAB2",#N/A,TRUE,"GENERAL";"TAB3",#N/A,TRUE,"GENERAL";"TAB4",#N/A,TRUE,"GENERAL";"TAB5",#N/A,TRUE,"GENERAL"}</definedName>
    <definedName name="aaaaas" localSheetId="13">{"TAB1",#N/A,TRUE,"GENERAL";"TAB2",#N/A,TRUE,"GENERAL";"TAB3",#N/A,TRUE,"GENERAL";"TAB4",#N/A,TRUE,"GENERAL";"TAB5",#N/A,TRUE,"GENERAL"}</definedName>
    <definedName name="aaaaas" localSheetId="15">{"TAB1",#N/A,TRUE,"GENERAL";"TAB2",#N/A,TRUE,"GENERAL";"TAB3",#N/A,TRUE,"GENERAL";"TAB4",#N/A,TRUE,"GENERAL";"TAB5",#N/A,TRUE,"GENERAL"}</definedName>
    <definedName name="aaaaas" localSheetId="14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name="AAC" localSheetId="8">[10]AASHTO!$A$14:$F$17</definedName>
    <definedName name="AAC">[2]AASHTO!$A$14:$F$17</definedName>
    <definedName name="AADOQUINVEH" localSheetId="8">#REF!</definedName>
    <definedName name="AADOQUINVEH">#REF!</definedName>
    <definedName name="AANDENES" localSheetId="8">#REF!</definedName>
    <definedName name="AANDENES">#REF!</definedName>
    <definedName name="aas" localSheetId="12">{"TAB1",#N/A,TRUE,"GENERAL";"TAB2",#N/A,TRUE,"GENERAL";"TAB3",#N/A,TRUE,"GENERAL";"TAB4",#N/A,TRUE,"GENERAL";"TAB5",#N/A,TRUE,"GENERAL"}</definedName>
    <definedName name="aas" localSheetId="11">{"TAB1",#N/A,TRUE,"GENERAL";"TAB2",#N/A,TRUE,"GENERAL";"TAB3",#N/A,TRUE,"GENERAL";"TAB4",#N/A,TRUE,"GENERAL";"TAB5",#N/A,TRUE,"GENERAL"}</definedName>
    <definedName name="aas" localSheetId="13">{"TAB1",#N/A,TRUE,"GENERAL";"TAB2",#N/A,TRUE,"GENERAL";"TAB3",#N/A,TRUE,"GENERAL";"TAB4",#N/A,TRUE,"GENERAL";"TAB5",#N/A,TRUE,"GENERAL"}</definedName>
    <definedName name="aas" localSheetId="15">{"TAB1",#N/A,TRUE,"GENERAL";"TAB2",#N/A,TRUE,"GENERAL";"TAB3",#N/A,TRUE,"GENERAL";"TAB4",#N/A,TRUE,"GENERAL";"TAB5",#N/A,TRUE,"GENERAL"}</definedName>
    <definedName name="aas" localSheetId="14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" localSheetId="8">#REF!</definedName>
    <definedName name="Ab">#REF!</definedName>
    <definedName name="abc">#REF!</definedName>
    <definedName name="ABG" localSheetId="8">[10]AASHTO!$A$2:$F$5</definedName>
    <definedName name="ABG">[2]AASHTO!$A$2:$F$5</definedName>
    <definedName name="ABRAZADERA_DOBLE_ALA_1_5">'[14]LISTA DE MATERIALES'!$D$6</definedName>
    <definedName name="Abrazaderas_en_aluminio">[16]Precios!$C$303</definedName>
    <definedName name="absc">#N/A</definedName>
    <definedName name="absc1">absc</definedName>
    <definedName name="Ac" localSheetId="8">#REF!</definedName>
    <definedName name="Ac">#REF!</definedName>
    <definedName name="ACALZADA" localSheetId="8">#REF!</definedName>
    <definedName name="ACALZADA">#REF!</definedName>
    <definedName name="ACCE2" localSheetId="8">#REF!</definedName>
    <definedName name="ACCE2">#REF!</definedName>
    <definedName name="ACCE4" localSheetId="8">#REF!</definedName>
    <definedName name="ACCE4">#REF!</definedName>
    <definedName name="ACCE6" localSheetId="8">#REF!</definedName>
    <definedName name="ACCE6">#REF!</definedName>
    <definedName name="ACCEPRE12">#REF!</definedName>
    <definedName name="Acces._Canal_Soporte_canal_raingo">[16]Precios!$C$270</definedName>
    <definedName name="ACCESAN2">#REF!</definedName>
    <definedName name="ACCESAN3">#REF!</definedName>
    <definedName name="ACCESAN4">#REF!</definedName>
    <definedName name="AccesNvoAbs" localSheetId="12">#REF!</definedName>
    <definedName name="AccesNvoAbs" localSheetId="15">#REF!</definedName>
    <definedName name="AccesNvoAbs">#REF!</definedName>
    <definedName name="accesoriopre12">[17]MATERIALES!$D$52</definedName>
    <definedName name="ACCESORIOS_PARA_TANQUE_ALMACENAMIENTO_2000_LTS">'[14]LISTA DE MATERIALES'!$D$11</definedName>
    <definedName name="ACCESORIOS_PVC_AGUAS_LLUVIAS_3">'[14]LISTA DE MATERIALES'!$D$13</definedName>
    <definedName name="ACCESORIOS_PVC_SANITARIOS_2">'[14]LISTA DE MATERIALES'!$D$14</definedName>
    <definedName name="ACCESORIOS_PVC_SANITARIOS_4">'[14]LISTA DE MATERIALES'!$D$15</definedName>
    <definedName name="ACCESORIOS_PVC_TUBERIA_1_2">'[14]LISTA DE MATERIALES'!$D$17</definedName>
    <definedName name="ACCESORIOS_PVC_TUBERIA_3_4">'[14]LISTA DE MATERIALES'!$D$18</definedName>
    <definedName name="AccessDatabase" localSheetId="12" hidden="1">"A:\SAIN.mdb"</definedName>
    <definedName name="AccessDatabase" localSheetId="11">"A:\SAIN.mdb"</definedName>
    <definedName name="AccessDatabase" localSheetId="13">"C:\C-314\VOLUMENES\volfin4.mdb"</definedName>
    <definedName name="AccessDatabase" localSheetId="14">"C:\C-314\VOLUMENES\volfin4.mdb"</definedName>
    <definedName name="AccessDatabase">"C:\C-314\VOLUMENES\volfin4.mdb"</definedName>
    <definedName name="aceite_quemado">#REF!</definedName>
    <definedName name="ACERO" localSheetId="8">#REF!</definedName>
    <definedName name="ACERO">#REF!</definedName>
    <definedName name="acero_2">[18]MATERIALES!$D$14</definedName>
    <definedName name="acero_3">[18]MATERIALES!$D$15</definedName>
    <definedName name="acero_4">[18]MATERIALES!$D$13</definedName>
    <definedName name="acero_5">[19]MATERIALES!$C$16</definedName>
    <definedName name="ACERO_60000_PSI">'[14]LISTA DE MATERIALES'!$D$23</definedName>
    <definedName name="acero_corrugado_diám._1_2_pg">#REF!</definedName>
    <definedName name="acero_liso_diám._1_2_pg">#REF!</definedName>
    <definedName name="acero_liso_diám._1_4_pg">#REF!</definedName>
    <definedName name="acero_liso_diám._1_pg">#REF!</definedName>
    <definedName name="acero_liso_diám._3_4_pg">#REF!</definedName>
    <definedName name="acero_liso_diám._3_8_pg">#REF!</definedName>
    <definedName name="acero_liso_diám._5_8_pg">#REF!</definedName>
    <definedName name="acero_liso_diám._7_8_pg">#REF!</definedName>
    <definedName name="acero_ref">[19]MATERIALES!$C$17</definedName>
    <definedName name="acero28">#REF!</definedName>
    <definedName name="ACERO40" localSheetId="8">[20]PRECIOS!$B$52</definedName>
    <definedName name="ACERO40">[21]PRECIOS!$B$52</definedName>
    <definedName name="acero58">#REF!</definedName>
    <definedName name="ACERO60" localSheetId="8">#REF!</definedName>
    <definedName name="ACERO60">#REF!</definedName>
    <definedName name="acondicionador_silla_y">[19]MATERIALES!$C$18</definedName>
    <definedName name="acondicionamientopozo" localSheetId="8">#REF!</definedName>
    <definedName name="acondicionamientopozo">#REF!</definedName>
    <definedName name="aconsuper">[7]MATERIALES!$D$31</definedName>
    <definedName name="ACOPLE_CANAL_AMAZONA_BAJANTE">'[14]LISTA DE MATERIALES'!$D$24</definedName>
    <definedName name="ACOPLE_SANITARIO">'[14]LISTA DE MATERIALES'!$D$26</definedName>
    <definedName name="ACTA" localSheetId="8">[22]ID!$C$2</definedName>
    <definedName name="ACTA">[23]ID!$C$2</definedName>
    <definedName name="ACwvu.TAB1." localSheetId="12">#REF!</definedName>
    <definedName name="ACwvu.TAB1." localSheetId="15">#REF!</definedName>
    <definedName name="ACwvu.TAB1.">#REF!</definedName>
    <definedName name="ACwvu.TAB10." localSheetId="12">#REF!</definedName>
    <definedName name="ACwvu.TAB10." localSheetId="15">#REF!</definedName>
    <definedName name="ACwvu.TAB10.">#REF!</definedName>
    <definedName name="ACwvu.TAB2." localSheetId="12">#REF!</definedName>
    <definedName name="ACwvu.TAB2." localSheetId="15">#REF!</definedName>
    <definedName name="ACwvu.TAB2.">#REF!</definedName>
    <definedName name="ACwvu.TAB3." localSheetId="12">#REF!</definedName>
    <definedName name="ACwvu.TAB3." localSheetId="15">#REF!</definedName>
    <definedName name="ACwvu.TAB3.">#REF!</definedName>
    <definedName name="ACwvu.TAB4." localSheetId="12">#REF!</definedName>
    <definedName name="ACwvu.TAB4." localSheetId="15">#REF!</definedName>
    <definedName name="ACwvu.TAB4.">#REF!</definedName>
    <definedName name="ACwvu.TAB5." localSheetId="12">#REF!</definedName>
    <definedName name="ACwvu.TAB5." localSheetId="15">#REF!</definedName>
    <definedName name="ACwvu.TAB5.">#REF!</definedName>
    <definedName name="Ad" localSheetId="8">#REF!</definedName>
    <definedName name="ad">[24]Presupuesto!$E$43</definedName>
    <definedName name="adapsan4">[6]precio!$F$80</definedName>
    <definedName name="ADAPTADOR">#REF!</definedName>
    <definedName name="ADAPTADOR_HEMBRA_P.V.C_1_2" localSheetId="8">#REF!</definedName>
    <definedName name="ADAPTADOR_HEMBRA_P.V.C_1_2">#REF!</definedName>
    <definedName name="ADAPTADOR_MACHO_P.V.C_1_2" localSheetId="8">#REF!</definedName>
    <definedName name="ADAPTADOR_MACHO_P.V.C_1_2">#REF!</definedName>
    <definedName name="Adaptador_macho_PF_UAD_D_1_2">[16]Precios!$C$115</definedName>
    <definedName name="Adaptador_macho_PF_UAD_D_3_4">[16]Precios!$C$116</definedName>
    <definedName name="ADFGSDB" localSheetId="12">{"via1",#N/A,TRUE,"general";"via2",#N/A,TRUE,"general";"via3",#N/A,TRUE,"general"}</definedName>
    <definedName name="ADFGSDB" localSheetId="11">{"via1",#N/A,TRUE,"general";"via2",#N/A,TRUE,"general";"via3",#N/A,TRUE,"general"}</definedName>
    <definedName name="ADFGSDB" localSheetId="13">{"via1",#N/A,TRUE,"general";"via2",#N/A,TRUE,"general";"via3",#N/A,TRUE,"general"}</definedName>
    <definedName name="ADFGSDB" localSheetId="15">{"via1",#N/A,TRUE,"general";"via2",#N/A,TRUE,"general";"via3",#N/A,TRUE,"general"}</definedName>
    <definedName name="ADFGSDB" localSheetId="14">{"via1",#N/A,TRUE,"general";"via2",#N/A,TRUE,"general";"via3",#N/A,TRUE,"general"}</definedName>
    <definedName name="ADFGSDB">{"via1",#N/A,TRUE,"general";"via2",#N/A,TRUE,"general";"via3",#N/A,TRUE,"general"}</definedName>
    <definedName name="adhesivo_silla_y">[19]MATERIALES!$C$19</definedName>
    <definedName name="adhesnova">[7]MATERIALES!$D$30</definedName>
    <definedName name="ADMIN">#REF!</definedName>
    <definedName name="administrador" localSheetId="8">[25]Informacion!$B$15</definedName>
    <definedName name="administrador">[26]Informacion!$B$15</definedName>
    <definedName name="adoc1">absc</definedName>
    <definedName name="adoq">absc</definedName>
    <definedName name="ADOQUIN">[16]Precios!$C$44</definedName>
    <definedName name="ADSAD" localSheetId="12">{"TAB1",#N/A,TRUE,"GENERAL";"TAB2",#N/A,TRUE,"GENERAL";"TAB3",#N/A,TRUE,"GENERAL";"TAB4",#N/A,TRUE,"GENERAL";"TAB5",#N/A,TRUE,"GENERAL"}</definedName>
    <definedName name="ADSAD" localSheetId="11">{"TAB1",#N/A,TRUE,"GENERAL";"TAB2",#N/A,TRUE,"GENERAL";"TAB3",#N/A,TRUE,"GENERAL";"TAB4",#N/A,TRUE,"GENERAL";"TAB5",#N/A,TRUE,"GENERAL"}</definedName>
    <definedName name="ADSAD" localSheetId="13">{"TAB1",#N/A,TRUE,"GENERAL";"TAB2",#N/A,TRUE,"GENERAL";"TAB3",#N/A,TRUE,"GENERAL";"TAB4",#N/A,TRUE,"GENERAL";"TAB5",#N/A,TRUE,"GENERAL"}</definedName>
    <definedName name="ADSAD" localSheetId="15">{"TAB1",#N/A,TRUE,"GENERAL";"TAB2",#N/A,TRUE,"GENERAL";"TAB3",#N/A,TRUE,"GENERAL";"TAB4",#N/A,TRUE,"GENERAL";"TAB5",#N/A,TRUE,"GENERAL"}</definedName>
    <definedName name="ADSAD" localSheetId="14">{"TAB1",#N/A,TRUE,"GENERAL";"TAB2",#N/A,TRUE,"GENERAL";"TAB3",#N/A,TRUE,"GENERAL";"TAB4",#N/A,TRUE,"GENERAL";"TAB5",#N/A,TRUE,"GENERAL"}</definedName>
    <definedName name="ADSAD">{"TAB1",#N/A,TRUE,"GENERAL";"TAB2",#N/A,TRUE,"GENERAL";"TAB3",#N/A,TRUE,"GENERAL";"TAB4",#N/A,TRUE,"GENERAL";"TAB5",#N/A,TRUE,"GENERAL"}</definedName>
    <definedName name="Ae" localSheetId="8">#REF!</definedName>
    <definedName name="Ae">#REF!</definedName>
    <definedName name="aefa" localSheetId="12">{"via1",#N/A,TRUE,"general";"via2",#N/A,TRUE,"general";"via3",#N/A,TRUE,"general"}</definedName>
    <definedName name="aefa" localSheetId="11">{"via1",#N/A,TRUE,"general";"via2",#N/A,TRUE,"general";"via3",#N/A,TRUE,"general"}</definedName>
    <definedName name="aefa" localSheetId="13">{"via1",#N/A,TRUE,"general";"via2",#N/A,TRUE,"general";"via3",#N/A,TRUE,"general"}</definedName>
    <definedName name="aefa" localSheetId="15">{"via1",#N/A,TRUE,"general";"via2",#N/A,TRUE,"general";"via3",#N/A,TRUE,"general"}</definedName>
    <definedName name="aefa" localSheetId="14">{"via1",#N/A,TRUE,"general";"via2",#N/A,TRUE,"general";"via3",#N/A,TRUE,"general"}</definedName>
    <definedName name="aefa">{"via1",#N/A,TRUE,"general";"via2",#N/A,TRUE,"general";"via3",#N/A,TRUE,"general"}</definedName>
    <definedName name="Af" localSheetId="8">#REF!</definedName>
    <definedName name="Af">#REF!</definedName>
    <definedName name="afdasgh" localSheetId="12">{#N/A,#N/A,FALSE,"CCTV"}</definedName>
    <definedName name="afdasgh" localSheetId="15">{#N/A,#N/A,FALSE,"CCTV"}</definedName>
    <definedName name="afdasgh">{#N/A,#N/A,FALSE,"CCTV"}</definedName>
    <definedName name="afdsfdg" localSheetId="12">{#N/A,#N/A,FALSE,"CCTV"}</definedName>
    <definedName name="afdsfdg" localSheetId="15">{#N/A,#N/A,FALSE,"CCTV"}</definedName>
    <definedName name="afdsfdg">{#N/A,#N/A,FALSE,"CCTV"}</definedName>
    <definedName name="afdsw" localSheetId="12">{"TAB1",#N/A,TRUE,"GENERAL";"TAB2",#N/A,TRUE,"GENERAL";"TAB3",#N/A,TRUE,"GENERAL";"TAB4",#N/A,TRUE,"GENERAL";"TAB5",#N/A,TRUE,"GENERAL"}</definedName>
    <definedName name="afdsw" localSheetId="11">{"TAB1",#N/A,TRUE,"GENERAL";"TAB2",#N/A,TRUE,"GENERAL";"TAB3",#N/A,TRUE,"GENERAL";"TAB4",#N/A,TRUE,"GENERAL";"TAB5",#N/A,TRUE,"GENERAL"}</definedName>
    <definedName name="afdsw" localSheetId="13">{"TAB1",#N/A,TRUE,"GENERAL";"TAB2",#N/A,TRUE,"GENERAL";"TAB3",#N/A,TRUE,"GENERAL";"TAB4",#N/A,TRUE,"GENERAL";"TAB5",#N/A,TRUE,"GENERAL"}</definedName>
    <definedName name="afdsw" localSheetId="15">{"TAB1",#N/A,TRUE,"GENERAL";"TAB2",#N/A,TRUE,"GENERAL";"TAB3",#N/A,TRUE,"GENERAL";"TAB4",#N/A,TRUE,"GENERAL";"TAB5",#N/A,TRUE,"GENERAL"}</definedName>
    <definedName name="afdsw" localSheetId="14">{"TAB1",#N/A,TRUE,"GENERAL";"TAB2",#N/A,TRUE,"GENERAL";"TAB3",#N/A,TRUE,"GENERAL";"TAB4",#N/A,TRUE,"GENERAL";"TAB5",#N/A,TRUE,"GENERAL"}</definedName>
    <definedName name="afdsw">{"TAB1",#N/A,TRUE,"GENERAL";"TAB2",#N/A,TRUE,"GENERAL";"TAB3",#N/A,TRUE,"GENERAL";"TAB4",#N/A,TRUE,"GENERAL";"TAB5",#N/A,TRUE,"GENERAL"}</definedName>
    <definedName name="afffgff" localSheetId="12">{#N/A,#N/A,FALSE,"CCTV"}</definedName>
    <definedName name="afffgff" localSheetId="15">{#N/A,#N/A,FALSE,"CCTV"}</definedName>
    <definedName name="afffgff">{#N/A,#N/A,FALSE,"CCTV"}</definedName>
    <definedName name="Ag" localSheetId="8">#REF!</definedName>
    <definedName name="Ag">#REF!</definedName>
    <definedName name="agdsgg" localSheetId="12">{"via1",#N/A,TRUE,"general";"via2",#N/A,TRUE,"general";"via3",#N/A,TRUE,"general"}</definedName>
    <definedName name="agdsgg" localSheetId="11">{"via1",#N/A,TRUE,"general";"via2",#N/A,TRUE,"general";"via3",#N/A,TRUE,"general"}</definedName>
    <definedName name="agdsgg" localSheetId="13">{"via1",#N/A,TRUE,"general";"via2",#N/A,TRUE,"general";"via3",#N/A,TRUE,"general"}</definedName>
    <definedName name="agdsgg" localSheetId="15">{"via1",#N/A,TRUE,"general";"via2",#N/A,TRUE,"general";"via3",#N/A,TRUE,"general"}</definedName>
    <definedName name="agdsgg" localSheetId="14">{"via1",#N/A,TRUE,"general";"via2",#N/A,TRUE,"general";"via3",#N/A,TRUE,"general"}</definedName>
    <definedName name="agdsgg">{"via1",#N/A,TRUE,"general";"via2",#N/A,TRUE,"general";"via3",#N/A,TRUE,"general"}</definedName>
    <definedName name="AGUA" localSheetId="8">#REF!</definedName>
    <definedName name="agua">[27]Materiales!$D$10</definedName>
    <definedName name="aguas">[28]PRECIOS!$C$35</definedName>
    <definedName name="Ah" localSheetId="8">#REF!</definedName>
    <definedName name="Ah">#REF!</definedName>
    <definedName name="Ai" localSheetId="8">#REF!</definedName>
    <definedName name="Ai">#REF!</definedName>
    <definedName name="aislante">[29]Materiales!$C$24</definedName>
    <definedName name="aiu">[30]AIU!$I$121</definedName>
    <definedName name="AjustDelAIU">#REF!</definedName>
    <definedName name="Ajuste">[31]Datos!$B$11</definedName>
    <definedName name="Ajusteinf" localSheetId="12">{#N/A,#N/A,FALSE,"Costos Productos 6A";#N/A,#N/A,FALSE,"Costo Unitario Total H-94-12"}</definedName>
    <definedName name="Ajusteinf" localSheetId="15">{#N/A,#N/A,FALSE,"Costos Productos 6A";#N/A,#N/A,FALSE,"Costo Unitario Total H-94-12"}</definedName>
    <definedName name="Ajusteinf">{#N/A,#N/A,FALSE,"Costos Productos 6A";#N/A,#N/A,FALSE,"Costo Unitario Total H-94-12"}</definedName>
    <definedName name="AJUSTPTO" localSheetId="12">{#N/A,#N/A,FALSE,"Costos Productos 6A";#N/A,#N/A,FALSE,"Costo Unitario Total H-94-12"}</definedName>
    <definedName name="AJUSTPTO" localSheetId="15">{#N/A,#N/A,FALSE,"Costos Productos 6A";#N/A,#N/A,FALSE,"Costo Unitario Total H-94-12"}</definedName>
    <definedName name="AJUSTPTO">{#N/A,#N/A,FALSE,"Costos Productos 6A";#N/A,#N/A,FALSE,"Costo Unitario Total H-94-12"}</definedName>
    <definedName name="Ak" localSheetId="8">#REF!</definedName>
    <definedName name="Ak">#REF!</definedName>
    <definedName name="alam">[6]precio!$F$28</definedName>
    <definedName name="ALAMAR">[13]Precios!$C$30</definedName>
    <definedName name="ALAMBRE" localSheetId="8">#REF!</definedName>
    <definedName name="alambre">[32]Materiales!$C$13</definedName>
    <definedName name="ALAMBRE_" localSheetId="8">#REF!</definedName>
    <definedName name="ALAMBRE_">#REF!</definedName>
    <definedName name="ALAMBRE_DE_AMARRE">'[14]LISTA DE MATERIALES'!$D$38</definedName>
    <definedName name="ALAMBRE_DE_COBRE_N__12_AWG_THHN">'[14]LISTA DE MATERIALES'!$D$39</definedName>
    <definedName name="alampuas">[33]lisprecios!#REF!</definedName>
    <definedName name="alc">absc</definedName>
    <definedName name="alfa">[34]Electrodo!$E$100</definedName>
    <definedName name="ALUMTE" localSheetId="8">#REF!</definedName>
    <definedName name="ALUMTE">#REF!</definedName>
    <definedName name="Am" localSheetId="8">#REF!</definedName>
    <definedName name="Am">#REF!</definedName>
    <definedName name="AMARRA">#REF!</definedName>
    <definedName name="AMARRES_X_100_UND">'[14]LISTA DE MATERIALES'!$D$44</definedName>
    <definedName name="AMBIENTAL" localSheetId="8">#REF!</definedName>
    <definedName name="AMBIENTAL">#REF!</definedName>
    <definedName name="An" localSheetId="8">#REF!</definedName>
    <definedName name="An">#REF!</definedName>
    <definedName name="andamio">[35]Equipo!$C$10</definedName>
    <definedName name="Andamio_tubular">[16]Precios!$C$21</definedName>
    <definedName name="andenes" localSheetId="8">#REF!</definedName>
    <definedName name="andenes">#REF!</definedName>
    <definedName name="Angeo_3_x_1.50m_Gris_Fibra_de_Vidrio">[16]Precios!$C$262</definedName>
    <definedName name="ANGULO_1_8_X_2">'[14]LISTA DE MATERIALES'!$D$45</definedName>
    <definedName name="Angulo_en_aluminio_2x2__e_3mm_L_0.10">[16]Precios!$C$176</definedName>
    <definedName name="Angulo_en_aluminio_2x2__e_3mm_L_1.80">[16]Precios!$C$175</definedName>
    <definedName name="Angulo_en_aluminio_2x2__e_3mm_L_2.57">[16]Precios!$C$174</definedName>
    <definedName name="anscount">1</definedName>
    <definedName name="ANTECHO_EN_VARILLA_CUADRADA_3_8">'[14]LISTA DE MATERIALES'!$D$49</definedName>
    <definedName name="ANTICIPO">[36]BASES!$B$33</definedName>
    <definedName name="anticorrosiva">[33]lisprecios!#REF!</definedName>
    <definedName name="ANTICORROSIVO" localSheetId="8">#REF!</definedName>
    <definedName name="ANTICORROSIVO">#REF!</definedName>
    <definedName name="Antisol_blanco_presentación_20kg">[16]Precios!$C$27</definedName>
    <definedName name="Antracita">[16]Precios!$C$43</definedName>
    <definedName name="Añ" localSheetId="8">#REF!</definedName>
    <definedName name="Añ">#REF!</definedName>
    <definedName name="AÑOI">#REF!</definedName>
    <definedName name="AÑOWUIE">'[37]Res-Accide-10'!$R$2:$R$7</definedName>
    <definedName name="Ao" localSheetId="8">#REF!</definedName>
    <definedName name="Ao">#REF!</definedName>
    <definedName name="Ap" localSheetId="8">#REF!</definedName>
    <definedName name="Ap">#REF!</definedName>
    <definedName name="apl">#REF!</definedName>
    <definedName name="apu">'[24]APU''S'!$B$7:$E$68</definedName>
    <definedName name="apu_cerraduras" localSheetId="8">[38]APU!$F$2403</definedName>
    <definedName name="apu_cerraduras">[39]APU!$F$2403</definedName>
    <definedName name="apu_cieloraso_tablilla_pino" localSheetId="8">[38]APU!$F$1201</definedName>
    <definedName name="apu_cieloraso_tablilla_pino">[39]APU!$F$1201</definedName>
    <definedName name="apu_columna_confinamiento" localSheetId="8">[38]APU!$F$659</definedName>
    <definedName name="apu_columna_confinamiento">[39]APU!$F$659</definedName>
    <definedName name="apu_combo_ap_sanit" localSheetId="8">[38]APU!$F$2416</definedName>
    <definedName name="apu_combo_ap_sanit">[39]APU!$F$2416</definedName>
    <definedName name="apu_cubierta_ondulit" localSheetId="8">[38]APU!$F$1105</definedName>
    <definedName name="apu_cubierta_ondulit">[39]APU!$F$1105</definedName>
    <definedName name="apu_cubierta_zinc" localSheetId="8">[38]APU!$F$1145</definedName>
    <definedName name="apu_cubierta_zinc">[39]APU!$F$1145</definedName>
    <definedName name="apu_demolicion_pañete" localSheetId="8">[38]APU!$F$44</definedName>
    <definedName name="apu_demolicion_pañete">[39]APU!$F$44</definedName>
    <definedName name="apu_ducha_sencilla" localSheetId="8">[38]APU!$F$2623</definedName>
    <definedName name="apu_ducha_sencilla">[39]APU!$F$2623</definedName>
    <definedName name="apu_guardaescobas_madera" localSheetId="8">[38]APU!$F$1749</definedName>
    <definedName name="apu_guardaescobas_madera">[39]APU!$F$1749</definedName>
    <definedName name="apu_herramientas" localSheetId="8">[38]APU!$F$3354</definedName>
    <definedName name="apu_herramientas">[39]APU!$F$3354</definedName>
    <definedName name="apu_lampara_2x48" localSheetId="8">[38]APU!$F$3237</definedName>
    <definedName name="apu_lampara_2x48">[39]APU!$F$3237</definedName>
    <definedName name="apu_lampara_2x96" localSheetId="8">[38]APU!$F$3245</definedName>
    <definedName name="apu_lampara_2x96">[39]APU!$F$3245</definedName>
    <definedName name="apu_levante_bloque_10" localSheetId="8">[38]APU!$F$900</definedName>
    <definedName name="apu_levante_bloque_10">[39]APU!$F$900</definedName>
    <definedName name="apu_marco_puerta" localSheetId="8">[38]APU!$F$2292</definedName>
    <definedName name="apu_marco_puerta">[39]APU!$F$2292</definedName>
    <definedName name="apu_pintura_cieloraso_esmalte" localSheetId="8">[38]APU!$F$2946</definedName>
    <definedName name="apu_pintura_cieloraso_esmalte">[39]APU!$F$2946</definedName>
    <definedName name="apu_pintura_marcos" localSheetId="8">[38]APU!$F$2908</definedName>
    <definedName name="apu_pintura_marcos">[39]APU!$F$2908</definedName>
    <definedName name="apu_pintura_rejas_anticorrosivo" localSheetId="8">[38]APU!$F$2871</definedName>
    <definedName name="apu_pintura_rejas_anticorrosivo">[39]APU!$F$2871</definedName>
    <definedName name="apu_salida_alumbrado" localSheetId="8">[38]APU!$F$3122</definedName>
    <definedName name="apu_salida_alumbrado">[39]APU!$F$3122</definedName>
    <definedName name="apu_salida_tomacorriente" localSheetId="8">[38]APU!$F$3137</definedName>
    <definedName name="apu_salida_tomacorriente">[39]APU!$F$3137</definedName>
    <definedName name="apu_tablero_10_circuitos" localSheetId="8">[38]APU!$F$3192</definedName>
    <definedName name="apu_tablero_10_circuitos">[39]APU!$F$3192</definedName>
    <definedName name="apu_toma_telefonico" localSheetId="8">[38]APU!$F$3170</definedName>
    <definedName name="apu_toma_telefonico">[39]APU!$F$3170</definedName>
    <definedName name="apu_ventilador" localSheetId="8">[38]APU!$F$3253</definedName>
    <definedName name="apu_ventilador">[39]APU!$F$3253</definedName>
    <definedName name="apu_viga_amarre_sobre_muros15" localSheetId="8">[38]APU!$F$758</definedName>
    <definedName name="apu_viga_amarre_sobre_muros15">[39]APU!$F$758</definedName>
    <definedName name="APU221.1">#REF!</definedName>
    <definedName name="APU221.2">#REF!</definedName>
    <definedName name="Aq" localSheetId="8">#REF!</definedName>
    <definedName name="Aq">#REF!</definedName>
    <definedName name="aqaq" localSheetId="12">{"TAB1",#N/A,TRUE,"GENERAL";"TAB2",#N/A,TRUE,"GENERAL";"TAB3",#N/A,TRUE,"GENERAL";"TAB4",#N/A,TRUE,"GENERAL";"TAB5",#N/A,TRUE,"GENERAL"}</definedName>
    <definedName name="aqaq" localSheetId="11">{"TAB1",#N/A,TRUE,"GENERAL";"TAB2",#N/A,TRUE,"GENERAL";"TAB3",#N/A,TRUE,"GENERAL";"TAB4",#N/A,TRUE,"GENERAL";"TAB5",#N/A,TRUE,"GENERAL"}</definedName>
    <definedName name="aqaq" localSheetId="13">{"TAB1",#N/A,TRUE,"GENERAL";"TAB2",#N/A,TRUE,"GENERAL";"TAB3",#N/A,TRUE,"GENERAL";"TAB4",#N/A,TRUE,"GENERAL";"TAB5",#N/A,TRUE,"GENERAL"}</definedName>
    <definedName name="aqaq" localSheetId="15">{"TAB1",#N/A,TRUE,"GENERAL";"TAB2",#N/A,TRUE,"GENERAL";"TAB3",#N/A,TRUE,"GENERAL";"TAB4",#N/A,TRUE,"GENERAL";"TAB5",#N/A,TRUE,"GENERAL"}</definedName>
    <definedName name="aqaq" localSheetId="14">{"TAB1",#N/A,TRUE,"GENERAL";"TAB2",#N/A,TRUE,"GENERAL";"TAB3",#N/A,TRUE,"GENERAL";"TAB4",#N/A,TRUE,"GENERAL";"TAB5",#N/A,TRUE,"GENERAL"}</definedName>
    <definedName name="aqaq">{"TAB1",#N/A,TRUE,"GENERAL";"TAB2",#N/A,TRUE,"GENERAL";"TAB3",#N/A,TRUE,"GENERAL";"TAB4",#N/A,TRUE,"GENERAL";"TAB5",#N/A,TRUE,"GENERAL"}</definedName>
    <definedName name="aqua">#REF!</definedName>
    <definedName name="Ar" localSheetId="8">#REF!</definedName>
    <definedName name="Ar">#REF!</definedName>
    <definedName name="AREA">#REF!</definedName>
    <definedName name="_xlnm.Print_Area" localSheetId="2">AIU!$B$2:$K$56</definedName>
    <definedName name="_xlnm.Print_Area" localSheetId="1">APUS!$B$2:$I$662</definedName>
    <definedName name="_xlnm.Print_Area" localSheetId="12">'APUS PGIO'!$B$1:$H$345</definedName>
    <definedName name="_xlnm.Print_Area" localSheetId="4">CANTIDADES!$B$2:$I$273</definedName>
    <definedName name="_xlnm.Print_Area" localSheetId="5">'EST MERCADO'!$B$2:$H$60</definedName>
    <definedName name="_xlnm.Print_Area" localSheetId="11">'Flujo Fondos'!$B$2:$T$45</definedName>
    <definedName name="_xlnm.Print_Area" localSheetId="3">FP!$B$2:$H$72</definedName>
    <definedName name="_xlnm.Print_Area" localSheetId="6">'LIST EQUIP'!$B$1:$J$12</definedName>
    <definedName name="_xlnm.Print_Area" localSheetId="7">'LIST M.O'!$B$2:$J$13</definedName>
    <definedName name="_xlnm.Print_Area" localSheetId="13">'Materiales PGIO'!$B$2:$I$22</definedName>
    <definedName name="_xlnm.Print_Area" localSheetId="15">OTROS!$B$2:$I$33</definedName>
    <definedName name="_xlnm.Print_Area" localSheetId="0">'PRES GEN'!$B$2:$I$52</definedName>
    <definedName name="_xlnm.Print_Area" localSheetId="8">#REF!</definedName>
    <definedName name="_xlnm.Print_Area" localSheetId="10">TRANS!$B$2:$J$60</definedName>
    <definedName name="_xlnm.Print_Area" localSheetId="14">'Viaticos Personal'!$B$2:$I$25</definedName>
    <definedName name="_xlnm.Print_Area">#REF!</definedName>
    <definedName name="aren">[28]PRECIOS!$C$40</definedName>
    <definedName name="arena" localSheetId="8">[40]lisprecios!$D$12</definedName>
    <definedName name="arena">[32]Materiales!$C$17</definedName>
    <definedName name="Arena___Malla_10_20__Tipo_torpedo">[16]Precios!$C$41</definedName>
    <definedName name="Arena___Malla_20_30">[16]Precios!$C$42</definedName>
    <definedName name="ARENA_BLANCA">'[14]LISTA DE MATERIALES'!$D$53</definedName>
    <definedName name="ARENA_GRANULOMETRIA_0.5_Y_5mm">[16]Precios!$C$36</definedName>
    <definedName name="ARENA_NEGRA">'[14]LISTA DE MATERIALES'!$D$54</definedName>
    <definedName name="ARENABLANCA">#REF!</definedName>
    <definedName name="ARENANEGRA">#REF!</definedName>
    <definedName name="Arial">#REF!</definedName>
    <definedName name="Aro_y_contraaro">[16]Precios!$C$309</definedName>
    <definedName name="ARPASEVAN" localSheetId="12">{#N/A,#N/A,FALSE,"CCTV"}</definedName>
    <definedName name="ARPASEVAN" localSheetId="15">{#N/A,#N/A,FALSE,"CCTV"}</definedName>
    <definedName name="ARPASEVAN">{#N/A,#N/A,FALSE,"CCTV"}</definedName>
    <definedName name="As" localSheetId="8">#REF!</definedName>
    <definedName name="As">#REF!</definedName>
    <definedName name="ASB" localSheetId="8">[10]AASHTO!$A$8:$F$11</definedName>
    <definedName name="ASB">[2]AASHTO!$A$8:$F$11</definedName>
    <definedName name="ASD" localSheetId="12">{"via1",#N/A,TRUE,"general";"via2",#N/A,TRUE,"general";"via3",#N/A,TRUE,"general"}</definedName>
    <definedName name="ASD" localSheetId="11">{"via1",#N/A,TRUE,"general";"via2",#N/A,TRUE,"general";"via3",#N/A,TRUE,"general"}</definedName>
    <definedName name="ASD" localSheetId="13">{"via1",#N/A,TRUE,"general";"via2",#N/A,TRUE,"general";"via3",#N/A,TRUE,"general"}</definedName>
    <definedName name="ASD" localSheetId="15">{"via1",#N/A,TRUE,"general";"via2",#N/A,TRUE,"general";"via3",#N/A,TRUE,"general"}</definedName>
    <definedName name="ASD" localSheetId="14">{"via1",#N/A,TRUE,"general";"via2",#N/A,TRUE,"general";"via3",#N/A,TRUE,"general"}</definedName>
    <definedName name="ASD">{"via1",#N/A,TRUE,"general";"via2",#N/A,TRUE,"general";"via3",#N/A,TRUE,"general"}</definedName>
    <definedName name="ASDA" localSheetId="12">{"via1",#N/A,TRUE,"general";"via2",#N/A,TRUE,"general";"via3",#N/A,TRUE,"general"}</definedName>
    <definedName name="ASDA" localSheetId="11">{"via1",#N/A,TRUE,"general";"via2",#N/A,TRUE,"general";"via3",#N/A,TRUE,"general"}</definedName>
    <definedName name="ASDA" localSheetId="13">{"via1",#N/A,TRUE,"general";"via2",#N/A,TRUE,"general";"via3",#N/A,TRUE,"general"}</definedName>
    <definedName name="ASDA" localSheetId="15">{"via1",#N/A,TRUE,"general";"via2",#N/A,TRUE,"general";"via3",#N/A,TRUE,"general"}</definedName>
    <definedName name="ASDA" localSheetId="14">{"via1",#N/A,TRUE,"general";"via2",#N/A,TRUE,"general";"via3",#N/A,TRUE,"general"}</definedName>
    <definedName name="ASDA">{"via1",#N/A,TRUE,"general";"via2",#N/A,TRUE,"general";"via3",#N/A,TRUE,"general"}</definedName>
    <definedName name="asdasd" localSheetId="12">{"TAB1",#N/A,TRUE,"GENERAL";"TAB2",#N/A,TRUE,"GENERAL";"TAB3",#N/A,TRUE,"GENERAL";"TAB4",#N/A,TRUE,"GENERAL";"TAB5",#N/A,TRUE,"GENERAL"}</definedName>
    <definedName name="asdasd" localSheetId="11">{"TAB1",#N/A,TRUE,"GENERAL";"TAB2",#N/A,TRUE,"GENERAL";"TAB3",#N/A,TRUE,"GENERAL";"TAB4",#N/A,TRUE,"GENERAL";"TAB5",#N/A,TRUE,"GENERAL"}</definedName>
    <definedName name="asdasd" localSheetId="13">{"TAB1",#N/A,TRUE,"GENERAL";"TAB2",#N/A,TRUE,"GENERAL";"TAB3",#N/A,TRUE,"GENERAL";"TAB4",#N/A,TRUE,"GENERAL";"TAB5",#N/A,TRUE,"GENERAL"}</definedName>
    <definedName name="asdasd" localSheetId="15">{"TAB1",#N/A,TRUE,"GENERAL";"TAB2",#N/A,TRUE,"GENERAL";"TAB3",#N/A,TRUE,"GENERAL";"TAB4",#N/A,TRUE,"GENERAL";"TAB5",#N/A,TRUE,"GENERAL"}</definedName>
    <definedName name="asdasd" localSheetId="14">{"TAB1",#N/A,TRUE,"GENERAL";"TAB2",#N/A,TRUE,"GENERAL";"TAB3",#N/A,TRUE,"GENERAL";"TAB4",#N/A,TRUE,"GENERAL";"TAB5",#N/A,TRUE,"GENERAL"}</definedName>
    <definedName name="asdasd">{"TAB1",#N/A,TRUE,"GENERAL";"TAB2",#N/A,TRUE,"GENERAL";"TAB3",#N/A,TRUE,"GENERAL";"TAB4",#N/A,TRUE,"GENERAL";"TAB5",#N/A,TRUE,"GENERAL"}</definedName>
    <definedName name="ASDDSF" localSheetId="8">#REF!</definedName>
    <definedName name="ASDDSF">#REF!</definedName>
    <definedName name="asdf" localSheetId="12">{"via1",#N/A,TRUE,"general";"via2",#N/A,TRUE,"general";"via3",#N/A,TRUE,"general"}</definedName>
    <definedName name="asdf" localSheetId="11">{"via1",#N/A,TRUE,"general";"via2",#N/A,TRUE,"general";"via3",#N/A,TRUE,"general"}</definedName>
    <definedName name="asdf" localSheetId="13">{"via1",#N/A,TRUE,"general";"via2",#N/A,TRUE,"general";"via3",#N/A,TRUE,"general"}</definedName>
    <definedName name="asdf" localSheetId="15">{"via1",#N/A,TRUE,"general";"via2",#N/A,TRUE,"general";"via3",#N/A,TRUE,"general"}</definedName>
    <definedName name="asdf" localSheetId="14">{"via1",#N/A,TRUE,"general";"via2",#N/A,TRUE,"general";"via3",#N/A,TRUE,"general"}</definedName>
    <definedName name="asdf">{"via1",#N/A,TRUE,"general";"via2",#N/A,TRUE,"general";"via3",#N/A,TRUE,"general"}</definedName>
    <definedName name="asdfa" localSheetId="12">{"via1",#N/A,TRUE,"general";"via2",#N/A,TRUE,"general";"via3",#N/A,TRUE,"general"}</definedName>
    <definedName name="asdfa" localSheetId="11">{"via1",#N/A,TRUE,"general";"via2",#N/A,TRUE,"general";"via3",#N/A,TRUE,"general"}</definedName>
    <definedName name="asdfa" localSheetId="13">{"via1",#N/A,TRUE,"general";"via2",#N/A,TRUE,"general";"via3",#N/A,TRUE,"general"}</definedName>
    <definedName name="asdfa" localSheetId="15">{"via1",#N/A,TRUE,"general";"via2",#N/A,TRUE,"general";"via3",#N/A,TRUE,"general"}</definedName>
    <definedName name="asdfa" localSheetId="14">{"via1",#N/A,TRUE,"general";"via2",#N/A,TRUE,"general";"via3",#N/A,TRUE,"general"}</definedName>
    <definedName name="asdfa">{"via1",#N/A,TRUE,"general";"via2",#N/A,TRUE,"general";"via3",#N/A,TRUE,"general"}</definedName>
    <definedName name="ASDGAGDFGS">#REF!</definedName>
    <definedName name="asfalto">#REF!</definedName>
    <definedName name="asfasd" localSheetId="12">{"via1",#N/A,TRUE,"general";"via2",#N/A,TRUE,"general";"via3",#N/A,TRUE,"general"}</definedName>
    <definedName name="asfasd" localSheetId="11">{"via1",#N/A,TRUE,"general";"via2",#N/A,TRUE,"general";"via3",#N/A,TRUE,"general"}</definedName>
    <definedName name="asfasd" localSheetId="13">{"via1",#N/A,TRUE,"general";"via2",#N/A,TRUE,"general";"via3",#N/A,TRUE,"general"}</definedName>
    <definedName name="asfasd" localSheetId="15">{"via1",#N/A,TRUE,"general";"via2",#N/A,TRUE,"general";"via3",#N/A,TRUE,"general"}</definedName>
    <definedName name="asfasd" localSheetId="14">{"via1",#N/A,TRUE,"general";"via2",#N/A,TRUE,"general";"via3",#N/A,TRUE,"general"}</definedName>
    <definedName name="asfasd">{"via1",#N/A,TRUE,"general";"via2",#N/A,TRUE,"general";"via3",#N/A,TRUE,"general"}</definedName>
    <definedName name="asfasdl" localSheetId="12">{"via1",#N/A,TRUE,"general";"via2",#N/A,TRUE,"general";"via3",#N/A,TRUE,"general"}</definedName>
    <definedName name="asfasdl" localSheetId="11">{"via1",#N/A,TRUE,"general";"via2",#N/A,TRUE,"general";"via3",#N/A,TRUE,"general"}</definedName>
    <definedName name="asfasdl" localSheetId="13">{"via1",#N/A,TRUE,"general";"via2",#N/A,TRUE,"general";"via3",#N/A,TRUE,"general"}</definedName>
    <definedName name="asfasdl" localSheetId="15">{"via1",#N/A,TRUE,"general";"via2",#N/A,TRUE,"general";"via3",#N/A,TRUE,"general"}</definedName>
    <definedName name="asfasdl" localSheetId="14">{"via1",#N/A,TRUE,"general";"via2",#N/A,TRUE,"general";"via3",#N/A,TRUE,"general"}</definedName>
    <definedName name="asfasdl">{"via1",#N/A,TRUE,"general";"via2",#N/A,TRUE,"general";"via3",#N/A,TRUE,"general"}</definedName>
    <definedName name="ASFDGFHGFTHJUYYIIYIJYIYUIYUIYU">absc</definedName>
    <definedName name="asff" localSheetId="12">{"TAB1",#N/A,TRUE,"GENERAL";"TAB2",#N/A,TRUE,"GENERAL";"TAB3",#N/A,TRUE,"GENERAL";"TAB4",#N/A,TRUE,"GENERAL";"TAB5",#N/A,TRUE,"GENERAL"}</definedName>
    <definedName name="asff" localSheetId="11">{"TAB1",#N/A,TRUE,"GENERAL";"TAB2",#N/A,TRUE,"GENERAL";"TAB3",#N/A,TRUE,"GENERAL";"TAB4",#N/A,TRUE,"GENERAL";"TAB5",#N/A,TRUE,"GENERAL"}</definedName>
    <definedName name="asff" localSheetId="13">{"TAB1",#N/A,TRUE,"GENERAL";"TAB2",#N/A,TRUE,"GENERAL";"TAB3",#N/A,TRUE,"GENERAL";"TAB4",#N/A,TRUE,"GENERAL";"TAB5",#N/A,TRUE,"GENERAL"}</definedName>
    <definedName name="asff" localSheetId="15">{"TAB1",#N/A,TRUE,"GENERAL";"TAB2",#N/A,TRUE,"GENERAL";"TAB3",#N/A,TRUE,"GENERAL";"TAB4",#N/A,TRUE,"GENERAL";"TAB5",#N/A,TRUE,"GENERAL"}</definedName>
    <definedName name="asff" localSheetId="14">{"TAB1",#N/A,TRUE,"GENERAL";"TAB2",#N/A,TRUE,"GENERAL";"TAB3",#N/A,TRUE,"GENERAL";"TAB4",#N/A,TRUE,"GENERAL";"TAB5",#N/A,TRUE,"GENERAL"}</definedName>
    <definedName name="asff">{"TAB1",#N/A,TRUE,"GENERAL";"TAB2",#N/A,TRUE,"GENERAL";"TAB3",#N/A,TRUE,"GENERAL";"TAB4",#N/A,TRUE,"GENERAL";"TAB5",#N/A,TRUE,"GENERAL"}</definedName>
    <definedName name="asfghjoi" localSheetId="12">{"via1",#N/A,TRUE,"general";"via2",#N/A,TRUE,"general";"via3",#N/A,TRUE,"general"}</definedName>
    <definedName name="asfghjoi" localSheetId="11">{"via1",#N/A,TRUE,"general";"via2",#N/A,TRUE,"general";"via3",#N/A,TRUE,"general"}</definedName>
    <definedName name="asfghjoi" localSheetId="13">{"via1",#N/A,TRUE,"general";"via2",#N/A,TRUE,"general";"via3",#N/A,TRUE,"general"}</definedName>
    <definedName name="asfghjoi" localSheetId="15">{"via1",#N/A,TRUE,"general";"via2",#N/A,TRUE,"general";"via3",#N/A,TRUE,"general"}</definedName>
    <definedName name="asfghjoi" localSheetId="14">{"via1",#N/A,TRUE,"general";"via2",#N/A,TRUE,"general";"via3",#N/A,TRUE,"general"}</definedName>
    <definedName name="asfghjoi">{"via1",#N/A,TRUE,"general";"via2",#N/A,TRUE,"general";"via3",#N/A,TRUE,"general"}</definedName>
    <definedName name="asojkdr" localSheetId="12">{"TAB1",#N/A,TRUE,"GENERAL";"TAB2",#N/A,TRUE,"GENERAL";"TAB3",#N/A,TRUE,"GENERAL";"TAB4",#N/A,TRUE,"GENERAL";"TAB5",#N/A,TRUE,"GENERAL"}</definedName>
    <definedName name="asojkdr" localSheetId="11">{"TAB1",#N/A,TRUE,"GENERAL";"TAB2",#N/A,TRUE,"GENERAL";"TAB3",#N/A,TRUE,"GENERAL";"TAB4",#N/A,TRUE,"GENERAL";"TAB5",#N/A,TRUE,"GENERAL"}</definedName>
    <definedName name="asojkdr" localSheetId="13">{"TAB1",#N/A,TRUE,"GENERAL";"TAB2",#N/A,TRUE,"GENERAL";"TAB3",#N/A,TRUE,"GENERAL";"TAB4",#N/A,TRUE,"GENERAL";"TAB5",#N/A,TRUE,"GENERAL"}</definedName>
    <definedName name="asojkdr" localSheetId="15">{"TAB1",#N/A,TRUE,"GENERAL";"TAB2",#N/A,TRUE,"GENERAL";"TAB3",#N/A,TRUE,"GENERAL";"TAB4",#N/A,TRUE,"GENERAL";"TAB5",#N/A,TRUE,"GENERAL"}</definedName>
    <definedName name="asojkdr" localSheetId="14">{"TAB1",#N/A,TRUE,"GENERAL";"TAB2",#N/A,TRUE,"GENERAL";"TAB3",#N/A,TRUE,"GENERAL";"TAB4",#N/A,TRUE,"GENERAL";"TAB5",#N/A,TRUE,"GENERAL"}</definedName>
    <definedName name="asojkdr">{"TAB1",#N/A,TRUE,"GENERAL";"TAB2",#N/A,TRUE,"GENERAL";"TAB3",#N/A,TRUE,"GENERAL";"TAB4",#N/A,TRUE,"GENERAL";"TAB5",#N/A,TRUE,"GENERAL"}</definedName>
    <definedName name="At" localSheetId="8">#REF!</definedName>
    <definedName name="At">#REF!</definedName>
    <definedName name="Atornillador_Dry_wall___Reversible___720_w">[16]Precios!$C$22</definedName>
    <definedName name="Au" localSheetId="8">#REF!</definedName>
    <definedName name="Au">#REF!</definedName>
    <definedName name="AUI">[41]Datos!$A$18:$A$20</definedName>
    <definedName name="AUIS">[41]Datos!$A$18:$B$20</definedName>
    <definedName name="auto1">#REF!</definedName>
    <definedName name="auto2">#REF!</definedName>
    <definedName name="AV">#REF!</definedName>
    <definedName name="Ax" localSheetId="8">#REF!</definedName>
    <definedName name="Ax">#REF!</definedName>
    <definedName name="Ay" localSheetId="8">#REF!</definedName>
    <definedName name="Ay">#REF!</definedName>
    <definedName name="AYUDANTE" localSheetId="8">[42]PRECIOS!$B$18</definedName>
    <definedName name="AYUDANTE">[43]PRECIOS!$B$18</definedName>
    <definedName name="azaz" localSheetId="12">{"TAB1",#N/A,TRUE,"GENERAL";"TAB2",#N/A,TRUE,"GENERAL";"TAB3",#N/A,TRUE,"GENERAL";"TAB4",#N/A,TRUE,"GENERAL";"TAB5",#N/A,TRUE,"GENERAL"}</definedName>
    <definedName name="azaz" localSheetId="11">{"TAB1",#N/A,TRUE,"GENERAL";"TAB2",#N/A,TRUE,"GENERAL";"TAB3",#N/A,TRUE,"GENERAL";"TAB4",#N/A,TRUE,"GENERAL";"TAB5",#N/A,TRUE,"GENERAL"}</definedName>
    <definedName name="azaz" localSheetId="13">{"TAB1",#N/A,TRUE,"GENERAL";"TAB2",#N/A,TRUE,"GENERAL";"TAB3",#N/A,TRUE,"GENERAL";"TAB4",#N/A,TRUE,"GENERAL";"TAB5",#N/A,TRUE,"GENERAL"}</definedName>
    <definedName name="azaz" localSheetId="15">{"TAB1",#N/A,TRUE,"GENERAL";"TAB2",#N/A,TRUE,"GENERAL";"TAB3",#N/A,TRUE,"GENERAL";"TAB4",#N/A,TRUE,"GENERAL";"TAB5",#N/A,TRUE,"GENERAL"}</definedName>
    <definedName name="azaz" localSheetId="14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name="azulejo_azul">#REF!</definedName>
    <definedName name="azulejo_blanco">#REF!</definedName>
    <definedName name="azulejo_verde">#REF!</definedName>
    <definedName name="B" localSheetId="12">{"via1",#N/A,TRUE,"general";"via2",#N/A,TRUE,"general";"via3",#N/A,TRUE,"general"}</definedName>
    <definedName name="B" localSheetId="13">{"via1",#N/A,TRUE,"general";"via2",#N/A,TRUE,"general";"via3",#N/A,TRUE,"general"}</definedName>
    <definedName name="B" localSheetId="15">{"via1",#N/A,TRUE,"general";"via2",#N/A,TRUE,"general";"via3",#N/A,TRUE,"general"}</definedName>
    <definedName name="B" localSheetId="14">{"via1",#N/A,TRUE,"general";"via2",#N/A,TRUE,"general";"via3",#N/A,TRUE,"general"}</definedName>
    <definedName name="B">{"via1",#N/A,TRUE,"general";"via2",#N/A,TRUE,"general";"via3",#N/A,TRUE,"general"}</definedName>
    <definedName name="B_impresión_IM" localSheetId="8">#REF!</definedName>
    <definedName name="B_impresión_IM">#REF!</definedName>
    <definedName name="Ba" localSheetId="8">#REF!</definedName>
    <definedName name="Ba">#REF!</definedName>
    <definedName name="Bajante_rectangular__tipo_BS__Incluye_accesorios_abrazaderas">[16]Precios!$C$273</definedName>
    <definedName name="BALASTO" localSheetId="8">#REF!</definedName>
    <definedName name="BALASTO">#REF!</definedName>
    <definedName name="baldosa">[33]lisprecios!#REF!</definedName>
    <definedName name="BALDOSIN" localSheetId="8">#REF!</definedName>
    <definedName name="BALDOSIN">#REF!</definedName>
    <definedName name="barrederas">#REF!</definedName>
    <definedName name="_xlnm.Database">#REF!</definedName>
    <definedName name="Bb" localSheetId="8">#REF!</definedName>
    <definedName name="Bb">#REF!</definedName>
    <definedName name="bbbbbb" localSheetId="12">{"via1",#N/A,TRUE,"general";"via2",#N/A,TRUE,"general";"via3",#N/A,TRUE,"general"}</definedName>
    <definedName name="bbbbbb" localSheetId="11">{"via1",#N/A,TRUE,"general";"via2",#N/A,TRUE,"general";"via3",#N/A,TRUE,"general"}</definedName>
    <definedName name="bbbbbb" localSheetId="13">{"via1",#N/A,TRUE,"general";"via2",#N/A,TRUE,"general";"via3",#N/A,TRUE,"general"}</definedName>
    <definedName name="bbbbbb" localSheetId="15">{"via1",#N/A,TRUE,"general";"via2",#N/A,TRUE,"general";"via3",#N/A,TRUE,"general"}</definedName>
    <definedName name="bbbbbb" localSheetId="14">{"via1",#N/A,TRUE,"general";"via2",#N/A,TRUE,"general";"via3",#N/A,TRUE,"general"}</definedName>
    <definedName name="bbbbbb">{"via1",#N/A,TRUE,"general";"via2",#N/A,TRUE,"general";"via3",#N/A,TRUE,"general"}</definedName>
    <definedName name="bbbbbh" localSheetId="12">{"TAB1",#N/A,TRUE,"GENERAL";"TAB2",#N/A,TRUE,"GENERAL";"TAB3",#N/A,TRUE,"GENERAL";"TAB4",#N/A,TRUE,"GENERAL";"TAB5",#N/A,TRUE,"GENERAL"}</definedName>
    <definedName name="bbbbbh" localSheetId="11">{"TAB1",#N/A,TRUE,"GENERAL";"TAB2",#N/A,TRUE,"GENERAL";"TAB3",#N/A,TRUE,"GENERAL";"TAB4",#N/A,TRUE,"GENERAL";"TAB5",#N/A,TRUE,"GENERAL"}</definedName>
    <definedName name="bbbbbh" localSheetId="13">{"TAB1",#N/A,TRUE,"GENERAL";"TAB2",#N/A,TRUE,"GENERAL";"TAB3",#N/A,TRUE,"GENERAL";"TAB4",#N/A,TRUE,"GENERAL";"TAB5",#N/A,TRUE,"GENERAL"}</definedName>
    <definedName name="bbbbbh" localSheetId="15">{"TAB1",#N/A,TRUE,"GENERAL";"TAB2",#N/A,TRUE,"GENERAL";"TAB3",#N/A,TRUE,"GENERAL";"TAB4",#N/A,TRUE,"GENERAL";"TAB5",#N/A,TRUE,"GENERAL"}</definedName>
    <definedName name="bbbbbh" localSheetId="14">{"TAB1",#N/A,TRUE,"GENERAL";"TAB2",#N/A,TRUE,"GENERAL";"TAB3",#N/A,TRUE,"GENERAL";"TAB4",#N/A,TRUE,"GENERAL";"TAB5",#N/A,TRUE,"GENERAL"}</definedName>
    <definedName name="bbbbbh">{"TAB1",#N/A,TRUE,"GENERAL";"TAB2",#N/A,TRUE,"GENERAL";"TAB3",#N/A,TRUE,"GENERAL";"TAB4",#N/A,TRUE,"GENERAL";"TAB5",#N/A,TRUE,"GENERAL"}</definedName>
    <definedName name="bbd" localSheetId="12">{"TAB1",#N/A,TRUE,"GENERAL";"TAB2",#N/A,TRUE,"GENERAL";"TAB3",#N/A,TRUE,"GENERAL";"TAB4",#N/A,TRUE,"GENERAL";"TAB5",#N/A,TRUE,"GENERAL"}</definedName>
    <definedName name="bbd" localSheetId="11">{"TAB1",#N/A,TRUE,"GENERAL";"TAB2",#N/A,TRUE,"GENERAL";"TAB3",#N/A,TRUE,"GENERAL";"TAB4",#N/A,TRUE,"GENERAL";"TAB5",#N/A,TRUE,"GENERAL"}</definedName>
    <definedName name="bbd" localSheetId="13">{"TAB1",#N/A,TRUE,"GENERAL";"TAB2",#N/A,TRUE,"GENERAL";"TAB3",#N/A,TRUE,"GENERAL";"TAB4",#N/A,TRUE,"GENERAL";"TAB5",#N/A,TRUE,"GENERAL"}</definedName>
    <definedName name="bbd" localSheetId="15">{"TAB1",#N/A,TRUE,"GENERAL";"TAB2",#N/A,TRUE,"GENERAL";"TAB3",#N/A,TRUE,"GENERAL";"TAB4",#N/A,TRUE,"GENERAL";"TAB5",#N/A,TRUE,"GENERAL"}</definedName>
    <definedName name="bbd" localSheetId="14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 localSheetId="8">#REF!</definedName>
    <definedName name="Bc">#REF!</definedName>
    <definedName name="BCXBDFG" localSheetId="12">{"TAB1",#N/A,TRUE,"GENERAL";"TAB2",#N/A,TRUE,"GENERAL";"TAB3",#N/A,TRUE,"GENERAL";"TAB4",#N/A,TRUE,"GENERAL";"TAB5",#N/A,TRUE,"GENERAL"}</definedName>
    <definedName name="BCXBDFG" localSheetId="11">{"TAB1",#N/A,TRUE,"GENERAL";"TAB2",#N/A,TRUE,"GENERAL";"TAB3",#N/A,TRUE,"GENERAL";"TAB4",#N/A,TRUE,"GENERAL";"TAB5",#N/A,TRUE,"GENERAL"}</definedName>
    <definedName name="BCXBDFG" localSheetId="13">{"TAB1",#N/A,TRUE,"GENERAL";"TAB2",#N/A,TRUE,"GENERAL";"TAB3",#N/A,TRUE,"GENERAL";"TAB4",#N/A,TRUE,"GENERAL";"TAB5",#N/A,TRUE,"GENERAL"}</definedName>
    <definedName name="BCXBDFG" localSheetId="15">{"TAB1",#N/A,TRUE,"GENERAL";"TAB2",#N/A,TRUE,"GENERAL";"TAB3",#N/A,TRUE,"GENERAL";"TAB4",#N/A,TRUE,"GENERAL";"TAB5",#N/A,TRUE,"GENERAL"}</definedName>
    <definedName name="BCXBDFG" localSheetId="14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" localSheetId="8">#REF!</definedName>
    <definedName name="Bd">#REF!</definedName>
    <definedName name="BDFB" localSheetId="12">{"via1",#N/A,TRUE,"general";"via2",#N/A,TRUE,"general";"via3",#N/A,TRUE,"general"}</definedName>
    <definedName name="BDFB" localSheetId="11">{"via1",#N/A,TRUE,"general";"via2",#N/A,TRUE,"general";"via3",#N/A,TRUE,"general"}</definedName>
    <definedName name="BDFB" localSheetId="13">{"via1",#N/A,TRUE,"general";"via2",#N/A,TRUE,"general";"via3",#N/A,TRUE,"general"}</definedName>
    <definedName name="BDFB" localSheetId="15">{"via1",#N/A,TRUE,"general";"via2",#N/A,TRUE,"general";"via3",#N/A,TRUE,"general"}</definedName>
    <definedName name="BDFB" localSheetId="14">{"via1",#N/A,TRUE,"general";"via2",#N/A,TRUE,"general";"via3",#N/A,TRUE,"general"}</definedName>
    <definedName name="BDFB">{"via1",#N/A,TRUE,"general";"via2",#N/A,TRUE,"general";"via3",#N/A,TRUE,"general"}</definedName>
    <definedName name="BDFGDG" localSheetId="12">{"TAB1",#N/A,TRUE,"GENERAL";"TAB2",#N/A,TRUE,"GENERAL";"TAB3",#N/A,TRUE,"GENERAL";"TAB4",#N/A,TRUE,"GENERAL";"TAB5",#N/A,TRUE,"GENERAL"}</definedName>
    <definedName name="BDFGDG" localSheetId="11">{"TAB1",#N/A,TRUE,"GENERAL";"TAB2",#N/A,TRUE,"GENERAL";"TAB3",#N/A,TRUE,"GENERAL";"TAB4",#N/A,TRUE,"GENERAL";"TAB5",#N/A,TRUE,"GENERAL"}</definedName>
    <definedName name="BDFGDG" localSheetId="13">{"TAB1",#N/A,TRUE,"GENERAL";"TAB2",#N/A,TRUE,"GENERAL";"TAB3",#N/A,TRUE,"GENERAL";"TAB4",#N/A,TRUE,"GENERAL";"TAB5",#N/A,TRUE,"GENERAL"}</definedName>
    <definedName name="BDFGDG" localSheetId="15">{"TAB1",#N/A,TRUE,"GENERAL";"TAB2",#N/A,TRUE,"GENERAL";"TAB3",#N/A,TRUE,"GENERAL";"TAB4",#N/A,TRUE,"GENERAL";"TAB5",#N/A,TRUE,"GENERAL"}</definedName>
    <definedName name="BDFGDG" localSheetId="14">{"TAB1",#N/A,TRUE,"GENERAL";"TAB2",#N/A,TRUE,"GENERAL";"TAB3",#N/A,TRUE,"GENERAL";"TAB4",#N/A,TRUE,"GENERAL";"TAB5",#N/A,TRUE,"GENERAL"}</definedName>
    <definedName name="BDFGDG">{"TAB1",#N/A,TRUE,"GENERAL";"TAB2",#N/A,TRUE,"GENERAL";"TAB3",#N/A,TRUE,"GENERAL";"TAB4",#N/A,TRUE,"GENERAL";"TAB5",#N/A,TRUE,"GENERAL"}</definedName>
    <definedName name="be" localSheetId="12">{"TAB1",#N/A,TRUE,"GENERAL";"TAB2",#N/A,TRUE,"GENERAL";"TAB3",#N/A,TRUE,"GENERAL";"TAB4",#N/A,TRUE,"GENERAL";"TAB5",#N/A,TRUE,"GENERAL"}</definedName>
    <definedName name="be" localSheetId="11">{"TAB1",#N/A,TRUE,"GENERAL";"TAB2",#N/A,TRUE,"GENERAL";"TAB3",#N/A,TRUE,"GENERAL";"TAB4",#N/A,TRUE,"GENERAL";"TAB5",#N/A,TRUE,"GENERAL"}</definedName>
    <definedName name="be" localSheetId="13">{"TAB1",#N/A,TRUE,"GENERAL";"TAB2",#N/A,TRUE,"GENERAL";"TAB3",#N/A,TRUE,"GENERAL";"TAB4",#N/A,TRUE,"GENERAL";"TAB5",#N/A,TRUE,"GENERAL"}</definedName>
    <definedName name="be" localSheetId="15">{"TAB1",#N/A,TRUE,"GENERAL";"TAB2",#N/A,TRUE,"GENERAL";"TAB3",#N/A,TRUE,"GENERAL";"TAB4",#N/A,TRUE,"GENERAL";"TAB5",#N/A,TRUE,"GENERAL"}</definedName>
    <definedName name="Be" localSheetId="8">#REF!</definedName>
    <definedName name="be" localSheetId="14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f" localSheetId="8">#REF!</definedName>
    <definedName name="Bf">#REF!</definedName>
    <definedName name="bfbfdhfdhdfgh" localSheetId="12">{#N/A,#N/A,FALSE,"CCTV"}</definedName>
    <definedName name="bfbfdhfdhdfgh" localSheetId="15">{#N/A,#N/A,FALSE,"CCTV"}</definedName>
    <definedName name="bfbfdhfdhdfgh">{#N/A,#N/A,FALSE,"CCTV"}</definedName>
    <definedName name="bfnfv" localSheetId="12">{"TAB1",#N/A,TRUE,"GENERAL";"TAB2",#N/A,TRUE,"GENERAL";"TAB3",#N/A,TRUE,"GENERAL";"TAB4",#N/A,TRUE,"GENERAL";"TAB5",#N/A,TRUE,"GENERAL"}</definedName>
    <definedName name="bfnfv" localSheetId="11">{"TAB1",#N/A,TRUE,"GENERAL";"TAB2",#N/A,TRUE,"GENERAL";"TAB3",#N/A,TRUE,"GENERAL";"TAB4",#N/A,TRUE,"GENERAL";"TAB5",#N/A,TRUE,"GENERAL"}</definedName>
    <definedName name="bfnfv" localSheetId="13">{"TAB1",#N/A,TRUE,"GENERAL";"TAB2",#N/A,TRUE,"GENERAL";"TAB3",#N/A,TRUE,"GENERAL";"TAB4",#N/A,TRUE,"GENERAL";"TAB5",#N/A,TRUE,"GENERAL"}</definedName>
    <definedName name="bfnfv" localSheetId="15">{"TAB1",#N/A,TRUE,"GENERAL";"TAB2",#N/A,TRUE,"GENERAL";"TAB3",#N/A,TRUE,"GENERAL";"TAB4",#N/A,TRUE,"GENERAL";"TAB5",#N/A,TRUE,"GENERAL"}</definedName>
    <definedName name="bfnfv" localSheetId="14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" localSheetId="8">#REF!</definedName>
    <definedName name="Bg">#REF!</definedName>
    <definedName name="bgb" localSheetId="12">{"TAB1",#N/A,TRUE,"GENERAL";"TAB2",#N/A,TRUE,"GENERAL";"TAB3",#N/A,TRUE,"GENERAL";"TAB4",#N/A,TRUE,"GENERAL";"TAB5",#N/A,TRUE,"GENERAL"}</definedName>
    <definedName name="bgb" localSheetId="11">{"TAB1",#N/A,TRUE,"GENERAL";"TAB2",#N/A,TRUE,"GENERAL";"TAB3",#N/A,TRUE,"GENERAL";"TAB4",#N/A,TRUE,"GENERAL";"TAB5",#N/A,TRUE,"GENERAL"}</definedName>
    <definedName name="bgb" localSheetId="13">{"TAB1",#N/A,TRUE,"GENERAL";"TAB2",#N/A,TRUE,"GENERAL";"TAB3",#N/A,TRUE,"GENERAL";"TAB4",#N/A,TRUE,"GENERAL";"TAB5",#N/A,TRUE,"GENERAL"}</definedName>
    <definedName name="bgb" localSheetId="15">{"TAB1",#N/A,TRUE,"GENERAL";"TAB2",#N/A,TRUE,"GENERAL";"TAB3",#N/A,TRUE,"GENERAL";"TAB4",#N/A,TRUE,"GENERAL";"TAB5",#N/A,TRUE,"GENERAL"}</definedName>
    <definedName name="bgb" localSheetId="14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 localSheetId="12">{"via1",#N/A,TRUE,"general";"via2",#N/A,TRUE,"general";"via3",#N/A,TRUE,"general"}</definedName>
    <definedName name="BGDGFRT" localSheetId="11">{"via1",#N/A,TRUE,"general";"via2",#N/A,TRUE,"general";"via3",#N/A,TRUE,"general"}</definedName>
    <definedName name="BGDGFRT" localSheetId="13">{"via1",#N/A,TRUE,"general";"via2",#N/A,TRUE,"general";"via3",#N/A,TRUE,"general"}</definedName>
    <definedName name="BGDGFRT" localSheetId="15">{"via1",#N/A,TRUE,"general";"via2",#N/A,TRUE,"general";"via3",#N/A,TRUE,"general"}</definedName>
    <definedName name="BGDGFRT" localSheetId="14">{"via1",#N/A,TRUE,"general";"via2",#N/A,TRUE,"general";"via3",#N/A,TRUE,"general"}</definedName>
    <definedName name="BGDGFRT">{"via1",#N/A,TRUE,"general";"via2",#N/A,TRUE,"general";"via3",#N/A,TRUE,"general"}</definedName>
    <definedName name="BGFBFH" localSheetId="12">{"via1",#N/A,TRUE,"general";"via2",#N/A,TRUE,"general";"via3",#N/A,TRUE,"general"}</definedName>
    <definedName name="BGFBFH" localSheetId="11">{"via1",#N/A,TRUE,"general";"via2",#N/A,TRUE,"general";"via3",#N/A,TRUE,"general"}</definedName>
    <definedName name="BGFBFH" localSheetId="13">{"via1",#N/A,TRUE,"general";"via2",#N/A,TRUE,"general";"via3",#N/A,TRUE,"general"}</definedName>
    <definedName name="BGFBFH" localSheetId="15">{"via1",#N/A,TRUE,"general";"via2",#N/A,TRUE,"general";"via3",#N/A,TRUE,"general"}</definedName>
    <definedName name="BGFBFH" localSheetId="14">{"via1",#N/A,TRUE,"general";"via2",#N/A,TRUE,"general";"via3",#N/A,TRUE,"general"}</definedName>
    <definedName name="BGFBFH">{"via1",#N/A,TRUE,"general";"via2",#N/A,TRUE,"general";"via3",#N/A,TRUE,"general"}</definedName>
    <definedName name="bgvfcdx" localSheetId="12">{"via1",#N/A,TRUE,"general";"via2",#N/A,TRUE,"general";"via3",#N/A,TRUE,"general"}</definedName>
    <definedName name="bgvfcdx" localSheetId="11">{"via1",#N/A,TRUE,"general";"via2",#N/A,TRUE,"general";"via3",#N/A,TRUE,"general"}</definedName>
    <definedName name="bgvfcdx" localSheetId="13">{"via1",#N/A,TRUE,"general";"via2",#N/A,TRUE,"general";"via3",#N/A,TRUE,"general"}</definedName>
    <definedName name="bgvfcdx" localSheetId="15">{"via1",#N/A,TRUE,"general";"via2",#N/A,TRUE,"general";"via3",#N/A,TRUE,"general"}</definedName>
    <definedName name="bgvfcdx" localSheetId="14">{"via1",#N/A,TRUE,"general";"via2",#N/A,TRUE,"general";"via3",#N/A,TRUE,"general"}</definedName>
    <definedName name="bgvfcdx">{"via1",#N/A,TRUE,"general";"via2",#N/A,TRUE,"general";"via3",#N/A,TRUE,"general"}</definedName>
    <definedName name="Bh" localSheetId="8">#REF!</definedName>
    <definedName name="Bh">#REF!</definedName>
    <definedName name="Bi" localSheetId="8">#REF!</definedName>
    <definedName name="Bi">#REF!</definedName>
    <definedName name="BISAGRA_3">'[14]LISTA DE MATERIALES'!$D$62</definedName>
    <definedName name="Bk" localSheetId="8">#REF!</definedName>
    <definedName name="Bk">#REF!</definedName>
    <definedName name="BLOQUE" localSheetId="8">#REF!</definedName>
    <definedName name="BLOQUE">#REF!</definedName>
    <definedName name="BLPH1">#REF!</definedName>
    <definedName name="Bm" localSheetId="8">#REF!</definedName>
    <definedName name="Bm">#REF!</definedName>
    <definedName name="Bn" localSheetId="8">#REF!</definedName>
    <definedName name="Bn">#REF!</definedName>
    <definedName name="BNB" localSheetId="8">#REF!</definedName>
    <definedName name="BNB">#REF!</definedName>
    <definedName name="bola3">[6]precio!$F$72</definedName>
    <definedName name="bordillo" localSheetId="8">#REF!</definedName>
    <definedName name="bordillo">#REF!</definedName>
    <definedName name="br" localSheetId="12">{"TAB1",#N/A,TRUE,"GENERAL";"TAB2",#N/A,TRUE,"GENERAL";"TAB3",#N/A,TRUE,"GENERAL";"TAB4",#N/A,TRUE,"GENERAL";"TAB5",#N/A,TRUE,"GENERAL"}</definedName>
    <definedName name="br" localSheetId="11">{"TAB1",#N/A,TRUE,"GENERAL";"TAB2",#N/A,TRUE,"GENERAL";"TAB3",#N/A,TRUE,"GENERAL";"TAB4",#N/A,TRUE,"GENERAL";"TAB5",#N/A,TRUE,"GENERAL"}</definedName>
    <definedName name="br" localSheetId="13">{"TAB1",#N/A,TRUE,"GENERAL";"TAB2",#N/A,TRUE,"GENERAL";"TAB3",#N/A,TRUE,"GENERAL";"TAB4",#N/A,TRUE,"GENERAL";"TAB5",#N/A,TRUE,"GENERAL"}</definedName>
    <definedName name="br" localSheetId="15">{"TAB1",#N/A,TRUE,"GENERAL";"TAB2",#N/A,TRUE,"GENERAL";"TAB3",#N/A,TRUE,"GENERAL";"TAB4",#N/A,TRUE,"GENERAL";"TAB5",#N/A,TRUE,"GENERAL"}</definedName>
    <definedName name="br" localSheetId="14">{"TAB1",#N/A,TRUE,"GENERAL";"TAB2",#N/A,TRUE,"GENERAL";"TAB3",#N/A,TRUE,"GENERAL";"TAB4",#N/A,TRUE,"GENERAL";"TAB5",#N/A,TRUE,"GENERAL"}</definedName>
    <definedName name="br">{"TAB1",#N/A,TRUE,"GENERAL";"TAB2",#N/A,TRUE,"GENERAL";"TAB3",#N/A,TRUE,"GENERAL";"TAB4",#N/A,TRUE,"GENERAL";"TAB5",#N/A,TRUE,"GENERAL"}</definedName>
    <definedName name="breaker">[29]Materiales!$C$18</definedName>
    <definedName name="BREAKER_ENCHUFABLE_MONOPOLAR_DE_1X15">'[14]LISTA DE MATERIALES'!$D$67</definedName>
    <definedName name="BREAKER_ENCHUFABLE_MONOPOLAR_DE_1X20">'[14]LISTA DE MATERIALES'!$D$68</definedName>
    <definedName name="Brida_x_Acople_D_8">[16]Precios!$C$244</definedName>
    <definedName name="Brida_x_Universal_D_2">[16]Precios!$C$248</definedName>
    <definedName name="Brida_x_Universal_D_3">[16]Precios!$C$247</definedName>
    <definedName name="Brida_x_Universal_D_4">[16]Precios!$C$246</definedName>
    <definedName name="Brida_x_Universal_D_6">[16]Precios!$C$245</definedName>
    <definedName name="bsb" localSheetId="12">{"via1",#N/A,TRUE,"general";"via2",#N/A,TRUE,"general";"via3",#N/A,TRUE,"general"}</definedName>
    <definedName name="bsb" localSheetId="11">{"via1",#N/A,TRUE,"general";"via2",#N/A,TRUE,"general";"via3",#N/A,TRUE,"general"}</definedName>
    <definedName name="bsb" localSheetId="13">{"via1",#N/A,TRUE,"general";"via2",#N/A,TRUE,"general";"via3",#N/A,TRUE,"general"}</definedName>
    <definedName name="bsb" localSheetId="15">{"via1",#N/A,TRUE,"general";"via2",#N/A,TRUE,"general";"via3",#N/A,TRUE,"general"}</definedName>
    <definedName name="bsb" localSheetId="14">{"via1",#N/A,TRUE,"general";"via2",#N/A,TRUE,"general";"via3",#N/A,TRUE,"general"}</definedName>
    <definedName name="bsb">{"via1",#N/A,TRUE,"general";"via2",#N/A,TRUE,"general";"via3",#N/A,TRUE,"general"}</definedName>
    <definedName name="bspoi" localSheetId="12">{"TAB1",#N/A,TRUE,"GENERAL";"TAB2",#N/A,TRUE,"GENERAL";"TAB3",#N/A,TRUE,"GENERAL";"TAB4",#N/A,TRUE,"GENERAL";"TAB5",#N/A,TRUE,"GENERAL"}</definedName>
    <definedName name="bspoi" localSheetId="11">{"TAB1",#N/A,TRUE,"GENERAL";"TAB2",#N/A,TRUE,"GENERAL";"TAB3",#N/A,TRUE,"GENERAL";"TAB4",#N/A,TRUE,"GENERAL";"TAB5",#N/A,TRUE,"GENERAL"}</definedName>
    <definedName name="bspoi" localSheetId="13">{"TAB1",#N/A,TRUE,"GENERAL";"TAB2",#N/A,TRUE,"GENERAL";"TAB3",#N/A,TRUE,"GENERAL";"TAB4",#N/A,TRUE,"GENERAL";"TAB5",#N/A,TRUE,"GENERAL"}</definedName>
    <definedName name="bspoi" localSheetId="15">{"TAB1",#N/A,TRUE,"GENERAL";"TAB2",#N/A,TRUE,"GENERAL";"TAB3",#N/A,TRUE,"GENERAL";"TAB4",#N/A,TRUE,"GENERAL";"TAB5",#N/A,TRUE,"GENERAL"}</definedName>
    <definedName name="bspoi" localSheetId="14">{"TAB1",#N/A,TRUE,"GENERAL";"TAB2",#N/A,TRUE,"GENERAL";"TAB3",#N/A,TRUE,"GENERAL";"TAB4",#N/A,TRUE,"GENERAL";"TAB5",#N/A,TRUE,"GENERAL"}</definedName>
    <definedName name="bspoi">{"TAB1",#N/A,TRUE,"GENERAL";"TAB2",#N/A,TRUE,"GENERAL";"TAB3",#N/A,TRUE,"GENERAL";"TAB4",#N/A,TRUE,"GENERAL";"TAB5",#N/A,TRUE,"GENERAL"}</definedName>
    <definedName name="bt" localSheetId="12">{"via1",#N/A,TRUE,"general";"via2",#N/A,TRUE,"general";"via3",#N/A,TRUE,"general"}</definedName>
    <definedName name="bt" localSheetId="11">{"via1",#N/A,TRUE,"general";"via2",#N/A,TRUE,"general";"via3",#N/A,TRUE,"general"}</definedName>
    <definedName name="bt" localSheetId="13">{"via1",#N/A,TRUE,"general";"via2",#N/A,TRUE,"general";"via3",#N/A,TRUE,"general"}</definedName>
    <definedName name="bt" localSheetId="15">{"via1",#N/A,TRUE,"general";"via2",#N/A,TRUE,"general";"via3",#N/A,TRUE,"general"}</definedName>
    <definedName name="bt" localSheetId="14">{"via1",#N/A,TRUE,"general";"via2",#N/A,TRUE,"general";"via3",#N/A,TRUE,"general"}</definedName>
    <definedName name="bt">{"via1",#N/A,TRUE,"general";"via2",#N/A,TRUE,"general";"via3",#N/A,TRUE,"general"}</definedName>
    <definedName name="BTYJHTR" localSheetId="12">{"TAB1",#N/A,TRUE,"GENERAL";"TAB2",#N/A,TRUE,"GENERAL";"TAB3",#N/A,TRUE,"GENERAL";"TAB4",#N/A,TRUE,"GENERAL";"TAB5",#N/A,TRUE,"GENERAL"}</definedName>
    <definedName name="BTYJHTR" localSheetId="11">{"TAB1",#N/A,TRUE,"GENERAL";"TAB2",#N/A,TRUE,"GENERAL";"TAB3",#N/A,TRUE,"GENERAL";"TAB4",#N/A,TRUE,"GENERAL";"TAB5",#N/A,TRUE,"GENERAL"}</definedName>
    <definedName name="BTYJHTR" localSheetId="13">{"TAB1",#N/A,TRUE,"GENERAL";"TAB2",#N/A,TRUE,"GENERAL";"TAB3",#N/A,TRUE,"GENERAL";"TAB4",#N/A,TRUE,"GENERAL";"TAB5",#N/A,TRUE,"GENERAL"}</definedName>
    <definedName name="BTYJHTR" localSheetId="15">{"TAB1",#N/A,TRUE,"GENERAL";"TAB2",#N/A,TRUE,"GENERAL";"TAB3",#N/A,TRUE,"GENERAL";"TAB4",#N/A,TRUE,"GENERAL";"TAB5",#N/A,TRUE,"GENERAL"}</definedName>
    <definedName name="BTYJHTR" localSheetId="14">{"TAB1",#N/A,TRUE,"GENERAL";"TAB2",#N/A,TRUE,"GENERAL";"TAB3",#N/A,TRUE,"GENERAL";"TAB4",#N/A,TRUE,"GENERAL";"TAB5",#N/A,TRUE,"GENERAL"}</definedName>
    <definedName name="BTYJHTR">{"TAB1",#N/A,TRUE,"GENERAL";"TAB2",#N/A,TRUE,"GENERAL";"TAB3",#N/A,TRUE,"GENERAL";"TAB4",#N/A,TRUE,"GENERAL";"TAB5",#N/A,TRUE,"GENERAL"}</definedName>
    <definedName name="BuiltIn_Print_Titles___0">#REF!</definedName>
    <definedName name="Buje_soldado_2__x_3_4">[16]Precios!$C$104</definedName>
    <definedName name="BUJEPRE62">[6]precio!$F$60</definedName>
    <definedName name="BUJEPRE63">[6]precio!$F$59</definedName>
    <definedName name="bvbc" localSheetId="12">{"TAB1",#N/A,TRUE,"GENERAL";"TAB2",#N/A,TRUE,"GENERAL";"TAB3",#N/A,TRUE,"GENERAL";"TAB4",#N/A,TRUE,"GENERAL";"TAB5",#N/A,TRUE,"GENERAL"}</definedName>
    <definedName name="bvbc" localSheetId="11">{"TAB1",#N/A,TRUE,"GENERAL";"TAB2",#N/A,TRUE,"GENERAL";"TAB3",#N/A,TRUE,"GENERAL";"TAB4",#N/A,TRUE,"GENERAL";"TAB5",#N/A,TRUE,"GENERAL"}</definedName>
    <definedName name="bvbc" localSheetId="13">{"TAB1",#N/A,TRUE,"GENERAL";"TAB2",#N/A,TRUE,"GENERAL";"TAB3",#N/A,TRUE,"GENERAL";"TAB4",#N/A,TRUE,"GENERAL";"TAB5",#N/A,TRUE,"GENERAL"}</definedName>
    <definedName name="bvbc" localSheetId="15">{"TAB1",#N/A,TRUE,"GENERAL";"TAB2",#N/A,TRUE,"GENERAL";"TAB3",#N/A,TRUE,"GENERAL";"TAB4",#N/A,TRUE,"GENERAL";"TAB5",#N/A,TRUE,"GENERAL"}</definedName>
    <definedName name="bvbc" localSheetId="14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name="bvcb" localSheetId="12">{"via1",#N/A,TRUE,"general";"via2",#N/A,TRUE,"general";"via3",#N/A,TRUE,"general"}</definedName>
    <definedName name="bvcb" localSheetId="11">{"via1",#N/A,TRUE,"general";"via2",#N/A,TRUE,"general";"via3",#N/A,TRUE,"general"}</definedName>
    <definedName name="bvcb" localSheetId="13">{"via1",#N/A,TRUE,"general";"via2",#N/A,TRUE,"general";"via3",#N/A,TRUE,"general"}</definedName>
    <definedName name="bvcb" localSheetId="15">{"via1",#N/A,TRUE,"general";"via2",#N/A,TRUE,"general";"via3",#N/A,TRUE,"general"}</definedName>
    <definedName name="bvcb" localSheetId="14">{"via1",#N/A,TRUE,"general";"via2",#N/A,TRUE,"general";"via3",#N/A,TRUE,"general"}</definedName>
    <definedName name="bvcb">{"via1",#N/A,TRUE,"general";"via2",#N/A,TRUE,"general";"via3",#N/A,TRUE,"general"}</definedName>
    <definedName name="bvn" localSheetId="12">{"via1",#N/A,TRUE,"general";"via2",#N/A,TRUE,"general";"via3",#N/A,TRUE,"general"}</definedName>
    <definedName name="bvn" localSheetId="11">{"via1",#N/A,TRUE,"general";"via2",#N/A,TRUE,"general";"via3",#N/A,TRUE,"general"}</definedName>
    <definedName name="bvn" localSheetId="13">{"via1",#N/A,TRUE,"general";"via2",#N/A,TRUE,"general";"via3",#N/A,TRUE,"general"}</definedName>
    <definedName name="bvn" localSheetId="15">{"via1",#N/A,TRUE,"general";"via2",#N/A,TRUE,"general";"via3",#N/A,TRUE,"general"}</definedName>
    <definedName name="bvn" localSheetId="14">{"via1",#N/A,TRUE,"general";"via2",#N/A,TRUE,"general";"via3",#N/A,TRUE,"general"}</definedName>
    <definedName name="bvn">{"via1",#N/A,TRUE,"general";"via2",#N/A,TRUE,"general";"via3",#N/A,TRUE,"general"}</definedName>
    <definedName name="by" localSheetId="12">{"via1",#N/A,TRUE,"general";"via2",#N/A,TRUE,"general";"via3",#N/A,TRUE,"general"}</definedName>
    <definedName name="by" localSheetId="11">{"via1",#N/A,TRUE,"general";"via2",#N/A,TRUE,"general";"via3",#N/A,TRUE,"general"}</definedName>
    <definedName name="by" localSheetId="13">{"via1",#N/A,TRUE,"general";"via2",#N/A,TRUE,"general";"via3",#N/A,TRUE,"general"}</definedName>
    <definedName name="by" localSheetId="15">{"via1",#N/A,TRUE,"general";"via2",#N/A,TRUE,"general";"via3",#N/A,TRUE,"general"}</definedName>
    <definedName name="by" localSheetId="14">{"via1",#N/A,TRUE,"general";"via2",#N/A,TRUE,"general";"via3",#N/A,TRUE,"general"}</definedName>
    <definedName name="by">{"via1",#N/A,TRUE,"general";"via2",#N/A,TRUE,"general";"via3",#N/A,TRUE,"general"}</definedName>
    <definedName name="C.1" localSheetId="8">#REF!</definedName>
    <definedName name="C.1">#REF!</definedName>
    <definedName name="C.10" localSheetId="8">#REF!</definedName>
    <definedName name="C.10">#REF!</definedName>
    <definedName name="C.11" localSheetId="8">#REF!</definedName>
    <definedName name="C.11">#REF!</definedName>
    <definedName name="C.2" localSheetId="8">#REF!</definedName>
    <definedName name="C.2">#REF!</definedName>
    <definedName name="C.3" localSheetId="8">#REF!</definedName>
    <definedName name="C.3">#REF!</definedName>
    <definedName name="C.4" localSheetId="8">#REF!</definedName>
    <definedName name="C.4">#REF!</definedName>
    <definedName name="C.5" localSheetId="8">#REF!</definedName>
    <definedName name="C.5">#REF!</definedName>
    <definedName name="C.6" localSheetId="8">#REF!</definedName>
    <definedName name="C.6">#REF!</definedName>
    <definedName name="C.7" localSheetId="8">#REF!</definedName>
    <definedName name="C.7">#REF!</definedName>
    <definedName name="C.8" localSheetId="8">#REF!</definedName>
    <definedName name="C.8">#REF!</definedName>
    <definedName name="C.9" localSheetId="8">#REF!</definedName>
    <definedName name="C.9">#REF!</definedName>
    <definedName name="C_" localSheetId="8">#REF!</definedName>
    <definedName name="C_">#REF!</definedName>
    <definedName name="C_1">#REF!</definedName>
    <definedName name="Ca" localSheetId="8">#REF!</definedName>
    <definedName name="Ca">#REF!</definedName>
    <definedName name="CABALLETE" localSheetId="8">#REF!</definedName>
    <definedName name="CABALLETE">#REF!</definedName>
    <definedName name="CABALLETE_PARA_TEJA_TERMOACUSTICA">'[14]LISTA DE MATERIALES'!$D$70</definedName>
    <definedName name="CABCELAR" localSheetId="12">{#N/A,#N/A,FALSE,"Costos Productos 6A";#N/A,#N/A,FALSE,"Costo Unitario Total H-94-12"}</definedName>
    <definedName name="CABCELAR" localSheetId="15">{#N/A,#N/A,FALSE,"Costos Productos 6A";#N/A,#N/A,FALSE,"Costo Unitario Total H-94-12"}</definedName>
    <definedName name="CABCELAR">{#N/A,#N/A,FALSE,"Costos Productos 6A";#N/A,#N/A,FALSE,"Costo Unitario Total H-94-12"}</definedName>
    <definedName name="CABLE_DESNUDO_1_0_AWG">'[14]LISTA DE MATERIALES'!$D$78</definedName>
    <definedName name="CABLE_N__6_AWG_THHN">'[14]LISTA DE MATERIALES'!$D$79</definedName>
    <definedName name="CADENERO" localSheetId="8">[20]PRECIOS!$B$14</definedName>
    <definedName name="CADENERO">[21]PRECIOS!$B$14</definedName>
    <definedName name="CAJA" localSheetId="8">#REF!</definedName>
    <definedName name="CAJA">#REF!</definedName>
    <definedName name="CAJA_DE__CONCRETO_30_30_INSPECCION">'[14]LISTA DE MATERIALES'!$D$84</definedName>
    <definedName name="Caja_plástica_de_alto_impacto_para_medidor">[16]Precios!$C$117</definedName>
    <definedName name="cajabre">[29]Materiales!$C$21</definedName>
    <definedName name="CAJAPURGA">#REF!</definedName>
    <definedName name="cajaventosa">#REF!</definedName>
    <definedName name="CAJILLA_SOPORTE_GALVANIZADA_INCRUSTAR">'[14]LISTA DE MATERIALES'!$D$87</definedName>
    <definedName name="Calado">[16]Precios!$C$46</definedName>
    <definedName name="CANAL_PVC_AMAZONAS">'[14]LISTA DE MATERIALES'!$D$88</definedName>
    <definedName name="Canal_raingo">[16]Precios!$C$267</definedName>
    <definedName name="Canaleta_Parshall_prefabricada_W_9__en_PRFV">[16]Precios!$C$138</definedName>
    <definedName name="CANDA">[13]Precios!$C$210</definedName>
    <definedName name="CANDADO">'[14]LISTA DE MATERIALES'!$D$90</definedName>
    <definedName name="CANT" localSheetId="8">#REF!</definedName>
    <definedName name="CANT">#REF!</definedName>
    <definedName name="CANT1.1" localSheetId="8">#REF!</definedName>
    <definedName name="CANT1.1">#REF!</definedName>
    <definedName name="CANT1.2" localSheetId="8">#REF!</definedName>
    <definedName name="CANT1.2">#REF!</definedName>
    <definedName name="CANT1.3" localSheetId="8">#REF!</definedName>
    <definedName name="CANT1.3">#REF!</definedName>
    <definedName name="CANT1.5" localSheetId="8">#REF!</definedName>
    <definedName name="CANT1.5">#REF!</definedName>
    <definedName name="CANT1.6" localSheetId="8">#REF!</definedName>
    <definedName name="CANT1.6">#REF!</definedName>
    <definedName name="CANT1.7" localSheetId="8">#REF!</definedName>
    <definedName name="CANT1.7">#REF!</definedName>
    <definedName name="CANT1.9" localSheetId="8">#REF!</definedName>
    <definedName name="CANT1.9">#REF!</definedName>
    <definedName name="CANT2.11" localSheetId="8">#REF!</definedName>
    <definedName name="CANT2.11">#REF!</definedName>
    <definedName name="CANT2.12" localSheetId="8">#REF!</definedName>
    <definedName name="CANT2.12">#REF!</definedName>
    <definedName name="CANT2.2" localSheetId="8">#REF!</definedName>
    <definedName name="CANT2.2">#REF!</definedName>
    <definedName name="CANT2.3" localSheetId="8">#REF!</definedName>
    <definedName name="CANT2.3">#REF!</definedName>
    <definedName name="CANT2.4" localSheetId="8">#REF!</definedName>
    <definedName name="CANT2.4">#REF!</definedName>
    <definedName name="CANT8.1" localSheetId="8">#REF!</definedName>
    <definedName name="CANT8.1">#REF!</definedName>
    <definedName name="CANT8.2" localSheetId="8">#REF!</definedName>
    <definedName name="CANT8.2">#REF!</definedName>
    <definedName name="CANT8.3" localSheetId="8">#REF!</definedName>
    <definedName name="CANT8.3">#REF!</definedName>
    <definedName name="CANT8.4" localSheetId="8">#REF!</definedName>
    <definedName name="CANT8.4">#REF!</definedName>
    <definedName name="CANT8.5" localSheetId="8">#REF!</definedName>
    <definedName name="CANT8.5">#REF!</definedName>
    <definedName name="CANT8.6" localSheetId="8">#REF!</definedName>
    <definedName name="CANT8.6">#REF!</definedName>
    <definedName name="CANT8.7" localSheetId="8">#REF!</definedName>
    <definedName name="CANT8.7">#REF!</definedName>
    <definedName name="CAOLIN" localSheetId="8">#REF!</definedName>
    <definedName name="CAOLIN">#REF!</definedName>
    <definedName name="Carga_Ramset_Tiro_a_Tiro_Verdes">[16]Precios!$C$280</definedName>
    <definedName name="CARGO">[44]PPTO!$B$90</definedName>
    <definedName name="CB" localSheetId="8">#REF!</definedName>
    <definedName name="CB">#REF!</definedName>
    <definedName name="CBWorkbookPriority">-1602700874</definedName>
    <definedName name="Cc" localSheetId="8">#REF!</definedName>
    <definedName name="Cc">#REF!</definedName>
    <definedName name="cccc" localSheetId="8">#REF!</definedName>
    <definedName name="cccc">#REF!</definedName>
    <definedName name="ccccc" localSheetId="12">{"TAB1",#N/A,TRUE,"GENERAL";"TAB2",#N/A,TRUE,"GENERAL";"TAB3",#N/A,TRUE,"GENERAL";"TAB4",#N/A,TRUE,"GENERAL";"TAB5",#N/A,TRUE,"GENERAL"}</definedName>
    <definedName name="ccccc" localSheetId="11">{"TAB1",#N/A,TRUE,"GENERAL";"TAB2",#N/A,TRUE,"GENERAL";"TAB3",#N/A,TRUE,"GENERAL";"TAB4",#N/A,TRUE,"GENERAL";"TAB5",#N/A,TRUE,"GENERAL"}</definedName>
    <definedName name="ccccc" localSheetId="13">{"TAB1",#N/A,TRUE,"GENERAL";"TAB2",#N/A,TRUE,"GENERAL";"TAB3",#N/A,TRUE,"GENERAL";"TAB4",#N/A,TRUE,"GENERAL";"TAB5",#N/A,TRUE,"GENERAL"}</definedName>
    <definedName name="ccccc" localSheetId="15">{"TAB1",#N/A,TRUE,"GENERAL";"TAB2",#N/A,TRUE,"GENERAL";"TAB3",#N/A,TRUE,"GENERAL";"TAB4",#N/A,TRUE,"GENERAL";"TAB5",#N/A,TRUE,"GENERAL"}</definedName>
    <definedName name="ccccc" localSheetId="14">{"TAB1",#N/A,TRUE,"GENERAL";"TAB2",#N/A,TRUE,"GENERAL";"TAB3",#N/A,TRUE,"GENERAL";"TAB4",#N/A,TRUE,"GENERAL";"TAB5",#N/A,TRUE,"GENERAL"}</definedName>
    <definedName name="ccccc">{"TAB1",#N/A,TRUE,"GENERAL";"TAB2",#N/A,TRUE,"GENERAL";"TAB3",#N/A,TRUE,"GENERAL";"TAB4",#N/A,TRUE,"GENERAL";"TAB5",#N/A,TRUE,"GENERAL"}</definedName>
    <definedName name="CCTO11515">[13]Concretos!$M$6</definedName>
    <definedName name="CCTO122">#REF!</definedName>
    <definedName name="CCTO1225">#REF!</definedName>
    <definedName name="ccto123">#REF!</definedName>
    <definedName name="CCTO1235">#REF!</definedName>
    <definedName name="CCTO124">#REF!</definedName>
    <definedName name="CCTO1254">#REF!</definedName>
    <definedName name="CCTO12545">#REF!</definedName>
    <definedName name="CCTO133">#REF!</definedName>
    <definedName name="CCTO134">#REF!</definedName>
    <definedName name="CCTO135">#REF!</definedName>
    <definedName name="CCTO136">#REF!</definedName>
    <definedName name="ccto138">#REF!</definedName>
    <definedName name="CCTO147">#REF!</definedName>
    <definedName name="CCTO148">#REF!</definedName>
    <definedName name="ccto210">#REF!</definedName>
    <definedName name="ccto2500">[16]Basicos!$C$84</definedName>
    <definedName name="cctotapa">#REF!</definedName>
    <definedName name="Cd" localSheetId="8">#REF!</definedName>
    <definedName name="Cd">#REF!</definedName>
    <definedName name="cdcdc" localSheetId="12">{"via1",#N/A,TRUE,"general";"via2",#N/A,TRUE,"general";"via3",#N/A,TRUE,"general"}</definedName>
    <definedName name="cdcdc" localSheetId="11">{"via1",#N/A,TRUE,"general";"via2",#N/A,TRUE,"general";"via3",#N/A,TRUE,"general"}</definedName>
    <definedName name="cdcdc" localSheetId="13">{"via1",#N/A,TRUE,"general";"via2",#N/A,TRUE,"general";"via3",#N/A,TRUE,"general"}</definedName>
    <definedName name="cdcdc" localSheetId="15">{"via1",#N/A,TRUE,"general";"via2",#N/A,TRUE,"general";"via3",#N/A,TRUE,"general"}</definedName>
    <definedName name="cdcdc" localSheetId="14">{"via1",#N/A,TRUE,"general";"via2",#N/A,TRUE,"general";"via3",#N/A,TRUE,"general"}</definedName>
    <definedName name="cdcdc">{"via1",#N/A,TRUE,"general";"via2",#N/A,TRUE,"general";"via3",#N/A,TRUE,"general"}</definedName>
    <definedName name="CDctrl">[45]CDItem!$G$8</definedName>
    <definedName name="Ce" localSheetId="8">#REF!</definedName>
    <definedName name="Ce">#REF!</definedName>
    <definedName name="CEBLANCO" localSheetId="8">#REF!</definedName>
    <definedName name="CEBLANCO">#REF!</definedName>
    <definedName name="Cédula">[16]Datos!$B$4</definedName>
    <definedName name="ceerf" localSheetId="12">{"TAB1",#N/A,TRUE,"GENERAL";"TAB2",#N/A,TRUE,"GENERAL";"TAB3",#N/A,TRUE,"GENERAL";"TAB4",#N/A,TRUE,"GENERAL";"TAB5",#N/A,TRUE,"GENERAL"}</definedName>
    <definedName name="ceerf" localSheetId="11">{"TAB1",#N/A,TRUE,"GENERAL";"TAB2",#N/A,TRUE,"GENERAL";"TAB3",#N/A,TRUE,"GENERAL";"TAB4",#N/A,TRUE,"GENERAL";"TAB5",#N/A,TRUE,"GENERAL"}</definedName>
    <definedName name="ceerf" localSheetId="13">{"TAB1",#N/A,TRUE,"GENERAL";"TAB2",#N/A,TRUE,"GENERAL";"TAB3",#N/A,TRUE,"GENERAL";"TAB4",#N/A,TRUE,"GENERAL";"TAB5",#N/A,TRUE,"GENERAL"}</definedName>
    <definedName name="ceerf" localSheetId="15">{"TAB1",#N/A,TRUE,"GENERAL";"TAB2",#N/A,TRUE,"GENERAL";"TAB3",#N/A,TRUE,"GENERAL";"TAB4",#N/A,TRUE,"GENERAL";"TAB5",#N/A,TRUE,"GENERAL"}</definedName>
    <definedName name="ceerf" localSheetId="14">{"TAB1",#N/A,TRUE,"GENERAL";"TAB2",#N/A,TRUE,"GENERAL";"TAB3",#N/A,TRUE,"GENERAL";"TAB4",#N/A,TRUE,"GENERAL";"TAB5",#N/A,TRUE,"GENERAL"}</definedName>
    <definedName name="ceerf">{"TAB1",#N/A,TRUE,"GENERAL";"TAB2",#N/A,TRUE,"GENERAL";"TAB3",#N/A,TRUE,"GENERAL";"TAB4",#N/A,TRUE,"GENERAL";"TAB5",#N/A,TRUE,"GENERAL"}</definedName>
    <definedName name="cem">[6]precio!$F$11</definedName>
    <definedName name="CEMENTO" localSheetId="8">#REF!</definedName>
    <definedName name="cemento">[28]PRECIOS!$C$32</definedName>
    <definedName name="CEMENTO_BLANCO">'[14]LISTA DE MATERIALES'!$D$92</definedName>
    <definedName name="CEMENTO_GRIS_POR_KG">'[14]LISTA DE MATERIALES'!$D$94</definedName>
    <definedName name="CEMENTOBLANCO">#REF!</definedName>
    <definedName name="CERAMICA">#REF!</definedName>
    <definedName name="CERAMICA_PARA_BAÑOS_Y_MESONES">'[14]LISTA DE MATERIALES'!$D$95</definedName>
    <definedName name="Ceramica_para_piso_CRNA">[16]Precios!$C$265</definedName>
    <definedName name="CERAMICA_PARA_PISOS_TRAFICO_5_ANTIDESLIZANTE">'[14]LISTA DE MATERIALES'!$D$96</definedName>
    <definedName name="CERRADURA">'[14]LISTA DE MATERIALES'!$D$97</definedName>
    <definedName name="CERRADURA_DE_SOBREPONER">'[14]LISTA DE MATERIALES'!$D$98</definedName>
    <definedName name="CESAR" localSheetId="12">{#N/A,#N/A,FALSE,"Costos Productos 6A";#N/A,#N/A,FALSE,"Costo Unitario Total H-94-12"}</definedName>
    <definedName name="CESAR" localSheetId="15">{#N/A,#N/A,FALSE,"Costos Productos 6A";#N/A,#N/A,FALSE,"Costo Unitario Total H-94-12"}</definedName>
    <definedName name="CESAR">{#N/A,#N/A,FALSE,"Costos Productos 6A";#N/A,#N/A,FALSE,"Costo Unitario Total H-94-12"}</definedName>
    <definedName name="Cf" localSheetId="8">#REF!</definedName>
    <definedName name="Cf">#REF!</definedName>
    <definedName name="Cg" localSheetId="8">#REF!</definedName>
    <definedName name="Cg">#REF!</definedName>
    <definedName name="Ch" localSheetId="8">#REF!</definedName>
    <definedName name="Ch">#REF!</definedName>
    <definedName name="CHACA">#REF!</definedName>
    <definedName name="CHAPA">#REF!</definedName>
    <definedName name="CHAZO_METALICO_3_8">'[14]LISTA DE MATERIALES'!$D$100</definedName>
    <definedName name="CHAZOS_EXPANSIVO_5_8_X_2_1_2">'[14]LISTA DE MATERIALES'!$D$101</definedName>
    <definedName name="CHEQU">#REF!</definedName>
    <definedName name="CHINA" localSheetId="8">#REF!</definedName>
    <definedName name="CHINA">#REF!</definedName>
    <definedName name="chorote">[6]precio!$F$35</definedName>
    <definedName name="Ci" localSheetId="8">#REF!</definedName>
    <definedName name="Ci">#REF!</definedName>
    <definedName name="CICLOPEO">#REF!</definedName>
    <definedName name="cinpvc22">[13]Precios!$C$207</definedName>
    <definedName name="cinta">[33]lisprecios!#REF!</definedName>
    <definedName name="Cinta_Papel_de_150_Mts">[16]Precios!$C$287</definedName>
    <definedName name="cinta_teflón">#REF!</definedName>
    <definedName name="CINTA_V_15" localSheetId="8">#REF!</definedName>
    <definedName name="CINTA_V_15">#REF!</definedName>
    <definedName name="cintas_metricas">#REF!</definedName>
    <definedName name="CINTASEÑA">[46]MATERIALES!$D$39</definedName>
    <definedName name="CIRCUITOS" localSheetId="8">[47]Circuitos!$C$2:$C$891</definedName>
    <definedName name="CIRCUITOS">[48]Circuitos!$C$2:$C$891</definedName>
    <definedName name="CIRCUNVALAR">#REF!</definedName>
    <definedName name="Cj" localSheetId="8">#REF!</definedName>
    <definedName name="Cj">#REF!</definedName>
    <definedName name="Ck" localSheetId="8">#REF!</definedName>
    <definedName name="Ck">#REF!</definedName>
    <definedName name="clasea">[6]subpro!$G$26</definedName>
    <definedName name="claseb">[6]subpro!$G$46</definedName>
    <definedName name="CLAV">[13]Precios!$C$24</definedName>
    <definedName name="clavo">#REF!</definedName>
    <definedName name="Clavo_5_16_Baja_Velocidad_1___Ref.1508M">[16]Precios!$C$279</definedName>
    <definedName name="clavo2">[32]Materiales!$C$28</definedName>
    <definedName name="clavos">#REF!</definedName>
    <definedName name="Cll" localSheetId="8">#REF!</definedName>
    <definedName name="Cll">#REF!</definedName>
    <definedName name="Cm" localSheetId="8">#REF!</definedName>
    <definedName name="Cm">#REF!</definedName>
    <definedName name="Cn" localSheetId="8">#REF!</definedName>
    <definedName name="Cn">#REF!</definedName>
    <definedName name="Cñ" localSheetId="8">#REF!</definedName>
    <definedName name="Cñ">#REF!</definedName>
    <definedName name="Co" localSheetId="8">#REF!</definedName>
    <definedName name="Co">#REF!</definedName>
    <definedName name="COCO8">[7]MATERIALES!$D$22</definedName>
    <definedName name="codigos">[49]Banderas!$A$1:$A$65536</definedName>
    <definedName name="CODO_45___3__GRAN_RADIO_C_x_E" localSheetId="8">#REF!</definedName>
    <definedName name="CODO_45___3__GRAN_RADIO_C_x_E">#REF!</definedName>
    <definedName name="CODO_45___3__P.V.C" localSheetId="8">#REF!</definedName>
    <definedName name="CODO_45___3__P.V.C">#REF!</definedName>
    <definedName name="CODO_45__2__P.V.C" localSheetId="8">#REF!</definedName>
    <definedName name="CODO_45__2__P.V.C">#REF!</definedName>
    <definedName name="Codo_45º_bajante_rectangular_aguas_lluvias">[16]Precios!$C$272</definedName>
    <definedName name="CODO_90___3__GRAN_RADIO_C_x_E" localSheetId="8">#REF!</definedName>
    <definedName name="CODO_90___3__GRAN_RADIO_C_x_E">#REF!</definedName>
    <definedName name="CODO_90___3__P.V.C" localSheetId="8">#REF!</definedName>
    <definedName name="CODO_90___3__P.V.C">#REF!</definedName>
    <definedName name="Codo_90__Ext._Bridados_D_2">[16]Precios!$C$221</definedName>
    <definedName name="Codo_90__Ext._Bridados_D_3">[16]Precios!$C$220</definedName>
    <definedName name="Codo_90__Ext._Bridados_D_4">[16]Precios!$C$219</definedName>
    <definedName name="Codo_90__Ext._Bridados_D_6">[16]Precios!$C$218</definedName>
    <definedName name="Codo_90__Ext._Bridados_D_8">[16]Precios!$C$217</definedName>
    <definedName name="CODO_90_x_3__B_x_B" localSheetId="8">#REF!</definedName>
    <definedName name="CODO_90_x_3__B_x_B">#REF!</definedName>
    <definedName name="CODO_90_x_3__B_x_EL" localSheetId="8">#REF!</definedName>
    <definedName name="CODO_90_x_3__B_x_EL">#REF!</definedName>
    <definedName name="codo_de_cemento_diám._8_pg">#REF!</definedName>
    <definedName name="Codo_Gran_radio_3__x_45_">[16]Precios!$C$85</definedName>
    <definedName name="Codo_Gran_radio_3__x_90_">[16]Precios!$C$84</definedName>
    <definedName name="Codo_Gran_radio_4__x_11.25_">[16]Precios!$C$83</definedName>
    <definedName name="Codo_Gran_radio_4__x_90_">[16]Precios!$C$82</definedName>
    <definedName name="Codo_Gran_radio_6__x_90_">[16]Precios!$C$81</definedName>
    <definedName name="Codo_Gran_radio_8__x_11.25_">[16]Precios!$C$80</definedName>
    <definedName name="Codo_Gran_radio_8__x_90_">[16]Precios!$C$79</definedName>
    <definedName name="CODO_P.V.C_90___1_2" localSheetId="8">#REF!</definedName>
    <definedName name="CODO_P.V.C_90___1_2">#REF!</definedName>
    <definedName name="Codo_PVC_90__CXC_D_8">[16]Precios!$C$72</definedName>
    <definedName name="Codo_PVC_Presi_n_45__CXC_D_3">[16]Precios!$C$78</definedName>
    <definedName name="codo456">[7]MATERIALES!$D$29</definedName>
    <definedName name="CODO908S">[13]Precios!$C$165</definedName>
    <definedName name="CODOPRE90">[6]precio!$F$61</definedName>
    <definedName name="codosan4">[6]precio!$F$79</definedName>
    <definedName name="codosan456">[6]precio!$F$78</definedName>
    <definedName name="codosan6">[6]precio!$F$77</definedName>
    <definedName name="COFINANCIACION">#REF!</definedName>
    <definedName name="COLLAR_DE_DERIVACION_2____1_2" localSheetId="8">#REF!</definedName>
    <definedName name="COLLAR_DE_DERIVACION_2____1_2">#REF!</definedName>
    <definedName name="COLLAR_DE_DERIVACION_3____1_2" localSheetId="8">#REF!</definedName>
    <definedName name="COLLAR_DE_DERIVACION_3____1_2">#REF!</definedName>
    <definedName name="Collar_de_derivación_a_1_2">[16]Precios!$C$113</definedName>
    <definedName name="Collar_de_derivación_a_3_4">[16]Precios!$C$114</definedName>
    <definedName name="COLLAR_DE_DERIVACION_DE_HF_DE_3____1_2__PARA_INSTALACION_DE_VENTOSA_EN_TUBERIA_DE_P.V.C" localSheetId="8">#REF!</definedName>
    <definedName name="COLLAR_DE_DERIVACION_DE_HF_DE_3____1_2__PARA_INSTALACION_DE_VENTOSA_EN_TUBERIA_DE_P.V.C">#REF!</definedName>
    <definedName name="COLLAR3">[13]Precios!$C$75</definedName>
    <definedName name="COLLARÍN">'[14]LISTA DE MATERIALES'!$D$121</definedName>
    <definedName name="columna">[33]lisprecios!#REF!</definedName>
    <definedName name="COMPACTA">[8]materiales!$D$27</definedName>
    <definedName name="compactacion" localSheetId="8">#REF!</definedName>
    <definedName name="compactacion">#REF!</definedName>
    <definedName name="compresor">[7]EQUIPO!$C$17</definedName>
    <definedName name="Compresor_con_martillo_neumático">[16]Precios!$C$20</definedName>
    <definedName name="Compresor_pintura">[16]Precios!$C$19</definedName>
    <definedName name="compuerta">[33]lisprecios!#REF!</definedName>
    <definedName name="CON_3000" localSheetId="8">#REF!</definedName>
    <definedName name="CON_3000">#REF!</definedName>
    <definedName name="CONCRE123" localSheetId="8">#REF!</definedName>
    <definedName name="CONCRE123">#REF!</definedName>
    <definedName name="CONCRE124" localSheetId="8">#REF!</definedName>
    <definedName name="CONCRE124">#REF!</definedName>
    <definedName name="concre15" localSheetId="8">#REF!</definedName>
    <definedName name="concre15">#REF!</definedName>
    <definedName name="CONCRE25" localSheetId="8">#REF!</definedName>
    <definedName name="CONCRE25">#REF!</definedName>
    <definedName name="concre3000" localSheetId="8">#REF!</definedName>
    <definedName name="concre3000">#REF!</definedName>
    <definedName name="concre35" localSheetId="8">#REF!</definedName>
    <definedName name="concre35">#REF!</definedName>
    <definedName name="concreto122">[7]BASICOS!$G$23</definedName>
    <definedName name="concreto123">#REF!</definedName>
    <definedName name="concreto124">[7]BASICOS!$G$67</definedName>
    <definedName name="concreto14" localSheetId="8">#REF!</definedName>
    <definedName name="concreto14">#REF!</definedName>
    <definedName name="CONCRETO20" localSheetId="8">#REF!</definedName>
    <definedName name="CONCRETO20">#REF!</definedName>
    <definedName name="concreto25" localSheetId="8">#REF!</definedName>
    <definedName name="concreto25">#REF!</definedName>
    <definedName name="CONCRETO30" localSheetId="8">#REF!</definedName>
    <definedName name="CONCRETO30">#REF!</definedName>
    <definedName name="concreto35" localSheetId="8">#REF!</definedName>
    <definedName name="concreto35">#REF!</definedName>
    <definedName name="concretoplaca" localSheetId="8">#REF!</definedName>
    <definedName name="concretoplaca">#REF!</definedName>
    <definedName name="CONECTORES_DE_CORTANTE">'[14]LISTA DE MATERIALES'!$D$122</definedName>
    <definedName name="conexiondomiciliaria" localSheetId="8">#REF!</definedName>
    <definedName name="conexiondomiciliaria">#REF!</definedName>
    <definedName name="Consultor">[50]Datos!$B$3</definedName>
    <definedName name="CONTABLE" localSheetId="12">{#N/A,#N/A,FALSE,"CIBHA05A";#N/A,#N/A,FALSE,"CIBHA05B"}</definedName>
    <definedName name="CONTABLE" localSheetId="15">{#N/A,#N/A,FALSE,"CIBHA05A";#N/A,#N/A,FALSE,"CIBHA05B"}</definedName>
    <definedName name="CONTABLE">{#N/A,#N/A,FALSE,"CIBHA05A";#N/A,#N/A,FALSE,"CIBHA05B"}</definedName>
    <definedName name="CONTABLES" localSheetId="12">{#N/A,#N/A,FALSE,"Costos Productos 6A";#N/A,#N/A,FALSE,"Costo Unitario Total H-94-12"}</definedName>
    <definedName name="CONTABLES" localSheetId="15">{#N/A,#N/A,FALSE,"Costos Productos 6A";#N/A,#N/A,FALSE,"Costo Unitario Total H-94-12"}</definedName>
    <definedName name="CONTABLES">{#N/A,#N/A,FALSE,"Costos Productos 6A";#N/A,#N/A,FALSE,"Costo Unitario Total H-94-12"}</definedName>
    <definedName name="Contrato">[50]Datos!$B$2</definedName>
    <definedName name="Coordinador">[50]Datos!$B$6</definedName>
    <definedName name="cortadora">[7]EQUIPO!$C$18</definedName>
    <definedName name="Cortadora_de_Concreto_por_hora">[16]Precios!$C$13</definedName>
    <definedName name="CORTASOL_METALICO_SEGÚN_PLANOS">'[14]LISTA DE MATERIALES'!$D$126</definedName>
    <definedName name="corte" localSheetId="8">#REF!</definedName>
    <definedName name="corte">#REF!</definedName>
    <definedName name="corterocoso" localSheetId="8">#REF!</definedName>
    <definedName name="corterocoso">#REF!</definedName>
    <definedName name="CORTINA_METALICA_ENROLLABLE">'[14]LISTA DE MATERIALES'!$D$127</definedName>
    <definedName name="cost04" localSheetId="12">{#N/A,#N/A,FALSE,"Costos Productos 6A";#N/A,#N/A,FALSE,"Costo Unitario Total H-94-12"}</definedName>
    <definedName name="cost04" localSheetId="15">{#N/A,#N/A,FALSE,"Costos Productos 6A";#N/A,#N/A,FALSE,"Costo Unitario Total H-94-12"}</definedName>
    <definedName name="cost04">{#N/A,#N/A,FALSE,"Costos Productos 6A";#N/A,#N/A,FALSE,"Costo Unitario Total H-94-12"}</definedName>
    <definedName name="COSTCONTAB" localSheetId="12">{#N/A,#N/A,FALSE,"Costos Productos 6A";#N/A,#N/A,FALSE,"Costo Unitario Total H-94-12"}</definedName>
    <definedName name="COSTCONTAB" localSheetId="15">{#N/A,#N/A,FALSE,"Costos Productos 6A";#N/A,#N/A,FALSE,"Costo Unitario Total H-94-12"}</definedName>
    <definedName name="COSTCONTAB">{#N/A,#N/A,FALSE,"Costos Productos 6A";#N/A,#N/A,FALSE,"Costo Unitario Total H-94-12"}</definedName>
    <definedName name="costivos" localSheetId="12">{#N/A,#N/A,FALSE,"Costos Productos 6A";#N/A,#N/A,FALSE,"Costo Unitario Total H-94-12"}</definedName>
    <definedName name="costivos" localSheetId="15">{#N/A,#N/A,FALSE,"Costos Productos 6A";#N/A,#N/A,FALSE,"Costo Unitario Total H-94-12"}</definedName>
    <definedName name="costivos">{#N/A,#N/A,FALSE,"Costos Productos 6A";#N/A,#N/A,FALSE,"Costo Unitario Total H-94-12"}</definedName>
    <definedName name="costoperativos" localSheetId="12">{#N/A,#N/A,FALSE,"Costos Productos 6A";#N/A,#N/A,FALSE,"Costo Unitario Total H-94-12"}</definedName>
    <definedName name="costoperativos" localSheetId="15">{#N/A,#N/A,FALSE,"Costos Productos 6A";#N/A,#N/A,FALSE,"Costo Unitario Total H-94-12"}</definedName>
    <definedName name="costoperativos">{#N/A,#N/A,FALSE,"Costos Productos 6A";#N/A,#N/A,FALSE,"Costo Unitario Total H-94-12"}</definedName>
    <definedName name="costos" localSheetId="12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localSheetId="15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12">{#N/A,#N/A,FALSE,"Costos Productos 6A";#N/A,#N/A,FALSE,"Costo Unitario Total H-94-12"}</definedName>
    <definedName name="costos04" localSheetId="15">{#N/A,#N/A,FALSE,"Costos Productos 6A";#N/A,#N/A,FALSE,"Costo Unitario Total H-94-12"}</definedName>
    <definedName name="costos04">{#N/A,#N/A,FALSE,"Costos Productos 6A";#N/A,#N/A,FALSE,"Costo Unitario Total H-94-12"}</definedName>
    <definedName name="Cq" localSheetId="8">#REF!</definedName>
    <definedName name="Cq">#REF!</definedName>
    <definedName name="Cr" localSheetId="8">#REF!</definedName>
    <definedName name="Cr">#REF!</definedName>
    <definedName name="CRUCE_200_CANAL_S1" localSheetId="8">#REF!</definedName>
    <definedName name="CRUCE_200_CANAL_S1">#REF!</definedName>
    <definedName name="CRUCE_200_CANAL_S2" localSheetId="8">#REF!</definedName>
    <definedName name="CRUCE_200_CANAL_S2">#REF!</definedName>
    <definedName name="CRUCE_200_CANAL_S3" localSheetId="8">#REF!</definedName>
    <definedName name="CRUCE_200_CANAL_S3">#REF!</definedName>
    <definedName name="CRUCE_200_CANAL_S4" localSheetId="8">#REF!</definedName>
    <definedName name="CRUCE_200_CANAL_S4">#REF!</definedName>
    <definedName name="CRUCE_200_CANAL_S5" localSheetId="8">#REF!</definedName>
    <definedName name="CRUCE_200_CANAL_S5">#REF!</definedName>
    <definedName name="CRUCE_200_CANAL_S6" localSheetId="8">#REF!</definedName>
    <definedName name="CRUCE_200_CANAL_S6">#REF!</definedName>
    <definedName name="CRUCE_8__A_S1" localSheetId="8">#REF!</definedName>
    <definedName name="CRUCE_8__A_S1">#REF!</definedName>
    <definedName name="CRUCE_8__A_S2" localSheetId="8">#REF!</definedName>
    <definedName name="CRUCE_8__A_S2">#REF!</definedName>
    <definedName name="CRUCE_8__A_S3" localSheetId="8">#REF!</definedName>
    <definedName name="CRUCE_8__A_S3">#REF!</definedName>
    <definedName name="CRUCE_8__A_S4" localSheetId="8">#REF!</definedName>
    <definedName name="CRUCE_8__A_S4">#REF!</definedName>
    <definedName name="CRUCE_8__A_S5" localSheetId="8">#REF!</definedName>
    <definedName name="CRUCE_8__A_S5">#REF!</definedName>
    <definedName name="CRUCE_8__A_S6" localSheetId="8">#REF!</definedName>
    <definedName name="CRUCE_8__A_S6">#REF!</definedName>
    <definedName name="CRUCE12__A_S1" localSheetId="8">#REF!</definedName>
    <definedName name="CRUCE12__A_S1">#REF!</definedName>
    <definedName name="CRUCE12__A_S2" localSheetId="8">#REF!</definedName>
    <definedName name="CRUCE12__A_S2">#REF!</definedName>
    <definedName name="CRUCE12__A_S3" localSheetId="8">#REF!</definedName>
    <definedName name="CRUCE12__A_S3">#REF!</definedName>
    <definedName name="CRUCE12__A_S4" localSheetId="8">#REF!</definedName>
    <definedName name="CRUCE12__A_S4">#REF!</definedName>
    <definedName name="CRUCE12__A_S5" localSheetId="8">#REF!</definedName>
    <definedName name="CRUCE12__A_S5">#REF!</definedName>
    <definedName name="CRUCE12__A_S6" localSheetId="8">#REF!</definedName>
    <definedName name="CRUCE12__A_S6">#REF!</definedName>
    <definedName name="CRUCE12_B_S1" localSheetId="8">#REF!</definedName>
    <definedName name="CRUCE12_B_S1">#REF!</definedName>
    <definedName name="CRUCE12_B_S2" localSheetId="8">#REF!</definedName>
    <definedName name="CRUCE12_B_S2">#REF!</definedName>
    <definedName name="CRUCE12_B_S3" localSheetId="8">#REF!</definedName>
    <definedName name="CRUCE12_B_S3">#REF!</definedName>
    <definedName name="CRUCE12_B_S4" localSheetId="8">#REF!</definedName>
    <definedName name="CRUCE12_B_S4">#REF!</definedName>
    <definedName name="CRUCE12_B_S5" localSheetId="8">#REF!</definedName>
    <definedName name="CRUCE12_B_S5">#REF!</definedName>
    <definedName name="CRUCE12_B_S6" localSheetId="8">#REF!</definedName>
    <definedName name="CRUCE12_B_S6">#REF!</definedName>
    <definedName name="CRUCE160_CANAL_S1" localSheetId="8">#REF!</definedName>
    <definedName name="CRUCE160_CANAL_S1">#REF!</definedName>
    <definedName name="CRUCE160_CANAL_S2" localSheetId="8">#REF!</definedName>
    <definedName name="CRUCE160_CANAL_S2">#REF!</definedName>
    <definedName name="CRUCE160_CANAL_S3" localSheetId="8">#REF!</definedName>
    <definedName name="CRUCE160_CANAL_S3">#REF!</definedName>
    <definedName name="CRUCE160_CANAL_S4" localSheetId="8">#REF!</definedName>
    <definedName name="CRUCE160_CANAL_S4">#REF!</definedName>
    <definedName name="CRUCE160_CANAL_S5" localSheetId="8">#REF!</definedName>
    <definedName name="CRUCE160_CANAL_S5">#REF!</definedName>
    <definedName name="CRUCE160_CANAL_S6" localSheetId="8">#REF!</definedName>
    <definedName name="CRUCE160_CANAL_S6">#REF!</definedName>
    <definedName name="CRUCE90_CANAL_S1" localSheetId="8">#REF!</definedName>
    <definedName name="CRUCE90_CANAL_S1">#REF!</definedName>
    <definedName name="CRUCE90_CANAL_S2" localSheetId="8">#REF!</definedName>
    <definedName name="CRUCE90_CANAL_S2">#REF!</definedName>
    <definedName name="CRUCE90_CANAL_S3" localSheetId="8">#REF!</definedName>
    <definedName name="CRUCE90_CANAL_S3">#REF!</definedName>
    <definedName name="CRUCE90_CANAL_S4" localSheetId="8">#REF!</definedName>
    <definedName name="CRUCE90_CANAL_S4">#REF!</definedName>
    <definedName name="CRUCE90_CANAL_S5" localSheetId="8">#REF!</definedName>
    <definedName name="CRUCE90_CANAL_S5">#REF!</definedName>
    <definedName name="CRUCE90_CANAL_S6" localSheetId="8">#REF!</definedName>
    <definedName name="CRUCE90_CANAL_S6">#REF!</definedName>
    <definedName name="CRUCE90_S1" localSheetId="8">#REF!</definedName>
    <definedName name="CRUCE90_S1">#REF!</definedName>
    <definedName name="CRUCE90_S2" localSheetId="8">#REF!</definedName>
    <definedName name="CRUCE90_S2">#REF!</definedName>
    <definedName name="CRUCE90_S3" localSheetId="8">#REF!</definedName>
    <definedName name="CRUCE90_S3">#REF!</definedName>
    <definedName name="CRUCE90_S4" localSheetId="8">#REF!</definedName>
    <definedName name="CRUCE90_S4">#REF!</definedName>
    <definedName name="CRUCE90_S5" localSheetId="8">#REF!</definedName>
    <definedName name="CRUCE90_S5">#REF!</definedName>
    <definedName name="CRUCE90_S6" localSheetId="8">#REF!</definedName>
    <definedName name="CRUCE90_S6">#REF!</definedName>
    <definedName name="CRUDOS" localSheetId="12">{#N/A,#N/A,FALSE,"CIBHA05A";#N/A,#N/A,FALSE,"CIBHA05B"}</definedName>
    <definedName name="CRUDOS" localSheetId="15">{#N/A,#N/A,FALSE,"CIBHA05A";#N/A,#N/A,FALSE,"CIBHA05B"}</definedName>
    <definedName name="CRUDOS">{#N/A,#N/A,FALSE,"CIBHA05A";#N/A,#N/A,FALSE,"CIBHA05B"}</definedName>
    <definedName name="Cruz_HD_extremos_lisos_3">[16]Precios!$C$243</definedName>
    <definedName name="Cruz_HD_extremos_lisos_4">[16]Precios!$C$242</definedName>
    <definedName name="Cruz_HD_extremos_lisos_6">[16]Precios!$C$241</definedName>
    <definedName name="Cs" localSheetId="8">#REF!</definedName>
    <definedName name="Cs">#REF!</definedName>
    <definedName name="Ct" localSheetId="8">#REF!</definedName>
    <definedName name="Ct">#REF!</definedName>
    <definedName name="CTO">#REF!</definedName>
    <definedName name="Cu" localSheetId="8">#REF!</definedName>
    <definedName name="Cu">#REF!</definedName>
    <definedName name="CUAALB" localSheetId="8">[51]CUADRILLAS!$D$73</definedName>
    <definedName name="CUAALB">[52]CUADRILLAS!$D$73</definedName>
    <definedName name="CUACON" localSheetId="8">[51]CUADRILLAS!$D$62</definedName>
    <definedName name="CUACON">[52]CUADRILLAS!$D$62</definedName>
    <definedName name="cuad1" localSheetId="8">#REF!</definedName>
    <definedName name="cuad1">#REF!</definedName>
    <definedName name="cuad2" localSheetId="8">#REF!</definedName>
    <definedName name="cuad2">#REF!</definedName>
    <definedName name="cuad3" localSheetId="8">#REF!</definedName>
    <definedName name="cuad3">#REF!</definedName>
    <definedName name="cuad4" localSheetId="8">#REF!</definedName>
    <definedName name="cuad4">#REF!</definedName>
    <definedName name="CUAD5" localSheetId="8">#REF!</definedName>
    <definedName name="CUAD5">#REF!</definedName>
    <definedName name="cuad6">[13]Basicos!$C$36</definedName>
    <definedName name="cuad7">[13]Basicos!$C$40</definedName>
    <definedName name="cuad8">[13]Basicos!$C$46</definedName>
    <definedName name="cuad9">[13]Basicos!$C$52</definedName>
    <definedName name="cuado" localSheetId="8">#REF!</definedName>
    <definedName name="cuado">#REF!</definedName>
    <definedName name="Cuadrilla">#REF!</definedName>
    <definedName name="CUADRILLA_A__1_2_8__CONCRETOS">[14]CUADRILLAS!$F$12</definedName>
    <definedName name="CUADRILLA_B__0_1_8__EXCAVACIONES_Y_RELLENOS">[14]CUADRILLAS!$F$20</definedName>
    <definedName name="CUADRILLA_C__1_1_2__INSTALACIÓN_DE_TUBERIA_Y_ACCESORIOS">[14]CUADRILLAS!$F$28</definedName>
    <definedName name="CUADRILLA_D__1_1_2__FIGURACIÓN_DE_HIERRO">[14]CUADRILLAS!$F$37</definedName>
    <definedName name="CUADRILLA_E__1_1_2__MAMPOSTERIA">[14]CUADRILLAS!$F$46</definedName>
    <definedName name="CUADRILLA_F__1_2_1__FORMALETAS">[14]CUADRILLAS!$F$55</definedName>
    <definedName name="CUADRILLA_G__1_2_1__ACABADOS">[14]CUADRILLAS!$F$63</definedName>
    <definedName name="CUADRILLA_H__0_1_2__CERRAMIENTO">[14]CUADRILLAS!$F$71</definedName>
    <definedName name="CUADRILLA_I__1_2_0__TOPOGRAFICA">[14]CUADRILLAS!$F$79</definedName>
    <definedName name="CUADRILLA_J__1E_2E_0__INSTALACIONES_ELECTRICAS">[14]CUADRILLAS!$F$87</definedName>
    <definedName name="CUADRILLA_K__1_2_2__CAMPAMENTO">[14]CUADRILLAS!$F$96</definedName>
    <definedName name="CUADRILLA_L__0_1_5__DESCAPOTE_Y_LIMPIEZA">[14]CUADRILLAS!$F$104</definedName>
    <definedName name="CUADRILLA_M__1_1_2__MATERIALES_METALICOS">[14]CUADRILLAS!$F$113</definedName>
    <definedName name="CUADRILLA_M__1_4_9__CONCRETOS_2">[14]CUADRILLAS!$F$121</definedName>
    <definedName name="cuadrilla011">'[19]MANO DE OBRA'!$D$10</definedName>
    <definedName name="cuadrilla014">'[19]MANO DE OBRA'!$D$11</definedName>
    <definedName name="cuadrilla1">#REF!</definedName>
    <definedName name="cuadrilla102">'[19]MANO DE OBRA'!$D$12</definedName>
    <definedName name="cuadrilla104">'[19]MANO DE OBRA'!$D$13</definedName>
    <definedName name="cuadrilla1212">'[19]MANO DE OBRA'!$D$14</definedName>
    <definedName name="cuadrilla121212">'[53]MANO DE OBRA'!$D$14</definedName>
    <definedName name="cuadrillaa1" localSheetId="8">[40]PERSONAL!$D$22</definedName>
    <definedName name="cuadrillaa1">[54]PERSONAL!$D$22</definedName>
    <definedName name="cuadrillaa2" localSheetId="8">[40]PERSONAL!$D$27</definedName>
    <definedName name="cuadrillaa2">[54]PERSONAL!$D$27</definedName>
    <definedName name="cuadrillaa4">[33]PERSONAL!#REF!</definedName>
    <definedName name="cuadrillac1" localSheetId="8">[40]PERSONAL!$D$45</definedName>
    <definedName name="cuadrillac1">[54]PERSONAL!$D$45</definedName>
    <definedName name="cuadrillas2">[33]PERSONAL!#REF!</definedName>
    <definedName name="CUADRO">[41]Cuadro!$B$7:$B$138</definedName>
    <definedName name="CUADROS">[41]Cuadro!$B$7:$C$138</definedName>
    <definedName name="CUAEXC" localSheetId="8">[51]CUADRILLAS!$D$49</definedName>
    <definedName name="CUAEXC">[52]CUADRILLAS!$D$49</definedName>
    <definedName name="CUAPLO" localSheetId="8">#REF!</definedName>
    <definedName name="CUAPLO">#REF!</definedName>
    <definedName name="CUATOP" localSheetId="8">#REF!</definedName>
    <definedName name="CUATOP">#REF!</definedName>
    <definedName name="CUBS">[55]Hoja1!$A:$IV</definedName>
    <definedName name="CUCON" localSheetId="8">#REF!</definedName>
    <definedName name="CUCON">#REF!</definedName>
    <definedName name="CUEXC" localSheetId="8">#REF!</definedName>
    <definedName name="CUEXC">#REF!</definedName>
    <definedName name="CUNET" localSheetId="12">{"via1",#N/A,TRUE,"general";"via2",#N/A,TRUE,"general";"via3",#N/A,TRUE,"general"}</definedName>
    <definedName name="CUNET" localSheetId="11">{"via1",#N/A,TRUE,"general";"via2",#N/A,TRUE,"general";"via3",#N/A,TRUE,"general"}</definedName>
    <definedName name="CUNET" localSheetId="13">{"via1",#N/A,TRUE,"general";"via2",#N/A,TRUE,"general";"via3",#N/A,TRUE,"general"}</definedName>
    <definedName name="CUNET" localSheetId="15">{"via1",#N/A,TRUE,"general";"via2",#N/A,TRUE,"general";"via3",#N/A,TRUE,"general"}</definedName>
    <definedName name="CUNET" localSheetId="14">{"via1",#N/A,TRUE,"general";"via2",#N/A,TRUE,"general";"via3",#N/A,TRUE,"general"}</definedName>
    <definedName name="CUNET">{"via1",#N/A,TRUE,"general";"via2",#N/A,TRUE,"general";"via3",#N/A,TRUE,"general"}</definedName>
    <definedName name="cuneta" localSheetId="8">#REF!</definedName>
    <definedName name="cuneta">#REF!</definedName>
    <definedName name="CUPLOM" localSheetId="8">#REF!</definedName>
    <definedName name="CUPLOM">#REF!</definedName>
    <definedName name="CUTOP" localSheetId="8">#REF!</definedName>
    <definedName name="CUTOP">#REF!</definedName>
    <definedName name="cv" localSheetId="12">{"TAB1",#N/A,TRUE,"GENERAL";"TAB2",#N/A,TRUE,"GENERAL";"TAB3",#N/A,TRUE,"GENERAL";"TAB4",#N/A,TRUE,"GENERAL";"TAB5",#N/A,TRUE,"GENERAL"}</definedName>
    <definedName name="cv" localSheetId="11">{"TAB1",#N/A,TRUE,"GENERAL";"TAB2",#N/A,TRUE,"GENERAL";"TAB3",#N/A,TRUE,"GENERAL";"TAB4",#N/A,TRUE,"GENERAL";"TAB5",#N/A,TRUE,"GENERAL"}</definedName>
    <definedName name="cv" localSheetId="13">{"TAB1",#N/A,TRUE,"GENERAL";"TAB2",#N/A,TRUE,"GENERAL";"TAB3",#N/A,TRUE,"GENERAL";"TAB4",#N/A,TRUE,"GENERAL";"TAB5",#N/A,TRUE,"GENERAL"}</definedName>
    <definedName name="cv" localSheetId="15">{"TAB1",#N/A,TRUE,"GENERAL";"TAB2",#N/A,TRUE,"GENERAL";"TAB3",#N/A,TRUE,"GENERAL";"TAB4",#N/A,TRUE,"GENERAL";"TAB5",#N/A,TRUE,"GENERAL"}</definedName>
    <definedName name="Cv" localSheetId="8">#REF!</definedName>
    <definedName name="cv" localSheetId="14">{"TAB1",#N/A,TRUE,"GENERAL";"TAB2",#N/A,TRUE,"GENERAL";"TAB3",#N/A,TRUE,"GENERAL";"TAB4",#N/A,TRUE,"GENERAL";"TAB5",#N/A,TRUE,"GENERAL"}</definedName>
    <definedName name="cv">{"TAB1",#N/A,TRUE,"GENERAL";"TAB2",#N/A,TRUE,"GENERAL";"TAB3",#N/A,TRUE,"GENERAL";"TAB4",#N/A,TRUE,"GENERAL";"TAB5",#N/A,TRUE,"GENERAL"}</definedName>
    <definedName name="CVARIOS">[56]jornaLES!$E$39</definedName>
    <definedName name="cvfvd" localSheetId="12">{"via1",#N/A,TRUE,"general";"via2",#N/A,TRUE,"general";"via3",#N/A,TRUE,"general"}</definedName>
    <definedName name="cvfvd" localSheetId="11">{"via1",#N/A,TRUE,"general";"via2",#N/A,TRUE,"general";"via3",#N/A,TRUE,"general"}</definedName>
    <definedName name="cvfvd" localSheetId="13">{"via1",#N/A,TRUE,"general";"via2",#N/A,TRUE,"general";"via3",#N/A,TRUE,"general"}</definedName>
    <definedName name="cvfvd" localSheetId="15">{"via1",#N/A,TRUE,"general";"via2",#N/A,TRUE,"general";"via3",#N/A,TRUE,"general"}</definedName>
    <definedName name="cvfvd" localSheetId="14">{"via1",#N/A,TRUE,"general";"via2",#N/A,TRUE,"general";"via3",#N/A,TRUE,"general"}</definedName>
    <definedName name="cvfvd">{"via1",#N/A,TRUE,"general";"via2",#N/A,TRUE,"general";"via3",#N/A,TRUE,"general"}</definedName>
    <definedName name="cvn" localSheetId="12">{"TAB1",#N/A,TRUE,"GENERAL";"TAB2",#N/A,TRUE,"GENERAL";"TAB3",#N/A,TRUE,"GENERAL";"TAB4",#N/A,TRUE,"GENERAL";"TAB5",#N/A,TRUE,"GENERAL"}</definedName>
    <definedName name="cvn" localSheetId="11">{"TAB1",#N/A,TRUE,"GENERAL";"TAB2",#N/A,TRUE,"GENERAL";"TAB3",#N/A,TRUE,"GENERAL";"TAB4",#N/A,TRUE,"GENERAL";"TAB5",#N/A,TRUE,"GENERAL"}</definedName>
    <definedName name="cvn" localSheetId="13">{"TAB1",#N/A,TRUE,"GENERAL";"TAB2",#N/A,TRUE,"GENERAL";"TAB3",#N/A,TRUE,"GENERAL";"TAB4",#N/A,TRUE,"GENERAL";"TAB5",#N/A,TRUE,"GENERAL"}</definedName>
    <definedName name="cvn" localSheetId="15">{"TAB1",#N/A,TRUE,"GENERAL";"TAB2",#N/A,TRUE,"GENERAL";"TAB3",#N/A,TRUE,"GENERAL";"TAB4",#N/A,TRUE,"GENERAL";"TAB5",#N/A,TRUE,"GENERAL"}</definedName>
    <definedName name="cvn" localSheetId="14">{"TAB1",#N/A,TRUE,"GENERAL";"TAB2",#N/A,TRUE,"GENERAL";"TAB3",#N/A,TRUE,"GENERAL";"TAB4",#N/A,TRUE,"GENERAL";"TAB5",#N/A,TRUE,"GENERAL"}</definedName>
    <definedName name="cvn">{"TAB1",#N/A,TRUE,"GENERAL";"TAB2",#N/A,TRUE,"GENERAL";"TAB3",#N/A,TRUE,"GENERAL";"TAB4",#N/A,TRUE,"GENERAL";"TAB5",#N/A,TRUE,"GENERAL"}</definedName>
    <definedName name="CVXC" localSheetId="12">{"via1",#N/A,TRUE,"general";"via2",#N/A,TRUE,"general";"via3",#N/A,TRUE,"general"}</definedName>
    <definedName name="CVXC" localSheetId="11">{"via1",#N/A,TRUE,"general";"via2",#N/A,TRUE,"general";"via3",#N/A,TRUE,"general"}</definedName>
    <definedName name="CVXC" localSheetId="13">{"via1",#N/A,TRUE,"general";"via2",#N/A,TRUE,"general";"via3",#N/A,TRUE,"general"}</definedName>
    <definedName name="CVXC" localSheetId="15">{"via1",#N/A,TRUE,"general";"via2",#N/A,TRUE,"general";"via3",#N/A,TRUE,"general"}</definedName>
    <definedName name="CVXC" localSheetId="14">{"via1",#N/A,TRUE,"general";"via2",#N/A,TRUE,"general";"via3",#N/A,TRUE,"general"}</definedName>
    <definedName name="CVXC">{"via1",#N/A,TRUE,"general";"via2",#N/A,TRUE,"general";"via3",#N/A,TRUE,"general"}</definedName>
    <definedName name="Cw" localSheetId="8">#REF!</definedName>
    <definedName name="Cw">#REF!</definedName>
    <definedName name="Cx" localSheetId="8">#REF!</definedName>
    <definedName name="Cx">#REF!</definedName>
    <definedName name="cxvxc">#REF!</definedName>
    <definedName name="Cy" localSheetId="8">#REF!</definedName>
    <definedName name="Cy">#REF!</definedName>
    <definedName name="CYM">#REF!</definedName>
    <definedName name="czz">'[9]ETAPA 50 SMMLV'!#REF!</definedName>
    <definedName name="d" localSheetId="12">{"TAB1",#N/A,TRUE,"GENERAL";"TAB2",#N/A,TRUE,"GENERAL";"TAB3",#N/A,TRUE,"GENERAL";"TAB4",#N/A,TRUE,"GENERAL";"TAB5",#N/A,TRUE,"GENERAL"}</definedName>
    <definedName name="d" localSheetId="15">{"TAB1",#N/A,TRUE,"GENERAL";"TAB2",#N/A,TRUE,"GENERAL";"TAB3",#N/A,TRUE,"GENERAL";"TAB4",#N/A,TRUE,"GENERAL";"TAB5",#N/A,TRUE,"GENERAL"}</definedName>
    <definedName name="d">{"TAB1",#N/A,TRUE,"GENERAL";"TAB2",#N/A,TRUE,"GENERAL";"TAB3",#N/A,TRUE,"GENERAL";"TAB4",#N/A,TRUE,"GENERAL";"TAB5",#N/A,TRUE,"GENERAL"}</definedName>
    <definedName name="DADADAD" localSheetId="12">{#N/A,#N/A,TRUE,"CODIGO DEPENDENCIA"}</definedName>
    <definedName name="DADADAD" localSheetId="11">{#N/A,#N/A,TRUE,"CODIGO DEPENDENCIA"}</definedName>
    <definedName name="DADADAD" localSheetId="3">{#N/A,#N/A,TRUE,"CODIGO DEPENDENCIA"}</definedName>
    <definedName name="DADADAD" localSheetId="13">{#N/A,#N/A,TRUE,"CODIGO DEPENDENCIA"}</definedName>
    <definedName name="DADADAD" localSheetId="15">{#N/A,#N/A,TRUE,"CODIGO DEPENDENCIA"}</definedName>
    <definedName name="DADADAD" localSheetId="14">{#N/A,#N/A,TRUE,"CODIGO DEPENDENCIA"}</definedName>
    <definedName name="DADADAD">{#N/A,#N/A,TRUE,"CODIGO DEPENDENCIA"}</definedName>
    <definedName name="DAS">'[57]L. MAT.'!$F$49</definedName>
    <definedName name="DASD" localSheetId="12">{"TAB1",#N/A,TRUE,"GENERAL";"TAB2",#N/A,TRUE,"GENERAL";"TAB3",#N/A,TRUE,"GENERAL";"TAB4",#N/A,TRUE,"GENERAL";"TAB5",#N/A,TRUE,"GENERAL"}</definedName>
    <definedName name="DASD" localSheetId="11">{"TAB1",#N/A,TRUE,"GENERAL";"TAB2",#N/A,TRUE,"GENERAL";"TAB3",#N/A,TRUE,"GENERAL";"TAB4",#N/A,TRUE,"GENERAL";"TAB5",#N/A,TRUE,"GENERAL"}</definedName>
    <definedName name="DASD" localSheetId="13">{"TAB1",#N/A,TRUE,"GENERAL";"TAB2",#N/A,TRUE,"GENERAL";"TAB3",#N/A,TRUE,"GENERAL";"TAB4",#N/A,TRUE,"GENERAL";"TAB5",#N/A,TRUE,"GENERAL"}</definedName>
    <definedName name="DASD" localSheetId="15">{"TAB1",#N/A,TRUE,"GENERAL";"TAB2",#N/A,TRUE,"GENERAL";"TAB3",#N/A,TRUE,"GENERAL";"TAB4",#N/A,TRUE,"GENERAL";"TAB5",#N/A,TRUE,"GENERAL"}</definedName>
    <definedName name="DASD" localSheetId="14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tos" localSheetId="8">#REF!</definedName>
    <definedName name="Datos">#REF!</definedName>
    <definedName name="DATOSTUBERIA">'[58]Tabla PVC'!$B$4:$L$24</definedName>
    <definedName name="dbfdfbi" localSheetId="12">{"TAB1",#N/A,TRUE,"GENERAL";"TAB2",#N/A,TRUE,"GENERAL";"TAB3",#N/A,TRUE,"GENERAL";"TAB4",#N/A,TRUE,"GENERAL";"TAB5",#N/A,TRUE,"GENERAL"}</definedName>
    <definedName name="dbfdfbi" localSheetId="11">{"TAB1",#N/A,TRUE,"GENERAL";"TAB2",#N/A,TRUE,"GENERAL";"TAB3",#N/A,TRUE,"GENERAL";"TAB4",#N/A,TRUE,"GENERAL";"TAB5",#N/A,TRUE,"GENERAL"}</definedName>
    <definedName name="dbfdfbi" localSheetId="13">{"TAB1",#N/A,TRUE,"GENERAL";"TAB2",#N/A,TRUE,"GENERAL";"TAB3",#N/A,TRUE,"GENERAL";"TAB4",#N/A,TRUE,"GENERAL";"TAB5",#N/A,TRUE,"GENERAL"}</definedName>
    <definedName name="dbfdfbi" localSheetId="15">{"TAB1",#N/A,TRUE,"GENERAL";"TAB2",#N/A,TRUE,"GENERAL";"TAB3",#N/A,TRUE,"GENERAL";"TAB4",#N/A,TRUE,"GENERAL";"TAB5",#N/A,TRUE,"GENERAL"}</definedName>
    <definedName name="dbfdfbi" localSheetId="14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CSDCTV" localSheetId="12">{"via1",#N/A,TRUE,"general";"via2",#N/A,TRUE,"general";"via3",#N/A,TRUE,"general"}</definedName>
    <definedName name="DCSDCTV" localSheetId="11">{"via1",#N/A,TRUE,"general";"via2",#N/A,TRUE,"general";"via3",#N/A,TRUE,"general"}</definedName>
    <definedName name="DCSDCTV" localSheetId="13">{"via1",#N/A,TRUE,"general";"via2",#N/A,TRUE,"general";"via3",#N/A,TRUE,"general"}</definedName>
    <definedName name="DCSDCTV" localSheetId="15">{"via1",#N/A,TRUE,"general";"via2",#N/A,TRUE,"general";"via3",#N/A,TRUE,"general"}</definedName>
    <definedName name="DCSDCTV" localSheetId="14">{"via1",#N/A,TRUE,"general";"via2",#N/A,TRUE,"general";"via3",#N/A,TRUE,"general"}</definedName>
    <definedName name="DCSDCTV">{"via1",#N/A,TRUE,"general";"via2",#N/A,TRUE,"general";"via3",#N/A,TRUE,"general"}</definedName>
    <definedName name="DD">#REF!</definedName>
    <definedName name="ddd" localSheetId="12">{"via1",#N/A,TRUE,"general";"via2",#N/A,TRUE,"general";"via3",#N/A,TRUE,"general"}</definedName>
    <definedName name="ddd" localSheetId="11">{"via1",#N/A,TRUE,"general";"via2",#N/A,TRUE,"general";"via3",#N/A,TRUE,"general"}</definedName>
    <definedName name="ddd" localSheetId="13">{"via1",#N/A,TRUE,"general";"via2",#N/A,TRUE,"general";"via3",#N/A,TRUE,"general"}</definedName>
    <definedName name="ddd" localSheetId="15">{"via1",#N/A,TRUE,"general";"via2",#N/A,TRUE,"general";"via3",#N/A,TRUE,"general"}</definedName>
    <definedName name="ddd" localSheetId="14">{"via1",#N/A,TRUE,"general";"via2",#N/A,TRUE,"general";"via3",#N/A,TRUE,"general"}</definedName>
    <definedName name="ddd">{"via1",#N/A,TRUE,"general";"via2",#N/A,TRUE,"general";"via3",#N/A,TRUE,"general"}</definedName>
    <definedName name="DDDD" localSheetId="12">{#N/A,#N/A,FALSE,"Costos Productos 6A";#N/A,#N/A,FALSE,"Costo Unitario Total H-94-12"}</definedName>
    <definedName name="DDDD" localSheetId="15">{#N/A,#N/A,FALSE,"Costos Productos 6A";#N/A,#N/A,FALSE,"Costo Unitario Total H-94-12"}</definedName>
    <definedName name="DDDD">{#N/A,#N/A,FALSE,"Costos Productos 6A";#N/A,#N/A,FALSE,"Costo Unitario Total H-94-12"}</definedName>
    <definedName name="ddddt" localSheetId="12">{"via1",#N/A,TRUE,"general";"via2",#N/A,TRUE,"general";"via3",#N/A,TRUE,"general"}</definedName>
    <definedName name="ddddt" localSheetId="11">{"via1",#N/A,TRUE,"general";"via2",#N/A,TRUE,"general";"via3",#N/A,TRUE,"general"}</definedName>
    <definedName name="ddddt" localSheetId="13">{"via1",#N/A,TRUE,"general";"via2",#N/A,TRUE,"general";"via3",#N/A,TRUE,"general"}</definedName>
    <definedName name="ddddt" localSheetId="15">{"via1",#N/A,TRUE,"general";"via2",#N/A,TRUE,"general";"via3",#N/A,TRUE,"general"}</definedName>
    <definedName name="ddddt" localSheetId="14">{"via1",#N/A,TRUE,"general";"via2",#N/A,TRUE,"general";"via3",#N/A,TRUE,"general"}</definedName>
    <definedName name="ddddt">{"via1",#N/A,TRUE,"general";"via2",#N/A,TRUE,"general";"via3",#N/A,TRUE,"general"}</definedName>
    <definedName name="ddewdw" localSheetId="12">{"TAB1",#N/A,TRUE,"GENERAL";"TAB2",#N/A,TRUE,"GENERAL";"TAB3",#N/A,TRUE,"GENERAL";"TAB4",#N/A,TRUE,"GENERAL";"TAB5",#N/A,TRUE,"GENERAL"}</definedName>
    <definedName name="ddewdw" localSheetId="11">{"TAB1",#N/A,TRUE,"GENERAL";"TAB2",#N/A,TRUE,"GENERAL";"TAB3",#N/A,TRUE,"GENERAL";"TAB4",#N/A,TRUE,"GENERAL";"TAB5",#N/A,TRUE,"GENERAL"}</definedName>
    <definedName name="ddewdw" localSheetId="13">{"TAB1",#N/A,TRUE,"GENERAL";"TAB2",#N/A,TRUE,"GENERAL";"TAB3",#N/A,TRUE,"GENERAL";"TAB4",#N/A,TRUE,"GENERAL";"TAB5",#N/A,TRUE,"GENERAL"}</definedName>
    <definedName name="ddewdw" localSheetId="15">{"TAB1",#N/A,TRUE,"GENERAL";"TAB2",#N/A,TRUE,"GENERAL";"TAB3",#N/A,TRUE,"GENERAL";"TAB4",#N/A,TRUE,"GENERAL";"TAB5",#N/A,TRUE,"GENERAL"}</definedName>
    <definedName name="ddewdw" localSheetId="14">{"TAB1",#N/A,TRUE,"GENERAL";"TAB2",#N/A,TRUE,"GENERAL";"TAB3",#N/A,TRUE,"GENERAL";"TAB4",#N/A,TRUE,"GENERAL";"TAB5",#N/A,TRUE,"GENERAL"}</definedName>
    <definedName name="ddewdw">{"TAB1",#N/A,TRUE,"GENERAL";"TAB2",#N/A,TRUE,"GENERAL";"TAB3",#N/A,TRUE,"GENERAL";"TAB4",#N/A,TRUE,"GENERAL";"TAB5",#N/A,TRUE,"GENERAL"}</definedName>
    <definedName name="DDFD" localSheetId="12">{#N/A,#N/A,FALSE,"CCTV"}</definedName>
    <definedName name="DDFD" localSheetId="15">{#N/A,#N/A,FALSE,"CCTV"}</definedName>
    <definedName name="DDFD">{#N/A,#N/A,FALSE,"CCTV"}</definedName>
    <definedName name="ddfdh" localSheetId="12">{"TAB1",#N/A,TRUE,"GENERAL";"TAB2",#N/A,TRUE,"GENERAL";"TAB3",#N/A,TRUE,"GENERAL";"TAB4",#N/A,TRUE,"GENERAL";"TAB5",#N/A,TRUE,"GENERAL"}</definedName>
    <definedName name="ddfdh" localSheetId="11">{"TAB1",#N/A,TRUE,"GENERAL";"TAB2",#N/A,TRUE,"GENERAL";"TAB3",#N/A,TRUE,"GENERAL";"TAB4",#N/A,TRUE,"GENERAL";"TAB5",#N/A,TRUE,"GENERAL"}</definedName>
    <definedName name="ddfdh" localSheetId="13">{"TAB1",#N/A,TRUE,"GENERAL";"TAB2",#N/A,TRUE,"GENERAL";"TAB3",#N/A,TRUE,"GENERAL";"TAB4",#N/A,TRUE,"GENERAL";"TAB5",#N/A,TRUE,"GENERAL"}</definedName>
    <definedName name="ddfdh" localSheetId="15">{"TAB1",#N/A,TRUE,"GENERAL";"TAB2",#N/A,TRUE,"GENERAL";"TAB3",#N/A,TRUE,"GENERAL";"TAB4",#N/A,TRUE,"GENERAL";"TAB5",#N/A,TRUE,"GENERAL"}</definedName>
    <definedName name="ddfdh" localSheetId="14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 localSheetId="12">{"TAB1",#N/A,TRUE,"GENERAL";"TAB2",#N/A,TRUE,"GENERAL";"TAB3",#N/A,TRUE,"GENERAL";"TAB4",#N/A,TRUE,"GENERAL";"TAB5",#N/A,TRUE,"GENERAL"}</definedName>
    <definedName name="DDGSDP" localSheetId="11">{"TAB1",#N/A,TRUE,"GENERAL";"TAB2",#N/A,TRUE,"GENERAL";"TAB3",#N/A,TRUE,"GENERAL";"TAB4",#N/A,TRUE,"GENERAL";"TAB5",#N/A,TRUE,"GENERAL"}</definedName>
    <definedName name="DDGSDP" localSheetId="13">{"TAB1",#N/A,TRUE,"GENERAL";"TAB2",#N/A,TRUE,"GENERAL";"TAB3",#N/A,TRUE,"GENERAL";"TAB4",#N/A,TRUE,"GENERAL";"TAB5",#N/A,TRUE,"GENERAL"}</definedName>
    <definedName name="DDGSDP" localSheetId="15">{"TAB1",#N/A,TRUE,"GENERAL";"TAB2",#N/A,TRUE,"GENERAL";"TAB3",#N/A,TRUE,"GENERAL";"TAB4",#N/A,TRUE,"GENERAL";"TAB5",#N/A,TRUE,"GENERAL"}</definedName>
    <definedName name="DDGSDP" localSheetId="14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">#REF!</definedName>
    <definedName name="deded" localSheetId="12">{"TAB1",#N/A,TRUE,"GENERAL";"TAB2",#N/A,TRUE,"GENERAL";"TAB3",#N/A,TRUE,"GENERAL";"TAB4",#N/A,TRUE,"GENERAL";"TAB5",#N/A,TRUE,"GENERAL"}</definedName>
    <definedName name="deded" localSheetId="11">{"TAB1",#N/A,TRUE,"GENERAL";"TAB2",#N/A,TRUE,"GENERAL";"TAB3",#N/A,TRUE,"GENERAL";"TAB4",#N/A,TRUE,"GENERAL";"TAB5",#N/A,TRUE,"GENERAL"}</definedName>
    <definedName name="deded" localSheetId="13">{"TAB1",#N/A,TRUE,"GENERAL";"TAB2",#N/A,TRUE,"GENERAL";"TAB3",#N/A,TRUE,"GENERAL";"TAB4",#N/A,TRUE,"GENERAL";"TAB5",#N/A,TRUE,"GENERAL"}</definedName>
    <definedName name="deded" localSheetId="15">{"TAB1",#N/A,TRUE,"GENERAL";"TAB2",#N/A,TRUE,"GENERAL";"TAB3",#N/A,TRUE,"GENERAL";"TAB4",#N/A,TRUE,"GENERAL";"TAB5",#N/A,TRUE,"GENERAL"}</definedName>
    <definedName name="deded" localSheetId="14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 localSheetId="12">{"via1",#N/A,TRUE,"general";"via2",#N/A,TRUE,"general";"via3",#N/A,TRUE,"general"}</definedName>
    <definedName name="defd" localSheetId="11">{"via1",#N/A,TRUE,"general";"via2",#N/A,TRUE,"general";"via3",#N/A,TRUE,"general"}</definedName>
    <definedName name="defd" localSheetId="13">{"via1",#N/A,TRUE,"general";"via2",#N/A,TRUE,"general";"via3",#N/A,TRUE,"general"}</definedName>
    <definedName name="defd" localSheetId="15">{"via1",#N/A,TRUE,"general";"via2",#N/A,TRUE,"general";"via3",#N/A,TRUE,"general"}</definedName>
    <definedName name="defd" localSheetId="14">{"via1",#N/A,TRUE,"general";"via2",#N/A,TRUE,"general";"via3",#N/A,TRUE,"general"}</definedName>
    <definedName name="defd">{"via1",#N/A,TRUE,"general";"via2",#N/A,TRUE,"general";"via3",#N/A,TRUE,"general"}</definedName>
    <definedName name="demolicion" localSheetId="8">#REF!</definedName>
    <definedName name="demolicion">#REF!</definedName>
    <definedName name="demolicioncuneta" localSheetId="8">#REF!</definedName>
    <definedName name="demolicioncuneta">#REF!</definedName>
    <definedName name="DESC1">[59]ITEMS!$B$2</definedName>
    <definedName name="DESC521" localSheetId="8">[60]ITEMS!$B$522</definedName>
    <definedName name="DESC521">[61]ITEMS!$B$522</definedName>
    <definedName name="dfa" localSheetId="12">{"TAB1",#N/A,TRUE,"GENERAL";"TAB2",#N/A,TRUE,"GENERAL";"TAB3",#N/A,TRUE,"GENERAL";"TAB4",#N/A,TRUE,"GENERAL";"TAB5",#N/A,TRUE,"GENERAL"}</definedName>
    <definedName name="dfa" localSheetId="11">{"TAB1",#N/A,TRUE,"GENERAL";"TAB2",#N/A,TRUE,"GENERAL";"TAB3",#N/A,TRUE,"GENERAL";"TAB4",#N/A,TRUE,"GENERAL";"TAB5",#N/A,TRUE,"GENERAL"}</definedName>
    <definedName name="dfa" localSheetId="13">{"TAB1",#N/A,TRUE,"GENERAL";"TAB2",#N/A,TRUE,"GENERAL";"TAB3",#N/A,TRUE,"GENERAL";"TAB4",#N/A,TRUE,"GENERAL";"TAB5",#N/A,TRUE,"GENERAL"}</definedName>
    <definedName name="dfa" localSheetId="15">{"TAB1",#N/A,TRUE,"GENERAL";"TAB2",#N/A,TRUE,"GENERAL";"TAB3",#N/A,TRUE,"GENERAL";"TAB4",#N/A,TRUE,"GENERAL";"TAB5",#N/A,TRUE,"GENERAL"}</definedName>
    <definedName name="dfa" localSheetId="14">{"TAB1",#N/A,TRUE,"GENERAL";"TAB2",#N/A,TRUE,"GENERAL";"TAB3",#N/A,TRUE,"GENERAL";"TAB4",#N/A,TRUE,"GENERAL";"TAB5",#N/A,TRUE,"GENERAL"}</definedName>
    <definedName name="dfa">{"TAB1",#N/A,TRUE,"GENERAL";"TAB2",#N/A,TRUE,"GENERAL";"TAB3",#N/A,TRUE,"GENERAL";"TAB4",#N/A,TRUE,"GENERAL";"TAB5",#N/A,TRUE,"GENERAL"}</definedName>
    <definedName name="dfasd" localSheetId="12">{"TAB1",#N/A,TRUE,"GENERAL";"TAB2",#N/A,TRUE,"GENERAL";"TAB3",#N/A,TRUE,"GENERAL";"TAB4",#N/A,TRUE,"GENERAL";"TAB5",#N/A,TRUE,"GENERAL"}</definedName>
    <definedName name="dfasd" localSheetId="11">{"TAB1",#N/A,TRUE,"GENERAL";"TAB2",#N/A,TRUE,"GENERAL";"TAB3",#N/A,TRUE,"GENERAL";"TAB4",#N/A,TRUE,"GENERAL";"TAB5",#N/A,TRUE,"GENERAL"}</definedName>
    <definedName name="dfasd" localSheetId="13">{"TAB1",#N/A,TRUE,"GENERAL";"TAB2",#N/A,TRUE,"GENERAL";"TAB3",#N/A,TRUE,"GENERAL";"TAB4",#N/A,TRUE,"GENERAL";"TAB5",#N/A,TRUE,"GENERAL"}</definedName>
    <definedName name="dfasd" localSheetId="15">{"TAB1",#N/A,TRUE,"GENERAL";"TAB2",#N/A,TRUE,"GENERAL";"TAB3",#N/A,TRUE,"GENERAL";"TAB4",#N/A,TRUE,"GENERAL";"TAB5",#N/A,TRUE,"GENERAL"}</definedName>
    <definedName name="dfasd" localSheetId="14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 localSheetId="12">{"via1",#N/A,TRUE,"general";"via2",#N/A,TRUE,"general";"via3",#N/A,TRUE,"general"}</definedName>
    <definedName name="DFBNJ" localSheetId="11">{"via1",#N/A,TRUE,"general";"via2",#N/A,TRUE,"general";"via3",#N/A,TRUE,"general"}</definedName>
    <definedName name="DFBNJ" localSheetId="13">{"via1",#N/A,TRUE,"general";"via2",#N/A,TRUE,"general";"via3",#N/A,TRUE,"general"}</definedName>
    <definedName name="DFBNJ" localSheetId="15">{"via1",#N/A,TRUE,"general";"via2",#N/A,TRUE,"general";"via3",#N/A,TRUE,"general"}</definedName>
    <definedName name="DFBNJ" localSheetId="14">{"via1",#N/A,TRUE,"general";"via2",#N/A,TRUE,"general";"via3",#N/A,TRUE,"general"}</definedName>
    <definedName name="DFBNJ">{"via1",#N/A,TRUE,"general";"via2",#N/A,TRUE,"general";"via3",#N/A,TRUE,"general"}</definedName>
    <definedName name="dfds" localSheetId="12">{"TAB1",#N/A,TRUE,"GENERAL";"TAB2",#N/A,TRUE,"GENERAL";"TAB3",#N/A,TRUE,"GENERAL";"TAB4",#N/A,TRUE,"GENERAL";"TAB5",#N/A,TRUE,"GENERAL"}</definedName>
    <definedName name="dfds" localSheetId="11">{"TAB1",#N/A,TRUE,"GENERAL";"TAB2",#N/A,TRUE,"GENERAL";"TAB3",#N/A,TRUE,"GENERAL";"TAB4",#N/A,TRUE,"GENERAL";"TAB5",#N/A,TRUE,"GENERAL"}</definedName>
    <definedName name="dfds" localSheetId="13">{"TAB1",#N/A,TRUE,"GENERAL";"TAB2",#N/A,TRUE,"GENERAL";"TAB3",#N/A,TRUE,"GENERAL";"TAB4",#N/A,TRUE,"GENERAL";"TAB5",#N/A,TRUE,"GENERAL"}</definedName>
    <definedName name="dfds" localSheetId="15">{"TAB1",#N/A,TRUE,"GENERAL";"TAB2",#N/A,TRUE,"GENERAL";"TAB3",#N/A,TRUE,"GENERAL";"TAB4",#N/A,TRUE,"GENERAL";"TAB5",#N/A,TRUE,"GENERAL"}</definedName>
    <definedName name="dfds" localSheetId="14">{"TAB1",#N/A,TRUE,"GENERAL";"TAB2",#N/A,TRUE,"GENERAL";"TAB3",#N/A,TRUE,"GENERAL";"TAB4",#N/A,TRUE,"GENERAL";"TAB5",#N/A,TRUE,"GENERAL"}</definedName>
    <definedName name="dfds">{"TAB1",#N/A,TRUE,"GENERAL";"TAB2",#N/A,TRUE,"GENERAL";"TAB3",#N/A,TRUE,"GENERAL";"TAB4",#N/A,TRUE,"GENERAL";"TAB5",#N/A,TRUE,"GENERAL"}</definedName>
    <definedName name="dfdsfi" localSheetId="12">{"via1",#N/A,TRUE,"general";"via2",#N/A,TRUE,"general";"via3",#N/A,TRUE,"general"}</definedName>
    <definedName name="dfdsfi" localSheetId="11">{"via1",#N/A,TRUE,"general";"via2",#N/A,TRUE,"general";"via3",#N/A,TRUE,"general"}</definedName>
    <definedName name="dfdsfi" localSheetId="13">{"via1",#N/A,TRUE,"general";"via2",#N/A,TRUE,"general";"via3",#N/A,TRUE,"general"}</definedName>
    <definedName name="dfdsfi" localSheetId="15">{"via1",#N/A,TRUE,"general";"via2",#N/A,TRUE,"general";"via3",#N/A,TRUE,"general"}</definedName>
    <definedName name="dfdsfi" localSheetId="14">{"via1",#N/A,TRUE,"general";"via2",#N/A,TRUE,"general";"via3",#N/A,TRUE,"general"}</definedName>
    <definedName name="dfdsfi">{"via1",#N/A,TRUE,"general";"via2",#N/A,TRUE,"general";"via3",#N/A,TRUE,"general"}</definedName>
    <definedName name="DFF" localSheetId="1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DFF" localSheetId="13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DFF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DFF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dffffe" localSheetId="12">{"TAB1",#N/A,TRUE,"GENERAL";"TAB2",#N/A,TRUE,"GENERAL";"TAB3",#N/A,TRUE,"GENERAL";"TAB4",#N/A,TRUE,"GENERAL";"TAB5",#N/A,TRUE,"GENERAL"}</definedName>
    <definedName name="dffffe" localSheetId="11">{"TAB1",#N/A,TRUE,"GENERAL";"TAB2",#N/A,TRUE,"GENERAL";"TAB3",#N/A,TRUE,"GENERAL";"TAB4",#N/A,TRUE,"GENERAL";"TAB5",#N/A,TRUE,"GENERAL"}</definedName>
    <definedName name="dffffe" localSheetId="13">{"TAB1",#N/A,TRUE,"GENERAL";"TAB2",#N/A,TRUE,"GENERAL";"TAB3",#N/A,TRUE,"GENERAL";"TAB4",#N/A,TRUE,"GENERAL";"TAB5",#N/A,TRUE,"GENERAL"}</definedName>
    <definedName name="dffffe" localSheetId="15">{"TAB1",#N/A,TRUE,"GENERAL";"TAB2",#N/A,TRUE,"GENERAL";"TAB3",#N/A,TRUE,"GENERAL";"TAB4",#N/A,TRUE,"GENERAL";"TAB5",#N/A,TRUE,"GENERAL"}</definedName>
    <definedName name="dffffe" localSheetId="14">{"TAB1",#N/A,TRUE,"GENERAL";"TAB2",#N/A,TRUE,"GENERAL";"TAB3",#N/A,TRUE,"GENERAL";"TAB4",#N/A,TRUE,"GENERAL";"TAB5",#N/A,TRUE,"GENERAL"}</definedName>
    <definedName name="dffffe">{"TAB1",#N/A,TRUE,"GENERAL";"TAB2",#N/A,TRUE,"GENERAL";"TAB3",#N/A,TRUE,"GENERAL";"TAB4",#N/A,TRUE,"GENERAL";"TAB5",#N/A,TRUE,"GENERAL"}</definedName>
    <definedName name="DFG" localSheetId="12">{"via1",#N/A,TRUE,"general";"via2",#N/A,TRUE,"general";"via3",#N/A,TRUE,"general"}</definedName>
    <definedName name="DFG" localSheetId="11">{"via1",#N/A,TRUE,"general";"via2",#N/A,TRUE,"general";"via3",#N/A,TRUE,"general"}</definedName>
    <definedName name="DFG" localSheetId="13">{"via1",#N/A,TRUE,"general";"via2",#N/A,TRUE,"general";"via3",#N/A,TRUE,"general"}</definedName>
    <definedName name="DFG" localSheetId="15">{"via1",#N/A,TRUE,"general";"via2",#N/A,TRUE,"general";"via3",#N/A,TRUE,"general"}</definedName>
    <definedName name="DFG" localSheetId="14">{"via1",#N/A,TRUE,"general";"via2",#N/A,TRUE,"general";"via3",#N/A,TRUE,"general"}</definedName>
    <definedName name="DFG">{"via1",#N/A,TRUE,"general";"via2",#N/A,TRUE,"general";"via3",#N/A,TRUE,"general"}</definedName>
    <definedName name="DFGBHJ" localSheetId="12">{"via1",#N/A,TRUE,"general";"via2",#N/A,TRUE,"general";"via3",#N/A,TRUE,"general"}</definedName>
    <definedName name="DFGBHJ" localSheetId="11">{"via1",#N/A,TRUE,"general";"via2",#N/A,TRUE,"general";"via3",#N/A,TRUE,"general"}</definedName>
    <definedName name="DFGBHJ" localSheetId="13">{"via1",#N/A,TRUE,"general";"via2",#N/A,TRUE,"general";"via3",#N/A,TRUE,"general"}</definedName>
    <definedName name="DFGBHJ" localSheetId="15">{"via1",#N/A,TRUE,"general";"via2",#N/A,TRUE,"general";"via3",#N/A,TRUE,"general"}</definedName>
    <definedName name="DFGBHJ" localSheetId="14">{"via1",#N/A,TRUE,"general";"via2",#N/A,TRUE,"general";"via3",#N/A,TRUE,"general"}</definedName>
    <definedName name="DFGBHJ">{"via1",#N/A,TRUE,"general";"via2",#N/A,TRUE,"general";"via3",#N/A,TRUE,"general"}</definedName>
    <definedName name="DFGDFG" localSheetId="12">{"via1",#N/A,TRUE,"general";"via2",#N/A,TRUE,"general";"via3",#N/A,TRUE,"general"}</definedName>
    <definedName name="DFGDFG" localSheetId="11">{"via1",#N/A,TRUE,"general";"via2",#N/A,TRUE,"general";"via3",#N/A,TRUE,"general"}</definedName>
    <definedName name="DFGDFG" localSheetId="13">{"via1",#N/A,TRUE,"general";"via2",#N/A,TRUE,"general";"via3",#N/A,TRUE,"general"}</definedName>
    <definedName name="DFGDFG" localSheetId="15">{"via1",#N/A,TRUE,"general";"via2",#N/A,TRUE,"general";"via3",#N/A,TRUE,"general"}</definedName>
    <definedName name="DFGDFG" localSheetId="14">{"via1",#N/A,TRUE,"general";"via2",#N/A,TRUE,"general";"via3",#N/A,TRUE,"general"}</definedName>
    <definedName name="DFGDFG">{"via1",#N/A,TRUE,"general";"via2",#N/A,TRUE,"general";"via3",#N/A,TRUE,"general"}</definedName>
    <definedName name="DFGDYYB" localSheetId="12">{"TAB1",#N/A,TRUE,"GENERAL";"TAB2",#N/A,TRUE,"GENERAL";"TAB3",#N/A,TRUE,"GENERAL";"TAB4",#N/A,TRUE,"GENERAL";"TAB5",#N/A,TRUE,"GENERAL"}</definedName>
    <definedName name="DFGDYYB" localSheetId="11">{"TAB1",#N/A,TRUE,"GENERAL";"TAB2",#N/A,TRUE,"GENERAL";"TAB3",#N/A,TRUE,"GENERAL";"TAB4",#N/A,TRUE,"GENERAL";"TAB5",#N/A,TRUE,"GENERAL"}</definedName>
    <definedName name="DFGDYYB" localSheetId="13">{"TAB1",#N/A,TRUE,"GENERAL";"TAB2",#N/A,TRUE,"GENERAL";"TAB3",#N/A,TRUE,"GENERAL";"TAB4",#N/A,TRUE,"GENERAL";"TAB5",#N/A,TRUE,"GENERAL"}</definedName>
    <definedName name="DFGDYYB" localSheetId="15">{"TAB1",#N/A,TRUE,"GENERAL";"TAB2",#N/A,TRUE,"GENERAL";"TAB3",#N/A,TRUE,"GENERAL";"TAB4",#N/A,TRUE,"GENERAL";"TAB5",#N/A,TRUE,"GENERAL"}</definedName>
    <definedName name="DFGDYYB" localSheetId="14">{"TAB1",#N/A,TRUE,"GENERAL";"TAB2",#N/A,TRUE,"GENERAL";"TAB3",#N/A,TRUE,"GENERAL";"TAB4",#N/A,TRUE,"GENERAL";"TAB5",#N/A,TRUE,"GENERAL"}</definedName>
    <definedName name="DFGDYYB">{"TAB1",#N/A,TRUE,"GENERAL";"TAB2",#N/A,TRUE,"GENERAL";"TAB3",#N/A,TRUE,"GENERAL";"TAB4",#N/A,TRUE,"GENERAL";"TAB5",#N/A,TRUE,"GENERAL"}</definedName>
    <definedName name="dfgf" localSheetId="12">{"via1",#N/A,TRUE,"general";"via2",#N/A,TRUE,"general";"via3",#N/A,TRUE,"general"}</definedName>
    <definedName name="dfgf" localSheetId="11">{"via1",#N/A,TRUE,"general";"via2",#N/A,TRUE,"general";"via3",#N/A,TRUE,"general"}</definedName>
    <definedName name="dfgf" localSheetId="13">{"via1",#N/A,TRUE,"general";"via2",#N/A,TRUE,"general";"via3",#N/A,TRUE,"general"}</definedName>
    <definedName name="dfgf" localSheetId="15">{"via1",#N/A,TRUE,"general";"via2",#N/A,TRUE,"general";"via3",#N/A,TRUE,"general"}</definedName>
    <definedName name="dfgf" localSheetId="14">{"via1",#N/A,TRUE,"general";"via2",#N/A,TRUE,"general";"via3",#N/A,TRUE,"general"}</definedName>
    <definedName name="dfgf">{"via1",#N/A,TRUE,"general";"via2",#N/A,TRUE,"general";"via3",#N/A,TRUE,"general"}</definedName>
    <definedName name="DFGFBOP" localSheetId="12">{"TAB1",#N/A,TRUE,"GENERAL";"TAB2",#N/A,TRUE,"GENERAL";"TAB3",#N/A,TRUE,"GENERAL";"TAB4",#N/A,TRUE,"GENERAL";"TAB5",#N/A,TRUE,"GENERAL"}</definedName>
    <definedName name="DFGFBOP" localSheetId="11">{"TAB1",#N/A,TRUE,"GENERAL";"TAB2",#N/A,TRUE,"GENERAL";"TAB3",#N/A,TRUE,"GENERAL";"TAB4",#N/A,TRUE,"GENERAL";"TAB5",#N/A,TRUE,"GENERAL"}</definedName>
    <definedName name="DFGFBOP" localSheetId="13">{"TAB1",#N/A,TRUE,"GENERAL";"TAB2",#N/A,TRUE,"GENERAL";"TAB3",#N/A,TRUE,"GENERAL";"TAB4",#N/A,TRUE,"GENERAL";"TAB5",#N/A,TRUE,"GENERAL"}</definedName>
    <definedName name="DFGFBOP" localSheetId="15">{"TAB1",#N/A,TRUE,"GENERAL";"TAB2",#N/A,TRUE,"GENERAL";"TAB3",#N/A,TRUE,"GENERAL";"TAB4",#N/A,TRUE,"GENERAL";"TAB5",#N/A,TRUE,"GENERAL"}</definedName>
    <definedName name="DFGFBOP" localSheetId="14">{"TAB1",#N/A,TRUE,"GENERAL";"TAB2",#N/A,TRUE,"GENERAL";"TAB3",#N/A,TRUE,"GENERAL";"TAB4",#N/A,TRUE,"GENERAL";"TAB5",#N/A,TRUE,"GENERAL"}</definedName>
    <definedName name="DFGFBOP">{"TAB1",#N/A,TRUE,"GENERAL";"TAB2",#N/A,TRUE,"GENERAL";"TAB3",#N/A,TRUE,"GENERAL";"TAB4",#N/A,TRUE,"GENERAL";"TAB5",#N/A,TRUE,"GENERAL"}</definedName>
    <definedName name="DFGFDG" localSheetId="12">{"TAB1",#N/A,TRUE,"GENERAL";"TAB2",#N/A,TRUE,"GENERAL";"TAB3",#N/A,TRUE,"GENERAL";"TAB4",#N/A,TRUE,"GENERAL";"TAB5",#N/A,TRUE,"GENERAL"}</definedName>
    <definedName name="DFGFDG" localSheetId="11">{"TAB1",#N/A,TRUE,"GENERAL";"TAB2",#N/A,TRUE,"GENERAL";"TAB3",#N/A,TRUE,"GENERAL";"TAB4",#N/A,TRUE,"GENERAL";"TAB5",#N/A,TRUE,"GENERAL"}</definedName>
    <definedName name="DFGFDG" localSheetId="13">{"TAB1",#N/A,TRUE,"GENERAL";"TAB2",#N/A,TRUE,"GENERAL";"TAB3",#N/A,TRUE,"GENERAL";"TAB4",#N/A,TRUE,"GENERAL";"TAB5",#N/A,TRUE,"GENERAL"}</definedName>
    <definedName name="DFGFDG" localSheetId="15">{"TAB1",#N/A,TRUE,"GENERAL";"TAB2",#N/A,TRUE,"GENERAL";"TAB3",#N/A,TRUE,"GENERAL";"TAB4",#N/A,TRUE,"GENERAL";"TAB5",#N/A,TRUE,"GENERAL"}</definedName>
    <definedName name="DFGFDG" localSheetId="14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FZSDERGTERGTRETERTERTE" localSheetId="8">#REF!</definedName>
    <definedName name="DFGFZSDERGTERGTRETERTERTE">#REF!</definedName>
    <definedName name="DFGV" localSheetId="12">{"TAB1",#N/A,TRUE,"GENERAL";"TAB2",#N/A,TRUE,"GENERAL";"TAB3",#N/A,TRUE,"GENERAL";"TAB4",#N/A,TRUE,"GENERAL";"TAB5",#N/A,TRUE,"GENERAL"}</definedName>
    <definedName name="DFGV" localSheetId="11">{"TAB1",#N/A,TRUE,"GENERAL";"TAB2",#N/A,TRUE,"GENERAL";"TAB3",#N/A,TRUE,"GENERAL";"TAB4",#N/A,TRUE,"GENERAL";"TAB5",#N/A,TRUE,"GENERAL"}</definedName>
    <definedName name="DFGV" localSheetId="13">{"TAB1",#N/A,TRUE,"GENERAL";"TAB2",#N/A,TRUE,"GENERAL";"TAB3",#N/A,TRUE,"GENERAL";"TAB4",#N/A,TRUE,"GENERAL";"TAB5",#N/A,TRUE,"GENERAL"}</definedName>
    <definedName name="DFGV" localSheetId="15">{"TAB1",#N/A,TRUE,"GENERAL";"TAB2",#N/A,TRUE,"GENERAL";"TAB3",#N/A,TRUE,"GENERAL";"TAB4",#N/A,TRUE,"GENERAL";"TAB5",#N/A,TRUE,"GENERAL"}</definedName>
    <definedName name="DFGV" localSheetId="14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 localSheetId="12">{"TAB1",#N/A,TRUE,"GENERAL";"TAB2",#N/A,TRUE,"GENERAL";"TAB3",#N/A,TRUE,"GENERAL";"TAB4",#N/A,TRUE,"GENERAL";"TAB5",#N/A,TRUE,"GENERAL"}</definedName>
    <definedName name="dfgypuj" localSheetId="11">{"TAB1",#N/A,TRUE,"GENERAL";"TAB2",#N/A,TRUE,"GENERAL";"TAB3",#N/A,TRUE,"GENERAL";"TAB4",#N/A,TRUE,"GENERAL";"TAB5",#N/A,TRUE,"GENERAL"}</definedName>
    <definedName name="dfgypuj" localSheetId="13">{"TAB1",#N/A,TRUE,"GENERAL";"TAB2",#N/A,TRUE,"GENERAL";"TAB3",#N/A,TRUE,"GENERAL";"TAB4",#N/A,TRUE,"GENERAL";"TAB5",#N/A,TRUE,"GENERAL"}</definedName>
    <definedName name="dfgypuj" localSheetId="15">{"TAB1",#N/A,TRUE,"GENERAL";"TAB2",#N/A,TRUE,"GENERAL";"TAB3",#N/A,TRUE,"GENERAL";"TAB4",#N/A,TRUE,"GENERAL";"TAB5",#N/A,TRUE,"GENERAL"}</definedName>
    <definedName name="dfgypuj" localSheetId="14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 localSheetId="12">{"TAB1",#N/A,TRUE,"GENERAL";"TAB2",#N/A,TRUE,"GENERAL";"TAB3",#N/A,TRUE,"GENERAL";"TAB4",#N/A,TRUE,"GENERAL";"TAB5",#N/A,TRUE,"GENERAL"}</definedName>
    <definedName name="dfh" localSheetId="11">{"TAB1",#N/A,TRUE,"GENERAL";"TAB2",#N/A,TRUE,"GENERAL";"TAB3",#N/A,TRUE,"GENERAL";"TAB4",#N/A,TRUE,"GENERAL";"TAB5",#N/A,TRUE,"GENERAL"}</definedName>
    <definedName name="dfh" localSheetId="13">{"TAB1",#N/A,TRUE,"GENERAL";"TAB2",#N/A,TRUE,"GENERAL";"TAB3",#N/A,TRUE,"GENERAL";"TAB4",#N/A,TRUE,"GENERAL";"TAB5",#N/A,TRUE,"GENERAL"}</definedName>
    <definedName name="dfh" localSheetId="15">{"TAB1",#N/A,TRUE,"GENERAL";"TAB2",#N/A,TRUE,"GENERAL";"TAB3",#N/A,TRUE,"GENERAL";"TAB4",#N/A,TRUE,"GENERAL";"TAB5",#N/A,TRUE,"GENERAL"}</definedName>
    <definedName name="dfh" localSheetId="14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 localSheetId="12">{"via1",#N/A,TRUE,"general";"via2",#N/A,TRUE,"general";"via3",#N/A,TRUE,"general"}</definedName>
    <definedName name="dfhdr" localSheetId="11">{"via1",#N/A,TRUE,"general";"via2",#N/A,TRUE,"general";"via3",#N/A,TRUE,"general"}</definedName>
    <definedName name="dfhdr" localSheetId="13">{"via1",#N/A,TRUE,"general";"via2",#N/A,TRUE,"general";"via3",#N/A,TRUE,"general"}</definedName>
    <definedName name="dfhdr" localSheetId="15">{"via1",#N/A,TRUE,"general";"via2",#N/A,TRUE,"general";"via3",#N/A,TRUE,"general"}</definedName>
    <definedName name="dfhdr" localSheetId="14">{"via1",#N/A,TRUE,"general";"via2",#N/A,TRUE,"general";"via3",#N/A,TRUE,"general"}</definedName>
    <definedName name="dfhdr">{"via1",#N/A,TRUE,"general";"via2",#N/A,TRUE,"general";"via3",#N/A,TRUE,"general"}</definedName>
    <definedName name="dfhgh" localSheetId="12">{"via1",#N/A,TRUE,"general";"via2",#N/A,TRUE,"general";"via3",#N/A,TRUE,"general"}</definedName>
    <definedName name="dfhgh" localSheetId="11">{"via1",#N/A,TRUE,"general";"via2",#N/A,TRUE,"general";"via3",#N/A,TRUE,"general"}</definedName>
    <definedName name="dfhgh" localSheetId="13">{"via1",#N/A,TRUE,"general";"via2",#N/A,TRUE,"general";"via3",#N/A,TRUE,"general"}</definedName>
    <definedName name="dfhgh" localSheetId="15">{"via1",#N/A,TRUE,"general";"via2",#N/A,TRUE,"general";"via3",#N/A,TRUE,"general"}</definedName>
    <definedName name="dfhgh" localSheetId="14">{"via1",#N/A,TRUE,"general";"via2",#N/A,TRUE,"general";"via3",#N/A,TRUE,"general"}</definedName>
    <definedName name="dfhgh">{"via1",#N/A,TRUE,"general";"via2",#N/A,TRUE,"general";"via3",#N/A,TRUE,"general"}</definedName>
    <definedName name="dfj" localSheetId="12">{"via1",#N/A,TRUE,"general";"via2",#N/A,TRUE,"general";"via3",#N/A,TRUE,"general"}</definedName>
    <definedName name="dfj" localSheetId="11">{"via1",#N/A,TRUE,"general";"via2",#N/A,TRUE,"general";"via3",#N/A,TRUE,"general"}</definedName>
    <definedName name="dfj" localSheetId="13">{"via1",#N/A,TRUE,"general";"via2",#N/A,TRUE,"general";"via3",#N/A,TRUE,"general"}</definedName>
    <definedName name="dfj" localSheetId="15">{"via1",#N/A,TRUE,"general";"via2",#N/A,TRUE,"general";"via3",#N/A,TRUE,"general"}</definedName>
    <definedName name="dfj" localSheetId="14">{"via1",#N/A,TRUE,"general";"via2",#N/A,TRUE,"general";"via3",#N/A,TRUE,"general"}</definedName>
    <definedName name="dfj">{"via1",#N/A,TRUE,"general";"via2",#N/A,TRUE,"general";"via3",#N/A,TRUE,"general"}</definedName>
    <definedName name="DFRFRF" localSheetId="12">{"via1",#N/A,TRUE,"general";"via2",#N/A,TRUE,"general";"via3",#N/A,TRUE,"general"}</definedName>
    <definedName name="DFRFRF" localSheetId="11">{"via1",#N/A,TRUE,"general";"via2",#N/A,TRUE,"general";"via3",#N/A,TRUE,"general"}</definedName>
    <definedName name="DFRFRF" localSheetId="13">{"via1",#N/A,TRUE,"general";"via2",#N/A,TRUE,"general";"via3",#N/A,TRUE,"general"}</definedName>
    <definedName name="DFRFRF" localSheetId="15">{"via1",#N/A,TRUE,"general";"via2",#N/A,TRUE,"general";"via3",#N/A,TRUE,"general"}</definedName>
    <definedName name="DFRFRF" localSheetId="14">{"via1",#N/A,TRUE,"general";"via2",#N/A,TRUE,"general";"via3",#N/A,TRUE,"general"}</definedName>
    <definedName name="DFRFRF">{"via1",#N/A,TRUE,"general";"via2",#N/A,TRUE,"general";"via3",#N/A,TRUE,"general"}</definedName>
    <definedName name="DFVUI" localSheetId="12">{"via1",#N/A,TRUE,"general";"via2",#N/A,TRUE,"general";"via3",#N/A,TRUE,"general"}</definedName>
    <definedName name="DFVUI" localSheetId="11">{"via1",#N/A,TRUE,"general";"via2",#N/A,TRUE,"general";"via3",#N/A,TRUE,"general"}</definedName>
    <definedName name="DFVUI" localSheetId="13">{"via1",#N/A,TRUE,"general";"via2",#N/A,TRUE,"general";"via3",#N/A,TRUE,"general"}</definedName>
    <definedName name="DFVUI" localSheetId="15">{"via1",#N/A,TRUE,"general";"via2",#N/A,TRUE,"general";"via3",#N/A,TRUE,"general"}</definedName>
    <definedName name="DFVUI" localSheetId="14">{"via1",#N/A,TRUE,"general";"via2",#N/A,TRUE,"general";"via3",#N/A,TRUE,"general"}</definedName>
    <definedName name="DFVUI">{"via1",#N/A,TRUE,"general";"via2",#N/A,TRUE,"general";"via3",#N/A,TRUE,"general"}</definedName>
    <definedName name="dg" localSheetId="12">{"via1",#N/A,TRUE,"general";"via2",#N/A,TRUE,"general";"via3",#N/A,TRUE,"general"}</definedName>
    <definedName name="dg" localSheetId="11">{"via1",#N/A,TRUE,"general";"via2",#N/A,TRUE,"general";"via3",#N/A,TRUE,"general"}</definedName>
    <definedName name="dg" localSheetId="13">{"via1",#N/A,TRUE,"general";"via2",#N/A,TRUE,"general";"via3",#N/A,TRUE,"general"}</definedName>
    <definedName name="dg" localSheetId="15">{"via1",#N/A,TRUE,"general";"via2",#N/A,TRUE,"general";"via3",#N/A,TRUE,"general"}</definedName>
    <definedName name="dg" localSheetId="14">{"via1",#N/A,TRUE,"general";"via2",#N/A,TRUE,"general";"via3",#N/A,TRUE,"general"}</definedName>
    <definedName name="dg">{"via1",#N/A,TRUE,"general";"via2",#N/A,TRUE,"general";"via3",#N/A,TRUE,"general"}</definedName>
    <definedName name="dgdgr" localSheetId="12">{"via1",#N/A,TRUE,"general";"via2",#N/A,TRUE,"general";"via3",#N/A,TRUE,"general"}</definedName>
    <definedName name="dgdgr" localSheetId="11">{"via1",#N/A,TRUE,"general";"via2",#N/A,TRUE,"general";"via3",#N/A,TRUE,"general"}</definedName>
    <definedName name="dgdgr" localSheetId="13">{"via1",#N/A,TRUE,"general";"via2",#N/A,TRUE,"general";"via3",#N/A,TRUE,"general"}</definedName>
    <definedName name="dgdgr" localSheetId="15">{"via1",#N/A,TRUE,"general";"via2",#N/A,TRUE,"general";"via3",#N/A,TRUE,"general"}</definedName>
    <definedName name="dgdgr" localSheetId="14">{"via1",#N/A,TRUE,"general";"via2",#N/A,TRUE,"general";"via3",#N/A,TRUE,"general"}</definedName>
    <definedName name="dgdgr">{"via1",#N/A,TRUE,"general";"via2",#N/A,TRUE,"general";"via3",#N/A,TRUE,"general"}</definedName>
    <definedName name="dgfd" localSheetId="12">{"TAB1",#N/A,TRUE,"GENERAL";"TAB2",#N/A,TRUE,"GENERAL";"TAB3",#N/A,TRUE,"GENERAL";"TAB4",#N/A,TRUE,"GENERAL";"TAB5",#N/A,TRUE,"GENERAL"}</definedName>
    <definedName name="dgfd" localSheetId="11">{"TAB1",#N/A,TRUE,"GENERAL";"TAB2",#N/A,TRUE,"GENERAL";"TAB3",#N/A,TRUE,"GENERAL";"TAB4",#N/A,TRUE,"GENERAL";"TAB5",#N/A,TRUE,"GENERAL"}</definedName>
    <definedName name="dgfd" localSheetId="13">{"TAB1",#N/A,TRUE,"GENERAL";"TAB2",#N/A,TRUE,"GENERAL";"TAB3",#N/A,TRUE,"GENERAL";"TAB4",#N/A,TRUE,"GENERAL";"TAB5",#N/A,TRUE,"GENERAL"}</definedName>
    <definedName name="dgfd" localSheetId="15">{"TAB1",#N/A,TRUE,"GENERAL";"TAB2",#N/A,TRUE,"GENERAL";"TAB3",#N/A,TRUE,"GENERAL";"TAB4",#N/A,TRUE,"GENERAL";"TAB5",#N/A,TRUE,"GENERAL"}</definedName>
    <definedName name="dgfd" localSheetId="14">{"TAB1",#N/A,TRUE,"GENERAL";"TAB2",#N/A,TRUE,"GENERAL";"TAB3",#N/A,TRUE,"GENERAL";"TAB4",#N/A,TRUE,"GENERAL";"TAB5",#N/A,TRUE,"GENERAL"}</definedName>
    <definedName name="dgfd">{"TAB1",#N/A,TRUE,"GENERAL";"TAB2",#N/A,TRUE,"GENERAL";"TAB3",#N/A,TRUE,"GENERAL";"TAB4",#N/A,TRUE,"GENERAL";"TAB5",#N/A,TRUE,"GENERAL"}</definedName>
    <definedName name="DGFDFVSDF" localSheetId="12">{"via1",#N/A,TRUE,"general";"via2",#N/A,TRUE,"general";"via3",#N/A,TRUE,"general"}</definedName>
    <definedName name="DGFDFVSDF" localSheetId="11">{"via1",#N/A,TRUE,"general";"via2",#N/A,TRUE,"general";"via3",#N/A,TRUE,"general"}</definedName>
    <definedName name="DGFDFVSDF" localSheetId="13">{"via1",#N/A,TRUE,"general";"via2",#N/A,TRUE,"general";"via3",#N/A,TRUE,"general"}</definedName>
    <definedName name="DGFDFVSDF" localSheetId="15">{"via1",#N/A,TRUE,"general";"via2",#N/A,TRUE,"general";"via3",#N/A,TRUE,"general"}</definedName>
    <definedName name="DGFDFVSDF" localSheetId="14">{"via1",#N/A,TRUE,"general";"via2",#N/A,TRUE,"general";"via3",#N/A,TRUE,"general"}</definedName>
    <definedName name="DGFDFVSDF">{"via1",#N/A,TRUE,"general";"via2",#N/A,TRUE,"general";"via3",#N/A,TRUE,"general"}</definedName>
    <definedName name="dgfdg" localSheetId="12">{"via1",#N/A,TRUE,"general";"via2",#N/A,TRUE,"general";"via3",#N/A,TRUE,"general"}</definedName>
    <definedName name="dgfdg" localSheetId="11">{"via1",#N/A,TRUE,"general";"via2",#N/A,TRUE,"general";"via3",#N/A,TRUE,"general"}</definedName>
    <definedName name="dgfdg" localSheetId="13">{"via1",#N/A,TRUE,"general";"via2",#N/A,TRUE,"general";"via3",#N/A,TRUE,"general"}</definedName>
    <definedName name="dgfdg" localSheetId="15">{"via1",#N/A,TRUE,"general";"via2",#N/A,TRUE,"general";"via3",#N/A,TRUE,"general"}</definedName>
    <definedName name="dgfdg" localSheetId="14">{"via1",#N/A,TRUE,"general";"via2",#N/A,TRUE,"general";"via3",#N/A,TRUE,"general"}</definedName>
    <definedName name="dgfdg">{"via1",#N/A,TRUE,"general";"via2",#N/A,TRUE,"general";"via3",#N/A,TRUE,"general"}</definedName>
    <definedName name="DGFG" localSheetId="12">{"via1",#N/A,TRUE,"general";"via2",#N/A,TRUE,"general";"via3",#N/A,TRUE,"general"}</definedName>
    <definedName name="DGFG" localSheetId="11">{"via1",#N/A,TRUE,"general";"via2",#N/A,TRUE,"general";"via3",#N/A,TRUE,"general"}</definedName>
    <definedName name="DGFG" localSheetId="13">{"via1",#N/A,TRUE,"general";"via2",#N/A,TRUE,"general";"via3",#N/A,TRUE,"general"}</definedName>
    <definedName name="DGFG" localSheetId="15">{"via1",#N/A,TRUE,"general";"via2",#N/A,TRUE,"general";"via3",#N/A,TRUE,"general"}</definedName>
    <definedName name="DGFG" localSheetId="14">{"via1",#N/A,TRUE,"general";"via2",#N/A,TRUE,"general";"via3",#N/A,TRUE,"general"}</definedName>
    <definedName name="DGFG">{"via1",#N/A,TRUE,"general";"via2",#N/A,TRUE,"general";"via3",#N/A,TRUE,"general"}</definedName>
    <definedName name="dgfgjgj" localSheetId="12">{#N/A,#N/A,FALSE,"CCTV"}</definedName>
    <definedName name="dgfgjgj" localSheetId="15">{#N/A,#N/A,FALSE,"CCTV"}</definedName>
    <definedName name="dgfgjgj">{#N/A,#N/A,FALSE,"CCTV"}</definedName>
    <definedName name="dgfsado" localSheetId="12">{"TAB1",#N/A,TRUE,"GENERAL";"TAB2",#N/A,TRUE,"GENERAL";"TAB3",#N/A,TRUE,"GENERAL";"TAB4",#N/A,TRUE,"GENERAL";"TAB5",#N/A,TRUE,"GENERAL"}</definedName>
    <definedName name="dgfsado" localSheetId="11">{"TAB1",#N/A,TRUE,"GENERAL";"TAB2",#N/A,TRUE,"GENERAL";"TAB3",#N/A,TRUE,"GENERAL";"TAB4",#N/A,TRUE,"GENERAL";"TAB5",#N/A,TRUE,"GENERAL"}</definedName>
    <definedName name="dgfsado" localSheetId="13">{"TAB1",#N/A,TRUE,"GENERAL";"TAB2",#N/A,TRUE,"GENERAL";"TAB3",#N/A,TRUE,"GENERAL";"TAB4",#N/A,TRUE,"GENERAL";"TAB5",#N/A,TRUE,"GENERAL"}</definedName>
    <definedName name="dgfsado" localSheetId="15">{"TAB1",#N/A,TRUE,"GENERAL";"TAB2",#N/A,TRUE,"GENERAL";"TAB3",#N/A,TRUE,"GENERAL";"TAB4",#N/A,TRUE,"GENERAL";"TAB5",#N/A,TRUE,"GENERAL"}</definedName>
    <definedName name="dgfsado" localSheetId="14">{"TAB1",#N/A,TRUE,"GENERAL";"TAB2",#N/A,TRUE,"GENERAL";"TAB3",#N/A,TRUE,"GENERAL";"TAB4",#N/A,TRUE,"GENERAL";"TAB5",#N/A,TRUE,"GENERAL"}</definedName>
    <definedName name="dgfsado">{"TAB1",#N/A,TRUE,"GENERAL";"TAB2",#N/A,TRUE,"GENERAL";"TAB3",#N/A,TRUE,"GENERAL";"TAB4",#N/A,TRUE,"GENERAL";"TAB5",#N/A,TRUE,"GENERAL"}</definedName>
    <definedName name="dgrdeb" localSheetId="12">{"TAB1",#N/A,TRUE,"GENERAL";"TAB2",#N/A,TRUE,"GENERAL";"TAB3",#N/A,TRUE,"GENERAL";"TAB4",#N/A,TRUE,"GENERAL";"TAB5",#N/A,TRUE,"GENERAL"}</definedName>
    <definedName name="dgrdeb" localSheetId="11">{"TAB1",#N/A,TRUE,"GENERAL";"TAB2",#N/A,TRUE,"GENERAL";"TAB3",#N/A,TRUE,"GENERAL";"TAB4",#N/A,TRUE,"GENERAL";"TAB5",#N/A,TRUE,"GENERAL"}</definedName>
    <definedName name="dgrdeb" localSheetId="13">{"TAB1",#N/A,TRUE,"GENERAL";"TAB2",#N/A,TRUE,"GENERAL";"TAB3",#N/A,TRUE,"GENERAL";"TAB4",#N/A,TRUE,"GENERAL";"TAB5",#N/A,TRUE,"GENERAL"}</definedName>
    <definedName name="dgrdeb" localSheetId="15">{"TAB1",#N/A,TRUE,"GENERAL";"TAB2",#N/A,TRUE,"GENERAL";"TAB3",#N/A,TRUE,"GENERAL";"TAB4",#N/A,TRUE,"GENERAL";"TAB5",#N/A,TRUE,"GENERAL"}</definedName>
    <definedName name="dgrdeb" localSheetId="14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 localSheetId="12">{"via1",#N/A,TRUE,"general";"via2",#N/A,TRUE,"general";"via3",#N/A,TRUE,"general"}</definedName>
    <definedName name="dgreg" localSheetId="11">{"via1",#N/A,TRUE,"general";"via2",#N/A,TRUE,"general";"via3",#N/A,TRUE,"general"}</definedName>
    <definedName name="dgreg" localSheetId="13">{"via1",#N/A,TRUE,"general";"via2",#N/A,TRUE,"general";"via3",#N/A,TRUE,"general"}</definedName>
    <definedName name="dgreg" localSheetId="15">{"via1",#N/A,TRUE,"general";"via2",#N/A,TRUE,"general";"via3",#N/A,TRUE,"general"}</definedName>
    <definedName name="dgreg" localSheetId="14">{"via1",#N/A,TRUE,"general";"via2",#N/A,TRUE,"general";"via3",#N/A,TRUE,"general"}</definedName>
    <definedName name="dgreg">{"via1",#N/A,TRUE,"general";"via2",#N/A,TRUE,"general";"via3",#N/A,TRUE,"general"}</definedName>
    <definedName name="DH" localSheetId="12">{"via1",#N/A,TRUE,"general";"via2",#N/A,TRUE,"general";"via3",#N/A,TRUE,"general"}</definedName>
    <definedName name="DH" localSheetId="11">{"via1",#N/A,TRUE,"general";"via2",#N/A,TRUE,"general";"via3",#N/A,TRUE,"general"}</definedName>
    <definedName name="DH" localSheetId="13">{"via1",#N/A,TRUE,"general";"via2",#N/A,TRUE,"general";"via3",#N/A,TRUE,"general"}</definedName>
    <definedName name="DH" localSheetId="15">{"via1",#N/A,TRUE,"general";"via2",#N/A,TRUE,"general";"via3",#N/A,TRUE,"general"}</definedName>
    <definedName name="DH" localSheetId="14">{"via1",#N/A,TRUE,"general";"via2",#N/A,TRUE,"general";"via3",#N/A,TRUE,"general"}</definedName>
    <definedName name="DH">{"via1",#N/A,TRUE,"general";"via2",#N/A,TRUE,"general";"via3",#N/A,TRUE,"general"}</definedName>
    <definedName name="dhdth" localSheetId="12">{"TAB1",#N/A,TRUE,"GENERAL";"TAB2",#N/A,TRUE,"GENERAL";"TAB3",#N/A,TRUE,"GENERAL";"TAB4",#N/A,TRUE,"GENERAL";"TAB5",#N/A,TRUE,"GENERAL"}</definedName>
    <definedName name="dhdth" localSheetId="11">{"TAB1",#N/A,TRUE,"GENERAL";"TAB2",#N/A,TRUE,"GENERAL";"TAB3",#N/A,TRUE,"GENERAL";"TAB4",#N/A,TRUE,"GENERAL";"TAB5",#N/A,TRUE,"GENERAL"}</definedName>
    <definedName name="dhdth" localSheetId="13">{"TAB1",#N/A,TRUE,"GENERAL";"TAB2",#N/A,TRUE,"GENERAL";"TAB3",#N/A,TRUE,"GENERAL";"TAB4",#N/A,TRUE,"GENERAL";"TAB5",#N/A,TRUE,"GENERAL"}</definedName>
    <definedName name="dhdth" localSheetId="15">{"TAB1",#N/A,TRUE,"GENERAL";"TAB2",#N/A,TRUE,"GENERAL";"TAB3",#N/A,TRUE,"GENERAL";"TAB4",#N/A,TRUE,"GENERAL";"TAB5",#N/A,TRUE,"GENERAL"}</definedName>
    <definedName name="dhdth" localSheetId="14">{"TAB1",#N/A,TRUE,"GENERAL";"TAB2",#N/A,TRUE,"GENERAL";"TAB3",#N/A,TRUE,"GENERAL";"TAB4",#N/A,TRUE,"GENERAL";"TAB5",#N/A,TRUE,"GENERAL"}</definedName>
    <definedName name="dhdth">{"TAB1",#N/A,TRUE,"GENERAL";"TAB2",#N/A,TRUE,"GENERAL";"TAB3",#N/A,TRUE,"GENERAL";"TAB4",#N/A,TRUE,"GENERAL";"TAB5",#N/A,TRUE,"GENERAL"}</definedName>
    <definedName name="dhgh" localSheetId="12">{"via1",#N/A,TRUE,"general";"via2",#N/A,TRUE,"general";"via3",#N/A,TRUE,"general"}</definedName>
    <definedName name="dhgh" localSheetId="11">{"via1",#N/A,TRUE,"general";"via2",#N/A,TRUE,"general";"via3",#N/A,TRUE,"general"}</definedName>
    <definedName name="dhgh" localSheetId="13">{"via1",#N/A,TRUE,"general";"via2",#N/A,TRUE,"general";"via3",#N/A,TRUE,"general"}</definedName>
    <definedName name="dhgh" localSheetId="15">{"via1",#N/A,TRUE,"general";"via2",#N/A,TRUE,"general";"via3",#N/A,TRUE,"general"}</definedName>
    <definedName name="dhgh" localSheetId="14">{"via1",#N/A,TRUE,"general";"via2",#N/A,TRUE,"general";"via3",#N/A,TRUE,"general"}</definedName>
    <definedName name="dhgh">{"via1",#N/A,TRUE,"general";"via2",#N/A,TRUE,"general";"via3",#N/A,TRUE,"general"}</definedName>
    <definedName name="diferencial">[33]lisprecios!#REF!</definedName>
    <definedName name="DIRECTO1" localSheetId="8">[62]APU!$U$132</definedName>
    <definedName name="DIRECTO1">[63]APU!$U$132</definedName>
    <definedName name="DIRECTO10" localSheetId="8">[62]APU!$U$681</definedName>
    <definedName name="DIRECTO10">[63]APU!$U$681</definedName>
    <definedName name="DIRECTO100" localSheetId="8">[62]APU!$U$6171</definedName>
    <definedName name="DIRECTO100">[63]APU!$U$6171</definedName>
    <definedName name="DIRECTO101" localSheetId="8">[62]APU!$U$6232</definedName>
    <definedName name="DIRECTO101">[63]APU!$U$6232</definedName>
    <definedName name="DIRECTO102" localSheetId="8">[62]APU!$U$6293</definedName>
    <definedName name="DIRECTO102">[63]APU!$U$6293</definedName>
    <definedName name="DIRECTO103" localSheetId="8">[62]APU!$U$6354</definedName>
    <definedName name="DIRECTO103">[63]APU!$U$6354</definedName>
    <definedName name="DIRECTO104" localSheetId="8">[62]APU!$U$6415</definedName>
    <definedName name="DIRECTO104">[63]APU!$U$6415</definedName>
    <definedName name="DIRECTO105" localSheetId="8">[62]APU!$U$6476</definedName>
    <definedName name="DIRECTO105">[63]APU!$U$6476</definedName>
    <definedName name="DIRECTO11" localSheetId="8">[62]APU!$U$742</definedName>
    <definedName name="DIRECTO11">[63]APU!$U$742</definedName>
    <definedName name="DIRECTO12" localSheetId="8">[62]APU!$U$803</definedName>
    <definedName name="DIRECTO12">[63]APU!$U$803</definedName>
    <definedName name="DIRECTO124" localSheetId="8">[62]APU!$U$7635</definedName>
    <definedName name="DIRECTO124">[63]APU!$U$7635</definedName>
    <definedName name="DIRECTO125" localSheetId="8">[62]APU!$U$7696</definedName>
    <definedName name="DIRECTO125">[63]APU!$U$7696</definedName>
    <definedName name="DIRECTO126" localSheetId="8">[62]APU!$U$7757</definedName>
    <definedName name="DIRECTO126">[63]APU!$U$7757</definedName>
    <definedName name="DIRECTO127" localSheetId="8">[62]APU!$U$7818</definedName>
    <definedName name="DIRECTO127">[63]APU!$U$7818</definedName>
    <definedName name="DIRECTO128" localSheetId="8">[62]APU!$U$7879</definedName>
    <definedName name="DIRECTO128">[63]APU!$U$7879</definedName>
    <definedName name="DIRECTO129" localSheetId="8">[62]APU!$U$7940</definedName>
    <definedName name="DIRECTO129">[63]APU!$U$7940</definedName>
    <definedName name="DIRECTO13" localSheetId="8">[62]APU!$U$864</definedName>
    <definedName name="DIRECTO13">[63]APU!$U$864</definedName>
    <definedName name="DIRECTO130" localSheetId="8">[62]APU!$U$8001</definedName>
    <definedName name="DIRECTO130">[63]APU!$U$8001</definedName>
    <definedName name="DIRECTO131" localSheetId="8">[62]APU!$U$8062</definedName>
    <definedName name="DIRECTO131">[63]APU!$U$8062</definedName>
    <definedName name="DIRECTO132" localSheetId="8">[62]APU!$U$8123</definedName>
    <definedName name="DIRECTO132">[63]APU!$U$8123</definedName>
    <definedName name="DIRECTO133" localSheetId="8">[62]APU!$U$8184</definedName>
    <definedName name="DIRECTO133">[63]APU!$U$8184</definedName>
    <definedName name="DIRECTO134" localSheetId="8">[62]APU!$U$8245</definedName>
    <definedName name="DIRECTO134">[63]APU!$U$8245</definedName>
    <definedName name="DIRECTO14" localSheetId="8">[62]APU!$U$925</definedName>
    <definedName name="DIRECTO14">[63]APU!$U$925</definedName>
    <definedName name="DIRECTO15" localSheetId="8">[62]APU!$U$986</definedName>
    <definedName name="DIRECTO15">[63]APU!$U$986</definedName>
    <definedName name="DIRECTO16" localSheetId="8">[62]APU!$U$1047</definedName>
    <definedName name="DIRECTO16">[63]APU!$U$1047</definedName>
    <definedName name="DIRECTO17" localSheetId="8">[62]APU!$U$1108</definedName>
    <definedName name="DIRECTO17">[63]APU!$U$1108</definedName>
    <definedName name="DIRECTO18" localSheetId="8">[62]APU!$U$1169</definedName>
    <definedName name="DIRECTO18">[63]APU!$U$1169</definedName>
    <definedName name="DIRECTO2" localSheetId="8">[62]APU!$U$193</definedName>
    <definedName name="DIRECTO2">[63]APU!$U$193</definedName>
    <definedName name="DIRECTO2.10" localSheetId="8">[62]APU!$U$14889</definedName>
    <definedName name="DIRECTO2.10">[63]APU!$U$14889</definedName>
    <definedName name="DIRECTO2.11" localSheetId="8">[62]APU!$U$14950</definedName>
    <definedName name="DIRECTO2.11">[63]APU!$U$14950</definedName>
    <definedName name="DIRECTO2.12" localSheetId="8">[62]APU!$U$15011</definedName>
    <definedName name="DIRECTO2.12">[63]APU!$U$15011</definedName>
    <definedName name="DIRECTO2.9" localSheetId="8">[62]APU!$U$11839</definedName>
    <definedName name="DIRECTO2.9">[63]APU!$U$11839</definedName>
    <definedName name="DIRECTO21" localSheetId="8">[62]APU!$U$1352</definedName>
    <definedName name="DIRECTO21">[63]APU!$U$1352</definedName>
    <definedName name="DIRECTO22" localSheetId="8">[62]APU!$U$1413</definedName>
    <definedName name="DIRECTO22">[63]APU!$U$1413</definedName>
    <definedName name="DIRECTO23" localSheetId="8">[62]APU!$U$1474</definedName>
    <definedName name="DIRECTO23">[63]APU!$U$1474</definedName>
    <definedName name="DIRECTO24" localSheetId="8">[62]APU!$U$1535</definedName>
    <definedName name="DIRECTO24">[63]APU!$U$1535</definedName>
    <definedName name="DIRECTO25" localSheetId="8">[62]APU!$U$1596</definedName>
    <definedName name="DIRECTO25">[63]APU!$U$1596</definedName>
    <definedName name="DIRECTO26" localSheetId="8">[62]APU!$U$1657</definedName>
    <definedName name="DIRECTO26">[63]APU!$U$1657</definedName>
    <definedName name="DIRECTO27" localSheetId="8">[62]APU!$U$1718</definedName>
    <definedName name="DIRECTO27">[63]APU!$U$1718</definedName>
    <definedName name="DIRECTO28" localSheetId="8">[62]APU!$U$1779</definedName>
    <definedName name="DIRECTO28">[63]APU!$U$1779</definedName>
    <definedName name="DIRECTO29" localSheetId="8">[62]APU!$U$1840</definedName>
    <definedName name="DIRECTO29">[63]APU!$U$1840</definedName>
    <definedName name="DIRECTO3" localSheetId="8">[62]APU!$U$254</definedName>
    <definedName name="DIRECTO3">[63]APU!$U$254</definedName>
    <definedName name="DIRECTO3.15" localSheetId="8">[62]APU!$U$8667</definedName>
    <definedName name="DIRECTO3.15">[63]APU!$U$8667</definedName>
    <definedName name="DIRECTO3.16" localSheetId="8">[62]APU!$U$8728</definedName>
    <definedName name="DIRECTO3.16">[63]APU!$U$8728</definedName>
    <definedName name="DIRECTO3.17" localSheetId="8">[62]APU!$U$8789</definedName>
    <definedName name="DIRECTO3.17">[63]APU!$U$8789</definedName>
    <definedName name="DIRECTO3.18" localSheetId="8">[62]APU!$U$8850</definedName>
    <definedName name="DIRECTO3.18">[63]APU!$U$8850</definedName>
    <definedName name="DIRECTO3.19" localSheetId="8">[62]APU!$U$8911</definedName>
    <definedName name="DIRECTO3.19">[63]APU!$U$8911</definedName>
    <definedName name="DIRECTO3.20" localSheetId="8">[62]APU!$U$8972</definedName>
    <definedName name="DIRECTO3.20">[63]APU!$U$8972</definedName>
    <definedName name="DIRECTO3.21" localSheetId="8">[62]APU!$U$11961</definedName>
    <definedName name="DIRECTO3.21">[63]APU!$U$11961</definedName>
    <definedName name="DIRECTO3.22" localSheetId="8">[62]APU!$U$14523</definedName>
    <definedName name="DIRECTO3.22">[63]APU!$U$14523</definedName>
    <definedName name="DIRECTO3.23" localSheetId="8">[62]APU!$U$15133</definedName>
    <definedName name="DIRECTO3.23">[63]APU!$U$15133</definedName>
    <definedName name="DIRECTO3.24" localSheetId="8">[62]APU!$U$16292</definedName>
    <definedName name="DIRECTO3.24">[63]APU!$U$16292</definedName>
    <definedName name="DIRECTO3.25" localSheetId="8">[62]APU!$U$16353</definedName>
    <definedName name="DIRECTO3.25">[63]APU!$U$16353</definedName>
    <definedName name="DIRECTO3.26" localSheetId="8">[62]APU!$U$16414</definedName>
    <definedName name="DIRECTO3.26">[63]APU!$U$16414</definedName>
    <definedName name="DIRECTO3.27" localSheetId="8">[62]APU!$U$16475</definedName>
    <definedName name="DIRECTO3.27">[63]APU!$U$16475</definedName>
    <definedName name="DIRECTO3.28" localSheetId="8">[62]APU!$U$16536</definedName>
    <definedName name="DIRECTO3.28">[63]APU!$U$16536</definedName>
    <definedName name="DIRECTO30" localSheetId="8">[62]APU!$U$1901</definedName>
    <definedName name="DIRECTO30">[63]APU!$U$1901</definedName>
    <definedName name="DIRECTO31" localSheetId="8">[62]APU!$U$1962</definedName>
    <definedName name="DIRECTO31">[63]APU!$U$1962</definedName>
    <definedName name="DIRECTO32" localSheetId="8">[62]APU!$U$2023</definedName>
    <definedName name="DIRECTO32">[63]APU!$U$2023</definedName>
    <definedName name="DIRECTO33" localSheetId="8">[62]APU!$U$2084</definedName>
    <definedName name="DIRECTO33">[63]APU!$U$2084</definedName>
    <definedName name="DIRECTO34" localSheetId="8">[62]APU!$U$2145</definedName>
    <definedName name="DIRECTO34">[63]APU!$U$2145</definedName>
    <definedName name="DIRECTO35" localSheetId="8">[62]APU!$U$2206</definedName>
    <definedName name="DIRECTO35">[63]APU!$U$2206</definedName>
    <definedName name="DIRECTO36" localSheetId="8">[62]APU!$U$2267</definedName>
    <definedName name="DIRECTO36">[63]APU!$U$2267</definedName>
    <definedName name="DIRECTO37" localSheetId="8">[62]APU!$U$2328</definedName>
    <definedName name="DIRECTO37">[63]APU!$U$2328</definedName>
    <definedName name="DIRECTO38" localSheetId="8">[62]APU!$U$2389</definedName>
    <definedName name="DIRECTO38">[63]APU!$U$2389</definedName>
    <definedName name="DIRECTO39" localSheetId="8">[62]APU!$U$2450</definedName>
    <definedName name="DIRECTO39">[63]APU!$U$2450</definedName>
    <definedName name="DIRECTO4" localSheetId="8">[62]APU!$U$315</definedName>
    <definedName name="DIRECTO4">[63]APU!$U$315</definedName>
    <definedName name="DIRECTO4.20" localSheetId="8">[62]APU!$U$9216</definedName>
    <definedName name="DIRECTO4.20">[63]APU!$U$9216</definedName>
    <definedName name="DIRECTO4.21" localSheetId="8">[62]APU!$U$9277</definedName>
    <definedName name="DIRECTO4.21">[63]APU!$U$9277</definedName>
    <definedName name="DIRECTO4.22" localSheetId="8">[62]APU!$U$9338</definedName>
    <definedName name="DIRECTO4.22">[63]APU!$U$9338</definedName>
    <definedName name="DIRECTO4.23" localSheetId="8">[62]APU!$U$9399</definedName>
    <definedName name="DIRECTO4.23">[63]APU!$U$9399</definedName>
    <definedName name="DIRECTO4.24" localSheetId="8">[62]APU!$U$9460</definedName>
    <definedName name="DIRECTO4.24">[63]APU!$U$9460</definedName>
    <definedName name="DIRECTO4.25" localSheetId="8">[62]APU!$U$9521</definedName>
    <definedName name="DIRECTO4.25">[63]APU!$U$9521</definedName>
    <definedName name="DIRECTO4.26" localSheetId="8">[62]APU!$U$9582</definedName>
    <definedName name="DIRECTO4.26">[63]APU!$U$9582</definedName>
    <definedName name="DIRECTO4.27" localSheetId="8">[62]APU!$U$9643</definedName>
    <definedName name="DIRECTO4.27">[63]APU!$U$9643</definedName>
    <definedName name="DIRECTO4.28" localSheetId="8">[62]APU!$U$9704</definedName>
    <definedName name="DIRECTO4.28">[63]APU!$U$9704</definedName>
    <definedName name="DIRECTO4.29" localSheetId="8">[62]APU!$U$9765</definedName>
    <definedName name="DIRECTO4.29">[63]APU!$U$9765</definedName>
    <definedName name="DIRECTO4.30" localSheetId="8">[62]APU!$U$9826</definedName>
    <definedName name="DIRECTO4.30">[63]APU!$U$9826</definedName>
    <definedName name="DIRECTO4.31" localSheetId="8">[62]APU!$U$9887</definedName>
    <definedName name="DIRECTO4.31">[63]APU!$U$9887</definedName>
    <definedName name="DIRECTO4.32" localSheetId="8">[62]APU!$U$9948</definedName>
    <definedName name="DIRECTO4.32">[63]APU!$U$9948</definedName>
    <definedName name="DIRECTO4.33" localSheetId="8">[62]APU!$U$10009</definedName>
    <definedName name="DIRECTO4.33">[63]APU!$U$10009</definedName>
    <definedName name="DIRECTO4.34" localSheetId="8">[62]APU!$U$10070</definedName>
    <definedName name="DIRECTO4.34">[63]APU!$U$10070</definedName>
    <definedName name="DIRECTO4.35" localSheetId="8">[62]APU!$U$11595</definedName>
    <definedName name="DIRECTO4.35">[63]APU!$U$11595</definedName>
    <definedName name="DIRECTO4.36" localSheetId="8">[62]APU!$U$11656</definedName>
    <definedName name="DIRECTO4.36">[63]APU!$U$11656</definedName>
    <definedName name="DIRECTO4.37" localSheetId="8">[62]APU!$U$15987</definedName>
    <definedName name="DIRECTO4.37">[63]APU!$U$15987</definedName>
    <definedName name="DIRECTO4.38" localSheetId="8">[62]APU!$U$15194</definedName>
    <definedName name="DIRECTO4.38">[63]APU!$U$15194</definedName>
    <definedName name="DIRECTO4.39" localSheetId="8">[62]APU!$U$14279</definedName>
    <definedName name="DIRECTO4.39">[63]APU!$U$14279</definedName>
    <definedName name="DIRECTO4.40" localSheetId="8">[62]APU!$U$14340</definedName>
    <definedName name="DIRECTO4.40">[63]APU!$U$14340</definedName>
    <definedName name="DIRECTO4.41" localSheetId="8">[62]APU!$U$14401</definedName>
    <definedName name="DIRECTO4.41">[63]APU!$U$14401</definedName>
    <definedName name="DIRECTO4.42" localSheetId="8">[62]APU!$U$14462</definedName>
    <definedName name="DIRECTO4.42">[63]APU!$U$14462</definedName>
    <definedName name="DIRECTO4.43" localSheetId="8">[62]APU!$U$14584</definedName>
    <definedName name="DIRECTO4.43">[63]APU!$U$14584</definedName>
    <definedName name="DIRECTO4.44" localSheetId="8">[62]APU!$U$16048</definedName>
    <definedName name="DIRECTO4.44">[63]APU!$U$16048</definedName>
    <definedName name="DIRECTO4.45" localSheetId="8">[62]APU!$U$16109</definedName>
    <definedName name="DIRECTO4.45">[63]APU!$U$16109</definedName>
    <definedName name="DIRECTO4.46" localSheetId="8">[62]APU!$U$14706</definedName>
    <definedName name="DIRECTO4.46">[63]APU!$U$14706</definedName>
    <definedName name="DIRECTO4.47" localSheetId="8">[62]APU!$U$15926</definedName>
    <definedName name="DIRECTO4.47">[63]APU!$U$15926</definedName>
    <definedName name="DIRECTO4.48" localSheetId="8">[62]APU!$U$16170</definedName>
    <definedName name="DIRECTO4.48">[63]APU!$U$16170</definedName>
    <definedName name="DIRECTO4.49" localSheetId="8">[62]APU!$U$16231</definedName>
    <definedName name="DIRECTO4.49">[63]APU!$U$16231</definedName>
    <definedName name="DIRECTO4.50" localSheetId="8">[62]APU!$U$16902</definedName>
    <definedName name="DIRECTO4.50">[63]APU!$U$16902</definedName>
    <definedName name="DIRECTO4.51" localSheetId="8">[62]APU!$U$17634</definedName>
    <definedName name="DIRECTO4.51">[63]APU!$U$17634</definedName>
    <definedName name="DIRECTO4.52" localSheetId="8">[62]APU!$U$17695</definedName>
    <definedName name="DIRECTO4.52">[63]APU!$U$17695</definedName>
    <definedName name="DIRECTO40" localSheetId="8">[62]APU!$U$2511</definedName>
    <definedName name="DIRECTO40">[63]APU!$U$2511</definedName>
    <definedName name="DIRECTO41" localSheetId="8">[62]APU!$U$2572</definedName>
    <definedName name="DIRECTO41">[63]APU!$U$2572</definedName>
    <definedName name="DIRECTO42" localSheetId="8">[62]APU!$U$2633</definedName>
    <definedName name="DIRECTO42">[63]APU!$U$2633</definedName>
    <definedName name="DIRECTO43" localSheetId="8">[62]APU!$U$2694</definedName>
    <definedName name="DIRECTO43">[63]APU!$U$2694</definedName>
    <definedName name="DIRECTO44" localSheetId="8">[62]APU!$U$2755</definedName>
    <definedName name="DIRECTO44">[63]APU!$U$2755</definedName>
    <definedName name="DIRECTO45" localSheetId="8">[62]APU!$U$2816</definedName>
    <definedName name="DIRECTO45">[63]APU!$U$2816</definedName>
    <definedName name="DIRECTO46" localSheetId="8">[62]APU!$U$2877</definedName>
    <definedName name="DIRECTO46">[63]APU!$U$2877</definedName>
    <definedName name="DIRECTO47" localSheetId="8">[62]APU!$U$2938</definedName>
    <definedName name="DIRECTO47">[63]APU!$U$2938</definedName>
    <definedName name="DIRECTO48" localSheetId="8">[62]APU!$U$2999</definedName>
    <definedName name="DIRECTO48">[63]APU!$U$2999</definedName>
    <definedName name="DIRECTO49" localSheetId="8">[62]APU!$U$3060</definedName>
    <definedName name="DIRECTO49">[63]APU!$U$3060</definedName>
    <definedName name="DIRECTO5" localSheetId="8">[62]APU!$U$376</definedName>
    <definedName name="DIRECTO5">[63]APU!$U$376</definedName>
    <definedName name="DIRECTO5.100" localSheetId="8">[62]APU!$U$12449</definedName>
    <definedName name="DIRECTO5.100">[63]APU!$U$12449</definedName>
    <definedName name="DIRECTO5.101" localSheetId="8">[62]APU!$U$12510</definedName>
    <definedName name="DIRECTO5.101">[63]APU!$U$12510</definedName>
    <definedName name="DIRECTO5.104" localSheetId="8">[62]APU!$U$12571</definedName>
    <definedName name="DIRECTO5.104">[63]APU!$U$12571</definedName>
    <definedName name="DIRECTO5.105" localSheetId="8">[62]APU!$U$12632</definedName>
    <definedName name="DIRECTO5.105">[63]APU!$U$12632</definedName>
    <definedName name="DIRECTO5.106" localSheetId="8">[62]APU!$U$12693</definedName>
    <definedName name="DIRECTO5.106">[63]APU!$U$12693</definedName>
    <definedName name="DIRECTO5.107" localSheetId="8">[62]APU!$U$12754</definedName>
    <definedName name="DIRECTO5.107">[63]APU!$U$12754</definedName>
    <definedName name="DIRECTO5.108" localSheetId="8">[62]APU!$U$12815</definedName>
    <definedName name="DIRECTO5.108">[63]APU!$U$12815</definedName>
    <definedName name="DIRECTO5.109" localSheetId="8">[62]APU!$U$12876</definedName>
    <definedName name="DIRECTO5.109">[63]APU!$U$12876</definedName>
    <definedName name="DIRECTO5.111" localSheetId="8">[62]APU!$U$12937</definedName>
    <definedName name="DIRECTO5.111">[63]APU!$U$12937</definedName>
    <definedName name="DIRECTO5.112" localSheetId="8">[62]APU!$U$12998</definedName>
    <definedName name="DIRECTO5.112">[63]APU!$U$12998</definedName>
    <definedName name="DIRECTO5.113" localSheetId="8">[62]APU!$U$14767</definedName>
    <definedName name="DIRECTO5.113">[63]APU!$U$14767</definedName>
    <definedName name="DIRECTO5.114" localSheetId="8">[62]APU!$U$14828</definedName>
    <definedName name="DIRECTO5.114">[63]APU!$U$14828</definedName>
    <definedName name="DIRECTO5.115" localSheetId="8">[62]APU!$U$15072</definedName>
    <definedName name="DIRECTO5.115">[63]APU!$U$15072</definedName>
    <definedName name="DIRECTO5.53" localSheetId="8">[62]APU!$U$10131</definedName>
    <definedName name="DIRECTO5.53">[63]APU!$U$10131</definedName>
    <definedName name="DIRECTO5.54" localSheetId="8">[62]APU!$U$10192</definedName>
    <definedName name="DIRECTO5.54">[63]APU!$U$10192</definedName>
    <definedName name="DIRECTO5.55" localSheetId="8">[62]APU!$U$10253</definedName>
    <definedName name="DIRECTO5.55">[63]APU!$U$10253</definedName>
    <definedName name="DIRECTO5.56" localSheetId="8">[62]APU!$U$10314</definedName>
    <definedName name="DIRECTO5.56">[63]APU!$U$10314</definedName>
    <definedName name="DIRECTO5.57" localSheetId="8">[62]APU!$U$10375</definedName>
    <definedName name="DIRECTO5.57">[63]APU!$U$10375</definedName>
    <definedName name="DIRECTO5.58" localSheetId="8">[62]APU!$U$10436</definedName>
    <definedName name="DIRECTO5.58">[63]APU!$U$10436</definedName>
    <definedName name="DIRECTO5.59" localSheetId="8">[62]APU!$U$10497</definedName>
    <definedName name="DIRECTO5.59">[63]APU!$U$10497</definedName>
    <definedName name="DIRECTO5.60" localSheetId="8">[62]APU!$U$10558</definedName>
    <definedName name="DIRECTO5.60">[63]APU!$U$10558</definedName>
    <definedName name="DIRECTO5.61" localSheetId="8">[62]APU!$U$10619</definedName>
    <definedName name="DIRECTO5.61">[63]APU!$U$10619</definedName>
    <definedName name="DIRECTO5.62" localSheetId="8">[62]APU!$U$10680</definedName>
    <definedName name="DIRECTO5.62">[63]APU!$U$10680</definedName>
    <definedName name="DIRECTO5.63" localSheetId="8">[62]APU!$U$10741</definedName>
    <definedName name="DIRECTO5.63">[63]APU!$U$10741</definedName>
    <definedName name="DIRECTO5.64" localSheetId="8">[62]APU!$U$10802</definedName>
    <definedName name="DIRECTO5.64">[63]APU!$U$10802</definedName>
    <definedName name="DIRECTO5.65" localSheetId="8">[62]APU!$U$10863</definedName>
    <definedName name="DIRECTO5.65">[63]APU!$U$10863</definedName>
    <definedName name="DIRECTO5.66" localSheetId="8">[62]APU!$U$10924</definedName>
    <definedName name="DIRECTO5.66">[63]APU!$U$10924</definedName>
    <definedName name="DIRECTO5.67" localSheetId="8">[62]APU!$U$10985</definedName>
    <definedName name="DIRECTO5.67">[63]APU!$U$10985</definedName>
    <definedName name="DIRECTO5.68" localSheetId="8">[62]APU!$U$11046</definedName>
    <definedName name="DIRECTO5.68">[63]APU!$U$11046</definedName>
    <definedName name="DIRECTO5.69" localSheetId="8">[62]APU!$U$11107</definedName>
    <definedName name="DIRECTO5.69">[63]APU!$U$11107</definedName>
    <definedName name="DIRECTO5.70" localSheetId="8">[62]APU!$U$11168</definedName>
    <definedName name="DIRECTO5.70">[63]APU!$U$11168</definedName>
    <definedName name="DIRECTO5.71" localSheetId="8">[62]APU!$U$11229</definedName>
    <definedName name="DIRECTO5.71">[63]APU!$U$11229</definedName>
    <definedName name="DIRECTO5.72" localSheetId="8">[62]APU!$U$12022</definedName>
    <definedName name="DIRECTO5.72">[63]APU!$U$12022</definedName>
    <definedName name="DIRECTO5.73" localSheetId="8">[62]APU!$U$12083</definedName>
    <definedName name="DIRECTO5.73">[63]APU!$U$12083</definedName>
    <definedName name="DIRECTO5.74" localSheetId="8">[62]APU!$U$12144</definedName>
    <definedName name="DIRECTO5.74">[63]APU!$U$12144</definedName>
    <definedName name="DIRECTO5.77" localSheetId="8">[62]APU!$U$12205</definedName>
    <definedName name="DIRECTO5.77">[63]APU!$U$12205</definedName>
    <definedName name="DIRECTO5.78" localSheetId="8">[62]APU!$U$12327</definedName>
    <definedName name="DIRECTO5.78">[63]APU!$U$12327</definedName>
    <definedName name="DIRECTO5.79" localSheetId="8">[62]APU!$U$12388</definedName>
    <definedName name="DIRECTO5.79">[63]APU!$U$12388</definedName>
    <definedName name="DIRECTO5.80" localSheetId="8">[62]APU!$U$12266</definedName>
    <definedName name="DIRECTO5.80">[63]APU!$U$12266</definedName>
    <definedName name="DIRECTO5.82" localSheetId="8">[62]APU!$U$14035</definedName>
    <definedName name="DIRECTO5.82">[63]APU!$U$14035</definedName>
    <definedName name="DIRECTO5.83" localSheetId="8">[62]APU!$U$14096</definedName>
    <definedName name="DIRECTO5.83">[63]APU!$U$14096</definedName>
    <definedName name="DIRECTO5.84" localSheetId="8">[62]APU!$U$13364</definedName>
    <definedName name="DIRECTO5.84">[63]APU!$U$13364</definedName>
    <definedName name="DIRECTO5.85" localSheetId="8">[62]APU!$U$13425</definedName>
    <definedName name="DIRECTO5.85">[63]APU!$U$13425</definedName>
    <definedName name="DIRECTO5.86" localSheetId="8">[62]APU!$U$13486</definedName>
    <definedName name="DIRECTO5.86">[63]APU!$U$13486</definedName>
    <definedName name="DIRECTO5.87" localSheetId="8">[62]APU!$U$13547</definedName>
    <definedName name="DIRECTO5.87">[63]APU!$U$13547</definedName>
    <definedName name="DIRECTO5.88" localSheetId="8">[62]APU!$U$13608</definedName>
    <definedName name="DIRECTO5.88">[63]APU!$U$13608</definedName>
    <definedName name="DIRECTO5.89" localSheetId="8">[62]APU!$U$13669</definedName>
    <definedName name="DIRECTO5.89">[63]APU!$U$13669</definedName>
    <definedName name="DIRECTO5.90" localSheetId="8">[62]APU!$U$13730</definedName>
    <definedName name="DIRECTO5.90">[63]APU!$U$13730</definedName>
    <definedName name="DIRECTO5.91" localSheetId="8">[62]APU!$U$13791</definedName>
    <definedName name="DIRECTO5.91">[63]APU!$U$13791</definedName>
    <definedName name="DIRECTO5.92" localSheetId="8">[62]APU!$U$13852</definedName>
    <definedName name="DIRECTO5.92">[63]APU!$U$13852</definedName>
    <definedName name="DIRECTO5.93" localSheetId="8">[62]APU!$U$13913</definedName>
    <definedName name="DIRECTO5.93">[63]APU!$U$13913</definedName>
    <definedName name="DIRECTO5.94" localSheetId="8">[62]APU!$U$13974</definedName>
    <definedName name="DIRECTO5.94">[63]APU!$U$13974</definedName>
    <definedName name="DIRECTO5.95" localSheetId="8">[62]APU!$U$13059</definedName>
    <definedName name="DIRECTO5.95">[63]APU!$U$13059</definedName>
    <definedName name="DIRECTO5.96" localSheetId="8">[62]APU!$U$13120</definedName>
    <definedName name="DIRECTO5.96">[63]APU!$U$13120</definedName>
    <definedName name="DIRECTO5.97" localSheetId="8">[62]APU!$U$13181</definedName>
    <definedName name="DIRECTO5.97">[63]APU!$U$13181</definedName>
    <definedName name="DIRECTO5.98" localSheetId="8">[62]APU!$U$13242</definedName>
    <definedName name="DIRECTO5.98">[63]APU!$U$13242</definedName>
    <definedName name="DIRECTO5.99" localSheetId="8">[62]APU!$U$13303</definedName>
    <definedName name="DIRECTO5.99">[63]APU!$U$13303</definedName>
    <definedName name="DIRECTO50" localSheetId="8">[62]APU!$U$3121</definedName>
    <definedName name="DIRECTO50">[63]APU!$U$3121</definedName>
    <definedName name="DIRECTO51" localSheetId="8">[62]APU!$U$3182</definedName>
    <definedName name="DIRECTO51">[63]APU!$U$3182</definedName>
    <definedName name="DIRECTO52" localSheetId="8">[62]APU!$U$3243</definedName>
    <definedName name="DIRECTO52">[63]APU!$U$3243</definedName>
    <definedName name="DIRECTO53" localSheetId="8">[62]APU!$U$3304</definedName>
    <definedName name="DIRECTO53">[63]APU!$U$3304</definedName>
    <definedName name="DIRECTO54" localSheetId="8">[62]APU!$U$3365</definedName>
    <definedName name="DIRECTO54">[63]APU!$U$3365</definedName>
    <definedName name="DIRECTO55" localSheetId="8">[62]APU!$U$3426</definedName>
    <definedName name="DIRECTO55">[63]APU!$U$3426</definedName>
    <definedName name="DIRECTO56" localSheetId="8">[62]APU!$U$3487</definedName>
    <definedName name="DIRECTO56">[63]APU!$U$3487</definedName>
    <definedName name="DIRECTO57" localSheetId="8">[62]APU!$U$3548</definedName>
    <definedName name="DIRECTO57">[63]APU!$U$3548</definedName>
    <definedName name="DIRECTO58" localSheetId="8">[62]APU!$U$3609</definedName>
    <definedName name="DIRECTO58">[63]APU!$U$3609</definedName>
    <definedName name="DIRECTO59" localSheetId="8">[62]APU!$U$3670</definedName>
    <definedName name="DIRECTO59">[63]APU!$U$3670</definedName>
    <definedName name="DIRECTO6" localSheetId="8">[62]APU!$U$437</definedName>
    <definedName name="DIRECTO6">[63]APU!$U$437</definedName>
    <definedName name="DIRECTO60" localSheetId="8">[62]APU!$U$3731</definedName>
    <definedName name="DIRECTO60">[63]APU!$U$3731</definedName>
    <definedName name="DIRECTO61" localSheetId="8">[62]APU!$U$3792</definedName>
    <definedName name="DIRECTO61">[63]APU!$U$3792</definedName>
    <definedName name="DIRECTO62" localSheetId="8">[62]APU!$U$3853</definedName>
    <definedName name="DIRECTO62">[63]APU!$U$3853</definedName>
    <definedName name="DIRECTO63" localSheetId="8">[62]APU!$U$3914</definedName>
    <definedName name="DIRECTO63">[63]APU!$U$3914</definedName>
    <definedName name="DIRECTO64" localSheetId="8">[62]APU!$U$3975</definedName>
    <definedName name="DIRECTO64">[63]APU!$U$3975</definedName>
    <definedName name="DIRECTO65" localSheetId="8">[62]APU!$U$4036</definedName>
    <definedName name="DIRECTO65">[63]APU!$U$4036</definedName>
    <definedName name="DIRECTO66" localSheetId="8">[62]APU!$U$4097</definedName>
    <definedName name="DIRECTO66">[63]APU!$U$4097</definedName>
    <definedName name="DIRECTO67" localSheetId="8">[62]APU!$U$4158</definedName>
    <definedName name="DIRECTO67">[63]APU!$U$4158</definedName>
    <definedName name="DIRECTO68" localSheetId="8">[62]APU!$U$4219</definedName>
    <definedName name="DIRECTO68">[63]APU!$U$4219</definedName>
    <definedName name="DIRECTO69" localSheetId="8">[62]APU!$U$4280</definedName>
    <definedName name="DIRECTO69">[63]APU!$U$4280</definedName>
    <definedName name="DIRECTO7" localSheetId="8">[62]APU!$U$498</definedName>
    <definedName name="DIRECTO7">[63]APU!$U$498</definedName>
    <definedName name="DIRECTO7.12" localSheetId="8">[62]APU!$U$8305</definedName>
    <definedName name="DIRECTO7.12">[63]APU!$U$8305</definedName>
    <definedName name="DIRECTO7.13" localSheetId="8">[62]APU!$U$8366</definedName>
    <definedName name="DIRECTO7.13">[63]APU!$U$8366</definedName>
    <definedName name="DIRECTO7.14" localSheetId="8">[62]APU!$U$8427</definedName>
    <definedName name="DIRECTO7.14">[63]APU!$U$8427</definedName>
    <definedName name="DIRECTO7.15" localSheetId="8">[62]APU!$U$8488</definedName>
    <definedName name="DIRECTO7.15">[63]APU!$U$8488</definedName>
    <definedName name="DIRECTO7.16" localSheetId="8">[62]APU!$U$8606</definedName>
    <definedName name="DIRECTO7.16">[63]APU!$U$8606</definedName>
    <definedName name="DIRECTO7.17" localSheetId="8">[62]APU!$U$11290</definedName>
    <definedName name="DIRECTO7.17">[63]APU!$U$11290</definedName>
    <definedName name="DIRECTO7.18" localSheetId="8">[62]APU!$U$11351</definedName>
    <definedName name="DIRECTO7.18">[63]APU!$U$11351</definedName>
    <definedName name="DIRECTO7.19" localSheetId="8">[62]APU!$U$11412</definedName>
    <definedName name="DIRECTO7.19">[63]APU!$U$11412</definedName>
    <definedName name="DIRECTO7.20" localSheetId="8">[62]APU!$U$11473</definedName>
    <definedName name="DIRECTO7.20">[63]APU!$U$11473</definedName>
    <definedName name="DIRECTO7.21" localSheetId="8">[62]APU!$U$11534</definedName>
    <definedName name="DIRECTO7.21">[63]APU!$U$11534</definedName>
    <definedName name="DIRECTO7.22" localSheetId="8">[62]APU!$U$11717</definedName>
    <definedName name="DIRECTO7.22">[63]APU!$U$11717</definedName>
    <definedName name="DIRECTO7.23" localSheetId="8">[62]APU!$U$11778</definedName>
    <definedName name="DIRECTO7.23">[63]APU!$U$11778</definedName>
    <definedName name="DIRECTO7.24" localSheetId="8">[62]APU!$U$14645</definedName>
    <definedName name="DIRECTO7.24">[63]APU!$U$14645</definedName>
    <definedName name="DIRECTO7.25" localSheetId="8">[62]APU!$U$15255</definedName>
    <definedName name="DIRECTO7.25">[63]APU!$U$15255</definedName>
    <definedName name="DIRECTO7.26" localSheetId="8">[62]APU!$U$15316</definedName>
    <definedName name="DIRECTO7.26">[63]APU!$U$15316</definedName>
    <definedName name="DIRECTO7.27" localSheetId="8">[62]APU!$U$15377</definedName>
    <definedName name="DIRECTO7.27">[63]APU!$U$15377</definedName>
    <definedName name="DIRECTO7.28" localSheetId="8">[62]APU!$U$15438</definedName>
    <definedName name="DIRECTO7.28">[63]APU!$U$15438</definedName>
    <definedName name="DIRECTO7.29" localSheetId="8">[62]APU!$U$15499</definedName>
    <definedName name="DIRECTO7.29">[63]APU!$U$15499</definedName>
    <definedName name="DIRECTO7.30" localSheetId="8">[62]APU!$U$15560</definedName>
    <definedName name="DIRECTO7.30">[63]APU!$U$15560</definedName>
    <definedName name="DIRECTO7.31" localSheetId="8">[62]APU!$U$15621</definedName>
    <definedName name="DIRECTO7.31">[63]APU!$U$15621</definedName>
    <definedName name="DIRECTO7.32" localSheetId="8">[62]APU!$U$15682</definedName>
    <definedName name="DIRECTO7.32">[63]APU!$U$15682</definedName>
    <definedName name="DIRECTO7.33" localSheetId="8">[62]APU!$U$15743</definedName>
    <definedName name="DIRECTO7.33">[63]APU!$U$15743</definedName>
    <definedName name="DIRECTO7.34" localSheetId="8">[62]APU!$U$15804</definedName>
    <definedName name="DIRECTO7.34">[63]APU!$U$15804</definedName>
    <definedName name="DIRECTO7.35" localSheetId="8">[62]APU!$U$15865</definedName>
    <definedName name="DIRECTO7.35">[63]APU!$U$15865</definedName>
    <definedName name="DIRECTO7.36" localSheetId="8">[62]APU!$U$17085</definedName>
    <definedName name="DIRECTO7.36">[63]APU!$U$17085</definedName>
    <definedName name="DIRECTO7.37" localSheetId="8">[62]APU!$U$17268</definedName>
    <definedName name="DIRECTO7.37">[63]APU!$U$17268</definedName>
    <definedName name="DIRECTO7.38" localSheetId="8">[62]APU!$U$17207</definedName>
    <definedName name="DIRECTO7.38">[63]APU!$U$17207</definedName>
    <definedName name="DIRECTO7.39" localSheetId="8">[62]APU!$U$17390</definedName>
    <definedName name="DIRECTO7.39">[63]APU!$U$17390</definedName>
    <definedName name="DIRECTO7.40" localSheetId="8">[62]APU!$U$17451</definedName>
    <definedName name="DIRECTO7.40">[63]APU!$U$17451</definedName>
    <definedName name="DIRECTO7.41" localSheetId="8">[62]APU!$U$17512</definedName>
    <definedName name="DIRECTO7.41">[63]APU!$U$17512</definedName>
    <definedName name="DIRECTO7.42" localSheetId="8">[62]APU!$U$17146</definedName>
    <definedName name="DIRECTO7.42">[63]APU!$U$17146</definedName>
    <definedName name="DIRECTO7.43" localSheetId="8">[62]APU!$U$17573</definedName>
    <definedName name="DIRECTO7.43">[63]APU!$U$17573</definedName>
    <definedName name="DIRECTO7.44" localSheetId="8">[62]APU!$U$17329</definedName>
    <definedName name="DIRECTO7.44">[63]APU!$U$17329</definedName>
    <definedName name="DIRECTO70" localSheetId="8">[62]APU!$U$4341</definedName>
    <definedName name="DIRECTO70">[63]APU!$U$4341</definedName>
    <definedName name="DIRECTO71" localSheetId="8">[62]APU!$U$4402</definedName>
    <definedName name="DIRECTO71">[63]APU!$U$4402</definedName>
    <definedName name="DIRECTO72" localSheetId="8">[62]APU!$U$4463</definedName>
    <definedName name="DIRECTO72">[63]APU!$U$4463</definedName>
    <definedName name="DIRECTO73" localSheetId="8">[62]APU!$U$4524</definedName>
    <definedName name="DIRECTO73">[63]APU!$U$4524</definedName>
    <definedName name="DIRECTO74" localSheetId="8">[62]APU!$U$4585</definedName>
    <definedName name="DIRECTO74">[63]APU!$U$4585</definedName>
    <definedName name="DIRECTO75" localSheetId="8">[62]APU!$U$4646</definedName>
    <definedName name="DIRECTO75">[63]APU!$U$4646</definedName>
    <definedName name="DIRECTO76" localSheetId="8">[62]APU!$U$4707</definedName>
    <definedName name="DIRECTO76">[63]APU!$U$4707</definedName>
    <definedName name="DIRECTO77" localSheetId="8">[62]APU!$U$4768</definedName>
    <definedName name="DIRECTO77">[63]APU!$U$4768</definedName>
    <definedName name="DIRECTO78" localSheetId="8">[62]APU!$U$4829</definedName>
    <definedName name="DIRECTO78">[63]APU!$U$4829</definedName>
    <definedName name="DIRECTO79" localSheetId="8">[62]APU!$U$4890</definedName>
    <definedName name="DIRECTO79">[63]APU!$U$4890</definedName>
    <definedName name="DIRECTO8" localSheetId="8">[62]APU!$U$559</definedName>
    <definedName name="DIRECTO8">[63]APU!$U$559</definedName>
    <definedName name="DIRECTO80" localSheetId="8">[62]APU!$U$4951</definedName>
    <definedName name="DIRECTO80">[63]APU!$U$4951</definedName>
    <definedName name="DIRECTO81" localSheetId="8">[62]APU!$U$5012</definedName>
    <definedName name="DIRECTO81">[63]APU!$U$5012</definedName>
    <definedName name="DIRECTO82" localSheetId="8">[62]APU!$U$5073</definedName>
    <definedName name="DIRECTO82">[63]APU!$U$5073</definedName>
    <definedName name="DIRECTO83" localSheetId="8">[62]APU!$U$5134</definedName>
    <definedName name="DIRECTO83">[63]APU!$U$5134</definedName>
    <definedName name="DIRECTO84" localSheetId="8">[62]APU!$U$5195</definedName>
    <definedName name="DIRECTO84">[63]APU!$U$5195</definedName>
    <definedName name="DIRECTO85" localSheetId="8">[62]APU!$U$5256</definedName>
    <definedName name="DIRECTO85">[63]APU!$U$5256</definedName>
    <definedName name="DIRECTO86" localSheetId="8">[62]APU!$U$5317</definedName>
    <definedName name="DIRECTO86">[63]APU!$U$5317</definedName>
    <definedName name="DIRECTO87" localSheetId="8">[62]APU!$U$5378</definedName>
    <definedName name="DIRECTO87">[63]APU!$U$5378</definedName>
    <definedName name="DIRECTO88" localSheetId="8">[62]APU!$U$5439</definedName>
    <definedName name="DIRECTO88">[63]APU!$U$5439</definedName>
    <definedName name="DIRECTO89" localSheetId="8">[62]APU!$U$5500</definedName>
    <definedName name="DIRECTO89">[63]APU!$U$5500</definedName>
    <definedName name="DIRECTO9" localSheetId="8">[62]APU!$U$620</definedName>
    <definedName name="DIRECTO9">[63]APU!$U$620</definedName>
    <definedName name="DIRECTO9.1" localSheetId="8">[62]APU!$U$16597</definedName>
    <definedName name="DIRECTO9.1">[63]APU!$U$16597</definedName>
    <definedName name="DIRECTO9.2" localSheetId="8">[62]APU!$U$16658</definedName>
    <definedName name="DIRECTO9.2">[63]APU!$U$16658</definedName>
    <definedName name="DIRECTO9.3" localSheetId="8">[62]APU!$U$16719</definedName>
    <definedName name="DIRECTO9.3">[63]APU!$U$16719</definedName>
    <definedName name="DIRECTO9.4" localSheetId="8">[62]APU!$U$16780</definedName>
    <definedName name="DIRECTO9.4">[63]APU!$U$16780</definedName>
    <definedName name="DIRECTO9.5" localSheetId="8">[62]APU!$U$16841</definedName>
    <definedName name="DIRECTO9.5">[63]APU!$U$16841</definedName>
    <definedName name="DIRECTO90" localSheetId="8">[62]APU!$U$5561</definedName>
    <definedName name="DIRECTO90">[63]APU!$U$5561</definedName>
    <definedName name="DIRECTO91" localSheetId="8">[62]APU!$U$5622</definedName>
    <definedName name="DIRECTO91">[63]APU!$U$5622</definedName>
    <definedName name="DIRECTO92" localSheetId="8">[62]APU!$U$5683</definedName>
    <definedName name="DIRECTO92">[63]APU!$U$5683</definedName>
    <definedName name="DIRECTO93" localSheetId="8">[62]APU!$U$5744</definedName>
    <definedName name="DIRECTO93">[63]APU!$U$5744</definedName>
    <definedName name="DIRECTO94" localSheetId="8">[62]APU!$U$5805</definedName>
    <definedName name="DIRECTO94">[63]APU!$U$5805</definedName>
    <definedName name="DIRECTO95" localSheetId="8">[62]APU!$U$5866</definedName>
    <definedName name="DIRECTO95">[63]APU!$U$5866</definedName>
    <definedName name="DIRECTO96" localSheetId="8">[62]APU!$U$5927</definedName>
    <definedName name="DIRECTO96">[63]APU!$U$5927</definedName>
    <definedName name="DIRECTO97" localSheetId="8">[62]APU!$U$5988</definedName>
    <definedName name="DIRECTO97">[63]APU!$U$5988</definedName>
    <definedName name="DIRECTO98" localSheetId="8">[62]APU!$U$6049</definedName>
    <definedName name="DIRECTO98">[63]APU!$U$6049</definedName>
    <definedName name="DIRECTO99" localSheetId="8">[62]APU!$U$6110</definedName>
    <definedName name="DIRECTO99">[63]APU!$U$6110</definedName>
    <definedName name="DIST_DESALOJO">[64]LOCALIZACION!$E$8</definedName>
    <definedName name="dist1">[65]Dist.!$D$9</definedName>
    <definedName name="dist2">[65]Dist.!$D$10</definedName>
    <definedName name="dist3">[65]Dist.!$D$11</definedName>
    <definedName name="dist4">[65]Dist.!$D$12</definedName>
    <definedName name="dist5">[65]Dist.!$D$13</definedName>
    <definedName name="dist6">[65]Dist.!$D$14</definedName>
    <definedName name="dist7">[65]Dist.!$D$15</definedName>
    <definedName name="dist8">[65]Dist.!$D$16</definedName>
    <definedName name="djdytj" localSheetId="12">{"TAB1",#N/A,TRUE,"GENERAL";"TAB2",#N/A,TRUE,"GENERAL";"TAB3",#N/A,TRUE,"GENERAL";"TAB4",#N/A,TRUE,"GENERAL";"TAB5",#N/A,TRUE,"GENERAL"}</definedName>
    <definedName name="djdytj" localSheetId="11">{"TAB1",#N/A,TRUE,"GENERAL";"TAB2",#N/A,TRUE,"GENERAL";"TAB3",#N/A,TRUE,"GENERAL";"TAB4",#N/A,TRUE,"GENERAL";"TAB5",#N/A,TRUE,"GENERAL"}</definedName>
    <definedName name="djdytj" localSheetId="13">{"TAB1",#N/A,TRUE,"GENERAL";"TAB2",#N/A,TRUE,"GENERAL";"TAB3",#N/A,TRUE,"GENERAL";"TAB4",#N/A,TRUE,"GENERAL";"TAB5",#N/A,TRUE,"GENERAL"}</definedName>
    <definedName name="djdytj" localSheetId="15">{"TAB1",#N/A,TRUE,"GENERAL";"TAB2",#N/A,TRUE,"GENERAL";"TAB3",#N/A,TRUE,"GENERAL";"TAB4",#N/A,TRUE,"GENERAL";"TAB5",#N/A,TRUE,"GENERAL"}</definedName>
    <definedName name="djdytj" localSheetId="14">{"TAB1",#N/A,TRUE,"GENERAL";"TAB2",#N/A,TRUE,"GENERAL";"TAB3",#N/A,TRUE,"GENERAL";"TAB4",#N/A,TRUE,"GENERAL";"TAB5",#N/A,TRUE,"GENERAL"}</definedName>
    <definedName name="djdytj">{"TAB1",#N/A,TRUE,"GENERAL";"TAB2",#N/A,TRUE,"GENERAL";"TAB3",#N/A,TRUE,"GENERAL";"TAB4",#N/A,TRUE,"GENERAL";"TAB5",#N/A,TRUE,"GENERAL"}</definedName>
    <definedName name="DN">#REF!</definedName>
    <definedName name="DOM160X20_S1" localSheetId="8">#REF!</definedName>
    <definedName name="DOM160X20_S1">#REF!</definedName>
    <definedName name="DOM160X20_S2" localSheetId="8">#REF!</definedName>
    <definedName name="DOM160X20_S2">#REF!</definedName>
    <definedName name="DOM160X20_S3" localSheetId="8">#REF!</definedName>
    <definedName name="DOM160X20_S3">#REF!</definedName>
    <definedName name="DOM160X20_S4" localSheetId="8">#REF!</definedName>
    <definedName name="DOM160X20_S4">#REF!</definedName>
    <definedName name="DOM160X20_S5" localSheetId="8">#REF!</definedName>
    <definedName name="DOM160X20_S5">#REF!</definedName>
    <definedName name="DOM160X20_S6" localSheetId="8">#REF!</definedName>
    <definedName name="DOM160X20_S6">#REF!</definedName>
    <definedName name="DOM160X32_S1" localSheetId="8">#REF!</definedName>
    <definedName name="DOM160X32_S1">#REF!</definedName>
    <definedName name="DOM160X32_S2" localSheetId="8">#REF!</definedName>
    <definedName name="DOM160X32_S2">#REF!</definedName>
    <definedName name="DOM160X32_S3" localSheetId="8">#REF!</definedName>
    <definedName name="DOM160X32_S3">#REF!</definedName>
    <definedName name="DOM160X32_S4" localSheetId="8">#REF!</definedName>
    <definedName name="DOM160X32_S4">#REF!</definedName>
    <definedName name="DOM160X32_S5" localSheetId="8">#REF!</definedName>
    <definedName name="DOM160X32_S5">#REF!</definedName>
    <definedName name="DOM160X32_S6" localSheetId="8">#REF!</definedName>
    <definedName name="DOM160X32_S6">#REF!</definedName>
    <definedName name="DOM200X20_S1" localSheetId="8">#REF!</definedName>
    <definedName name="DOM200X20_S1">#REF!</definedName>
    <definedName name="DOM200X20_S2" localSheetId="8">#REF!</definedName>
    <definedName name="DOM200X20_S2">#REF!</definedName>
    <definedName name="DOM200X20_S3" localSheetId="8">#REF!</definedName>
    <definedName name="DOM200X20_S3">#REF!</definedName>
    <definedName name="DOM200X20_S4" localSheetId="8">#REF!</definedName>
    <definedName name="DOM200X20_S4">#REF!</definedName>
    <definedName name="DOM200X20_S5" localSheetId="8">#REF!</definedName>
    <definedName name="DOM200X20_S5">#REF!</definedName>
    <definedName name="DOM200X20_S6" localSheetId="8">#REF!</definedName>
    <definedName name="DOM200X20_S6">#REF!</definedName>
    <definedName name="DOM200X32_S1" localSheetId="8">#REF!</definedName>
    <definedName name="DOM200X32_S1">#REF!</definedName>
    <definedName name="DOM200X32_S2" localSheetId="8">#REF!</definedName>
    <definedName name="DOM200X32_S2">#REF!</definedName>
    <definedName name="DOM200X32_S3" localSheetId="8">#REF!</definedName>
    <definedName name="DOM200X32_S3">#REF!</definedName>
    <definedName name="DOM200X32_S4" localSheetId="8">#REF!</definedName>
    <definedName name="DOM200X32_S4">#REF!</definedName>
    <definedName name="DOM200X32_S5" localSheetId="8">#REF!</definedName>
    <definedName name="DOM200X32_S5">#REF!</definedName>
    <definedName name="DOM200X32_S6" localSheetId="8">#REF!</definedName>
    <definedName name="DOM200X32_S6">#REF!</definedName>
    <definedName name="DOM90X20_S1" localSheetId="8">#REF!</definedName>
    <definedName name="DOM90X20_S1">#REF!</definedName>
    <definedName name="DOM90X20_S2" localSheetId="8">#REF!</definedName>
    <definedName name="DOM90X20_S2">#REF!</definedName>
    <definedName name="DOM90X20_S3" localSheetId="8">#REF!</definedName>
    <definedName name="DOM90X20_S3">#REF!</definedName>
    <definedName name="DOM90X20_S4" localSheetId="8">#REF!</definedName>
    <definedName name="DOM90X20_S4">#REF!</definedName>
    <definedName name="DOM90X20_S5" localSheetId="8">#REF!</definedName>
    <definedName name="DOM90X20_S5">#REF!</definedName>
    <definedName name="DOM90X20_S6" localSheetId="8">#REF!</definedName>
    <definedName name="DOM90X20_S6">#REF!</definedName>
    <definedName name="DOM90X32_S1" localSheetId="8">#REF!</definedName>
    <definedName name="DOM90X32_S1">#REF!</definedName>
    <definedName name="DOM90X32_S2" localSheetId="8">#REF!</definedName>
    <definedName name="DOM90X32_S2">#REF!</definedName>
    <definedName name="DOM90X32_S3" localSheetId="8">#REF!</definedName>
    <definedName name="DOM90X32_S3">#REF!</definedName>
    <definedName name="DOM90X32_S4" localSheetId="8">#REF!</definedName>
    <definedName name="DOM90X32_S4">#REF!</definedName>
    <definedName name="DOM90X32_S5" localSheetId="8">#REF!</definedName>
    <definedName name="DOM90X32_S5">#REF!</definedName>
    <definedName name="DOM90X32_S6" localSheetId="8">#REF!</definedName>
    <definedName name="DOM90X32_S6">#REF!</definedName>
    <definedName name="DOMESP90X63_S1" localSheetId="8">#REF!</definedName>
    <definedName name="DOMESP90X63_S1">#REF!</definedName>
    <definedName name="DOMESP90X63_S2" localSheetId="8">#REF!</definedName>
    <definedName name="DOMESP90X63_S2">#REF!</definedName>
    <definedName name="DOMESP90X63_S3" localSheetId="8">#REF!</definedName>
    <definedName name="DOMESP90X63_S3">#REF!</definedName>
    <definedName name="DOMESP90X63_S4" localSheetId="8">#REF!</definedName>
    <definedName name="DOMESP90X63_S4">#REF!</definedName>
    <definedName name="DOMESP90X63_S5" localSheetId="8">#REF!</definedName>
    <definedName name="DOMESP90X63_S5">#REF!</definedName>
    <definedName name="DOMESP90X63_S6" localSheetId="8">#REF!</definedName>
    <definedName name="DOMESP90X63_S6">#REF!</definedName>
    <definedName name="DOTACION">[58]NORMA!$A$3:$C$6</definedName>
    <definedName name="dry" localSheetId="12">{"via1",#N/A,TRUE,"general";"via2",#N/A,TRUE,"general";"via3",#N/A,TRUE,"general"}</definedName>
    <definedName name="dry" localSheetId="11">{"via1",#N/A,TRUE,"general";"via2",#N/A,TRUE,"general";"via3",#N/A,TRUE,"general"}</definedName>
    <definedName name="dry" localSheetId="13">{"via1",#N/A,TRUE,"general";"via2",#N/A,TRUE,"general";"via3",#N/A,TRUE,"general"}</definedName>
    <definedName name="dry" localSheetId="15">{"via1",#N/A,TRUE,"general";"via2",#N/A,TRUE,"general";"via3",#N/A,TRUE,"general"}</definedName>
    <definedName name="dry" localSheetId="14">{"via1",#N/A,TRUE,"general";"via2",#N/A,TRUE,"general";"via3",#N/A,TRUE,"general"}</definedName>
    <definedName name="dry">{"via1",#N/A,TRUE,"general";"via2",#N/A,TRUE,"general";"via3",#N/A,TRUE,"general"}</definedName>
    <definedName name="DSAD" localSheetId="12">{"via1",#N/A,TRUE,"general";"via2",#N/A,TRUE,"general";"via3",#N/A,TRUE,"general"}</definedName>
    <definedName name="DSAD" localSheetId="11">{"via1",#N/A,TRUE,"general";"via2",#N/A,TRUE,"general";"via3",#N/A,TRUE,"general"}</definedName>
    <definedName name="DSAD" localSheetId="13">{"via1",#N/A,TRUE,"general";"via2",#N/A,TRUE,"general";"via3",#N/A,TRUE,"general"}</definedName>
    <definedName name="DSAD" localSheetId="15">{"via1",#N/A,TRUE,"general";"via2",#N/A,TRUE,"general";"via3",#N/A,TRUE,"general"}</definedName>
    <definedName name="DSAD" localSheetId="14">{"via1",#N/A,TRUE,"general";"via2",#N/A,TRUE,"general";"via3",#N/A,TRUE,"general"}</definedName>
    <definedName name="DSAD">{"via1",#N/A,TRUE,"general";"via2",#N/A,TRUE,"general";"via3",#N/A,TRUE,"general"}</definedName>
    <definedName name="dsadfp" localSheetId="12">{"TAB1",#N/A,TRUE,"GENERAL";"TAB2",#N/A,TRUE,"GENERAL";"TAB3",#N/A,TRUE,"GENERAL";"TAB4",#N/A,TRUE,"GENERAL";"TAB5",#N/A,TRUE,"GENERAL"}</definedName>
    <definedName name="dsadfp" localSheetId="11">{"TAB1",#N/A,TRUE,"GENERAL";"TAB2",#N/A,TRUE,"GENERAL";"TAB3",#N/A,TRUE,"GENERAL";"TAB4",#N/A,TRUE,"GENERAL";"TAB5",#N/A,TRUE,"GENERAL"}</definedName>
    <definedName name="dsadfp" localSheetId="13">{"TAB1",#N/A,TRUE,"GENERAL";"TAB2",#N/A,TRUE,"GENERAL";"TAB3",#N/A,TRUE,"GENERAL";"TAB4",#N/A,TRUE,"GENERAL";"TAB5",#N/A,TRUE,"GENERAL"}</definedName>
    <definedName name="dsadfp" localSheetId="15">{"TAB1",#N/A,TRUE,"GENERAL";"TAB2",#N/A,TRUE,"GENERAL";"TAB3",#N/A,TRUE,"GENERAL";"TAB4",#N/A,TRUE,"GENERAL";"TAB5",#N/A,TRUE,"GENERAL"}</definedName>
    <definedName name="dsadfp" localSheetId="14">{"TAB1",#N/A,TRUE,"GENERAL";"TAB2",#N/A,TRUE,"GENERAL";"TAB3",#N/A,TRUE,"GENERAL";"TAB4",#N/A,TRUE,"GENERAL";"TAB5",#N/A,TRUE,"GENERAL"}</definedName>
    <definedName name="dsadfp">{"TAB1",#N/A,TRUE,"GENERAL";"TAB2",#N/A,TRUE,"GENERAL";"TAB3",#N/A,TRUE,"GENERAL";"TAB4",#N/A,TRUE,"GENERAL";"TAB5",#N/A,TRUE,"GENERAL"}</definedName>
    <definedName name="DSD" localSheetId="12">{"via1",#N/A,TRUE,"general";"via2",#N/A,TRUE,"general";"via3",#N/A,TRUE,"general"}</definedName>
    <definedName name="DSD" localSheetId="11">{"via1",#N/A,TRUE,"general";"via2",#N/A,TRUE,"general";"via3",#N/A,TRUE,"general"}</definedName>
    <definedName name="DSD" localSheetId="13">{"via1",#N/A,TRUE,"general";"via2",#N/A,TRUE,"general";"via3",#N/A,TRUE,"general"}</definedName>
    <definedName name="DSD" localSheetId="15">{"via1",#N/A,TRUE,"general";"via2",#N/A,TRUE,"general";"via3",#N/A,TRUE,"general"}</definedName>
    <definedName name="DSD" localSheetId="14">{"via1",#N/A,TRUE,"general";"via2",#N/A,TRUE,"general";"via3",#N/A,TRUE,"general"}</definedName>
    <definedName name="DSD">{"via1",#N/A,TRUE,"general";"via2",#N/A,TRUE,"general";"via3",#N/A,TRUE,"general"}</definedName>
    <definedName name="dsdads4" localSheetId="12">{"TAB1",#N/A,TRUE,"GENERAL";"TAB2",#N/A,TRUE,"GENERAL";"TAB3",#N/A,TRUE,"GENERAL";"TAB4",#N/A,TRUE,"GENERAL";"TAB5",#N/A,TRUE,"GENERAL"}</definedName>
    <definedName name="dsdads4" localSheetId="11">{"TAB1",#N/A,TRUE,"GENERAL";"TAB2",#N/A,TRUE,"GENERAL";"TAB3",#N/A,TRUE,"GENERAL";"TAB4",#N/A,TRUE,"GENERAL";"TAB5",#N/A,TRUE,"GENERAL"}</definedName>
    <definedName name="dsdads4" localSheetId="13">{"TAB1",#N/A,TRUE,"GENERAL";"TAB2",#N/A,TRUE,"GENERAL";"TAB3",#N/A,TRUE,"GENERAL";"TAB4",#N/A,TRUE,"GENERAL";"TAB5",#N/A,TRUE,"GENERAL"}</definedName>
    <definedName name="dsdads4" localSheetId="15">{"TAB1",#N/A,TRUE,"GENERAL";"TAB2",#N/A,TRUE,"GENERAL";"TAB3",#N/A,TRUE,"GENERAL";"TAB4",#N/A,TRUE,"GENERAL";"TAB5",#N/A,TRUE,"GENERAL"}</definedName>
    <definedName name="dsdads4" localSheetId="14">{"TAB1",#N/A,TRUE,"GENERAL";"TAB2",#N/A,TRUE,"GENERAL";"TAB3",#N/A,TRUE,"GENERAL";"TAB4",#N/A,TRUE,"GENERAL";"TAB5",#N/A,TRUE,"GENERAL"}</definedName>
    <definedName name="dsdads4">{"TAB1",#N/A,TRUE,"GENERAL";"TAB2",#N/A,TRUE,"GENERAL";"TAB3",#N/A,TRUE,"GENERAL";"TAB4",#N/A,TRUE,"GENERAL";"TAB5",#N/A,TRUE,"GENERAL"}</definedName>
    <definedName name="DSF" localSheetId="12">{"via1",#N/A,TRUE,"general";"via2",#N/A,TRUE,"general";"via3",#N/A,TRUE,"general"}</definedName>
    <definedName name="DSF" localSheetId="11">{"via1",#N/A,TRUE,"general";"via2",#N/A,TRUE,"general";"via3",#N/A,TRUE,"general"}</definedName>
    <definedName name="DSF" localSheetId="13">{"via1",#N/A,TRUE,"general";"via2",#N/A,TRUE,"general";"via3",#N/A,TRUE,"general"}</definedName>
    <definedName name="DSF" localSheetId="15">{"via1",#N/A,TRUE,"general";"via2",#N/A,TRUE,"general";"via3",#N/A,TRUE,"general"}</definedName>
    <definedName name="DSF" localSheetId="14">{"via1",#N/A,TRUE,"general";"via2",#N/A,TRUE,"general";"via3",#N/A,TRUE,"general"}</definedName>
    <definedName name="DSF">{"via1",#N/A,TRUE,"general";"via2",#N/A,TRUE,"general";"via3",#N/A,TRUE,"general"}</definedName>
    <definedName name="DSFC">#REF!</definedName>
    <definedName name="DSFCVTY" localSheetId="12">{"TAB1",#N/A,TRUE,"GENERAL";"TAB2",#N/A,TRUE,"GENERAL";"TAB3",#N/A,TRUE,"GENERAL";"TAB4",#N/A,TRUE,"GENERAL";"TAB5",#N/A,TRUE,"GENERAL"}</definedName>
    <definedName name="DSFCVTY" localSheetId="11">{"TAB1",#N/A,TRUE,"GENERAL";"TAB2",#N/A,TRUE,"GENERAL";"TAB3",#N/A,TRUE,"GENERAL";"TAB4",#N/A,TRUE,"GENERAL";"TAB5",#N/A,TRUE,"GENERAL"}</definedName>
    <definedName name="DSFCVTY" localSheetId="13">{"TAB1",#N/A,TRUE,"GENERAL";"TAB2",#N/A,TRUE,"GENERAL";"TAB3",#N/A,TRUE,"GENERAL";"TAB4",#N/A,TRUE,"GENERAL";"TAB5",#N/A,TRUE,"GENERAL"}</definedName>
    <definedName name="DSFCVTY" localSheetId="15">{"TAB1",#N/A,TRUE,"GENERAL";"TAB2",#N/A,TRUE,"GENERAL";"TAB3",#N/A,TRUE,"GENERAL";"TAB4",#N/A,TRUE,"GENERAL";"TAB5",#N/A,TRUE,"GENERAL"}</definedName>
    <definedName name="DSFCVTY" localSheetId="14">{"TAB1",#N/A,TRUE,"GENERAL";"TAB2",#N/A,TRUE,"GENERAL";"TAB3",#N/A,TRUE,"GENERAL";"TAB4",#N/A,TRUE,"GENERAL";"TAB5",#N/A,TRUE,"GENERAL"}</definedName>
    <definedName name="DSFCVTY">{"TAB1",#N/A,TRUE,"GENERAL";"TAB2",#N/A,TRUE,"GENERAL";"TAB3",#N/A,TRUE,"GENERAL";"TAB4",#N/A,TRUE,"GENERAL";"TAB5",#N/A,TRUE,"GENERAL"}</definedName>
    <definedName name="dsfg" localSheetId="12">{"via1",#N/A,TRUE,"general";"via2",#N/A,TRUE,"general";"via3",#N/A,TRUE,"general"}</definedName>
    <definedName name="dsfg" localSheetId="11">{"via1",#N/A,TRUE,"general";"via2",#N/A,TRUE,"general";"via3",#N/A,TRUE,"general"}</definedName>
    <definedName name="dsfg" localSheetId="13">{"via1",#N/A,TRUE,"general";"via2",#N/A,TRUE,"general";"via3",#N/A,TRUE,"general"}</definedName>
    <definedName name="dsfg" localSheetId="15">{"via1",#N/A,TRUE,"general";"via2",#N/A,TRUE,"general";"via3",#N/A,TRUE,"general"}</definedName>
    <definedName name="dsfg" localSheetId="14">{"via1",#N/A,TRUE,"general";"via2",#N/A,TRUE,"general";"via3",#N/A,TRUE,"general"}</definedName>
    <definedName name="dsfg">{"via1",#N/A,TRUE,"general";"via2",#N/A,TRUE,"general";"via3",#N/A,TRUE,"general"}</definedName>
    <definedName name="dsfhgfdh" localSheetId="12">{"TAB1",#N/A,TRUE,"GENERAL";"TAB2",#N/A,TRUE,"GENERAL";"TAB3",#N/A,TRUE,"GENERAL";"TAB4",#N/A,TRUE,"GENERAL";"TAB5",#N/A,TRUE,"GENERAL"}</definedName>
    <definedName name="dsfhgfdh" localSheetId="11">{"TAB1",#N/A,TRUE,"GENERAL";"TAB2",#N/A,TRUE,"GENERAL";"TAB3",#N/A,TRUE,"GENERAL";"TAB4",#N/A,TRUE,"GENERAL";"TAB5",#N/A,TRUE,"GENERAL"}</definedName>
    <definedName name="dsfhgfdh" localSheetId="13">{"TAB1",#N/A,TRUE,"GENERAL";"TAB2",#N/A,TRUE,"GENERAL";"TAB3",#N/A,TRUE,"GENERAL";"TAB4",#N/A,TRUE,"GENERAL";"TAB5",#N/A,TRUE,"GENERAL"}</definedName>
    <definedName name="dsfhgfdh" localSheetId="15">{"TAB1",#N/A,TRUE,"GENERAL";"TAB2",#N/A,TRUE,"GENERAL";"TAB3",#N/A,TRUE,"GENERAL";"TAB4",#N/A,TRUE,"GENERAL";"TAB5",#N/A,TRUE,"GENERAL"}</definedName>
    <definedName name="dsfhgfdh" localSheetId="14">{"TAB1",#N/A,TRUE,"GENERAL";"TAB2",#N/A,TRUE,"GENERAL";"TAB3",#N/A,TRUE,"GENERAL";"TAB4",#N/A,TRUE,"GENERAL";"TAB5",#N/A,TRUE,"GENERAL"}</definedName>
    <definedName name="dsfhgfdh">{"TAB1",#N/A,TRUE,"GENERAL";"TAB2",#N/A,TRUE,"GENERAL";"TAB3",#N/A,TRUE,"GENERAL";"TAB4",#N/A,TRUE,"GENERAL";"TAB5",#N/A,TRUE,"GENERAL"}</definedName>
    <definedName name="dsfsdf" localSheetId="12">{"via1",#N/A,TRUE,"general";"via2",#N/A,TRUE,"general";"via3",#N/A,TRUE,"general"}</definedName>
    <definedName name="dsfsdf" localSheetId="11">{"via1",#N/A,TRUE,"general";"via2",#N/A,TRUE,"general";"via3",#N/A,TRUE,"general"}</definedName>
    <definedName name="dsfsdf" localSheetId="13">{"via1",#N/A,TRUE,"general";"via2",#N/A,TRUE,"general";"via3",#N/A,TRUE,"general"}</definedName>
    <definedName name="dsfsdf" localSheetId="15">{"via1",#N/A,TRUE,"general";"via2",#N/A,TRUE,"general";"via3",#N/A,TRUE,"general"}</definedName>
    <definedName name="dsfsdf" localSheetId="14">{"via1",#N/A,TRUE,"general";"via2",#N/A,TRUE,"general";"via3",#N/A,TRUE,"general"}</definedName>
    <definedName name="dsfsdf">{"via1",#N/A,TRUE,"general";"via2",#N/A,TRUE,"general";"via3",#N/A,TRUE,"general"}</definedName>
    <definedName name="DSFSDFCXV" localSheetId="12">{"TAB1",#N/A,TRUE,"GENERAL";"TAB2",#N/A,TRUE,"GENERAL";"TAB3",#N/A,TRUE,"GENERAL";"TAB4",#N/A,TRUE,"GENERAL";"TAB5",#N/A,TRUE,"GENERAL"}</definedName>
    <definedName name="DSFSDFCXV" localSheetId="11">{"TAB1",#N/A,TRUE,"GENERAL";"TAB2",#N/A,TRUE,"GENERAL";"TAB3",#N/A,TRUE,"GENERAL";"TAB4",#N/A,TRUE,"GENERAL";"TAB5",#N/A,TRUE,"GENERAL"}</definedName>
    <definedName name="DSFSDFCXV" localSheetId="13">{"TAB1",#N/A,TRUE,"GENERAL";"TAB2",#N/A,TRUE,"GENERAL";"TAB3",#N/A,TRUE,"GENERAL";"TAB4",#N/A,TRUE,"GENERAL";"TAB5",#N/A,TRUE,"GENERAL"}</definedName>
    <definedName name="DSFSDFCXV" localSheetId="15">{"TAB1",#N/A,TRUE,"GENERAL";"TAB2",#N/A,TRUE,"GENERAL";"TAB3",#N/A,TRUE,"GENERAL";"TAB4",#N/A,TRUE,"GENERAL";"TAB5",#N/A,TRUE,"GENERAL"}</definedName>
    <definedName name="DSFSDFCXV" localSheetId="14">{"TAB1",#N/A,TRUE,"GENERAL";"TAB2",#N/A,TRUE,"GENERAL";"TAB3",#N/A,TRUE,"GENERAL";"TAB4",#N/A,TRUE,"GENERAL";"TAB5",#N/A,TRUE,"GENERAL"}</definedName>
    <definedName name="DSFSDFCXV">{"TAB1",#N/A,TRUE,"GENERAL";"TAB2",#N/A,TRUE,"GENERAL";"TAB3",#N/A,TRUE,"GENERAL";"TAB4",#N/A,TRUE,"GENERAL";"TAB5",#N/A,TRUE,"GENERAL"}</definedName>
    <definedName name="dsfsvm" localSheetId="12">{"TAB1",#N/A,TRUE,"GENERAL";"TAB2",#N/A,TRUE,"GENERAL";"TAB3",#N/A,TRUE,"GENERAL";"TAB4",#N/A,TRUE,"GENERAL";"TAB5",#N/A,TRUE,"GENERAL"}</definedName>
    <definedName name="dsfsvm" localSheetId="11">{"TAB1",#N/A,TRUE,"GENERAL";"TAB2",#N/A,TRUE,"GENERAL";"TAB3",#N/A,TRUE,"GENERAL";"TAB4",#N/A,TRUE,"GENERAL";"TAB5",#N/A,TRUE,"GENERAL"}</definedName>
    <definedName name="dsfsvm" localSheetId="13">{"TAB1",#N/A,TRUE,"GENERAL";"TAB2",#N/A,TRUE,"GENERAL";"TAB3",#N/A,TRUE,"GENERAL";"TAB4",#N/A,TRUE,"GENERAL";"TAB5",#N/A,TRUE,"GENERAL"}</definedName>
    <definedName name="dsfsvm" localSheetId="15">{"TAB1",#N/A,TRUE,"GENERAL";"TAB2",#N/A,TRUE,"GENERAL";"TAB3",#N/A,TRUE,"GENERAL";"TAB4",#N/A,TRUE,"GENERAL";"TAB5",#N/A,TRUE,"GENERAL"}</definedName>
    <definedName name="dsfsvm" localSheetId="14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 localSheetId="12">{"via1",#N/A,TRUE,"general";"via2",#N/A,TRUE,"general";"via3",#N/A,TRUE,"general"}</definedName>
    <definedName name="dsftbv" localSheetId="11">{"via1",#N/A,TRUE,"general";"via2",#N/A,TRUE,"general";"via3",#N/A,TRUE,"general"}</definedName>
    <definedName name="dsftbv" localSheetId="13">{"via1",#N/A,TRUE,"general";"via2",#N/A,TRUE,"general";"via3",#N/A,TRUE,"general"}</definedName>
    <definedName name="dsftbv" localSheetId="15">{"via1",#N/A,TRUE,"general";"via2",#N/A,TRUE,"general";"via3",#N/A,TRUE,"general"}</definedName>
    <definedName name="dsftbv" localSheetId="14">{"via1",#N/A,TRUE,"general";"via2",#N/A,TRUE,"general";"via3",#N/A,TRUE,"general"}</definedName>
    <definedName name="dsftbv">{"via1",#N/A,TRUE,"general";"via2",#N/A,TRUE,"general";"via3",#N/A,TRUE,"general"}</definedName>
    <definedName name="dtrhj" localSheetId="12">{"via1",#N/A,TRUE,"general";"via2",#N/A,TRUE,"general";"via3",#N/A,TRUE,"general"}</definedName>
    <definedName name="dtrhj" localSheetId="11">{"via1",#N/A,TRUE,"general";"via2",#N/A,TRUE,"general";"via3",#N/A,TRUE,"general"}</definedName>
    <definedName name="dtrhj" localSheetId="13">{"via1",#N/A,TRUE,"general";"via2",#N/A,TRUE,"general";"via3",#N/A,TRUE,"general"}</definedName>
    <definedName name="dtrhj" localSheetId="15">{"via1",#N/A,TRUE,"general";"via2",#N/A,TRUE,"general";"via3",#N/A,TRUE,"general"}</definedName>
    <definedName name="dtrhj" localSheetId="14">{"via1",#N/A,TRUE,"general";"via2",#N/A,TRUE,"general";"via3",#N/A,TRUE,"general"}</definedName>
    <definedName name="dtrhj">{"via1",#N/A,TRUE,"general";"via2",#N/A,TRUE,"general";"via3",#N/A,TRUE,"general"}</definedName>
    <definedName name="duela_de_pandala">#REF!</definedName>
    <definedName name="dxfgg" localSheetId="12">{"via1",#N/A,TRUE,"general";"via2",#N/A,TRUE,"general";"via3",#N/A,TRUE,"general"}</definedName>
    <definedName name="dxfgg" localSheetId="11">{"via1",#N/A,TRUE,"general";"via2",#N/A,TRUE,"general";"via3",#N/A,TRUE,"general"}</definedName>
    <definedName name="dxfgg" localSheetId="13">{"via1",#N/A,TRUE,"general";"via2",#N/A,TRUE,"general";"via3",#N/A,TRUE,"general"}</definedName>
    <definedName name="dxfgg" localSheetId="15">{"via1",#N/A,TRUE,"general";"via2",#N/A,TRUE,"general";"via3",#N/A,TRUE,"general"}</definedName>
    <definedName name="dxfgg" localSheetId="14">{"via1",#N/A,TRUE,"general";"via2",#N/A,TRUE,"general";"via3",#N/A,TRUE,"general"}</definedName>
    <definedName name="dxfgg">{"via1",#N/A,TRUE,"general";"via2",#N/A,TRUE,"general";"via3",#N/A,TRUE,"general"}</definedName>
    <definedName name="e">#REF!</definedName>
    <definedName name="E1001A">#REF!</definedName>
    <definedName name="E1002P">#REF!</definedName>
    <definedName name="E1003P">#REF!</definedName>
    <definedName name="E1005P">#REF!</definedName>
    <definedName name="E101A">#REF!</definedName>
    <definedName name="E102A">#REF!</definedName>
    <definedName name="E201A">#REF!</definedName>
    <definedName name="E202A">#REF!</definedName>
    <definedName name="E301A">#REF!</definedName>
    <definedName name="E302A">#REF!</definedName>
    <definedName name="E303P">#REF!</definedName>
    <definedName name="E303S">#REF!</definedName>
    <definedName name="E304P">#REF!</definedName>
    <definedName name="E304S">#REF!</definedName>
    <definedName name="e3e33" localSheetId="12">{"via1",#N/A,TRUE,"general";"via2",#N/A,TRUE,"general";"via3",#N/A,TRUE,"general"}</definedName>
    <definedName name="e3e33" localSheetId="11">{"via1",#N/A,TRUE,"general";"via2",#N/A,TRUE,"general";"via3",#N/A,TRUE,"general"}</definedName>
    <definedName name="e3e33" localSheetId="13">{"via1",#N/A,TRUE,"general";"via2",#N/A,TRUE,"general";"via3",#N/A,TRUE,"general"}</definedName>
    <definedName name="e3e33" localSheetId="15">{"via1",#N/A,TRUE,"general";"via2",#N/A,TRUE,"general";"via3",#N/A,TRUE,"general"}</definedName>
    <definedName name="e3e33" localSheetId="14">{"via1",#N/A,TRUE,"general";"via2",#N/A,TRUE,"general";"via3",#N/A,TRUE,"general"}</definedName>
    <definedName name="e3e33">{"via1",#N/A,TRUE,"general";"via2",#N/A,TRUE,"general";"via3",#N/A,TRUE,"general"}</definedName>
    <definedName name="E401P">#REF!</definedName>
    <definedName name="E401S">#REF!</definedName>
    <definedName name="E501P">#REF!</definedName>
    <definedName name="E501S">#REF!</definedName>
    <definedName name="E601P">#REF!</definedName>
    <definedName name="E601S">#REF!</definedName>
    <definedName name="E602P">#REF!</definedName>
    <definedName name="E602S">#REF!</definedName>
    <definedName name="E603P">#REF!</definedName>
    <definedName name="E603S">#REF!</definedName>
    <definedName name="E604S">#REF!</definedName>
    <definedName name="E701P">#REF!</definedName>
    <definedName name="E701S">#REF!</definedName>
    <definedName name="E702A">#REF!</definedName>
    <definedName name="E703P">#REF!</definedName>
    <definedName name="E703S">#REF!</definedName>
    <definedName name="E704P">#REF!</definedName>
    <definedName name="E704S">#REF!</definedName>
    <definedName name="E801A">#REF!</definedName>
    <definedName name="E802P">#REF!</definedName>
    <definedName name="E802S">#REF!</definedName>
    <definedName name="EDEDWSWQA" localSheetId="12">{"TAB1",#N/A,TRUE,"GENERAL";"TAB2",#N/A,TRUE,"GENERAL";"TAB3",#N/A,TRUE,"GENERAL";"TAB4",#N/A,TRUE,"GENERAL";"TAB5",#N/A,TRUE,"GENERAL"}</definedName>
    <definedName name="EDEDWSWQA" localSheetId="11">{"TAB1",#N/A,TRUE,"GENERAL";"TAB2",#N/A,TRUE,"GENERAL";"TAB3",#N/A,TRUE,"GENERAL";"TAB4",#N/A,TRUE,"GENERAL";"TAB5",#N/A,TRUE,"GENERAL"}</definedName>
    <definedName name="EDEDWSWQA" localSheetId="13">{"TAB1",#N/A,TRUE,"GENERAL";"TAB2",#N/A,TRUE,"GENERAL";"TAB3",#N/A,TRUE,"GENERAL";"TAB4",#N/A,TRUE,"GENERAL";"TAB5",#N/A,TRUE,"GENERAL"}</definedName>
    <definedName name="EDEDWSWQA" localSheetId="15">{"TAB1",#N/A,TRUE,"GENERAL";"TAB2",#N/A,TRUE,"GENERAL";"TAB3",#N/A,TRUE,"GENERAL";"TAB4",#N/A,TRUE,"GENERAL";"TAB5",#N/A,TRUE,"GENERAL"}</definedName>
    <definedName name="EDEDWSWQA" localSheetId="14">{"TAB1",#N/A,TRUE,"GENERAL";"TAB2",#N/A,TRUE,"GENERAL";"TAB3",#N/A,TRUE,"GENERAL";"TAB4",#N/A,TRUE,"GENERAL";"TAB5",#N/A,TRUE,"GENERAL"}</definedName>
    <definedName name="EDEDWSWQA">{"TAB1",#N/A,TRUE,"GENERAL";"TAB2",#N/A,TRUE,"GENERAL";"TAB3",#N/A,TRUE,"GENERAL";"TAB4",#N/A,TRUE,"GENERAL";"TAB5",#N/A,TRUE,"GENERAL"}</definedName>
    <definedName name="edgfhmn" localSheetId="12">{"via1",#N/A,TRUE,"general";"via2",#N/A,TRUE,"general";"via3",#N/A,TRUE,"general"}</definedName>
    <definedName name="edgfhmn" localSheetId="11">{"via1",#N/A,TRUE,"general";"via2",#N/A,TRUE,"general";"via3",#N/A,TRUE,"general"}</definedName>
    <definedName name="edgfhmn" localSheetId="13">{"via1",#N/A,TRUE,"general";"via2",#N/A,TRUE,"general";"via3",#N/A,TRUE,"general"}</definedName>
    <definedName name="edgfhmn" localSheetId="15">{"via1",#N/A,TRUE,"general";"via2",#N/A,TRUE,"general";"via3",#N/A,TRUE,"general"}</definedName>
    <definedName name="edgfhmn" localSheetId="14">{"via1",#N/A,TRUE,"general";"via2",#N/A,TRUE,"general";"via3",#N/A,TRUE,"general"}</definedName>
    <definedName name="edgfhmn">{"via1",#N/A,TRUE,"general";"via2",#N/A,TRUE,"general";"via3",#N/A,TRUE,"general"}</definedName>
    <definedName name="edil">[33]lisprecios!#REF!</definedName>
    <definedName name="eeedfr" localSheetId="12">{"TAB1",#N/A,TRUE,"GENERAL";"TAB2",#N/A,TRUE,"GENERAL";"TAB3",#N/A,TRUE,"GENERAL";"TAB4",#N/A,TRUE,"GENERAL";"TAB5",#N/A,TRUE,"GENERAL"}</definedName>
    <definedName name="eeedfr" localSheetId="11">{"TAB1",#N/A,TRUE,"GENERAL";"TAB2",#N/A,TRUE,"GENERAL";"TAB3",#N/A,TRUE,"GENERAL";"TAB4",#N/A,TRUE,"GENERAL";"TAB5",#N/A,TRUE,"GENERAL"}</definedName>
    <definedName name="eeedfr" localSheetId="13">{"TAB1",#N/A,TRUE,"GENERAL";"TAB2",#N/A,TRUE,"GENERAL";"TAB3",#N/A,TRUE,"GENERAL";"TAB4",#N/A,TRUE,"GENERAL";"TAB5",#N/A,TRUE,"GENERAL"}</definedName>
    <definedName name="eeedfr" localSheetId="15">{"TAB1",#N/A,TRUE,"GENERAL";"TAB2",#N/A,TRUE,"GENERAL";"TAB3",#N/A,TRUE,"GENERAL";"TAB4",#N/A,TRUE,"GENERAL";"TAB5",#N/A,TRUE,"GENERAL"}</definedName>
    <definedName name="eeedfr" localSheetId="14">{"TAB1",#N/A,TRUE,"GENERAL";"TAB2",#N/A,TRUE,"GENERAL";"TAB3",#N/A,TRUE,"GENERAL";"TAB4",#N/A,TRUE,"GENERAL";"TAB5",#N/A,TRUE,"GENERAL"}</definedName>
    <definedName name="eeedfr">{"TAB1",#N/A,TRUE,"GENERAL";"TAB2",#N/A,TRUE,"GENERAL";"TAB3",#N/A,TRUE,"GENERAL";"TAB4",#N/A,TRUE,"GENERAL";"TAB5",#N/A,TRUE,"GENERAL"}</definedName>
    <definedName name="eeeeer" localSheetId="12">{"TAB1",#N/A,TRUE,"GENERAL";"TAB2",#N/A,TRUE,"GENERAL";"TAB3",#N/A,TRUE,"GENERAL";"TAB4",#N/A,TRUE,"GENERAL";"TAB5",#N/A,TRUE,"GENERAL"}</definedName>
    <definedName name="eeeeer" localSheetId="11">{"TAB1",#N/A,TRUE,"GENERAL";"TAB2",#N/A,TRUE,"GENERAL";"TAB3",#N/A,TRUE,"GENERAL";"TAB4",#N/A,TRUE,"GENERAL";"TAB5",#N/A,TRUE,"GENERAL"}</definedName>
    <definedName name="eeeeer" localSheetId="13">{"TAB1",#N/A,TRUE,"GENERAL";"TAB2",#N/A,TRUE,"GENERAL";"TAB3",#N/A,TRUE,"GENERAL";"TAB4",#N/A,TRUE,"GENERAL";"TAB5",#N/A,TRUE,"GENERAL"}</definedName>
    <definedName name="eeeeer" localSheetId="15">{"TAB1",#N/A,TRUE,"GENERAL";"TAB2",#N/A,TRUE,"GENERAL";"TAB3",#N/A,TRUE,"GENERAL";"TAB4",#N/A,TRUE,"GENERAL";"TAB5",#N/A,TRUE,"GENERAL"}</definedName>
    <definedName name="eeeeer" localSheetId="14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 localSheetId="12">{"via1",#N/A,TRUE,"general";"via2",#N/A,TRUE,"general";"via3",#N/A,TRUE,"general"}</definedName>
    <definedName name="eeerfd" localSheetId="11">{"via1",#N/A,TRUE,"general";"via2",#N/A,TRUE,"general";"via3",#N/A,TRUE,"general"}</definedName>
    <definedName name="eeerfd" localSheetId="13">{"via1",#N/A,TRUE,"general";"via2",#N/A,TRUE,"general";"via3",#N/A,TRUE,"general"}</definedName>
    <definedName name="eeerfd" localSheetId="15">{"via1",#N/A,TRUE,"general";"via2",#N/A,TRUE,"general";"via3",#N/A,TRUE,"general"}</definedName>
    <definedName name="eeerfd" localSheetId="14">{"via1",#N/A,TRUE,"general";"via2",#N/A,TRUE,"general";"via3",#N/A,TRUE,"general"}</definedName>
    <definedName name="eeerfd">{"via1",#N/A,TRUE,"general";"via2",#N/A,TRUE,"general";"via3",#N/A,TRUE,"general"}</definedName>
    <definedName name="EF">[66]AIU!$A$1:$IU$4</definedName>
    <definedName name="efef" localSheetId="12">{"TAB1",#N/A,TRUE,"GENERAL";"TAB2",#N/A,TRUE,"GENERAL";"TAB3",#N/A,TRUE,"GENERAL";"TAB4",#N/A,TRUE,"GENERAL";"TAB5",#N/A,TRUE,"GENERAL"}</definedName>
    <definedName name="efef" localSheetId="11">{"TAB1",#N/A,TRUE,"GENERAL";"TAB2",#N/A,TRUE,"GENERAL";"TAB3",#N/A,TRUE,"GENERAL";"TAB4",#N/A,TRUE,"GENERAL";"TAB5",#N/A,TRUE,"GENERAL"}</definedName>
    <definedName name="efef" localSheetId="13">{"TAB1",#N/A,TRUE,"GENERAL";"TAB2",#N/A,TRUE,"GENERAL";"TAB3",#N/A,TRUE,"GENERAL";"TAB4",#N/A,TRUE,"GENERAL";"TAB5",#N/A,TRUE,"GENERAL"}</definedName>
    <definedName name="efef" localSheetId="15">{"TAB1",#N/A,TRUE,"GENERAL";"TAB2",#N/A,TRUE,"GENERAL";"TAB3",#N/A,TRUE,"GENERAL";"TAB4",#N/A,TRUE,"GENERAL";"TAB5",#N/A,TRUE,"GENERAL"}</definedName>
    <definedName name="efef" localSheetId="14">{"TAB1",#N/A,TRUE,"GENERAL";"TAB2",#N/A,TRUE,"GENERAL";"TAB3",#N/A,TRUE,"GENERAL";"TAB4",#N/A,TRUE,"GENERAL";"TAB5",#N/A,TRUE,"GENERAL"}</definedName>
    <definedName name="efef">{"TAB1",#N/A,TRUE,"GENERAL";"TAB2",#N/A,TRUE,"GENERAL";"TAB3",#N/A,TRUE,"GENERAL";"TAB4",#N/A,TRUE,"GENERAL";"TAB5",#N/A,TRUE,"GENERAL"}</definedName>
    <definedName name="efer" localSheetId="12">{"via1",#N/A,TRUE,"general";"via2",#N/A,TRUE,"general";"via3",#N/A,TRUE,"general"}</definedName>
    <definedName name="efer" localSheetId="11">{"via1",#N/A,TRUE,"general";"via2",#N/A,TRUE,"general";"via3",#N/A,TRUE,"general"}</definedName>
    <definedName name="efer" localSheetId="13">{"via1",#N/A,TRUE,"general";"via2",#N/A,TRUE,"general";"via3",#N/A,TRUE,"general"}</definedName>
    <definedName name="efer" localSheetId="15">{"via1",#N/A,TRUE,"general";"via2",#N/A,TRUE,"general";"via3",#N/A,TRUE,"general"}</definedName>
    <definedName name="efer" localSheetId="14">{"via1",#N/A,TRUE,"general";"via2",#N/A,TRUE,"general";"via3",#N/A,TRUE,"general"}</definedName>
    <definedName name="efer">{"via1",#N/A,TRUE,"general";"via2",#N/A,TRUE,"general";"via3",#N/A,TRUE,"general"}</definedName>
    <definedName name="egeg" localSheetId="12">{"TAB1",#N/A,TRUE,"GENERAL";"TAB2",#N/A,TRUE,"GENERAL";"TAB3",#N/A,TRUE,"GENERAL";"TAB4",#N/A,TRUE,"GENERAL";"TAB5",#N/A,TRUE,"GENERAL"}</definedName>
    <definedName name="egeg" localSheetId="11">{"TAB1",#N/A,TRUE,"GENERAL";"TAB2",#N/A,TRUE,"GENERAL";"TAB3",#N/A,TRUE,"GENERAL";"TAB4",#N/A,TRUE,"GENERAL";"TAB5",#N/A,TRUE,"GENERAL"}</definedName>
    <definedName name="egeg" localSheetId="13">{"TAB1",#N/A,TRUE,"GENERAL";"TAB2",#N/A,TRUE,"GENERAL";"TAB3",#N/A,TRUE,"GENERAL";"TAB4",#N/A,TRUE,"GENERAL";"TAB5",#N/A,TRUE,"GENERAL"}</definedName>
    <definedName name="egeg" localSheetId="15">{"TAB1",#N/A,TRUE,"GENERAL";"TAB2",#N/A,TRUE,"GENERAL";"TAB3",#N/A,TRUE,"GENERAL";"TAB4",#N/A,TRUE,"GENERAL";"TAB5",#N/A,TRUE,"GENERAL"}</definedName>
    <definedName name="egeg" localSheetId="14">{"TAB1",#N/A,TRUE,"GENERAL";"TAB2",#N/A,TRUE,"GENERAL";"TAB3",#N/A,TRUE,"GENERAL";"TAB4",#N/A,TRUE,"GENERAL";"TAB5",#N/A,TRUE,"GENERAL"}</definedName>
    <definedName name="egeg">{"TAB1",#N/A,TRUE,"GENERAL";"TAB2",#N/A,TRUE,"GENERAL";"TAB3",#N/A,TRUE,"GENERAL";"TAB4",#N/A,TRUE,"GENERAL";"TAB5",#N/A,TRUE,"GENERAL"}</definedName>
    <definedName name="egtrgthrt" localSheetId="12">{"TAB1",#N/A,TRUE,"GENERAL";"TAB2",#N/A,TRUE,"GENERAL";"TAB3",#N/A,TRUE,"GENERAL";"TAB4",#N/A,TRUE,"GENERAL";"TAB5",#N/A,TRUE,"GENERAL"}</definedName>
    <definedName name="egtrgthrt" localSheetId="11">{"TAB1",#N/A,TRUE,"GENERAL";"TAB2",#N/A,TRUE,"GENERAL";"TAB3",#N/A,TRUE,"GENERAL";"TAB4",#N/A,TRUE,"GENERAL";"TAB5",#N/A,TRUE,"GENERAL"}</definedName>
    <definedName name="egtrgthrt" localSheetId="13">{"TAB1",#N/A,TRUE,"GENERAL";"TAB2",#N/A,TRUE,"GENERAL";"TAB3",#N/A,TRUE,"GENERAL";"TAB4",#N/A,TRUE,"GENERAL";"TAB5",#N/A,TRUE,"GENERAL"}</definedName>
    <definedName name="egtrgthrt" localSheetId="15">{"TAB1",#N/A,TRUE,"GENERAL";"TAB2",#N/A,TRUE,"GENERAL";"TAB3",#N/A,TRUE,"GENERAL";"TAB4",#N/A,TRUE,"GENERAL";"TAB5",#N/A,TRUE,"GENERAL"}</definedName>
    <definedName name="egtrgthrt" localSheetId="14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Hm">[67]EQU.!$B$7:$E$7</definedName>
    <definedName name="EHMES">[68]EQU.!$B$30:$E$32</definedName>
    <definedName name="EJE">#REF!</definedName>
    <definedName name="ELECTRICISTA">'[14]MANO DE OBRA'!$D$11</definedName>
    <definedName name="Emboquillador">[16]Precios!$C$266</definedName>
    <definedName name="EMPAQUE" localSheetId="8">#REF!</definedName>
    <definedName name="EMPAQUE">#REF!</definedName>
    <definedName name="ENBOQUILLADOR_PARA_CERAMICAS">'[14]LISTA DE MATERIALES'!$D$131</definedName>
    <definedName name="entibado">[19]MATERIALES!$C$38</definedName>
    <definedName name="ENTRADA">#REF!</definedName>
    <definedName name="eq">[65]Eq!$B$7:$D$92</definedName>
    <definedName name="EQUI">[69]EQUIPO!$B$2:$B$36</definedName>
    <definedName name="EQUIPO" localSheetId="8">#REF!</definedName>
    <definedName name="EQUIPO">[70]MdeO!$A$17:$A$30</definedName>
    <definedName name="EQUIPO_1">[69]EQUIPO!$B$2:$D$36</definedName>
    <definedName name="EQUIPO_DE_SOLDADURA">[14]EQUIPO!$D$13</definedName>
    <definedName name="EQUIPO_DE_TOPOGRAFIA">[14]EQUIPO!$D$14</definedName>
    <definedName name="Equipo_soldadura">[16]Precios!$C$12</definedName>
    <definedName name="equipo_topografia">[18]EQUIPOS!$D$12</definedName>
    <definedName name="EQUIPO1">#REF!</definedName>
    <definedName name="EQUIPO4">#REF!</definedName>
    <definedName name="EQUIPOS">[41]Equipo!$A$5:$D$1000</definedName>
    <definedName name="EQUITOP">[13]Precios!$C$182</definedName>
    <definedName name="eqw" localSheetId="12">{"via1",#N/A,TRUE,"general";"via2",#N/A,TRUE,"general";"via3",#N/A,TRUE,"general"}</definedName>
    <definedName name="eqw" localSheetId="11">{"via1",#N/A,TRUE,"general";"via2",#N/A,TRUE,"general";"via3",#N/A,TRUE,"general"}</definedName>
    <definedName name="eqw" localSheetId="13">{"via1",#N/A,TRUE,"general";"via2",#N/A,TRUE,"general";"via3",#N/A,TRUE,"general"}</definedName>
    <definedName name="eqw" localSheetId="15">{"via1",#N/A,TRUE,"general";"via2",#N/A,TRUE,"general";"via3",#N/A,TRUE,"general"}</definedName>
    <definedName name="eqw" localSheetId="14">{"via1",#N/A,TRUE,"general";"via2",#N/A,TRUE,"general";"via3",#N/A,TRUE,"general"}</definedName>
    <definedName name="eqw">{"via1",#N/A,TRUE,"general";"via2",#N/A,TRUE,"general";"via3",#N/A,TRUE,"general"}</definedName>
    <definedName name="ereerre" localSheetId="11">{"TAB1",#N/A,TRUE,"GENERAL";"TAB2",#N/A,TRUE,"GENERAL";"TAB3",#N/A,TRUE,"GENERAL";"TAB4",#N/A,TRUE,"GENERAL";"TAB5",#N/A,TRUE,"GENERAL"}</definedName>
    <definedName name="ereerre" localSheetId="13">{"TAB1",#N/A,TRUE,"GENERAL";"TAB2",#N/A,TRUE,"GENERAL";"TAB3",#N/A,TRUE,"GENERAL";"TAB4",#N/A,TRUE,"GENERAL";"TAB5",#N/A,TRUE,"GENERAL"}</definedName>
    <definedName name="ereerre" localSheetId="14">{"TAB1",#N/A,TRUE,"GENERAL";"TAB2",#N/A,TRUE,"GENERAL";"TAB3",#N/A,TRUE,"GENERAL";"TAB4",#N/A,TRUE,"GENERAL";"TAB5",#N/A,TRUE,"GENERAL"}</definedName>
    <definedName name="ereerre">{"TAB1",#N/A,TRUE,"GENERAL";"TAB2",#N/A,TRUE,"GENERAL";"TAB3",#N/A,TRUE,"GENERAL";"TAB4",#N/A,TRUE,"GENERAL";"TAB5",#N/A,TRUE,"GENERAL"}</definedName>
    <definedName name="erg" localSheetId="12">{"TAB1",#N/A,TRUE,"GENERAL";"TAB2",#N/A,TRUE,"GENERAL";"TAB3",#N/A,TRUE,"GENERAL";"TAB4",#N/A,TRUE,"GENERAL";"TAB5",#N/A,TRUE,"GENERAL"}</definedName>
    <definedName name="erg" localSheetId="11">{"TAB1",#N/A,TRUE,"GENERAL";"TAB2",#N/A,TRUE,"GENERAL";"TAB3",#N/A,TRUE,"GENERAL";"TAB4",#N/A,TRUE,"GENERAL";"TAB5",#N/A,TRUE,"GENERAL"}</definedName>
    <definedName name="erg" localSheetId="13">{"TAB1",#N/A,TRUE,"GENERAL";"TAB2",#N/A,TRUE,"GENERAL";"TAB3",#N/A,TRUE,"GENERAL";"TAB4",#N/A,TRUE,"GENERAL";"TAB5",#N/A,TRUE,"GENERAL"}</definedName>
    <definedName name="erg" localSheetId="15">{"TAB1",#N/A,TRUE,"GENERAL";"TAB2",#N/A,TRUE,"GENERAL";"TAB3",#N/A,TRUE,"GENERAL";"TAB4",#N/A,TRUE,"GENERAL";"TAB5",#N/A,TRUE,"GENERAL"}</definedName>
    <definedName name="erg" localSheetId="14">{"TAB1",#N/A,TRUE,"GENERAL";"TAB2",#N/A,TRUE,"GENERAL";"TAB3",#N/A,TRUE,"GENERAL";"TAB4",#N/A,TRUE,"GENERAL";"TAB5",#N/A,TRUE,"GENERAL"}</definedName>
    <definedName name="erg">{"TAB1",#N/A,TRUE,"GENERAL";"TAB2",#N/A,TRUE,"GENERAL";"TAB3",#N/A,TRUE,"GENERAL";"TAB4",#N/A,TRUE,"GENERAL";"TAB5",#N/A,TRUE,"GENERAL"}</definedName>
    <definedName name="erger" localSheetId="12">{"via1",#N/A,TRUE,"general";"via2",#N/A,TRUE,"general";"via3",#N/A,TRUE,"general"}</definedName>
    <definedName name="erger" localSheetId="11">{"via1",#N/A,TRUE,"general";"via2",#N/A,TRUE,"general";"via3",#N/A,TRUE,"general"}</definedName>
    <definedName name="erger" localSheetId="13">{"via1",#N/A,TRUE,"general";"via2",#N/A,TRUE,"general";"via3",#N/A,TRUE,"general"}</definedName>
    <definedName name="erger" localSheetId="15">{"via1",#N/A,TRUE,"general";"via2",#N/A,TRUE,"general";"via3",#N/A,TRUE,"general"}</definedName>
    <definedName name="erger" localSheetId="14">{"via1",#N/A,TRUE,"general";"via2",#N/A,TRUE,"general";"via3",#N/A,TRUE,"general"}</definedName>
    <definedName name="erger">{"via1",#N/A,TRUE,"general";"via2",#N/A,TRUE,"general";"via3",#N/A,TRUE,"general"}</definedName>
    <definedName name="ergerg" localSheetId="12">{"via1",#N/A,TRUE,"general";"via2",#N/A,TRUE,"general";"via3",#N/A,TRUE,"general"}</definedName>
    <definedName name="ergerg" localSheetId="11">{"via1",#N/A,TRUE,"general";"via2",#N/A,TRUE,"general";"via3",#N/A,TRUE,"general"}</definedName>
    <definedName name="ergerg" localSheetId="13">{"via1",#N/A,TRUE,"general";"via2",#N/A,TRUE,"general";"via3",#N/A,TRUE,"general"}</definedName>
    <definedName name="ergerg" localSheetId="15">{"via1",#N/A,TRUE,"general";"via2",#N/A,TRUE,"general";"via3",#N/A,TRUE,"general"}</definedName>
    <definedName name="ergerg" localSheetId="14">{"via1",#N/A,TRUE,"general";"via2",#N/A,TRUE,"general";"via3",#N/A,TRUE,"general"}</definedName>
    <definedName name="ergerg">{"via1",#N/A,TRUE,"general";"via2",#N/A,TRUE,"general";"via3",#N/A,TRUE,"general"}</definedName>
    <definedName name="ergfegr" localSheetId="12">{"via1",#N/A,TRUE,"general";"via2",#N/A,TRUE,"general";"via3",#N/A,TRUE,"general"}</definedName>
    <definedName name="ergfegr" localSheetId="11">{"via1",#N/A,TRUE,"general";"via2",#N/A,TRUE,"general";"via3",#N/A,TRUE,"general"}</definedName>
    <definedName name="ergfegr" localSheetId="13">{"via1",#N/A,TRUE,"general";"via2",#N/A,TRUE,"general";"via3",#N/A,TRUE,"general"}</definedName>
    <definedName name="ergfegr" localSheetId="15">{"via1",#N/A,TRUE,"general";"via2",#N/A,TRUE,"general";"via3",#N/A,TRUE,"general"}</definedName>
    <definedName name="ergfegr" localSheetId="14">{"via1",#N/A,TRUE,"general";"via2",#N/A,TRUE,"general";"via3",#N/A,TRUE,"general"}</definedName>
    <definedName name="ergfegr">{"via1",#N/A,TRUE,"general";"via2",#N/A,TRUE,"general";"via3",#N/A,TRUE,"general"}</definedName>
    <definedName name="ergge" localSheetId="12">{"TAB1",#N/A,TRUE,"GENERAL";"TAB2",#N/A,TRUE,"GENERAL";"TAB3",#N/A,TRUE,"GENERAL";"TAB4",#N/A,TRUE,"GENERAL";"TAB5",#N/A,TRUE,"GENERAL"}</definedName>
    <definedName name="ergge" localSheetId="11">{"TAB1",#N/A,TRUE,"GENERAL";"TAB2",#N/A,TRUE,"GENERAL";"TAB3",#N/A,TRUE,"GENERAL";"TAB4",#N/A,TRUE,"GENERAL";"TAB5",#N/A,TRUE,"GENERAL"}</definedName>
    <definedName name="ergge" localSheetId="13">{"TAB1",#N/A,TRUE,"GENERAL";"TAB2",#N/A,TRUE,"GENERAL";"TAB3",#N/A,TRUE,"GENERAL";"TAB4",#N/A,TRUE,"GENERAL";"TAB5",#N/A,TRUE,"GENERAL"}</definedName>
    <definedName name="ergge" localSheetId="15">{"TAB1",#N/A,TRUE,"GENERAL";"TAB2",#N/A,TRUE,"GENERAL";"TAB3",#N/A,TRUE,"GENERAL";"TAB4",#N/A,TRUE,"GENERAL";"TAB5",#N/A,TRUE,"GENERAL"}</definedName>
    <definedName name="ergge" localSheetId="14">{"TAB1",#N/A,TRUE,"GENERAL";"TAB2",#N/A,TRUE,"GENERAL";"TAB3",#N/A,TRUE,"GENERAL";"TAB4",#N/A,TRUE,"GENERAL";"TAB5",#N/A,TRUE,"GENERAL"}</definedName>
    <definedName name="ergge">{"TAB1",#N/A,TRUE,"GENERAL";"TAB2",#N/A,TRUE,"GENERAL";"TAB3",#N/A,TRUE,"GENERAL";"TAB4",#N/A,TRUE,"GENERAL";"TAB5",#N/A,TRUE,"GENERAL"}</definedName>
    <definedName name="erggewg" localSheetId="12">{"via1",#N/A,TRUE,"general";"via2",#N/A,TRUE,"general";"via3",#N/A,TRUE,"general"}</definedName>
    <definedName name="erggewg" localSheetId="11">{"via1",#N/A,TRUE,"general";"via2",#N/A,TRUE,"general";"via3",#N/A,TRUE,"general"}</definedName>
    <definedName name="erggewg" localSheetId="13">{"via1",#N/A,TRUE,"general";"via2",#N/A,TRUE,"general";"via3",#N/A,TRUE,"general"}</definedName>
    <definedName name="erggewg" localSheetId="15">{"via1",#N/A,TRUE,"general";"via2",#N/A,TRUE,"general";"via3",#N/A,TRUE,"general"}</definedName>
    <definedName name="erggewg" localSheetId="14">{"via1",#N/A,TRUE,"general";"via2",#N/A,TRUE,"general";"via3",#N/A,TRUE,"general"}</definedName>
    <definedName name="erggewg">{"via1",#N/A,TRUE,"general";"via2",#N/A,TRUE,"general";"via3",#N/A,TRUE,"general"}</definedName>
    <definedName name="ergreg" localSheetId="12">{"TAB1",#N/A,TRUE,"GENERAL";"TAB2",#N/A,TRUE,"GENERAL";"TAB3",#N/A,TRUE,"GENERAL";"TAB4",#N/A,TRUE,"GENERAL";"TAB5",#N/A,TRUE,"GENERAL"}</definedName>
    <definedName name="ergreg" localSheetId="11">{"TAB1",#N/A,TRUE,"GENERAL";"TAB2",#N/A,TRUE,"GENERAL";"TAB3",#N/A,TRUE,"GENERAL";"TAB4",#N/A,TRUE,"GENERAL";"TAB5",#N/A,TRUE,"GENERAL"}</definedName>
    <definedName name="ergreg" localSheetId="13">{"TAB1",#N/A,TRUE,"GENERAL";"TAB2",#N/A,TRUE,"GENERAL";"TAB3",#N/A,TRUE,"GENERAL";"TAB4",#N/A,TRUE,"GENERAL";"TAB5",#N/A,TRUE,"GENERAL"}</definedName>
    <definedName name="ergreg" localSheetId="15">{"TAB1",#N/A,TRUE,"GENERAL";"TAB2",#N/A,TRUE,"GENERAL";"TAB3",#N/A,TRUE,"GENERAL";"TAB4",#N/A,TRUE,"GENERAL";"TAB5",#N/A,TRUE,"GENERAL"}</definedName>
    <definedName name="ergreg" localSheetId="14">{"TAB1",#N/A,TRUE,"GENERAL";"TAB2",#N/A,TRUE,"GENERAL";"TAB3",#N/A,TRUE,"GENERAL";"TAB4",#N/A,TRUE,"GENERAL";"TAB5",#N/A,TRUE,"GENERAL"}</definedName>
    <definedName name="ergreg">{"TAB1",#N/A,TRUE,"GENERAL";"TAB2",#N/A,TRUE,"GENERAL";"TAB3",#N/A,TRUE,"GENERAL";"TAB4",#N/A,TRUE,"GENERAL";"TAB5",#N/A,TRUE,"GENERAL"}</definedName>
    <definedName name="ergregerg" localSheetId="12">{"via1",#N/A,TRUE,"general";"via2",#N/A,TRUE,"general";"via3",#N/A,TRUE,"general"}</definedName>
    <definedName name="ergregerg" localSheetId="11">{"via1",#N/A,TRUE,"general";"via2",#N/A,TRUE,"general";"via3",#N/A,TRUE,"general"}</definedName>
    <definedName name="ergregerg" localSheetId="13">{"via1",#N/A,TRUE,"general";"via2",#N/A,TRUE,"general";"via3",#N/A,TRUE,"general"}</definedName>
    <definedName name="ergregerg" localSheetId="15">{"via1",#N/A,TRUE,"general";"via2",#N/A,TRUE,"general";"via3",#N/A,TRUE,"general"}</definedName>
    <definedName name="ergregerg" localSheetId="14">{"via1",#N/A,TRUE,"general";"via2",#N/A,TRUE,"general";"via3",#N/A,TRUE,"general"}</definedName>
    <definedName name="ergregerg">{"via1",#N/A,TRUE,"general";"via2",#N/A,TRUE,"general";"via3",#N/A,TRUE,"general"}</definedName>
    <definedName name="ergrg" localSheetId="12">{"TAB1",#N/A,TRUE,"GENERAL";"TAB2",#N/A,TRUE,"GENERAL";"TAB3",#N/A,TRUE,"GENERAL";"TAB4",#N/A,TRUE,"GENERAL";"TAB5",#N/A,TRUE,"GENERAL"}</definedName>
    <definedName name="ergrg" localSheetId="11">{"TAB1",#N/A,TRUE,"GENERAL";"TAB2",#N/A,TRUE,"GENERAL";"TAB3",#N/A,TRUE,"GENERAL";"TAB4",#N/A,TRUE,"GENERAL";"TAB5",#N/A,TRUE,"GENERAL"}</definedName>
    <definedName name="ergrg" localSheetId="13">{"TAB1",#N/A,TRUE,"GENERAL";"TAB2",#N/A,TRUE,"GENERAL";"TAB3",#N/A,TRUE,"GENERAL";"TAB4",#N/A,TRUE,"GENERAL";"TAB5",#N/A,TRUE,"GENERAL"}</definedName>
    <definedName name="ergrg" localSheetId="15">{"TAB1",#N/A,TRUE,"GENERAL";"TAB2",#N/A,TRUE,"GENERAL";"TAB3",#N/A,TRUE,"GENERAL";"TAB4",#N/A,TRUE,"GENERAL";"TAB5",#N/A,TRUE,"GENERAL"}</definedName>
    <definedName name="ergrg" localSheetId="14">{"TAB1",#N/A,TRUE,"GENERAL";"TAB2",#N/A,TRUE,"GENERAL";"TAB3",#N/A,TRUE,"GENERAL";"TAB4",#N/A,TRUE,"GENERAL";"TAB5",#N/A,TRUE,"GENERAL"}</definedName>
    <definedName name="ergrg">{"TAB1",#N/A,TRUE,"GENERAL";"TAB2",#N/A,TRUE,"GENERAL";"TAB3",#N/A,TRUE,"GENERAL";"TAB4",#N/A,TRUE,"GENERAL";"TAB5",#N/A,TRUE,"GENERAL"}</definedName>
    <definedName name="ergweg" localSheetId="12">{"TAB1",#N/A,TRUE,"GENERAL";"TAB2",#N/A,TRUE,"GENERAL";"TAB3",#N/A,TRUE,"GENERAL";"TAB4",#N/A,TRUE,"GENERAL";"TAB5",#N/A,TRUE,"GENERAL"}</definedName>
    <definedName name="ergweg" localSheetId="11">{"TAB1",#N/A,TRUE,"GENERAL";"TAB2",#N/A,TRUE,"GENERAL";"TAB3",#N/A,TRUE,"GENERAL";"TAB4",#N/A,TRUE,"GENERAL";"TAB5",#N/A,TRUE,"GENERAL"}</definedName>
    <definedName name="ergweg" localSheetId="13">{"TAB1",#N/A,TRUE,"GENERAL";"TAB2",#N/A,TRUE,"GENERAL";"TAB3",#N/A,TRUE,"GENERAL";"TAB4",#N/A,TRUE,"GENERAL";"TAB5",#N/A,TRUE,"GENERAL"}</definedName>
    <definedName name="ergweg" localSheetId="15">{"TAB1",#N/A,TRUE,"GENERAL";"TAB2",#N/A,TRUE,"GENERAL";"TAB3",#N/A,TRUE,"GENERAL";"TAB4",#N/A,TRUE,"GENERAL";"TAB5",#N/A,TRUE,"GENERAL"}</definedName>
    <definedName name="ergweg" localSheetId="14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 localSheetId="12">{"via1",#N/A,TRUE,"general";"via2",#N/A,TRUE,"general";"via3",#N/A,TRUE,"general"}</definedName>
    <definedName name="ergwreg" localSheetId="11">{"via1",#N/A,TRUE,"general";"via2",#N/A,TRUE,"general";"via3",#N/A,TRUE,"general"}</definedName>
    <definedName name="ergwreg" localSheetId="13">{"via1",#N/A,TRUE,"general";"via2",#N/A,TRUE,"general";"via3",#N/A,TRUE,"general"}</definedName>
    <definedName name="ergwreg" localSheetId="15">{"via1",#N/A,TRUE,"general";"via2",#N/A,TRUE,"general";"via3",#N/A,TRUE,"general"}</definedName>
    <definedName name="ergwreg" localSheetId="14">{"via1",#N/A,TRUE,"general";"via2",#N/A,TRUE,"general";"via3",#N/A,TRUE,"general"}</definedName>
    <definedName name="ergwreg">{"via1",#N/A,TRUE,"general";"via2",#N/A,TRUE,"general";"via3",#N/A,TRUE,"general"}</definedName>
    <definedName name="erheyh" localSheetId="12">{"TAB1",#N/A,TRUE,"GENERAL";"TAB2",#N/A,TRUE,"GENERAL";"TAB3",#N/A,TRUE,"GENERAL";"TAB4",#N/A,TRUE,"GENERAL";"TAB5",#N/A,TRUE,"GENERAL"}</definedName>
    <definedName name="erheyh" localSheetId="11">{"TAB1",#N/A,TRUE,"GENERAL";"TAB2",#N/A,TRUE,"GENERAL";"TAB3",#N/A,TRUE,"GENERAL";"TAB4",#N/A,TRUE,"GENERAL";"TAB5",#N/A,TRUE,"GENERAL"}</definedName>
    <definedName name="erheyh" localSheetId="13">{"TAB1",#N/A,TRUE,"GENERAL";"TAB2",#N/A,TRUE,"GENERAL";"TAB3",#N/A,TRUE,"GENERAL";"TAB4",#N/A,TRUE,"GENERAL";"TAB5",#N/A,TRUE,"GENERAL"}</definedName>
    <definedName name="erheyh" localSheetId="15">{"TAB1",#N/A,TRUE,"GENERAL";"TAB2",#N/A,TRUE,"GENERAL";"TAB3",#N/A,TRUE,"GENERAL";"TAB4",#N/A,TRUE,"GENERAL";"TAB5",#N/A,TRUE,"GENERAL"}</definedName>
    <definedName name="erheyh" localSheetId="14">{"TAB1",#N/A,TRUE,"GENERAL";"TAB2",#N/A,TRUE,"GENERAL";"TAB3",#N/A,TRUE,"GENERAL";"TAB4",#N/A,TRUE,"GENERAL";"TAB5",#N/A,TRUE,"GENERAL"}</definedName>
    <definedName name="erheyh">{"TAB1",#N/A,TRUE,"GENERAL";"TAB2",#N/A,TRUE,"GENERAL";"TAB3",#N/A,TRUE,"GENERAL";"TAB4",#N/A,TRUE,"GENERAL";"TAB5",#N/A,TRUE,"GENERAL"}</definedName>
    <definedName name="err" localSheetId="12">{"TAB1",#N/A,TRUE,"GENERAL";"TAB2",#N/A,TRUE,"GENERAL";"TAB3",#N/A,TRUE,"GENERAL";"TAB4",#N/A,TRUE,"GENERAL";"TAB5",#N/A,TRUE,"GENERAL"}</definedName>
    <definedName name="err" localSheetId="11">{"TAB1",#N/A,TRUE,"GENERAL";"TAB2",#N/A,TRUE,"GENERAL";"TAB3",#N/A,TRUE,"GENERAL";"TAB4",#N/A,TRUE,"GENERAL";"TAB5",#N/A,TRUE,"GENERAL"}</definedName>
    <definedName name="err" localSheetId="13">{"TAB1",#N/A,TRUE,"GENERAL";"TAB2",#N/A,TRUE,"GENERAL";"TAB3",#N/A,TRUE,"GENERAL";"TAB4",#N/A,TRUE,"GENERAL";"TAB5",#N/A,TRUE,"GENERAL"}</definedName>
    <definedName name="err" localSheetId="15">{"TAB1",#N/A,TRUE,"GENERAL";"TAB2",#N/A,TRUE,"GENERAL";"TAB3",#N/A,TRUE,"GENERAL";"TAB4",#N/A,TRUE,"GENERAL";"TAB5",#N/A,TRUE,"GENERAL"}</definedName>
    <definedName name="err" localSheetId="14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localSheetId="12">{"via1",#N/A,TRUE,"general";"via2",#N/A,TRUE,"general";"via3",#N/A,TRUE,"general"}</definedName>
    <definedName name="ert" localSheetId="11">{"via1",#N/A,TRUE,"general";"via2",#N/A,TRUE,"general";"via3",#N/A,TRUE,"general"}</definedName>
    <definedName name="ert" localSheetId="13">{"via1",#N/A,TRUE,"general";"via2",#N/A,TRUE,"general";"via3",#N/A,TRUE,"general"}</definedName>
    <definedName name="ert" localSheetId="15">{"via1",#N/A,TRUE,"general";"via2",#N/A,TRUE,"general";"via3",#N/A,TRUE,"general"}</definedName>
    <definedName name="ert" localSheetId="14">{"via1",#N/A,TRUE,"general";"via2",#N/A,TRUE,"general";"via3",#N/A,TRUE,"general"}</definedName>
    <definedName name="ert">{"via1",#N/A,TRUE,"general";"via2",#N/A,TRUE,"general";"via3",#N/A,TRUE,"general"}</definedName>
    <definedName name="erte" localSheetId="12">{"via1",#N/A,TRUE,"general";"via2",#N/A,TRUE,"general";"via3",#N/A,TRUE,"general"}</definedName>
    <definedName name="erte" localSheetId="11">{"via1",#N/A,TRUE,"general";"via2",#N/A,TRUE,"general";"via3",#N/A,TRUE,"general"}</definedName>
    <definedName name="erte" localSheetId="13">{"via1",#N/A,TRUE,"general";"via2",#N/A,TRUE,"general";"via3",#N/A,TRUE,"general"}</definedName>
    <definedName name="erte" localSheetId="15">{"via1",#N/A,TRUE,"general";"via2",#N/A,TRUE,"general";"via3",#N/A,TRUE,"general"}</definedName>
    <definedName name="erte" localSheetId="14">{"via1",#N/A,TRUE,"general";"via2",#N/A,TRUE,"general";"via3",#N/A,TRUE,"general"}</definedName>
    <definedName name="erte">{"via1",#N/A,TRUE,"general";"via2",#N/A,TRUE,"general";"via3",#N/A,TRUE,"general"}</definedName>
    <definedName name="erter" localSheetId="12">{"TAB1",#N/A,TRUE,"GENERAL";"TAB2",#N/A,TRUE,"GENERAL";"TAB3",#N/A,TRUE,"GENERAL";"TAB4",#N/A,TRUE,"GENERAL";"TAB5",#N/A,TRUE,"GENERAL"}</definedName>
    <definedName name="erter" localSheetId="11">{"TAB1",#N/A,TRUE,"GENERAL";"TAB2",#N/A,TRUE,"GENERAL";"TAB3",#N/A,TRUE,"GENERAL";"TAB4",#N/A,TRUE,"GENERAL";"TAB5",#N/A,TRUE,"GENERAL"}</definedName>
    <definedName name="erter" localSheetId="13">{"TAB1",#N/A,TRUE,"GENERAL";"TAB2",#N/A,TRUE,"GENERAL";"TAB3",#N/A,TRUE,"GENERAL";"TAB4",#N/A,TRUE,"GENERAL";"TAB5",#N/A,TRUE,"GENERAL"}</definedName>
    <definedName name="erter" localSheetId="15">{"TAB1",#N/A,TRUE,"GENERAL";"TAB2",#N/A,TRUE,"GENERAL";"TAB3",#N/A,TRUE,"GENERAL";"TAB4",#N/A,TRUE,"GENERAL";"TAB5",#N/A,TRUE,"GENERAL"}</definedName>
    <definedName name="erter" localSheetId="14">{"TAB1",#N/A,TRUE,"GENERAL";"TAB2",#N/A,TRUE,"GENERAL";"TAB3",#N/A,TRUE,"GENERAL";"TAB4",#N/A,TRUE,"GENERAL";"TAB5",#N/A,TRUE,"GENERAL"}</definedName>
    <definedName name="erter">{"TAB1",#N/A,TRUE,"GENERAL";"TAB2",#N/A,TRUE,"GENERAL";"TAB3",#N/A,TRUE,"GENERAL";"TAB4",#N/A,TRUE,"GENERAL";"TAB5",#N/A,TRUE,"GENERAL"}</definedName>
    <definedName name="ertert" localSheetId="12">{"via1",#N/A,TRUE,"general";"via2",#N/A,TRUE,"general";"via3",#N/A,TRUE,"general"}</definedName>
    <definedName name="ertert" localSheetId="11">{"via1",#N/A,TRUE,"general";"via2",#N/A,TRUE,"general";"via3",#N/A,TRUE,"general"}</definedName>
    <definedName name="ertert" localSheetId="13">{"via1",#N/A,TRUE,"general";"via2",#N/A,TRUE,"general";"via3",#N/A,TRUE,"general"}</definedName>
    <definedName name="ertert" localSheetId="15">{"via1",#N/A,TRUE,"general";"via2",#N/A,TRUE,"general";"via3",#N/A,TRUE,"general"}</definedName>
    <definedName name="ertert" localSheetId="14">{"via1",#N/A,TRUE,"general";"via2",#N/A,TRUE,"general";"via3",#N/A,TRUE,"general"}</definedName>
    <definedName name="ertert">{"via1",#N/A,TRUE,"general";"via2",#N/A,TRUE,"general";"via3",#N/A,TRUE,"general"}</definedName>
    <definedName name="ertgyhik" localSheetId="12">{"TAB1",#N/A,TRUE,"GENERAL";"TAB2",#N/A,TRUE,"GENERAL";"TAB3",#N/A,TRUE,"GENERAL";"TAB4",#N/A,TRUE,"GENERAL";"TAB5",#N/A,TRUE,"GENERAL"}</definedName>
    <definedName name="ertgyhik" localSheetId="11">{"TAB1",#N/A,TRUE,"GENERAL";"TAB2",#N/A,TRUE,"GENERAL";"TAB3",#N/A,TRUE,"GENERAL";"TAB4",#N/A,TRUE,"GENERAL";"TAB5",#N/A,TRUE,"GENERAL"}</definedName>
    <definedName name="ertgyhik" localSheetId="13">{"TAB1",#N/A,TRUE,"GENERAL";"TAB2",#N/A,TRUE,"GENERAL";"TAB3",#N/A,TRUE,"GENERAL";"TAB4",#N/A,TRUE,"GENERAL";"TAB5",#N/A,TRUE,"GENERAL"}</definedName>
    <definedName name="ertgyhik" localSheetId="15">{"TAB1",#N/A,TRUE,"GENERAL";"TAB2",#N/A,TRUE,"GENERAL";"TAB3",#N/A,TRUE,"GENERAL";"TAB4",#N/A,TRUE,"GENERAL";"TAB5",#N/A,TRUE,"GENERAL"}</definedName>
    <definedName name="ertgyhik" localSheetId="14">{"TAB1",#N/A,TRUE,"GENERAL";"TAB2",#N/A,TRUE,"GENERAL";"TAB3",#N/A,TRUE,"GENERAL";"TAB4",#N/A,TRUE,"GENERAL";"TAB5",#N/A,TRUE,"GENERAL"}</definedName>
    <definedName name="ertgyhik">{"TAB1",#N/A,TRUE,"GENERAL";"TAB2",#N/A,TRUE,"GENERAL";"TAB3",#N/A,TRUE,"GENERAL";"TAB4",#N/A,TRUE,"GENERAL";"TAB5",#N/A,TRUE,"GENERAL"}</definedName>
    <definedName name="ertreb" localSheetId="12">{"via1",#N/A,TRUE,"general";"via2",#N/A,TRUE,"general";"via3",#N/A,TRUE,"general"}</definedName>
    <definedName name="ertreb" localSheetId="11">{"via1",#N/A,TRUE,"general";"via2",#N/A,TRUE,"general";"via3",#N/A,TRUE,"general"}</definedName>
    <definedName name="ertreb" localSheetId="13">{"via1",#N/A,TRUE,"general";"via2",#N/A,TRUE,"general";"via3",#N/A,TRUE,"general"}</definedName>
    <definedName name="ertreb" localSheetId="15">{"via1",#N/A,TRUE,"general";"via2",#N/A,TRUE,"general";"via3",#N/A,TRUE,"general"}</definedName>
    <definedName name="ertreb" localSheetId="14">{"via1",#N/A,TRUE,"general";"via2",#N/A,TRUE,"general";"via3",#N/A,TRUE,"general"}</definedName>
    <definedName name="ertreb">{"via1",#N/A,TRUE,"general";"via2",#N/A,TRUE,"general";"via3",#N/A,TRUE,"general"}</definedName>
    <definedName name="ertret" localSheetId="12">{"TAB1",#N/A,TRUE,"GENERAL";"TAB2",#N/A,TRUE,"GENERAL";"TAB3",#N/A,TRUE,"GENERAL";"TAB4",#N/A,TRUE,"GENERAL";"TAB5",#N/A,TRUE,"GENERAL"}</definedName>
    <definedName name="ertret" localSheetId="11">{"TAB1",#N/A,TRUE,"GENERAL";"TAB2",#N/A,TRUE,"GENERAL";"TAB3",#N/A,TRUE,"GENERAL";"TAB4",#N/A,TRUE,"GENERAL";"TAB5",#N/A,TRUE,"GENERAL"}</definedName>
    <definedName name="ertret" localSheetId="13">{"TAB1",#N/A,TRUE,"GENERAL";"TAB2",#N/A,TRUE,"GENERAL";"TAB3",#N/A,TRUE,"GENERAL";"TAB4",#N/A,TRUE,"GENERAL";"TAB5",#N/A,TRUE,"GENERAL"}</definedName>
    <definedName name="ertret" localSheetId="15">{"TAB1",#N/A,TRUE,"GENERAL";"TAB2",#N/A,TRUE,"GENERAL";"TAB3",#N/A,TRUE,"GENERAL";"TAB4",#N/A,TRUE,"GENERAL";"TAB5",#N/A,TRUE,"GENERAL"}</definedName>
    <definedName name="ertret" localSheetId="14">{"TAB1",#N/A,TRUE,"GENERAL";"TAB2",#N/A,TRUE,"GENERAL";"TAB3",#N/A,TRUE,"GENERAL";"TAB4",#N/A,TRUE,"GENERAL";"TAB5",#N/A,TRUE,"GENERAL"}</definedName>
    <definedName name="ertret">{"TAB1",#N/A,TRUE,"GENERAL";"TAB2",#N/A,TRUE,"GENERAL";"TAB3",#N/A,TRUE,"GENERAL";"TAB4",#N/A,TRUE,"GENERAL";"TAB5",#N/A,TRUE,"GENERAL"}</definedName>
    <definedName name="erttret" localSheetId="12">{"via1",#N/A,TRUE,"general";"via2",#N/A,TRUE,"general";"via3",#N/A,TRUE,"general"}</definedName>
    <definedName name="erttret" localSheetId="11">{"via1",#N/A,TRUE,"general";"via2",#N/A,TRUE,"general";"via3",#N/A,TRUE,"general"}</definedName>
    <definedName name="erttret" localSheetId="13">{"via1",#N/A,TRUE,"general";"via2",#N/A,TRUE,"general";"via3",#N/A,TRUE,"general"}</definedName>
    <definedName name="erttret" localSheetId="15">{"via1",#N/A,TRUE,"general";"via2",#N/A,TRUE,"general";"via3",#N/A,TRUE,"general"}</definedName>
    <definedName name="erttret" localSheetId="14">{"via1",#N/A,TRUE,"general";"via2",#N/A,TRUE,"general";"via3",#N/A,TRUE,"general"}</definedName>
    <definedName name="erttret">{"via1",#N/A,TRUE,"general";"via2",#N/A,TRUE,"general";"via3",#N/A,TRUE,"general"}</definedName>
    <definedName name="ertuiy" localSheetId="12">{"via1",#N/A,TRUE,"general";"via2",#N/A,TRUE,"general";"via3",#N/A,TRUE,"general"}</definedName>
    <definedName name="ertuiy" localSheetId="11">{"via1",#N/A,TRUE,"general";"via2",#N/A,TRUE,"general";"via3",#N/A,TRUE,"general"}</definedName>
    <definedName name="ertuiy" localSheetId="13">{"via1",#N/A,TRUE,"general";"via2",#N/A,TRUE,"general";"via3",#N/A,TRUE,"general"}</definedName>
    <definedName name="ertuiy" localSheetId="15">{"via1",#N/A,TRUE,"general";"via2",#N/A,TRUE,"general";"via3",#N/A,TRUE,"general"}</definedName>
    <definedName name="ertuiy" localSheetId="14">{"via1",#N/A,TRUE,"general";"via2",#N/A,TRUE,"general";"via3",#N/A,TRUE,"general"}</definedName>
    <definedName name="ertuiy">{"via1",#N/A,TRUE,"general";"via2",#N/A,TRUE,"general";"via3",#N/A,TRUE,"general"}</definedName>
    <definedName name="ertwert" localSheetId="12">{"TAB1",#N/A,TRUE,"GENERAL";"TAB2",#N/A,TRUE,"GENERAL";"TAB3",#N/A,TRUE,"GENERAL";"TAB4",#N/A,TRUE,"GENERAL";"TAB5",#N/A,TRUE,"GENERAL"}</definedName>
    <definedName name="ertwert" localSheetId="11">{"TAB1",#N/A,TRUE,"GENERAL";"TAB2",#N/A,TRUE,"GENERAL";"TAB3",#N/A,TRUE,"GENERAL";"TAB4",#N/A,TRUE,"GENERAL";"TAB5",#N/A,TRUE,"GENERAL"}</definedName>
    <definedName name="ertwert" localSheetId="13">{"TAB1",#N/A,TRUE,"GENERAL";"TAB2",#N/A,TRUE,"GENERAL";"TAB3",#N/A,TRUE,"GENERAL";"TAB4",#N/A,TRUE,"GENERAL";"TAB5",#N/A,TRUE,"GENERAL"}</definedName>
    <definedName name="ertwert" localSheetId="15">{"TAB1",#N/A,TRUE,"GENERAL";"TAB2",#N/A,TRUE,"GENERAL";"TAB3",#N/A,TRUE,"GENERAL";"TAB4",#N/A,TRUE,"GENERAL";"TAB5",#N/A,TRUE,"GENERAL"}</definedName>
    <definedName name="ertwert" localSheetId="14">{"TAB1",#N/A,TRUE,"GENERAL";"TAB2",#N/A,TRUE,"GENERAL";"TAB3",#N/A,TRUE,"GENERAL";"TAB4",#N/A,TRUE,"GENERAL";"TAB5",#N/A,TRUE,"GENERAL"}</definedName>
    <definedName name="ertwert">{"TAB1",#N/A,TRUE,"GENERAL";"TAB2",#N/A,TRUE,"GENERAL";"TAB3",#N/A,TRUE,"GENERAL";"TAB4",#N/A,TRUE,"GENERAL";"TAB5",#N/A,TRUE,"GENERAL"}</definedName>
    <definedName name="eru" localSheetId="12">{"TAB1",#N/A,TRUE,"GENERAL";"TAB2",#N/A,TRUE,"GENERAL";"TAB3",#N/A,TRUE,"GENERAL";"TAB4",#N/A,TRUE,"GENERAL";"TAB5",#N/A,TRUE,"GENERAL"}</definedName>
    <definedName name="eru" localSheetId="11">{"TAB1",#N/A,TRUE,"GENERAL";"TAB2",#N/A,TRUE,"GENERAL";"TAB3",#N/A,TRUE,"GENERAL";"TAB4",#N/A,TRUE,"GENERAL";"TAB5",#N/A,TRUE,"GENERAL"}</definedName>
    <definedName name="eru" localSheetId="13">{"TAB1",#N/A,TRUE,"GENERAL";"TAB2",#N/A,TRUE,"GENERAL";"TAB3",#N/A,TRUE,"GENERAL";"TAB4",#N/A,TRUE,"GENERAL";"TAB5",#N/A,TRUE,"GENERAL"}</definedName>
    <definedName name="eru" localSheetId="15">{"TAB1",#N/A,TRUE,"GENERAL";"TAB2",#N/A,TRUE,"GENERAL";"TAB3",#N/A,TRUE,"GENERAL";"TAB4",#N/A,TRUE,"GENERAL";"TAB5",#N/A,TRUE,"GENERAL"}</definedName>
    <definedName name="eru" localSheetId="14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 localSheetId="12">{"via1",#N/A,TRUE,"general";"via2",#N/A,TRUE,"general";"via3",#N/A,TRUE,"general"}</definedName>
    <definedName name="ERV" localSheetId="11">{"via1",#N/A,TRUE,"general";"via2",#N/A,TRUE,"general";"via3",#N/A,TRUE,"general"}</definedName>
    <definedName name="ERV" localSheetId="13">{"via1",#N/A,TRUE,"general";"via2",#N/A,TRUE,"general";"via3",#N/A,TRUE,"general"}</definedName>
    <definedName name="ERV" localSheetId="15">{"via1",#N/A,TRUE,"general";"via2",#N/A,TRUE,"general";"via3",#N/A,TRUE,"general"}</definedName>
    <definedName name="ERV" localSheetId="14">{"via1",#N/A,TRUE,"general";"via2",#N/A,TRUE,"general";"via3",#N/A,TRUE,"general"}</definedName>
    <definedName name="ERV">{"via1",#N/A,TRUE,"general";"via2",#N/A,TRUE,"general";"via3",#N/A,TRUE,"general"}</definedName>
    <definedName name="erware" localSheetId="12">{"via1",#N/A,TRUE,"general";"via2",#N/A,TRUE,"general";"via3",#N/A,TRUE,"general"}</definedName>
    <definedName name="erware" localSheetId="11">{"via1",#N/A,TRUE,"general";"via2",#N/A,TRUE,"general";"via3",#N/A,TRUE,"general"}</definedName>
    <definedName name="erware" localSheetId="13">{"via1",#N/A,TRUE,"general";"via2",#N/A,TRUE,"general";"via3",#N/A,TRUE,"general"}</definedName>
    <definedName name="erware" localSheetId="15">{"via1",#N/A,TRUE,"general";"via2",#N/A,TRUE,"general";"via3",#N/A,TRUE,"general"}</definedName>
    <definedName name="erware" localSheetId="14">{"via1",#N/A,TRUE,"general";"via2",#N/A,TRUE,"general";"via3",#N/A,TRUE,"general"}</definedName>
    <definedName name="erware">{"via1",#N/A,TRUE,"general";"via2",#N/A,TRUE,"general";"via3",#N/A,TRUE,"general"}</definedName>
    <definedName name="ERWER" localSheetId="12">{"via1",#N/A,TRUE,"general";"via2",#N/A,TRUE,"general";"via3",#N/A,TRUE,"general"}</definedName>
    <definedName name="ERWER" localSheetId="11">{"via1",#N/A,TRUE,"general";"via2",#N/A,TRUE,"general";"via3",#N/A,TRUE,"general"}</definedName>
    <definedName name="ERWER" localSheetId="13">{"via1",#N/A,TRUE,"general";"via2",#N/A,TRUE,"general";"via3",#N/A,TRUE,"general"}</definedName>
    <definedName name="ERWER" localSheetId="15">{"via1",#N/A,TRUE,"general";"via2",#N/A,TRUE,"general";"via3",#N/A,TRUE,"general"}</definedName>
    <definedName name="ERWER" localSheetId="14">{"via1",#N/A,TRUE,"general";"via2",#N/A,TRUE,"general";"via3",#N/A,TRUE,"general"}</definedName>
    <definedName name="ERWER">{"via1",#N/A,TRUE,"general";"via2",#N/A,TRUE,"general";"via3",#N/A,TRUE,"general"}</definedName>
    <definedName name="erwertd" localSheetId="12">{"TAB1",#N/A,TRUE,"GENERAL";"TAB2",#N/A,TRUE,"GENERAL";"TAB3",#N/A,TRUE,"GENERAL";"TAB4",#N/A,TRUE,"GENERAL";"TAB5",#N/A,TRUE,"GENERAL"}</definedName>
    <definedName name="erwertd" localSheetId="11">{"TAB1",#N/A,TRUE,"GENERAL";"TAB2",#N/A,TRUE,"GENERAL";"TAB3",#N/A,TRUE,"GENERAL";"TAB4",#N/A,TRUE,"GENERAL";"TAB5",#N/A,TRUE,"GENERAL"}</definedName>
    <definedName name="erwertd" localSheetId="13">{"TAB1",#N/A,TRUE,"GENERAL";"TAB2",#N/A,TRUE,"GENERAL";"TAB3",#N/A,TRUE,"GENERAL";"TAB4",#N/A,TRUE,"GENERAL";"TAB5",#N/A,TRUE,"GENERAL"}</definedName>
    <definedName name="erwertd" localSheetId="15">{"TAB1",#N/A,TRUE,"GENERAL";"TAB2",#N/A,TRUE,"GENERAL";"TAB3",#N/A,TRUE,"GENERAL";"TAB4",#N/A,TRUE,"GENERAL";"TAB5",#N/A,TRUE,"GENERAL"}</definedName>
    <definedName name="erwertd" localSheetId="14">{"TAB1",#N/A,TRUE,"GENERAL";"TAB2",#N/A,TRUE,"GENERAL";"TAB3",#N/A,TRUE,"GENERAL";"TAB4",#N/A,TRUE,"GENERAL";"TAB5",#N/A,TRUE,"GENERAL"}</definedName>
    <definedName name="erwertd">{"TAB1",#N/A,TRUE,"GENERAL";"TAB2",#N/A,TRUE,"GENERAL";"TAB3",#N/A,TRUE,"GENERAL";"TAB4",#N/A,TRUE,"GENERAL";"TAB5",#N/A,TRUE,"GENERAL"}</definedName>
    <definedName name="erwr" localSheetId="12">{"TAB1",#N/A,TRUE,"GENERAL";"TAB2",#N/A,TRUE,"GENERAL";"TAB3",#N/A,TRUE,"GENERAL";"TAB4",#N/A,TRUE,"GENERAL";"TAB5",#N/A,TRUE,"GENERAL"}</definedName>
    <definedName name="erwr" localSheetId="11">{"TAB1",#N/A,TRUE,"GENERAL";"TAB2",#N/A,TRUE,"GENERAL";"TAB3",#N/A,TRUE,"GENERAL";"TAB4",#N/A,TRUE,"GENERAL";"TAB5",#N/A,TRUE,"GENERAL"}</definedName>
    <definedName name="erwr" localSheetId="13">{"TAB1",#N/A,TRUE,"GENERAL";"TAB2",#N/A,TRUE,"GENERAL";"TAB3",#N/A,TRUE,"GENERAL";"TAB4",#N/A,TRUE,"GENERAL";"TAB5",#N/A,TRUE,"GENERAL"}</definedName>
    <definedName name="erwr" localSheetId="15">{"TAB1",#N/A,TRUE,"GENERAL";"TAB2",#N/A,TRUE,"GENERAL";"TAB3",#N/A,TRUE,"GENERAL";"TAB4",#N/A,TRUE,"GENERAL";"TAB5",#N/A,TRUE,"GENERAL"}</definedName>
    <definedName name="erwr" localSheetId="14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 localSheetId="12">{"via1",#N/A,TRUE,"general";"via2",#N/A,TRUE,"general";"via3",#N/A,TRUE,"general"}</definedName>
    <definedName name="ERWRL" localSheetId="11">{"via1",#N/A,TRUE,"general";"via2",#N/A,TRUE,"general";"via3",#N/A,TRUE,"general"}</definedName>
    <definedName name="ERWRL" localSheetId="13">{"via1",#N/A,TRUE,"general";"via2",#N/A,TRUE,"general";"via3",#N/A,TRUE,"general"}</definedName>
    <definedName name="ERWRL" localSheetId="15">{"via1",#N/A,TRUE,"general";"via2",#N/A,TRUE,"general";"via3",#N/A,TRUE,"general"}</definedName>
    <definedName name="ERWRL" localSheetId="14">{"via1",#N/A,TRUE,"general";"via2",#N/A,TRUE,"general";"via3",#N/A,TRUE,"general"}</definedName>
    <definedName name="ERWRL">{"via1",#N/A,TRUE,"general";"via2",#N/A,TRUE,"general";"via3",#N/A,TRUE,"general"}</definedName>
    <definedName name="ery" localSheetId="12">{"via1",#N/A,TRUE,"general";"via2",#N/A,TRUE,"general";"via3",#N/A,TRUE,"general"}</definedName>
    <definedName name="ery" localSheetId="11">{"via1",#N/A,TRUE,"general";"via2",#N/A,TRUE,"general";"via3",#N/A,TRUE,"general"}</definedName>
    <definedName name="ery" localSheetId="13">{"via1",#N/A,TRUE,"general";"via2",#N/A,TRUE,"general";"via3",#N/A,TRUE,"general"}</definedName>
    <definedName name="ery" localSheetId="15">{"via1",#N/A,TRUE,"general";"via2",#N/A,TRUE,"general";"via3",#N/A,TRUE,"general"}</definedName>
    <definedName name="ery" localSheetId="14">{"via1",#N/A,TRUE,"general";"via2",#N/A,TRUE,"general";"via3",#N/A,TRUE,"general"}</definedName>
    <definedName name="ery">{"via1",#N/A,TRUE,"general";"via2",#N/A,TRUE,"general";"via3",#N/A,TRUE,"general"}</definedName>
    <definedName name="eryhd" localSheetId="12">{"via1",#N/A,TRUE,"general";"via2",#N/A,TRUE,"general";"via3",#N/A,TRUE,"general"}</definedName>
    <definedName name="eryhd" localSheetId="11">{"via1",#N/A,TRUE,"general";"via2",#N/A,TRUE,"general";"via3",#N/A,TRUE,"general"}</definedName>
    <definedName name="eryhd" localSheetId="13">{"via1",#N/A,TRUE,"general";"via2",#N/A,TRUE,"general";"via3",#N/A,TRUE,"general"}</definedName>
    <definedName name="eryhd" localSheetId="15">{"via1",#N/A,TRUE,"general";"via2",#N/A,TRUE,"general";"via3",#N/A,TRUE,"general"}</definedName>
    <definedName name="eryhd" localSheetId="14">{"via1",#N/A,TRUE,"general";"via2",#N/A,TRUE,"general";"via3",#N/A,TRUE,"general"}</definedName>
    <definedName name="eryhd">{"via1",#N/A,TRUE,"general";"via2",#N/A,TRUE,"general";"via3",#N/A,TRUE,"general"}</definedName>
    <definedName name="eryhdf" localSheetId="12">{"TAB1",#N/A,TRUE,"GENERAL";"TAB2",#N/A,TRUE,"GENERAL";"TAB3",#N/A,TRUE,"GENERAL";"TAB4",#N/A,TRUE,"GENERAL";"TAB5",#N/A,TRUE,"GENERAL"}</definedName>
    <definedName name="eryhdf" localSheetId="11">{"TAB1",#N/A,TRUE,"GENERAL";"TAB2",#N/A,TRUE,"GENERAL";"TAB3",#N/A,TRUE,"GENERAL";"TAB4",#N/A,TRUE,"GENERAL";"TAB5",#N/A,TRUE,"GENERAL"}</definedName>
    <definedName name="eryhdf" localSheetId="13">{"TAB1",#N/A,TRUE,"GENERAL";"TAB2",#N/A,TRUE,"GENERAL";"TAB3",#N/A,TRUE,"GENERAL";"TAB4",#N/A,TRUE,"GENERAL";"TAB5",#N/A,TRUE,"GENERAL"}</definedName>
    <definedName name="eryhdf" localSheetId="15">{"TAB1",#N/A,TRUE,"GENERAL";"TAB2",#N/A,TRUE,"GENERAL";"TAB3",#N/A,TRUE,"GENERAL";"TAB4",#N/A,TRUE,"GENERAL";"TAB5",#N/A,TRUE,"GENERAL"}</definedName>
    <definedName name="eryhdf" localSheetId="14">{"TAB1",#N/A,TRUE,"GENERAL";"TAB2",#N/A,TRUE,"GENERAL";"TAB3",#N/A,TRUE,"GENERAL";"TAB4",#N/A,TRUE,"GENERAL";"TAB5",#N/A,TRUE,"GENERAL"}</definedName>
    <definedName name="eryhdf">{"TAB1",#N/A,TRUE,"GENERAL";"TAB2",#N/A,TRUE,"GENERAL";"TAB3",#N/A,TRUE,"GENERAL";"TAB4",#N/A,TRUE,"GENERAL";"TAB5",#N/A,TRUE,"GENERAL"}</definedName>
    <definedName name="eryhk" localSheetId="12">{"TAB1",#N/A,TRUE,"GENERAL";"TAB2",#N/A,TRUE,"GENERAL";"TAB3",#N/A,TRUE,"GENERAL";"TAB4",#N/A,TRUE,"GENERAL";"TAB5",#N/A,TRUE,"GENERAL"}</definedName>
    <definedName name="eryhk" localSheetId="11">{"TAB1",#N/A,TRUE,"GENERAL";"TAB2",#N/A,TRUE,"GENERAL";"TAB3",#N/A,TRUE,"GENERAL";"TAB4",#N/A,TRUE,"GENERAL";"TAB5",#N/A,TRUE,"GENERAL"}</definedName>
    <definedName name="eryhk" localSheetId="13">{"TAB1",#N/A,TRUE,"GENERAL";"TAB2",#N/A,TRUE,"GENERAL";"TAB3",#N/A,TRUE,"GENERAL";"TAB4",#N/A,TRUE,"GENERAL";"TAB5",#N/A,TRUE,"GENERAL"}</definedName>
    <definedName name="eryhk" localSheetId="15">{"TAB1",#N/A,TRUE,"GENERAL";"TAB2",#N/A,TRUE,"GENERAL";"TAB3",#N/A,TRUE,"GENERAL";"TAB4",#N/A,TRUE,"GENERAL";"TAB5",#N/A,TRUE,"GENERAL"}</definedName>
    <definedName name="eryhk" localSheetId="14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 localSheetId="12">{"TAB1",#N/A,TRUE,"GENERAL";"TAB2",#N/A,TRUE,"GENERAL";"TAB3",#N/A,TRUE,"GENERAL";"TAB4",#N/A,TRUE,"GENERAL";"TAB5",#N/A,TRUE,"GENERAL"}</definedName>
    <definedName name="eryhrf" localSheetId="11">{"TAB1",#N/A,TRUE,"GENERAL";"TAB2",#N/A,TRUE,"GENERAL";"TAB3",#N/A,TRUE,"GENERAL";"TAB4",#N/A,TRUE,"GENERAL";"TAB5",#N/A,TRUE,"GENERAL"}</definedName>
    <definedName name="eryhrf" localSheetId="13">{"TAB1",#N/A,TRUE,"GENERAL";"TAB2",#N/A,TRUE,"GENERAL";"TAB3",#N/A,TRUE,"GENERAL";"TAB4",#N/A,TRUE,"GENERAL";"TAB5",#N/A,TRUE,"GENERAL"}</definedName>
    <definedName name="eryhrf" localSheetId="15">{"TAB1",#N/A,TRUE,"GENERAL";"TAB2",#N/A,TRUE,"GENERAL";"TAB3",#N/A,TRUE,"GENERAL";"TAB4",#N/A,TRUE,"GENERAL";"TAB5",#N/A,TRUE,"GENERAL"}</definedName>
    <definedName name="eryhrf" localSheetId="14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 localSheetId="12">{"TAB1",#N/A,TRUE,"GENERAL";"TAB2",#N/A,TRUE,"GENERAL";"TAB3",#N/A,TRUE,"GENERAL";"TAB4",#N/A,TRUE,"GENERAL";"TAB5",#N/A,TRUE,"GENERAL"}</definedName>
    <definedName name="eryre" localSheetId="11">{"TAB1",#N/A,TRUE,"GENERAL";"TAB2",#N/A,TRUE,"GENERAL";"TAB3",#N/A,TRUE,"GENERAL";"TAB4",#N/A,TRUE,"GENERAL";"TAB5",#N/A,TRUE,"GENERAL"}</definedName>
    <definedName name="eryre" localSheetId="13">{"TAB1",#N/A,TRUE,"GENERAL";"TAB2",#N/A,TRUE,"GENERAL";"TAB3",#N/A,TRUE,"GENERAL";"TAB4",#N/A,TRUE,"GENERAL";"TAB5",#N/A,TRUE,"GENERAL"}</definedName>
    <definedName name="eryre" localSheetId="15">{"TAB1",#N/A,TRUE,"GENERAL";"TAB2",#N/A,TRUE,"GENERAL";"TAB3",#N/A,TRUE,"GENERAL";"TAB4",#N/A,TRUE,"GENERAL";"TAB5",#N/A,TRUE,"GENERAL"}</definedName>
    <definedName name="eryre" localSheetId="14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 localSheetId="12">{"via1",#N/A,TRUE,"general";"via2",#N/A,TRUE,"general";"via3",#N/A,TRUE,"general"}</definedName>
    <definedName name="erytd" localSheetId="11">{"via1",#N/A,TRUE,"general";"via2",#N/A,TRUE,"general";"via3",#N/A,TRUE,"general"}</definedName>
    <definedName name="erytd" localSheetId="13">{"via1",#N/A,TRUE,"general";"via2",#N/A,TRUE,"general";"via3",#N/A,TRUE,"general"}</definedName>
    <definedName name="erytd" localSheetId="15">{"via1",#N/A,TRUE,"general";"via2",#N/A,TRUE,"general";"via3",#N/A,TRUE,"general"}</definedName>
    <definedName name="erytd" localSheetId="14">{"via1",#N/A,TRUE,"general";"via2",#N/A,TRUE,"general";"via3",#N/A,TRUE,"general"}</definedName>
    <definedName name="erytd">{"via1",#N/A,TRUE,"general";"via2",#N/A,TRUE,"general";"via3",#N/A,TRUE,"general"}</definedName>
    <definedName name="eryty" localSheetId="12">{"via1",#N/A,TRUE,"general";"via2",#N/A,TRUE,"general";"via3",#N/A,TRUE,"general"}</definedName>
    <definedName name="eryty" localSheetId="11">{"via1",#N/A,TRUE,"general";"via2",#N/A,TRUE,"general";"via3",#N/A,TRUE,"general"}</definedName>
    <definedName name="eryty" localSheetId="13">{"via1",#N/A,TRUE,"general";"via2",#N/A,TRUE,"general";"via3",#N/A,TRUE,"general"}</definedName>
    <definedName name="eryty" localSheetId="15">{"via1",#N/A,TRUE,"general";"via2",#N/A,TRUE,"general";"via3",#N/A,TRUE,"general"}</definedName>
    <definedName name="eryty" localSheetId="14">{"via1",#N/A,TRUE,"general";"via2",#N/A,TRUE,"general";"via3",#N/A,TRUE,"general"}</definedName>
    <definedName name="eryty">{"via1",#N/A,TRUE,"general";"via2",#N/A,TRUE,"general";"via3",#N/A,TRUE,"general"}</definedName>
    <definedName name="eryy" localSheetId="12">{"via1",#N/A,TRUE,"general";"via2",#N/A,TRUE,"general";"via3",#N/A,TRUE,"general"}</definedName>
    <definedName name="eryy" localSheetId="11">{"via1",#N/A,TRUE,"general";"via2",#N/A,TRUE,"general";"via3",#N/A,TRUE,"general"}</definedName>
    <definedName name="eryy" localSheetId="13">{"via1",#N/A,TRUE,"general";"via2",#N/A,TRUE,"general";"via3",#N/A,TRUE,"general"}</definedName>
    <definedName name="eryy" localSheetId="15">{"via1",#N/A,TRUE,"general";"via2",#N/A,TRUE,"general";"via3",#N/A,TRUE,"general"}</definedName>
    <definedName name="eryy" localSheetId="14">{"via1",#N/A,TRUE,"general";"via2",#N/A,TRUE,"general";"via3",#N/A,TRUE,"general"}</definedName>
    <definedName name="eryy">{"via1",#N/A,TRUE,"general";"via2",#N/A,TRUE,"general";"via3",#N/A,TRUE,"general"}</definedName>
    <definedName name="ES1_1" localSheetId="8">#REF!</definedName>
    <definedName name="ES1_1">#REF!</definedName>
    <definedName name="ES1_10" localSheetId="8">#REF!</definedName>
    <definedName name="ES1_10">#REF!</definedName>
    <definedName name="ES1_11" localSheetId="8">#REF!</definedName>
    <definedName name="ES1_11">#REF!</definedName>
    <definedName name="ES1_12" localSheetId="8">#REF!</definedName>
    <definedName name="ES1_12">#REF!</definedName>
    <definedName name="ES1_13" localSheetId="8">#REF!</definedName>
    <definedName name="ES1_13">#REF!</definedName>
    <definedName name="ES1_14" localSheetId="8">#REF!</definedName>
    <definedName name="ES1_14">#REF!</definedName>
    <definedName name="ES1_15" localSheetId="8">#REF!</definedName>
    <definedName name="ES1_15">#REF!</definedName>
    <definedName name="ES1_16" localSheetId="8">#REF!</definedName>
    <definedName name="ES1_16">#REF!</definedName>
    <definedName name="ES1_17" localSheetId="8">#REF!</definedName>
    <definedName name="ES1_17">#REF!</definedName>
    <definedName name="ES1_18" localSheetId="8">#REF!</definedName>
    <definedName name="ES1_18">#REF!</definedName>
    <definedName name="ES1_19" localSheetId="8">#REF!</definedName>
    <definedName name="ES1_19">#REF!</definedName>
    <definedName name="ES1_2" localSheetId="8">#REF!</definedName>
    <definedName name="ES1_2">#REF!</definedName>
    <definedName name="ES1_20" localSheetId="8">#REF!</definedName>
    <definedName name="ES1_20">#REF!</definedName>
    <definedName name="ES1_21" localSheetId="8">#REF!</definedName>
    <definedName name="ES1_21">#REF!</definedName>
    <definedName name="ES1_22" localSheetId="8">#REF!</definedName>
    <definedName name="ES1_22">#REF!</definedName>
    <definedName name="ES1_23" localSheetId="8">#REF!</definedName>
    <definedName name="ES1_23">#REF!</definedName>
    <definedName name="ES1_24" localSheetId="8">#REF!</definedName>
    <definedName name="ES1_24">#REF!</definedName>
    <definedName name="ES1_25" localSheetId="8">#REF!</definedName>
    <definedName name="ES1_25">#REF!</definedName>
    <definedName name="ES1_26" localSheetId="8">#REF!</definedName>
    <definedName name="ES1_26">#REF!</definedName>
    <definedName name="ES1_27" localSheetId="8">#REF!</definedName>
    <definedName name="ES1_27">#REF!</definedName>
    <definedName name="ES1_28" localSheetId="8">#REF!</definedName>
    <definedName name="ES1_28">#REF!</definedName>
    <definedName name="ES1_29" localSheetId="8">#REF!</definedName>
    <definedName name="ES1_29">#REF!</definedName>
    <definedName name="ES1_3" localSheetId="8">#REF!</definedName>
    <definedName name="ES1_3">#REF!</definedName>
    <definedName name="ES1_30" localSheetId="8">#REF!</definedName>
    <definedName name="ES1_30">#REF!</definedName>
    <definedName name="ES1_31" localSheetId="8">#REF!</definedName>
    <definedName name="ES1_31">#REF!</definedName>
    <definedName name="ES1_32" localSheetId="8">#REF!</definedName>
    <definedName name="ES1_32">#REF!</definedName>
    <definedName name="ES1_33" localSheetId="8">#REF!</definedName>
    <definedName name="ES1_33">#REF!</definedName>
    <definedName name="ES1_34" localSheetId="8">#REF!</definedName>
    <definedName name="ES1_34">#REF!</definedName>
    <definedName name="ES1_35" localSheetId="8">#REF!</definedName>
    <definedName name="ES1_35">#REF!</definedName>
    <definedName name="ES1_36" localSheetId="8">#REF!</definedName>
    <definedName name="ES1_36">#REF!</definedName>
    <definedName name="ES1_37" localSheetId="8">#REF!</definedName>
    <definedName name="ES1_37">#REF!</definedName>
    <definedName name="ES1_38" localSheetId="8">#REF!</definedName>
    <definedName name="ES1_38">#REF!</definedName>
    <definedName name="ES1_39" localSheetId="8">#REF!</definedName>
    <definedName name="ES1_39">#REF!</definedName>
    <definedName name="ES1_4" localSheetId="8">#REF!</definedName>
    <definedName name="ES1_4">#REF!</definedName>
    <definedName name="ES1_40" localSheetId="8">#REF!</definedName>
    <definedName name="ES1_40">#REF!</definedName>
    <definedName name="ES1_41" localSheetId="8">#REF!</definedName>
    <definedName name="ES1_41">#REF!</definedName>
    <definedName name="ES1_42" localSheetId="8">#REF!</definedName>
    <definedName name="ES1_42">#REF!</definedName>
    <definedName name="ES1_43" localSheetId="8">#REF!</definedName>
    <definedName name="ES1_43">#REF!</definedName>
    <definedName name="ES1_5" localSheetId="8">#REF!</definedName>
    <definedName name="ES1_5">#REF!</definedName>
    <definedName name="ES1_6" localSheetId="8">#REF!</definedName>
    <definedName name="ES1_6">#REF!</definedName>
    <definedName name="ES1_7" localSheetId="8">#REF!</definedName>
    <definedName name="ES1_7">#REF!</definedName>
    <definedName name="ES1_8" localSheetId="8">#REF!</definedName>
    <definedName name="ES1_8">#REF!</definedName>
    <definedName name="ES1_9" localSheetId="8">#REF!</definedName>
    <definedName name="ES1_9">#REF!</definedName>
    <definedName name="ES2_1" localSheetId="8">#REF!</definedName>
    <definedName name="ES2_1">#REF!</definedName>
    <definedName name="ES2_10" localSheetId="8">#REF!</definedName>
    <definedName name="ES2_10">#REF!</definedName>
    <definedName name="ES2_11" localSheetId="8">#REF!</definedName>
    <definedName name="ES2_11">#REF!</definedName>
    <definedName name="ES2_12" localSheetId="8">#REF!</definedName>
    <definedName name="ES2_12">#REF!</definedName>
    <definedName name="ES2_13" localSheetId="8">#REF!</definedName>
    <definedName name="ES2_13">#REF!</definedName>
    <definedName name="ES2_14" localSheetId="8">#REF!</definedName>
    <definedName name="ES2_14">#REF!</definedName>
    <definedName name="ES2_15" localSheetId="8">#REF!</definedName>
    <definedName name="ES2_15">#REF!</definedName>
    <definedName name="ES2_16" localSheetId="8">#REF!</definedName>
    <definedName name="ES2_16">#REF!</definedName>
    <definedName name="ES2_17" localSheetId="8">#REF!</definedName>
    <definedName name="ES2_17">#REF!</definedName>
    <definedName name="ES2_18" localSheetId="8">#REF!</definedName>
    <definedName name="ES2_18">#REF!</definedName>
    <definedName name="ES2_19" localSheetId="8">#REF!</definedName>
    <definedName name="ES2_19">#REF!</definedName>
    <definedName name="ES2_2" localSheetId="8">#REF!</definedName>
    <definedName name="ES2_2">#REF!</definedName>
    <definedName name="ES2_20" localSheetId="8">#REF!</definedName>
    <definedName name="ES2_20">#REF!</definedName>
    <definedName name="ES2_21" localSheetId="8">#REF!</definedName>
    <definedName name="ES2_21">#REF!</definedName>
    <definedName name="ES2_22" localSheetId="8">#REF!</definedName>
    <definedName name="ES2_22">#REF!</definedName>
    <definedName name="ES2_23" localSheetId="8">#REF!</definedName>
    <definedName name="ES2_23">#REF!</definedName>
    <definedName name="ES2_24" localSheetId="8">#REF!</definedName>
    <definedName name="ES2_24">#REF!</definedName>
    <definedName name="ES2_25" localSheetId="8">#REF!</definedName>
    <definedName name="ES2_25">#REF!</definedName>
    <definedName name="ES2_26" localSheetId="8">#REF!</definedName>
    <definedName name="ES2_26">#REF!</definedName>
    <definedName name="ES2_27" localSheetId="8">#REF!</definedName>
    <definedName name="ES2_27">#REF!</definedName>
    <definedName name="ES2_28" localSheetId="8">#REF!</definedName>
    <definedName name="ES2_28">#REF!</definedName>
    <definedName name="ES2_29" localSheetId="8">#REF!</definedName>
    <definedName name="ES2_29">#REF!</definedName>
    <definedName name="ES2_3" localSheetId="8">#REF!</definedName>
    <definedName name="ES2_3">#REF!</definedName>
    <definedName name="ES2_30" localSheetId="8">#REF!</definedName>
    <definedName name="ES2_30">#REF!</definedName>
    <definedName name="ES2_31" localSheetId="8">#REF!</definedName>
    <definedName name="ES2_31">#REF!</definedName>
    <definedName name="ES2_32" localSheetId="8">#REF!</definedName>
    <definedName name="ES2_32">#REF!</definedName>
    <definedName name="ES2_33" localSheetId="8">#REF!</definedName>
    <definedName name="ES2_33">#REF!</definedName>
    <definedName name="ES2_34" localSheetId="8">#REF!</definedName>
    <definedName name="ES2_34">#REF!</definedName>
    <definedName name="ES2_35" localSheetId="8">#REF!</definedName>
    <definedName name="ES2_35">#REF!</definedName>
    <definedName name="ES2_36" localSheetId="8">#REF!</definedName>
    <definedName name="ES2_36">#REF!</definedName>
    <definedName name="ES2_37" localSheetId="8">#REF!</definedName>
    <definedName name="ES2_37">#REF!</definedName>
    <definedName name="ES2_38" localSheetId="8">#REF!</definedName>
    <definedName name="ES2_38">#REF!</definedName>
    <definedName name="ES2_39" localSheetId="8">#REF!</definedName>
    <definedName name="ES2_39">#REF!</definedName>
    <definedName name="ES2_4" localSheetId="8">#REF!</definedName>
    <definedName name="ES2_4">#REF!</definedName>
    <definedName name="ES2_40" localSheetId="8">#REF!</definedName>
    <definedName name="ES2_40">#REF!</definedName>
    <definedName name="ES2_41" localSheetId="8">#REF!</definedName>
    <definedName name="ES2_41">#REF!</definedName>
    <definedName name="ES2_42" localSheetId="8">#REF!</definedName>
    <definedName name="ES2_42">#REF!</definedName>
    <definedName name="ES2_43" localSheetId="8">#REF!</definedName>
    <definedName name="ES2_43">#REF!</definedName>
    <definedName name="ES2_5" localSheetId="8">#REF!</definedName>
    <definedName name="ES2_5">#REF!</definedName>
    <definedName name="ES2_6" localSheetId="8">#REF!</definedName>
    <definedName name="ES2_6">#REF!</definedName>
    <definedName name="ES2_7" localSheetId="8">#REF!</definedName>
    <definedName name="ES2_7">#REF!</definedName>
    <definedName name="ES2_8" localSheetId="8">#REF!</definedName>
    <definedName name="ES2_8">#REF!</definedName>
    <definedName name="ES2_9" localSheetId="8">#REF!</definedName>
    <definedName name="ES2_9">#REF!</definedName>
    <definedName name="ES3_1" localSheetId="8">#REF!</definedName>
    <definedName name="ES3_1">#REF!</definedName>
    <definedName name="ES3_10" localSheetId="8">#REF!</definedName>
    <definedName name="ES3_10">#REF!</definedName>
    <definedName name="ES3_11" localSheetId="8">#REF!</definedName>
    <definedName name="ES3_11">#REF!</definedName>
    <definedName name="ES3_12" localSheetId="8">#REF!</definedName>
    <definedName name="ES3_12">#REF!</definedName>
    <definedName name="ES3_13" localSheetId="8">#REF!</definedName>
    <definedName name="ES3_13">#REF!</definedName>
    <definedName name="ES3_14" localSheetId="8">#REF!</definedName>
    <definedName name="ES3_14">#REF!</definedName>
    <definedName name="ES3_15" localSheetId="8">#REF!</definedName>
    <definedName name="ES3_15">#REF!</definedName>
    <definedName name="ES3_16" localSheetId="8">#REF!</definedName>
    <definedName name="ES3_16">#REF!</definedName>
    <definedName name="ES3_17" localSheetId="8">#REF!</definedName>
    <definedName name="ES3_17">#REF!</definedName>
    <definedName name="ES3_18" localSheetId="8">#REF!</definedName>
    <definedName name="ES3_18">#REF!</definedName>
    <definedName name="ES3_19" localSheetId="8">#REF!</definedName>
    <definedName name="ES3_19">#REF!</definedName>
    <definedName name="ES3_2" localSheetId="8">#REF!</definedName>
    <definedName name="ES3_2">#REF!</definedName>
    <definedName name="ES3_20" localSheetId="8">#REF!</definedName>
    <definedName name="ES3_20">#REF!</definedName>
    <definedName name="ES3_21" localSheetId="8">#REF!</definedName>
    <definedName name="ES3_21">#REF!</definedName>
    <definedName name="ES3_22" localSheetId="8">#REF!</definedName>
    <definedName name="ES3_22">#REF!</definedName>
    <definedName name="ES3_23" localSheetId="8">#REF!</definedName>
    <definedName name="ES3_23">#REF!</definedName>
    <definedName name="ES3_24" localSheetId="8">#REF!</definedName>
    <definedName name="ES3_24">#REF!</definedName>
    <definedName name="ES3_25" localSheetId="8">#REF!</definedName>
    <definedName name="ES3_25">#REF!</definedName>
    <definedName name="ES3_26" localSheetId="8">#REF!</definedName>
    <definedName name="ES3_26">#REF!</definedName>
    <definedName name="ES3_27" localSheetId="8">#REF!</definedName>
    <definedName name="ES3_27">#REF!</definedName>
    <definedName name="ES3_28" localSheetId="8">#REF!</definedName>
    <definedName name="ES3_28">#REF!</definedName>
    <definedName name="ES3_29" localSheetId="8">#REF!</definedName>
    <definedName name="ES3_29">#REF!</definedName>
    <definedName name="ES3_3" localSheetId="8">#REF!</definedName>
    <definedName name="ES3_3">#REF!</definedName>
    <definedName name="ES3_30" localSheetId="8">#REF!</definedName>
    <definedName name="ES3_30">#REF!</definedName>
    <definedName name="ES3_31" localSheetId="8">#REF!</definedName>
    <definedName name="ES3_31">#REF!</definedName>
    <definedName name="ES3_32" localSheetId="8">#REF!</definedName>
    <definedName name="ES3_32">#REF!</definedName>
    <definedName name="ES3_33" localSheetId="8">#REF!</definedName>
    <definedName name="ES3_33">#REF!</definedName>
    <definedName name="ES3_34" localSheetId="8">#REF!</definedName>
    <definedName name="ES3_34">#REF!</definedName>
    <definedName name="ES3_35" localSheetId="8">#REF!</definedName>
    <definedName name="ES3_35">#REF!</definedName>
    <definedName name="ES3_36" localSheetId="8">#REF!</definedName>
    <definedName name="ES3_36">#REF!</definedName>
    <definedName name="ES3_37" localSheetId="8">#REF!</definedName>
    <definedName name="ES3_37">#REF!</definedName>
    <definedName name="ES3_38" localSheetId="8">#REF!</definedName>
    <definedName name="ES3_38">#REF!</definedName>
    <definedName name="ES3_39" localSheetId="8">#REF!</definedName>
    <definedName name="ES3_39">#REF!</definedName>
    <definedName name="ES3_4" localSheetId="8">#REF!</definedName>
    <definedName name="ES3_4">#REF!</definedName>
    <definedName name="ES3_40" localSheetId="8">#REF!</definedName>
    <definedName name="ES3_40">#REF!</definedName>
    <definedName name="ES3_41" localSheetId="8">#REF!</definedName>
    <definedName name="ES3_41">#REF!</definedName>
    <definedName name="ES3_42" localSheetId="8">#REF!</definedName>
    <definedName name="ES3_42">#REF!</definedName>
    <definedName name="ES3_43" localSheetId="8">#REF!</definedName>
    <definedName name="ES3_43">#REF!</definedName>
    <definedName name="ES3_5" localSheetId="8">#REF!</definedName>
    <definedName name="ES3_5">#REF!</definedName>
    <definedName name="ES3_6" localSheetId="8">#REF!</definedName>
    <definedName name="ES3_6">#REF!</definedName>
    <definedName name="ES3_7" localSheetId="8">#REF!</definedName>
    <definedName name="ES3_7">#REF!</definedName>
    <definedName name="ES3_8" localSheetId="8">#REF!</definedName>
    <definedName name="ES3_8">#REF!</definedName>
    <definedName name="ES3_9" localSheetId="8">#REF!</definedName>
    <definedName name="ES3_9">#REF!</definedName>
    <definedName name="ES4_1" localSheetId="8">#REF!</definedName>
    <definedName name="ES4_1">#REF!</definedName>
    <definedName name="ES4_10" localSheetId="8">#REF!</definedName>
    <definedName name="ES4_10">#REF!</definedName>
    <definedName name="ES4_11" localSheetId="8">#REF!</definedName>
    <definedName name="ES4_11">#REF!</definedName>
    <definedName name="ES4_12" localSheetId="8">#REF!</definedName>
    <definedName name="ES4_12">#REF!</definedName>
    <definedName name="ES4_13" localSheetId="8">#REF!</definedName>
    <definedName name="ES4_13">#REF!</definedName>
    <definedName name="ES4_14" localSheetId="8">#REF!</definedName>
    <definedName name="ES4_14">#REF!</definedName>
    <definedName name="ES4_15" localSheetId="8">#REF!</definedName>
    <definedName name="ES4_15">#REF!</definedName>
    <definedName name="ES4_16" localSheetId="8">#REF!</definedName>
    <definedName name="ES4_16">#REF!</definedName>
    <definedName name="ES4_17" localSheetId="8">#REF!</definedName>
    <definedName name="ES4_17">#REF!</definedName>
    <definedName name="ES4_18" localSheetId="8">#REF!</definedName>
    <definedName name="ES4_18">#REF!</definedName>
    <definedName name="ES4_19" localSheetId="8">#REF!</definedName>
    <definedName name="ES4_19">#REF!</definedName>
    <definedName name="ES4_2" localSheetId="8">#REF!</definedName>
    <definedName name="ES4_2">#REF!</definedName>
    <definedName name="ES4_20" localSheetId="8">#REF!</definedName>
    <definedName name="ES4_20">#REF!</definedName>
    <definedName name="ES4_21" localSheetId="8">#REF!</definedName>
    <definedName name="ES4_21">#REF!</definedName>
    <definedName name="ES4_22" localSheetId="8">#REF!</definedName>
    <definedName name="ES4_22">#REF!</definedName>
    <definedName name="ES4_23" localSheetId="8">#REF!</definedName>
    <definedName name="ES4_23">#REF!</definedName>
    <definedName name="ES4_24" localSheetId="8">#REF!</definedName>
    <definedName name="ES4_24">#REF!</definedName>
    <definedName name="ES4_25" localSheetId="8">#REF!</definedName>
    <definedName name="ES4_25">#REF!</definedName>
    <definedName name="ES4_26" localSheetId="8">#REF!</definedName>
    <definedName name="ES4_26">#REF!</definedName>
    <definedName name="ES4_27" localSheetId="8">#REF!</definedName>
    <definedName name="ES4_27">#REF!</definedName>
    <definedName name="ES4_28" localSheetId="8">#REF!</definedName>
    <definedName name="ES4_28">#REF!</definedName>
    <definedName name="ES4_29" localSheetId="8">#REF!</definedName>
    <definedName name="ES4_29">#REF!</definedName>
    <definedName name="ES4_3" localSheetId="8">#REF!</definedName>
    <definedName name="ES4_3">#REF!</definedName>
    <definedName name="ES4_30" localSheetId="8">#REF!</definedName>
    <definedName name="ES4_30">#REF!</definedName>
    <definedName name="ES4_31" localSheetId="8">#REF!</definedName>
    <definedName name="ES4_31">#REF!</definedName>
    <definedName name="ES4_32" localSheetId="8">#REF!</definedName>
    <definedName name="ES4_32">#REF!</definedName>
    <definedName name="ES4_33" localSheetId="8">#REF!</definedName>
    <definedName name="ES4_33">#REF!</definedName>
    <definedName name="ES4_34" localSheetId="8">#REF!</definedName>
    <definedName name="ES4_34">#REF!</definedName>
    <definedName name="ES4_35" localSheetId="8">#REF!</definedName>
    <definedName name="ES4_35">#REF!</definedName>
    <definedName name="ES4_36" localSheetId="8">#REF!</definedName>
    <definedName name="ES4_36">#REF!</definedName>
    <definedName name="ES4_37" localSheetId="8">#REF!</definedName>
    <definedName name="ES4_37">#REF!</definedName>
    <definedName name="ES4_38" localSheetId="8">#REF!</definedName>
    <definedName name="ES4_38">#REF!</definedName>
    <definedName name="ES4_39" localSheetId="8">#REF!</definedName>
    <definedName name="ES4_39">#REF!</definedName>
    <definedName name="ES4_4" localSheetId="8">#REF!</definedName>
    <definedName name="ES4_4">#REF!</definedName>
    <definedName name="ES4_40" localSheetId="8">#REF!</definedName>
    <definedName name="ES4_40">#REF!</definedName>
    <definedName name="ES4_41" localSheetId="8">#REF!</definedName>
    <definedName name="ES4_41">#REF!</definedName>
    <definedName name="ES4_42" localSheetId="8">#REF!</definedName>
    <definedName name="ES4_42">#REF!</definedName>
    <definedName name="ES4_43" localSheetId="8">#REF!</definedName>
    <definedName name="ES4_43">#REF!</definedName>
    <definedName name="ES4_5" localSheetId="8">#REF!</definedName>
    <definedName name="ES4_5">#REF!</definedName>
    <definedName name="ES4_6" localSheetId="8">#REF!</definedName>
    <definedName name="ES4_6">#REF!</definedName>
    <definedName name="ES4_7" localSheetId="8">#REF!</definedName>
    <definedName name="ES4_7">#REF!</definedName>
    <definedName name="ES4_8" localSheetId="8">#REF!</definedName>
    <definedName name="ES4_8">#REF!</definedName>
    <definedName name="ES4_9" localSheetId="8">#REF!</definedName>
    <definedName name="ES4_9">#REF!</definedName>
    <definedName name="ES5_1" localSheetId="8">#REF!</definedName>
    <definedName name="ES5_1">#REF!</definedName>
    <definedName name="ES5_10" localSheetId="8">#REF!</definedName>
    <definedName name="ES5_10">#REF!</definedName>
    <definedName name="ES5_11" localSheetId="8">#REF!</definedName>
    <definedName name="ES5_11">#REF!</definedName>
    <definedName name="ES5_12" localSheetId="8">#REF!</definedName>
    <definedName name="ES5_12">#REF!</definedName>
    <definedName name="ES5_13" localSheetId="8">#REF!</definedName>
    <definedName name="ES5_13">#REF!</definedName>
    <definedName name="ES5_14" localSheetId="8">#REF!</definedName>
    <definedName name="ES5_14">#REF!</definedName>
    <definedName name="ES5_15" localSheetId="8">#REF!</definedName>
    <definedName name="ES5_15">#REF!</definedName>
    <definedName name="ES5_16" localSheetId="8">#REF!</definedName>
    <definedName name="ES5_16">#REF!</definedName>
    <definedName name="ES5_17" localSheetId="8">#REF!</definedName>
    <definedName name="ES5_17">#REF!</definedName>
    <definedName name="ES5_18" localSheetId="8">#REF!</definedName>
    <definedName name="ES5_18">#REF!</definedName>
    <definedName name="ES5_19" localSheetId="8">#REF!</definedName>
    <definedName name="ES5_19">#REF!</definedName>
    <definedName name="ES5_2" localSheetId="8">#REF!</definedName>
    <definedName name="ES5_2">#REF!</definedName>
    <definedName name="ES5_20" localSheetId="8">#REF!</definedName>
    <definedName name="ES5_20">#REF!</definedName>
    <definedName name="ES5_21" localSheetId="8">#REF!</definedName>
    <definedName name="ES5_21">#REF!</definedName>
    <definedName name="ES5_22" localSheetId="8">#REF!</definedName>
    <definedName name="ES5_22">#REF!</definedName>
    <definedName name="ES5_23" localSheetId="8">#REF!</definedName>
    <definedName name="ES5_23">#REF!</definedName>
    <definedName name="ES5_24" localSheetId="8">#REF!</definedName>
    <definedName name="ES5_24">#REF!</definedName>
    <definedName name="ES5_25" localSheetId="8">#REF!</definedName>
    <definedName name="ES5_25">#REF!</definedName>
    <definedName name="ES5_26" localSheetId="8">#REF!</definedName>
    <definedName name="ES5_26">#REF!</definedName>
    <definedName name="ES5_27" localSheetId="8">#REF!</definedName>
    <definedName name="ES5_27">#REF!</definedName>
    <definedName name="ES5_28" localSheetId="8">#REF!</definedName>
    <definedName name="ES5_28">#REF!</definedName>
    <definedName name="ES5_29" localSheetId="8">#REF!</definedName>
    <definedName name="ES5_29">#REF!</definedName>
    <definedName name="ES5_3" localSheetId="8">#REF!</definedName>
    <definedName name="ES5_3">#REF!</definedName>
    <definedName name="ES5_30" localSheetId="8">#REF!</definedName>
    <definedName name="ES5_30">#REF!</definedName>
    <definedName name="ES5_31" localSheetId="8">#REF!</definedName>
    <definedName name="ES5_31">#REF!</definedName>
    <definedName name="ES5_32" localSheetId="8">#REF!</definedName>
    <definedName name="ES5_32">#REF!</definedName>
    <definedName name="ES5_33" localSheetId="8">#REF!</definedName>
    <definedName name="ES5_33">#REF!</definedName>
    <definedName name="ES5_34" localSheetId="8">#REF!</definedName>
    <definedName name="ES5_34">#REF!</definedName>
    <definedName name="ES5_35" localSheetId="8">#REF!</definedName>
    <definedName name="ES5_35">#REF!</definedName>
    <definedName name="ES5_36" localSheetId="8">#REF!</definedName>
    <definedName name="ES5_36">#REF!</definedName>
    <definedName name="ES5_37" localSheetId="8">#REF!</definedName>
    <definedName name="ES5_37">#REF!</definedName>
    <definedName name="ES5_38" localSheetId="8">#REF!</definedName>
    <definedName name="ES5_38">#REF!</definedName>
    <definedName name="ES5_39" localSheetId="8">#REF!</definedName>
    <definedName name="ES5_39">#REF!</definedName>
    <definedName name="ES5_4" localSheetId="8">#REF!</definedName>
    <definedName name="ES5_4">#REF!</definedName>
    <definedName name="ES5_40" localSheetId="8">#REF!</definedName>
    <definedName name="ES5_40">#REF!</definedName>
    <definedName name="ES5_41" localSheetId="8">#REF!</definedName>
    <definedName name="ES5_41">#REF!</definedName>
    <definedName name="ES5_42" localSheetId="8">#REF!</definedName>
    <definedName name="ES5_42">#REF!</definedName>
    <definedName name="ES5_43" localSheetId="8">#REF!</definedName>
    <definedName name="ES5_43">#REF!</definedName>
    <definedName name="ES5_5" localSheetId="8">#REF!</definedName>
    <definedName name="ES5_5">#REF!</definedName>
    <definedName name="ES5_6" localSheetId="8">#REF!</definedName>
    <definedName name="ES5_6">#REF!</definedName>
    <definedName name="ES5_7" localSheetId="8">#REF!</definedName>
    <definedName name="ES5_7">#REF!</definedName>
    <definedName name="ES5_8" localSheetId="8">#REF!</definedName>
    <definedName name="ES5_8">#REF!</definedName>
    <definedName name="ES5_9" localSheetId="8">#REF!</definedName>
    <definedName name="ES5_9">#REF!</definedName>
    <definedName name="ES6_1" localSheetId="8">#REF!</definedName>
    <definedName name="ES6_1">#REF!</definedName>
    <definedName name="ES6_10" localSheetId="8">#REF!</definedName>
    <definedName name="ES6_10">#REF!</definedName>
    <definedName name="ES6_11" localSheetId="8">#REF!</definedName>
    <definedName name="ES6_11">#REF!</definedName>
    <definedName name="ES6_12" localSheetId="8">#REF!</definedName>
    <definedName name="ES6_12">#REF!</definedName>
    <definedName name="ES6_13" localSheetId="8">#REF!</definedName>
    <definedName name="ES6_13">#REF!</definedName>
    <definedName name="ES6_14" localSheetId="8">#REF!</definedName>
    <definedName name="ES6_14">#REF!</definedName>
    <definedName name="ES6_15" localSheetId="8">#REF!</definedName>
    <definedName name="ES6_15">#REF!</definedName>
    <definedName name="ES6_16" localSheetId="8">#REF!</definedName>
    <definedName name="ES6_16">#REF!</definedName>
    <definedName name="ES6_17" localSheetId="8">#REF!</definedName>
    <definedName name="ES6_17">#REF!</definedName>
    <definedName name="ES6_18" localSheetId="8">#REF!</definedName>
    <definedName name="ES6_18">#REF!</definedName>
    <definedName name="ES6_19" localSheetId="8">#REF!</definedName>
    <definedName name="ES6_19">#REF!</definedName>
    <definedName name="ES6_2" localSheetId="8">#REF!</definedName>
    <definedName name="ES6_2">#REF!</definedName>
    <definedName name="ES6_20" localSheetId="8">#REF!</definedName>
    <definedName name="ES6_20">#REF!</definedName>
    <definedName name="ES6_21" localSheetId="8">#REF!</definedName>
    <definedName name="ES6_21">#REF!</definedName>
    <definedName name="ES6_22" localSheetId="8">#REF!</definedName>
    <definedName name="ES6_22">#REF!</definedName>
    <definedName name="ES6_23" localSheetId="8">#REF!</definedName>
    <definedName name="ES6_23">#REF!</definedName>
    <definedName name="ES6_24" localSheetId="8">#REF!</definedName>
    <definedName name="ES6_24">#REF!</definedName>
    <definedName name="ES6_25" localSheetId="8">#REF!</definedName>
    <definedName name="ES6_25">#REF!</definedName>
    <definedName name="ES6_26" localSheetId="8">#REF!</definedName>
    <definedName name="ES6_26">#REF!</definedName>
    <definedName name="ES6_27" localSheetId="8">#REF!</definedName>
    <definedName name="ES6_27">#REF!</definedName>
    <definedName name="ES6_28" localSheetId="8">#REF!</definedName>
    <definedName name="ES6_28">#REF!</definedName>
    <definedName name="ES6_29" localSheetId="8">#REF!</definedName>
    <definedName name="ES6_29">#REF!</definedName>
    <definedName name="ES6_3" localSheetId="8">#REF!</definedName>
    <definedName name="ES6_3">#REF!</definedName>
    <definedName name="ES6_30" localSheetId="8">#REF!</definedName>
    <definedName name="ES6_30">#REF!</definedName>
    <definedName name="ES6_31" localSheetId="8">#REF!</definedName>
    <definedName name="ES6_31">#REF!</definedName>
    <definedName name="ES6_32" localSheetId="8">#REF!</definedName>
    <definedName name="ES6_32">#REF!</definedName>
    <definedName name="ES6_33" localSheetId="8">#REF!</definedName>
    <definedName name="ES6_33">#REF!</definedName>
    <definedName name="ES6_34" localSheetId="8">#REF!</definedName>
    <definedName name="ES6_34">#REF!</definedName>
    <definedName name="ES6_35" localSheetId="8">#REF!</definedName>
    <definedName name="ES6_35">#REF!</definedName>
    <definedName name="ES6_36" localSheetId="8">#REF!</definedName>
    <definedName name="ES6_36">#REF!</definedName>
    <definedName name="ES6_37" localSheetId="8">#REF!</definedName>
    <definedName name="ES6_37">#REF!</definedName>
    <definedName name="ES6_38" localSheetId="8">#REF!</definedName>
    <definedName name="ES6_38">#REF!</definedName>
    <definedName name="ES6_39" localSheetId="8">#REF!</definedName>
    <definedName name="ES6_39">#REF!</definedName>
    <definedName name="ES6_4" localSheetId="8">#REF!</definedName>
    <definedName name="ES6_4">#REF!</definedName>
    <definedName name="ES6_40" localSheetId="8">#REF!</definedName>
    <definedName name="ES6_40">#REF!</definedName>
    <definedName name="ES6_41" localSheetId="8">#REF!</definedName>
    <definedName name="ES6_41">#REF!</definedName>
    <definedName name="ES6_42" localSheetId="8">#REF!</definedName>
    <definedName name="ES6_42">#REF!</definedName>
    <definedName name="ES6_43" localSheetId="8">#REF!</definedName>
    <definedName name="ES6_43">#REF!</definedName>
    <definedName name="ES6_5" localSheetId="8">#REF!</definedName>
    <definedName name="ES6_5">#REF!</definedName>
    <definedName name="ES6_6" localSheetId="8">#REF!</definedName>
    <definedName name="ES6_6">#REF!</definedName>
    <definedName name="ES6_7" localSheetId="8">#REF!</definedName>
    <definedName name="ES6_7">#REF!</definedName>
    <definedName name="ES6_8" localSheetId="8">#REF!</definedName>
    <definedName name="ES6_8">#REF!</definedName>
    <definedName name="ES6_9" localSheetId="8">#REF!</definedName>
    <definedName name="ES6_9">#REF!</definedName>
    <definedName name="escal58">[6]precio!$F$29</definedName>
    <definedName name="escalones">[33]lisprecios!#REF!</definedName>
    <definedName name="ESCOMBRERA">'[14]LISTA DE MATERIALES'!$D$135</definedName>
    <definedName name="esmaltadoi">#REF!</definedName>
    <definedName name="ESMALTE" localSheetId="8">#REF!</definedName>
    <definedName name="ESMALTE">#REF!</definedName>
    <definedName name="ESMIM">'[4]A.U. BASICOS2'!$C$92</definedName>
    <definedName name="ESMIN">[16]Basicos!$C$150</definedName>
    <definedName name="ESPECIFICACION">#REF!</definedName>
    <definedName name="Especificación">#REF!</definedName>
    <definedName name="ESPEJO_4_MM">'[14]LISTA DE MATERIALES'!$D$132</definedName>
    <definedName name="EST">[13]Precios!$C$23</definedName>
    <definedName name="EST10A" localSheetId="8">#REF!</definedName>
    <definedName name="EST10A">#REF!</definedName>
    <definedName name="EST10V1">#REF!</definedName>
    <definedName name="EST11A" localSheetId="8">#REF!</definedName>
    <definedName name="EST11A">#REF!</definedName>
    <definedName name="ESTACA">#REF!</definedName>
    <definedName name="estacas">[19]MATERIALES!$C$40</definedName>
    <definedName name="ESTACAS_80_cm">'[14]LISTA DE MATERIALES'!$D$133</definedName>
    <definedName name="ESTRUCTURA_DE_SOPORTE">'[14]LISTA DE MATERIALES'!$D$134</definedName>
    <definedName name="Estuco_listo_x_25kg">[16]Precios!$C$274</definedName>
    <definedName name="ETERNIT6" localSheetId="8">#REF!</definedName>
    <definedName name="ETERNIT6">#REF!</definedName>
    <definedName name="etertgg" localSheetId="12">{"via1",#N/A,TRUE,"general";"via2",#N/A,TRUE,"general";"via3",#N/A,TRUE,"general"}</definedName>
    <definedName name="etertgg" localSheetId="11">{"via1",#N/A,TRUE,"general";"via2",#N/A,TRUE,"general";"via3",#N/A,TRUE,"general"}</definedName>
    <definedName name="etertgg" localSheetId="13">{"via1",#N/A,TRUE,"general";"via2",#N/A,TRUE,"general";"via3",#N/A,TRUE,"general"}</definedName>
    <definedName name="etertgg" localSheetId="15">{"via1",#N/A,TRUE,"general";"via2",#N/A,TRUE,"general";"via3",#N/A,TRUE,"general"}</definedName>
    <definedName name="etertgg" localSheetId="14">{"via1",#N/A,TRUE,"general";"via2",#N/A,TRUE,"general";"via3",#N/A,TRUE,"general"}</definedName>
    <definedName name="etertgg">{"via1",#N/A,TRUE,"general";"via2",#N/A,TRUE,"general";"via3",#N/A,TRUE,"general"}</definedName>
    <definedName name="etewt" localSheetId="12">{"TAB1",#N/A,TRUE,"GENERAL";"TAB2",#N/A,TRUE,"GENERAL";"TAB3",#N/A,TRUE,"GENERAL";"TAB4",#N/A,TRUE,"GENERAL";"TAB5",#N/A,TRUE,"GENERAL"}</definedName>
    <definedName name="etewt" localSheetId="11">{"TAB1",#N/A,TRUE,"GENERAL";"TAB2",#N/A,TRUE,"GENERAL";"TAB3",#N/A,TRUE,"GENERAL";"TAB4",#N/A,TRUE,"GENERAL";"TAB5",#N/A,TRUE,"GENERAL"}</definedName>
    <definedName name="etewt" localSheetId="13">{"TAB1",#N/A,TRUE,"GENERAL";"TAB2",#N/A,TRUE,"GENERAL";"TAB3",#N/A,TRUE,"GENERAL";"TAB4",#N/A,TRUE,"GENERAL";"TAB5",#N/A,TRUE,"GENERAL"}</definedName>
    <definedName name="etewt" localSheetId="15">{"TAB1",#N/A,TRUE,"GENERAL";"TAB2",#N/A,TRUE,"GENERAL";"TAB3",#N/A,TRUE,"GENERAL";"TAB4",#N/A,TRUE,"GENERAL";"TAB5",#N/A,TRUE,"GENERAL"}</definedName>
    <definedName name="etewt" localSheetId="14">{"TAB1",#N/A,TRUE,"GENERAL";"TAB2",#N/A,TRUE,"GENERAL";"TAB3",#N/A,TRUE,"GENERAL";"TAB4",#N/A,TRUE,"GENERAL";"TAB5",#N/A,TRUE,"GENERAL"}</definedName>
    <definedName name="etewt">{"TAB1",#N/A,TRUE,"GENERAL";"TAB2",#N/A,TRUE,"GENERAL";"TAB3",#N/A,TRUE,"GENERAL";"TAB4",#N/A,TRUE,"GENERAL";"TAB5",#N/A,TRUE,"GENERAL"}</definedName>
    <definedName name="etu" localSheetId="12">{"via1",#N/A,TRUE,"general";"via2",#N/A,TRUE,"general";"via3",#N/A,TRUE,"general"}</definedName>
    <definedName name="etu" localSheetId="11">{"via1",#N/A,TRUE,"general";"via2",#N/A,TRUE,"general";"via3",#N/A,TRUE,"general"}</definedName>
    <definedName name="etu" localSheetId="13">{"via1",#N/A,TRUE,"general";"via2",#N/A,TRUE,"general";"via3",#N/A,TRUE,"general"}</definedName>
    <definedName name="etu" localSheetId="15">{"via1",#N/A,TRUE,"general";"via2",#N/A,TRUE,"general";"via3",#N/A,TRUE,"general"}</definedName>
    <definedName name="etu" localSheetId="14">{"via1",#N/A,TRUE,"general";"via2",#N/A,TRUE,"general";"via3",#N/A,TRUE,"general"}</definedName>
    <definedName name="etu">{"via1",#N/A,TRUE,"general";"via2",#N/A,TRUE,"general";"via3",#N/A,TRUE,"general"}</definedName>
    <definedName name="etueh" localSheetId="12">{"via1",#N/A,TRUE,"general";"via2",#N/A,TRUE,"general";"via3",#N/A,TRUE,"general"}</definedName>
    <definedName name="etueh" localSheetId="11">{"via1",#N/A,TRUE,"general";"via2",#N/A,TRUE,"general";"via3",#N/A,TRUE,"general"}</definedName>
    <definedName name="etueh" localSheetId="13">{"via1",#N/A,TRUE,"general";"via2",#N/A,TRUE,"general";"via3",#N/A,TRUE,"general"}</definedName>
    <definedName name="etueh" localSheetId="15">{"via1",#N/A,TRUE,"general";"via2",#N/A,TRUE,"general";"via3",#N/A,TRUE,"general"}</definedName>
    <definedName name="etueh" localSheetId="14">{"via1",#N/A,TRUE,"general";"via2",#N/A,TRUE,"general";"via3",#N/A,TRUE,"general"}</definedName>
    <definedName name="etueh">{"via1",#N/A,TRUE,"general";"via2",#N/A,TRUE,"general";"via3",#N/A,TRUE,"general"}</definedName>
    <definedName name="etyty" localSheetId="12">{"via1",#N/A,TRUE,"general";"via2",#N/A,TRUE,"general";"via3",#N/A,TRUE,"general"}</definedName>
    <definedName name="etyty" localSheetId="11">{"via1",#N/A,TRUE,"general";"via2",#N/A,TRUE,"general";"via3",#N/A,TRUE,"general"}</definedName>
    <definedName name="etyty" localSheetId="13">{"via1",#N/A,TRUE,"general";"via2",#N/A,TRUE,"general";"via3",#N/A,TRUE,"general"}</definedName>
    <definedName name="etyty" localSheetId="15">{"via1",#N/A,TRUE,"general";"via2",#N/A,TRUE,"general";"via3",#N/A,TRUE,"general"}</definedName>
    <definedName name="etyty" localSheetId="14">{"via1",#N/A,TRUE,"general";"via2",#N/A,TRUE,"general";"via3",#N/A,TRUE,"general"}</definedName>
    <definedName name="etyty">{"via1",#N/A,TRUE,"general";"via2",#N/A,TRUE,"general";"via3",#N/A,TRUE,"general"}</definedName>
    <definedName name="etyu" localSheetId="12">{"TAB1",#N/A,TRUE,"GENERAL";"TAB2",#N/A,TRUE,"GENERAL";"TAB3",#N/A,TRUE,"GENERAL";"TAB4",#N/A,TRUE,"GENERAL";"TAB5",#N/A,TRUE,"GENERAL"}</definedName>
    <definedName name="etyu" localSheetId="11">{"TAB1",#N/A,TRUE,"GENERAL";"TAB2",#N/A,TRUE,"GENERAL";"TAB3",#N/A,TRUE,"GENERAL";"TAB4",#N/A,TRUE,"GENERAL";"TAB5",#N/A,TRUE,"GENERAL"}</definedName>
    <definedName name="etyu" localSheetId="13">{"TAB1",#N/A,TRUE,"GENERAL";"TAB2",#N/A,TRUE,"GENERAL";"TAB3",#N/A,TRUE,"GENERAL";"TAB4",#N/A,TRUE,"GENERAL";"TAB5",#N/A,TRUE,"GENERAL"}</definedName>
    <definedName name="etyu" localSheetId="15">{"TAB1",#N/A,TRUE,"GENERAL";"TAB2",#N/A,TRUE,"GENERAL";"TAB3",#N/A,TRUE,"GENERAL";"TAB4",#N/A,TRUE,"GENERAL";"TAB5",#N/A,TRUE,"GENERAL"}</definedName>
    <definedName name="etyu" localSheetId="14">{"TAB1",#N/A,TRUE,"GENERAL";"TAB2",#N/A,TRUE,"GENERAL";"TAB3",#N/A,TRUE,"GENERAL";"TAB4",#N/A,TRUE,"GENERAL";"TAB5",#N/A,TRUE,"GENERAL"}</definedName>
    <definedName name="etyu">{"TAB1",#N/A,TRUE,"GENERAL";"TAB2",#N/A,TRUE,"GENERAL";"TAB3",#N/A,TRUE,"GENERAL";"TAB4",#N/A,TRUE,"GENERAL";"TAB5",#N/A,TRUE,"GENERAL"}</definedName>
    <definedName name="eu" localSheetId="12">{"via1",#N/A,TRUE,"general";"via2",#N/A,TRUE,"general";"via3",#N/A,TRUE,"general"}</definedName>
    <definedName name="eu" localSheetId="11">{"via1",#N/A,TRUE,"general";"via2",#N/A,TRUE,"general";"via3",#N/A,TRUE,"general"}</definedName>
    <definedName name="eu" localSheetId="13">{"via1",#N/A,TRUE,"general";"via2",#N/A,TRUE,"general";"via3",#N/A,TRUE,"general"}</definedName>
    <definedName name="eu" localSheetId="15">{"via1",#N/A,TRUE,"general";"via2",#N/A,TRUE,"general";"via3",#N/A,TRUE,"general"}</definedName>
    <definedName name="eu" localSheetId="14">{"via1",#N/A,TRUE,"general";"via2",#N/A,TRUE,"general";"via3",#N/A,TRUE,"general"}</definedName>
    <definedName name="eu">{"via1",#N/A,TRUE,"general";"via2",#N/A,TRUE,"general";"via3",#N/A,TRUE,"general"}</definedName>
    <definedName name="eut" localSheetId="12">{"via1",#N/A,TRUE,"general";"via2",#N/A,TRUE,"general";"via3",#N/A,TRUE,"general"}</definedName>
    <definedName name="eut" localSheetId="11">{"via1",#N/A,TRUE,"general";"via2",#N/A,TRUE,"general";"via3",#N/A,TRUE,"general"}</definedName>
    <definedName name="eut" localSheetId="13">{"via1",#N/A,TRUE,"general";"via2",#N/A,TRUE,"general";"via3",#N/A,TRUE,"general"}</definedName>
    <definedName name="eut" localSheetId="15">{"via1",#N/A,TRUE,"general";"via2",#N/A,TRUE,"general";"via3",#N/A,TRUE,"general"}</definedName>
    <definedName name="eut" localSheetId="14">{"via1",#N/A,TRUE,"general";"via2",#N/A,TRUE,"general";"via3",#N/A,TRUE,"general"}</definedName>
    <definedName name="eut">{"via1",#N/A,TRUE,"general";"via2",#N/A,TRUE,"general";"via3",#N/A,TRUE,"general"}</definedName>
    <definedName name="euyt" localSheetId="12">{"TAB1",#N/A,TRUE,"GENERAL";"TAB2",#N/A,TRUE,"GENERAL";"TAB3",#N/A,TRUE,"GENERAL";"TAB4",#N/A,TRUE,"GENERAL";"TAB5",#N/A,TRUE,"GENERAL"}</definedName>
    <definedName name="euyt" localSheetId="11">{"TAB1",#N/A,TRUE,"GENERAL";"TAB2",#N/A,TRUE,"GENERAL";"TAB3",#N/A,TRUE,"GENERAL";"TAB4",#N/A,TRUE,"GENERAL";"TAB5",#N/A,TRUE,"GENERAL"}</definedName>
    <definedName name="euyt" localSheetId="13">{"TAB1",#N/A,TRUE,"GENERAL";"TAB2",#N/A,TRUE,"GENERAL";"TAB3",#N/A,TRUE,"GENERAL";"TAB4",#N/A,TRUE,"GENERAL";"TAB5",#N/A,TRUE,"GENERAL"}</definedName>
    <definedName name="euyt" localSheetId="15">{"TAB1",#N/A,TRUE,"GENERAL";"TAB2",#N/A,TRUE,"GENERAL";"TAB3",#N/A,TRUE,"GENERAL";"TAB4",#N/A,TRUE,"GENERAL";"TAB5",#N/A,TRUE,"GENERAL"}</definedName>
    <definedName name="euyt" localSheetId="14">{"TAB1",#N/A,TRUE,"GENERAL";"TAB2",#N/A,TRUE,"GENERAL";"TAB3",#N/A,TRUE,"GENERAL";"TAB4",#N/A,TRUE,"GENERAL";"TAB5",#N/A,TRUE,"GENERAL"}</definedName>
    <definedName name="euyt">{"TAB1",#N/A,TRUE,"GENERAL";"TAB2",#N/A,TRUE,"GENERAL";"TAB3",#N/A,TRUE,"GENERAL";"TAB4",#N/A,TRUE,"GENERAL";"TAB5",#N/A,TRUE,"GENERAL"}</definedName>
    <definedName name="ev.Calculation">-4135</definedName>
    <definedName name="ev.Initialized">#REF!</definedName>
    <definedName name="ewegt" localSheetId="12">{"TAB1",#N/A,TRUE,"GENERAL";"TAB2",#N/A,TRUE,"GENERAL";"TAB3",#N/A,TRUE,"GENERAL";"TAB4",#N/A,TRUE,"GENERAL";"TAB5",#N/A,TRUE,"GENERAL"}</definedName>
    <definedName name="ewegt" localSheetId="11">{"TAB1",#N/A,TRUE,"GENERAL";"TAB2",#N/A,TRUE,"GENERAL";"TAB3",#N/A,TRUE,"GENERAL";"TAB4",#N/A,TRUE,"GENERAL";"TAB5",#N/A,TRUE,"GENERAL"}</definedName>
    <definedName name="ewegt" localSheetId="13">{"TAB1",#N/A,TRUE,"GENERAL";"TAB2",#N/A,TRUE,"GENERAL";"TAB3",#N/A,TRUE,"GENERAL";"TAB4",#N/A,TRUE,"GENERAL";"TAB5",#N/A,TRUE,"GENERAL"}</definedName>
    <definedName name="ewegt" localSheetId="15">{"TAB1",#N/A,TRUE,"GENERAL";"TAB2",#N/A,TRUE,"GENERAL";"TAB3",#N/A,TRUE,"GENERAL";"TAB4",#N/A,TRUE,"GENERAL";"TAB5",#N/A,TRUE,"GENERAL"}</definedName>
    <definedName name="ewegt" localSheetId="14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 localSheetId="12">{"TAB1",#N/A,TRUE,"GENERAL";"TAB2",#N/A,TRUE,"GENERAL";"TAB3",#N/A,TRUE,"GENERAL";"TAB4",#N/A,TRUE,"GENERAL";"TAB5",#N/A,TRUE,"GENERAL"}</definedName>
    <definedName name="ewfewfg" localSheetId="11">{"TAB1",#N/A,TRUE,"GENERAL";"TAB2",#N/A,TRUE,"GENERAL";"TAB3",#N/A,TRUE,"GENERAL";"TAB4",#N/A,TRUE,"GENERAL";"TAB5",#N/A,TRUE,"GENERAL"}</definedName>
    <definedName name="ewfewfg" localSheetId="13">{"TAB1",#N/A,TRUE,"GENERAL";"TAB2",#N/A,TRUE,"GENERAL";"TAB3",#N/A,TRUE,"GENERAL";"TAB4",#N/A,TRUE,"GENERAL";"TAB5",#N/A,TRUE,"GENERAL"}</definedName>
    <definedName name="ewfewfg" localSheetId="15">{"TAB1",#N/A,TRUE,"GENERAL";"TAB2",#N/A,TRUE,"GENERAL";"TAB3",#N/A,TRUE,"GENERAL";"TAB4",#N/A,TRUE,"GENERAL";"TAB5",#N/A,TRUE,"GENERAL"}</definedName>
    <definedName name="ewfewfg" localSheetId="14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 localSheetId="12">{"TAB1",#N/A,TRUE,"GENERAL";"TAB2",#N/A,TRUE,"GENERAL";"TAB3",#N/A,TRUE,"GENERAL";"TAB4",#N/A,TRUE,"GENERAL";"TAB5",#N/A,TRUE,"GENERAL"}</definedName>
    <definedName name="ewre" localSheetId="11">{"TAB1",#N/A,TRUE,"GENERAL";"TAB2",#N/A,TRUE,"GENERAL";"TAB3",#N/A,TRUE,"GENERAL";"TAB4",#N/A,TRUE,"GENERAL";"TAB5",#N/A,TRUE,"GENERAL"}</definedName>
    <definedName name="ewre" localSheetId="13">{"TAB1",#N/A,TRUE,"GENERAL";"TAB2",#N/A,TRUE,"GENERAL";"TAB3",#N/A,TRUE,"GENERAL";"TAB4",#N/A,TRUE,"GENERAL";"TAB5",#N/A,TRUE,"GENERAL"}</definedName>
    <definedName name="ewre" localSheetId="15">{"TAB1",#N/A,TRUE,"GENERAL";"TAB2",#N/A,TRUE,"GENERAL";"TAB3",#N/A,TRUE,"GENERAL";"TAB4",#N/A,TRUE,"GENERAL";"TAB5",#N/A,TRUE,"GENERAL"}</definedName>
    <definedName name="ewre" localSheetId="14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 localSheetId="12">{"TAB1",#N/A,TRUE,"GENERAL";"TAB2",#N/A,TRUE,"GENERAL";"TAB3",#N/A,TRUE,"GENERAL";"TAB4",#N/A,TRUE,"GENERAL";"TAB5",#N/A,TRUE,"GENERAL"}</definedName>
    <definedName name="ewrewf" localSheetId="11">{"TAB1",#N/A,TRUE,"GENERAL";"TAB2",#N/A,TRUE,"GENERAL";"TAB3",#N/A,TRUE,"GENERAL";"TAB4",#N/A,TRUE,"GENERAL";"TAB5",#N/A,TRUE,"GENERAL"}</definedName>
    <definedName name="ewrewf" localSheetId="13">{"TAB1",#N/A,TRUE,"GENERAL";"TAB2",#N/A,TRUE,"GENERAL";"TAB3",#N/A,TRUE,"GENERAL";"TAB4",#N/A,TRUE,"GENERAL";"TAB5",#N/A,TRUE,"GENERAL"}</definedName>
    <definedName name="ewrewf" localSheetId="15">{"TAB1",#N/A,TRUE,"GENERAL";"TAB2",#N/A,TRUE,"GENERAL";"TAB3",#N/A,TRUE,"GENERAL";"TAB4",#N/A,TRUE,"GENERAL";"TAB5",#N/A,TRUE,"GENERAL"}</definedName>
    <definedName name="ewrewf" localSheetId="14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 localSheetId="12">{"TAB1",#N/A,TRUE,"GENERAL";"TAB2",#N/A,TRUE,"GENERAL";"TAB3",#N/A,TRUE,"GENERAL";"TAB4",#N/A,TRUE,"GENERAL";"TAB5",#N/A,TRUE,"GENERAL"}</definedName>
    <definedName name="ewrr" localSheetId="11">{"TAB1",#N/A,TRUE,"GENERAL";"TAB2",#N/A,TRUE,"GENERAL";"TAB3",#N/A,TRUE,"GENERAL";"TAB4",#N/A,TRUE,"GENERAL";"TAB5",#N/A,TRUE,"GENERAL"}</definedName>
    <definedName name="ewrr" localSheetId="13">{"TAB1",#N/A,TRUE,"GENERAL";"TAB2",#N/A,TRUE,"GENERAL";"TAB3",#N/A,TRUE,"GENERAL";"TAB4",#N/A,TRUE,"GENERAL";"TAB5",#N/A,TRUE,"GENERAL"}</definedName>
    <definedName name="ewrr" localSheetId="15">{"TAB1",#N/A,TRUE,"GENERAL";"TAB2",#N/A,TRUE,"GENERAL";"TAB3",#N/A,TRUE,"GENERAL";"TAB4",#N/A,TRUE,"GENERAL";"TAB5",#N/A,TRUE,"GENERAL"}</definedName>
    <definedName name="ewrr" localSheetId="14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 localSheetId="12">{"TAB1",#N/A,TRUE,"GENERAL";"TAB2",#N/A,TRUE,"GENERAL";"TAB3",#N/A,TRUE,"GENERAL";"TAB4",#N/A,TRUE,"GENERAL";"TAB5",#N/A,TRUE,"GENERAL"}</definedName>
    <definedName name="ewrt" localSheetId="11">{"TAB1",#N/A,TRUE,"GENERAL";"TAB2",#N/A,TRUE,"GENERAL";"TAB3",#N/A,TRUE,"GENERAL";"TAB4",#N/A,TRUE,"GENERAL";"TAB5",#N/A,TRUE,"GENERAL"}</definedName>
    <definedName name="ewrt" localSheetId="13">{"TAB1",#N/A,TRUE,"GENERAL";"TAB2",#N/A,TRUE,"GENERAL";"TAB3",#N/A,TRUE,"GENERAL";"TAB4",#N/A,TRUE,"GENERAL";"TAB5",#N/A,TRUE,"GENERAL"}</definedName>
    <definedName name="ewrt" localSheetId="15">{"TAB1",#N/A,TRUE,"GENERAL";"TAB2",#N/A,TRUE,"GENERAL";"TAB3",#N/A,TRUE,"GENERAL";"TAB4",#N/A,TRUE,"GENERAL";"TAB5",#N/A,TRUE,"GENERAL"}</definedName>
    <definedName name="ewrt" localSheetId="14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 localSheetId="12">{"TAB1",#N/A,TRUE,"GENERAL";"TAB2",#N/A,TRUE,"GENERAL";"TAB3",#N/A,TRUE,"GENERAL";"TAB4",#N/A,TRUE,"GENERAL";"TAB5",#N/A,TRUE,"GENERAL"}</definedName>
    <definedName name="ewrwer" localSheetId="11">{"TAB1",#N/A,TRUE,"GENERAL";"TAB2",#N/A,TRUE,"GENERAL";"TAB3",#N/A,TRUE,"GENERAL";"TAB4",#N/A,TRUE,"GENERAL";"TAB5",#N/A,TRUE,"GENERAL"}</definedName>
    <definedName name="ewrwer" localSheetId="13">{"TAB1",#N/A,TRUE,"GENERAL";"TAB2",#N/A,TRUE,"GENERAL";"TAB3",#N/A,TRUE,"GENERAL";"TAB4",#N/A,TRUE,"GENERAL";"TAB5",#N/A,TRUE,"GENERAL"}</definedName>
    <definedName name="ewrwer" localSheetId="15">{"TAB1",#N/A,TRUE,"GENERAL";"TAB2",#N/A,TRUE,"GENERAL";"TAB3",#N/A,TRUE,"GENERAL";"TAB4",#N/A,TRUE,"GENERAL";"TAB5",#N/A,TRUE,"GENERAL"}</definedName>
    <definedName name="ewrwer" localSheetId="14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AVACIONES">[58]Hoja2!$A$3:$C$11</definedName>
    <definedName name="Excel_BuiltIn_Print_Area_1">#REF!</definedName>
    <definedName name="Excel_BuiltIn_Print_Area_1_1" localSheetId="8">#REF!</definedName>
    <definedName name="Excel_BuiltIn_Print_Area_1_1">#REF!</definedName>
    <definedName name="Excel_BuiltIn_Print_Area_1_1_1" localSheetId="8">#REF!</definedName>
    <definedName name="Excel_BuiltIn_Print_Area_1_1_1">#REF!</definedName>
    <definedName name="Excel_BuiltIn_Print_Area_1_1_1_1" localSheetId="8">#REF!</definedName>
    <definedName name="Excel_BuiltIn_Print_Area_1_1_1_1">#REF!</definedName>
    <definedName name="Excel_BuiltIn_Print_Area_1_1_1_1_1" localSheetId="8">#REF!</definedName>
    <definedName name="Excel_BuiltIn_Print_Area_1_1_1_1_1">#REF!</definedName>
    <definedName name="Excel_BuiltIn_Print_Area_1_1_1_1_1_1" localSheetId="8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 localSheetId="8">#REF!</definedName>
    <definedName name="Excel_BuiltIn_Print_Titles_1_1">#REF!</definedName>
    <definedName name="Excel_BuiltIn_Print_Titles_1_1_1" localSheetId="8">#REF!</definedName>
    <definedName name="Excel_BuiltIn_Print_Titles_1_1_1">#REF!</definedName>
    <definedName name="Excel_BuiltIn_Print_Titles_1_1_1_1" localSheetId="8">#REF!</definedName>
    <definedName name="Excel_BuiltIn_Print_Titles_1_1_1_1">#REF!</definedName>
    <definedName name="Excel_BuiltIn_Print_Titles_3">'[71]COSTOS OFICINA'!#REF!</definedName>
    <definedName name="Excel_BuiltIn_Print_Titles_4">'[71]COSTOS CAMPAMENTO'!#REF!</definedName>
    <definedName name="EXCROC">'[72]Análisis de precios'!$H$52</definedName>
    <definedName name="eyteyt" localSheetId="12">{#N/A,#N/A,FALSE,"CCTV"}</definedName>
    <definedName name="eyteyt" localSheetId="15">{#N/A,#N/A,FALSE,"CCTV"}</definedName>
    <definedName name="eyteyt">{#N/A,#N/A,FALSE,"CCTV"}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 localSheetId="12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localSheetId="15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C">#REF!</definedName>
    <definedName name="Falso_fondo_en_PRFV">[16]Precios!$C$127</definedName>
    <definedName name="FAVIGEL_25_KG">'[14]LISTA DE MATERIALES'!$D$136</definedName>
    <definedName name="FC_COPIA" localSheetId="12">{"'Sheet1'!$A$1:$G$85"}</definedName>
    <definedName name="FC_COPIA" localSheetId="15">{"'Sheet1'!$A$1:$G$85"}</definedName>
    <definedName name="FC_COPIA">{"'Sheet1'!$A$1:$G$85"}</definedName>
    <definedName name="fda" localSheetId="12">{"TAB1",#N/A,TRUE,"GENERAL";"TAB2",#N/A,TRUE,"GENERAL";"TAB3",#N/A,TRUE,"GENERAL";"TAB4",#N/A,TRUE,"GENERAL";"TAB5",#N/A,TRUE,"GENERAL"}</definedName>
    <definedName name="fda" localSheetId="11">{"TAB1",#N/A,TRUE,"GENERAL";"TAB2",#N/A,TRUE,"GENERAL";"TAB3",#N/A,TRUE,"GENERAL";"TAB4",#N/A,TRUE,"GENERAL";"TAB5",#N/A,TRUE,"GENERAL"}</definedName>
    <definedName name="fda" localSheetId="13">{"TAB1",#N/A,TRUE,"GENERAL";"TAB2",#N/A,TRUE,"GENERAL";"TAB3",#N/A,TRUE,"GENERAL";"TAB4",#N/A,TRUE,"GENERAL";"TAB5",#N/A,TRUE,"GENERAL"}</definedName>
    <definedName name="fda" localSheetId="15">{"TAB1",#N/A,TRUE,"GENERAL";"TAB2",#N/A,TRUE,"GENERAL";"TAB3",#N/A,TRUE,"GENERAL";"TAB4",#N/A,TRUE,"GENERAL";"TAB5",#N/A,TRUE,"GENERAL"}</definedName>
    <definedName name="fda" localSheetId="14">{"TAB1",#N/A,TRUE,"GENERAL";"TAB2",#N/A,TRUE,"GENERAL";"TAB3",#N/A,TRUE,"GENERAL";"TAB4",#N/A,TRUE,"GENERAL";"TAB5",#N/A,TRUE,"GENERAL"}</definedName>
    <definedName name="fda">{"TAB1",#N/A,TRUE,"GENERAL";"TAB2",#N/A,TRUE,"GENERAL";"TAB3",#N/A,TRUE,"GENERAL";"TAB4",#N/A,TRUE,"GENERAL";"TAB5",#N/A,TRUE,"GENERAL"}</definedName>
    <definedName name="fdbjp" localSheetId="12">{"TAB1",#N/A,TRUE,"GENERAL";"TAB2",#N/A,TRUE,"GENERAL";"TAB3",#N/A,TRUE,"GENERAL";"TAB4",#N/A,TRUE,"GENERAL";"TAB5",#N/A,TRUE,"GENERAL"}</definedName>
    <definedName name="fdbjp" localSheetId="11">{"TAB1",#N/A,TRUE,"GENERAL";"TAB2",#N/A,TRUE,"GENERAL";"TAB3",#N/A,TRUE,"GENERAL";"TAB4",#N/A,TRUE,"GENERAL";"TAB5",#N/A,TRUE,"GENERAL"}</definedName>
    <definedName name="fdbjp" localSheetId="13">{"TAB1",#N/A,TRUE,"GENERAL";"TAB2",#N/A,TRUE,"GENERAL";"TAB3",#N/A,TRUE,"GENERAL";"TAB4",#N/A,TRUE,"GENERAL";"TAB5",#N/A,TRUE,"GENERAL"}</definedName>
    <definedName name="fdbjp" localSheetId="15">{"TAB1",#N/A,TRUE,"GENERAL";"TAB2",#N/A,TRUE,"GENERAL";"TAB3",#N/A,TRUE,"GENERAL";"TAB4",#N/A,TRUE,"GENERAL";"TAB5",#N/A,TRUE,"GENERAL"}</definedName>
    <definedName name="fdbjp" localSheetId="14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dfhdfhdgh" localSheetId="12">{#N/A,#N/A,FALSE,"CCTV"}</definedName>
    <definedName name="fddfhdfhdgh" localSheetId="15">{#N/A,#N/A,FALSE,"CCTV"}</definedName>
    <definedName name="fddfhdfhdgh">{#N/A,#N/A,FALSE,"CCTV"}</definedName>
    <definedName name="fdf" localSheetId="12">{"TAB1",#N/A,TRUE,"GENERAL";"TAB2",#N/A,TRUE,"GENERAL";"TAB3",#N/A,TRUE,"GENERAL";"TAB4",#N/A,TRUE,"GENERAL";"TAB5",#N/A,TRUE,"GENERAL"}</definedName>
    <definedName name="fdf" localSheetId="11">{"TAB1",#N/A,TRUE,"GENERAL";"TAB2",#N/A,TRUE,"GENERAL";"TAB3",#N/A,TRUE,"GENERAL";"TAB4",#N/A,TRUE,"GENERAL";"TAB5",#N/A,TRUE,"GENERAL"}</definedName>
    <definedName name="fdf" localSheetId="13">{"TAB1",#N/A,TRUE,"GENERAL";"TAB2",#N/A,TRUE,"GENERAL";"TAB3",#N/A,TRUE,"GENERAL";"TAB4",#N/A,TRUE,"GENERAL";"TAB5",#N/A,TRUE,"GENERAL"}</definedName>
    <definedName name="fdf" localSheetId="15">{"TAB1",#N/A,TRUE,"GENERAL";"TAB2",#N/A,TRUE,"GENERAL";"TAB3",#N/A,TRUE,"GENERAL";"TAB4",#N/A,TRUE,"GENERAL";"TAB5",#N/A,TRUE,"GENERAL"}</definedName>
    <definedName name="fdf" localSheetId="14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FDF" localSheetId="12">{#N/A,#N/A,FALSE,"CCTV"}</definedName>
    <definedName name="FDFDF" localSheetId="15">{#N/A,#N/A,FALSE,"CCTV"}</definedName>
    <definedName name="FDFDF">{#N/A,#N/A,FALSE,"CCTV"}</definedName>
    <definedName name="fdg" localSheetId="12">{"via1",#N/A,TRUE,"general";"via2",#N/A,TRUE,"general";"via3",#N/A,TRUE,"general"}</definedName>
    <definedName name="fdg" localSheetId="11">{"via1",#N/A,TRUE,"general";"via2",#N/A,TRUE,"general";"via3",#N/A,TRUE,"general"}</definedName>
    <definedName name="fdg" localSheetId="13">{"via1",#N/A,TRUE,"general";"via2",#N/A,TRUE,"general";"via3",#N/A,TRUE,"general"}</definedName>
    <definedName name="fdg" localSheetId="15">{"via1",#N/A,TRUE,"general";"via2",#N/A,TRUE,"general";"via3",#N/A,TRUE,"general"}</definedName>
    <definedName name="fdg" localSheetId="14">{"via1",#N/A,TRUE,"general";"via2",#N/A,TRUE,"general";"via3",#N/A,TRUE,"general"}</definedName>
    <definedName name="fdg">{"via1",#N/A,TRUE,"general";"via2",#N/A,TRUE,"general";"via3",#N/A,TRUE,"general"}</definedName>
    <definedName name="FDGD" localSheetId="12">{"TAB1",#N/A,TRUE,"GENERAL";"TAB2",#N/A,TRUE,"GENERAL";"TAB3",#N/A,TRUE,"GENERAL";"TAB4",#N/A,TRUE,"GENERAL";"TAB5",#N/A,TRUE,"GENERAL"}</definedName>
    <definedName name="FDGD" localSheetId="11">{"TAB1",#N/A,TRUE,"GENERAL";"TAB2",#N/A,TRUE,"GENERAL";"TAB3",#N/A,TRUE,"GENERAL";"TAB4",#N/A,TRUE,"GENERAL";"TAB5",#N/A,TRUE,"GENERAL"}</definedName>
    <definedName name="FDGD" localSheetId="13">{"TAB1",#N/A,TRUE,"GENERAL";"TAB2",#N/A,TRUE,"GENERAL";"TAB3",#N/A,TRUE,"GENERAL";"TAB4",#N/A,TRUE,"GENERAL";"TAB5",#N/A,TRUE,"GENERAL"}</definedName>
    <definedName name="FDGD" localSheetId="15">{"TAB1",#N/A,TRUE,"GENERAL";"TAB2",#N/A,TRUE,"GENERAL";"TAB3",#N/A,TRUE,"GENERAL";"TAB4",#N/A,TRUE,"GENERAL";"TAB5",#N/A,TRUE,"GENERAL"}</definedName>
    <definedName name="FDGD" localSheetId="14">{"TAB1",#N/A,TRUE,"GENERAL";"TAB2",#N/A,TRUE,"GENERAL";"TAB3",#N/A,TRUE,"GENERAL";"TAB4",#N/A,TRUE,"GENERAL";"TAB5",#N/A,TRUE,"GENERAL"}</definedName>
    <definedName name="FDGD">{"TAB1",#N/A,TRUE,"GENERAL";"TAB2",#N/A,TRUE,"GENERAL";"TAB3",#N/A,TRUE,"GENERAL";"TAB4",#N/A,TRUE,"GENERAL";"TAB5",#N/A,TRUE,"GENERAL"}</definedName>
    <definedName name="FDGFDBBP" localSheetId="12">{"TAB1",#N/A,TRUE,"GENERAL";"TAB2",#N/A,TRUE,"GENERAL";"TAB3",#N/A,TRUE,"GENERAL";"TAB4",#N/A,TRUE,"GENERAL";"TAB5",#N/A,TRUE,"GENERAL"}</definedName>
    <definedName name="FDGFDBBP" localSheetId="11">{"TAB1",#N/A,TRUE,"GENERAL";"TAB2",#N/A,TRUE,"GENERAL";"TAB3",#N/A,TRUE,"GENERAL";"TAB4",#N/A,TRUE,"GENERAL";"TAB5",#N/A,TRUE,"GENERAL"}</definedName>
    <definedName name="FDGFDBBP" localSheetId="13">{"TAB1",#N/A,TRUE,"GENERAL";"TAB2",#N/A,TRUE,"GENERAL";"TAB3",#N/A,TRUE,"GENERAL";"TAB4",#N/A,TRUE,"GENERAL";"TAB5",#N/A,TRUE,"GENERAL"}</definedName>
    <definedName name="FDGFDBBP" localSheetId="15">{"TAB1",#N/A,TRUE,"GENERAL";"TAB2",#N/A,TRUE,"GENERAL";"TAB3",#N/A,TRUE,"GENERAL";"TAB4",#N/A,TRUE,"GENERAL";"TAB5",#N/A,TRUE,"GENERAL"}</definedName>
    <definedName name="FDGFDBBP" localSheetId="14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 localSheetId="12">{"TAB1",#N/A,TRUE,"GENERAL";"TAB2",#N/A,TRUE,"GENERAL";"TAB3",#N/A,TRUE,"GENERAL";"TAB4",#N/A,TRUE,"GENERAL";"TAB5",#N/A,TRUE,"GENERAL"}</definedName>
    <definedName name="fdh" localSheetId="11">{"TAB1",#N/A,TRUE,"GENERAL";"TAB2",#N/A,TRUE,"GENERAL";"TAB3",#N/A,TRUE,"GENERAL";"TAB4",#N/A,TRUE,"GENERAL";"TAB5",#N/A,TRUE,"GENERAL"}</definedName>
    <definedName name="fdh" localSheetId="13">{"TAB1",#N/A,TRUE,"GENERAL";"TAB2",#N/A,TRUE,"GENERAL";"TAB3",#N/A,TRUE,"GENERAL";"TAB4",#N/A,TRUE,"GENERAL";"TAB5",#N/A,TRUE,"GENERAL"}</definedName>
    <definedName name="fdh" localSheetId="15">{"TAB1",#N/A,TRUE,"GENERAL";"TAB2",#N/A,TRUE,"GENERAL";"TAB3",#N/A,TRUE,"GENERAL";"TAB4",#N/A,TRUE,"GENERAL";"TAB5",#N/A,TRUE,"GENERAL"}</definedName>
    <definedName name="fdh" localSheetId="14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 localSheetId="12">{"TAB1",#N/A,TRUE,"GENERAL";"TAB2",#N/A,TRUE,"GENERAL";"TAB3",#N/A,TRUE,"GENERAL";"TAB4",#N/A,TRUE,"GENERAL";"TAB5",#N/A,TRUE,"GENERAL"}</definedName>
    <definedName name="fdsf" localSheetId="11">{"TAB1",#N/A,TRUE,"GENERAL";"TAB2",#N/A,TRUE,"GENERAL";"TAB3",#N/A,TRUE,"GENERAL";"TAB4",#N/A,TRUE,"GENERAL";"TAB5",#N/A,TRUE,"GENERAL"}</definedName>
    <definedName name="fdsf" localSheetId="13">{"TAB1",#N/A,TRUE,"GENERAL";"TAB2",#N/A,TRUE,"GENERAL";"TAB3",#N/A,TRUE,"GENERAL";"TAB4",#N/A,TRUE,"GENERAL";"TAB5",#N/A,TRUE,"GENERAL"}</definedName>
    <definedName name="fdsf" localSheetId="15">{"TAB1",#N/A,TRUE,"GENERAL";"TAB2",#N/A,TRUE,"GENERAL";"TAB3",#N/A,TRUE,"GENERAL";"TAB4",#N/A,TRUE,"GENERAL";"TAB5",#N/A,TRUE,"GENERAL"}</definedName>
    <definedName name="fdsf" localSheetId="14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 localSheetId="12">{"TAB1",#N/A,TRUE,"GENERAL";"TAB2",#N/A,TRUE,"GENERAL";"TAB3",#N/A,TRUE,"GENERAL";"TAB4",#N/A,TRUE,"GENERAL";"TAB5",#N/A,TRUE,"GENERAL"}</definedName>
    <definedName name="fdsfds" localSheetId="11">{"TAB1",#N/A,TRUE,"GENERAL";"TAB2",#N/A,TRUE,"GENERAL";"TAB3",#N/A,TRUE,"GENERAL";"TAB4",#N/A,TRUE,"GENERAL";"TAB5",#N/A,TRUE,"GENERAL"}</definedName>
    <definedName name="fdsfds" localSheetId="13">{"TAB1",#N/A,TRUE,"GENERAL";"TAB2",#N/A,TRUE,"GENERAL";"TAB3",#N/A,TRUE,"GENERAL";"TAB4",#N/A,TRUE,"GENERAL";"TAB5",#N/A,TRUE,"GENERAL"}</definedName>
    <definedName name="fdsfds" localSheetId="15">{"TAB1",#N/A,TRUE,"GENERAL";"TAB2",#N/A,TRUE,"GENERAL";"TAB3",#N/A,TRUE,"GENERAL";"TAB4",#N/A,TRUE,"GENERAL";"TAB5",#N/A,TRUE,"GENERAL"}</definedName>
    <definedName name="fdsfds" localSheetId="14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 localSheetId="12">{"via1",#N/A,TRUE,"general";"via2",#N/A,TRUE,"general";"via3",#N/A,TRUE,"general"}</definedName>
    <definedName name="fdsfdsf" localSheetId="11">{"via1",#N/A,TRUE,"general";"via2",#N/A,TRUE,"general";"via3",#N/A,TRUE,"general"}</definedName>
    <definedName name="fdsfdsf" localSheetId="13">{"via1",#N/A,TRUE,"general";"via2",#N/A,TRUE,"general";"via3",#N/A,TRUE,"general"}</definedName>
    <definedName name="fdsfdsf" localSheetId="15">{"via1",#N/A,TRUE,"general";"via2",#N/A,TRUE,"general";"via3",#N/A,TRUE,"general"}</definedName>
    <definedName name="fdsfdsf" localSheetId="14">{"via1",#N/A,TRUE,"general";"via2",#N/A,TRUE,"general";"via3",#N/A,TRUE,"general"}</definedName>
    <definedName name="fdsfdsf">{"via1",#N/A,TRUE,"general";"via2",#N/A,TRUE,"general";"via3",#N/A,TRUE,"general"}</definedName>
    <definedName name="fdsgfds" localSheetId="12">{"via1",#N/A,TRUE,"general";"via2",#N/A,TRUE,"general";"via3",#N/A,TRUE,"general"}</definedName>
    <definedName name="fdsgfds" localSheetId="11">{"via1",#N/A,TRUE,"general";"via2",#N/A,TRUE,"general";"via3",#N/A,TRUE,"general"}</definedName>
    <definedName name="fdsgfds" localSheetId="13">{"via1",#N/A,TRUE,"general";"via2",#N/A,TRUE,"general";"via3",#N/A,TRUE,"general"}</definedName>
    <definedName name="fdsgfds" localSheetId="15">{"via1",#N/A,TRUE,"general";"via2",#N/A,TRUE,"general";"via3",#N/A,TRUE,"general"}</definedName>
    <definedName name="fdsgfds" localSheetId="14">{"via1",#N/A,TRUE,"general";"via2",#N/A,TRUE,"general";"via3",#N/A,TRUE,"general"}</definedName>
    <definedName name="fdsgfds">{"via1",#N/A,TRUE,"general";"via2",#N/A,TRUE,"general";"via3",#N/A,TRUE,"general"}</definedName>
    <definedName name="fdsgsdfu" localSheetId="12">{"TAB1",#N/A,TRUE,"GENERAL";"TAB2",#N/A,TRUE,"GENERAL";"TAB3",#N/A,TRUE,"GENERAL";"TAB4",#N/A,TRUE,"GENERAL";"TAB5",#N/A,TRUE,"GENERAL"}</definedName>
    <definedName name="fdsgsdfu" localSheetId="11">{"TAB1",#N/A,TRUE,"GENERAL";"TAB2",#N/A,TRUE,"GENERAL";"TAB3",#N/A,TRUE,"GENERAL";"TAB4",#N/A,TRUE,"GENERAL";"TAB5",#N/A,TRUE,"GENERAL"}</definedName>
    <definedName name="fdsgsdfu" localSheetId="13">{"TAB1",#N/A,TRUE,"GENERAL";"TAB2",#N/A,TRUE,"GENERAL";"TAB3",#N/A,TRUE,"GENERAL";"TAB4",#N/A,TRUE,"GENERAL";"TAB5",#N/A,TRUE,"GENERAL"}</definedName>
    <definedName name="fdsgsdfu" localSheetId="15">{"TAB1",#N/A,TRUE,"GENERAL";"TAB2",#N/A,TRUE,"GENERAL";"TAB3",#N/A,TRUE,"GENERAL";"TAB4",#N/A,TRUE,"GENERAL";"TAB5",#N/A,TRUE,"GENERAL"}</definedName>
    <definedName name="fdsgsdfu" localSheetId="14">{"TAB1",#N/A,TRUE,"GENERAL";"TAB2",#N/A,TRUE,"GENERAL";"TAB3",#N/A,TRUE,"GENERAL";"TAB4",#N/A,TRUE,"GENERAL";"TAB5",#N/A,TRUE,"GENERAL"}</definedName>
    <definedName name="fdsgsdfu">{"TAB1",#N/A,TRUE,"GENERAL";"TAB2",#N/A,TRUE,"GENERAL";"TAB3",#N/A,TRUE,"GENERAL";"TAB4",#N/A,TRUE,"GENERAL";"TAB5",#N/A,TRUE,"GENERAL"}</definedName>
    <definedName name="FDSIO" localSheetId="12">{"TAB1",#N/A,TRUE,"GENERAL";"TAB2",#N/A,TRUE,"GENERAL";"TAB3",#N/A,TRUE,"GENERAL";"TAB4",#N/A,TRUE,"GENERAL";"TAB5",#N/A,TRUE,"GENERAL"}</definedName>
    <definedName name="FDSIO" localSheetId="11">{"TAB1",#N/A,TRUE,"GENERAL";"TAB2",#N/A,TRUE,"GENERAL";"TAB3",#N/A,TRUE,"GENERAL";"TAB4",#N/A,TRUE,"GENERAL";"TAB5",#N/A,TRUE,"GENERAL"}</definedName>
    <definedName name="FDSIO" localSheetId="13">{"TAB1",#N/A,TRUE,"GENERAL";"TAB2",#N/A,TRUE,"GENERAL";"TAB3",#N/A,TRUE,"GENERAL";"TAB4",#N/A,TRUE,"GENERAL";"TAB5",#N/A,TRUE,"GENERAL"}</definedName>
    <definedName name="FDSIO" localSheetId="15">{"TAB1",#N/A,TRUE,"GENERAL";"TAB2",#N/A,TRUE,"GENERAL";"TAB3",#N/A,TRUE,"GENERAL";"TAB4",#N/A,TRUE,"GENERAL";"TAB5",#N/A,TRUE,"GENERAL"}</definedName>
    <definedName name="FDSIO" localSheetId="14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CHA">#REF!</definedName>
    <definedName name="FELIX">#REF!</definedName>
    <definedName name="ferfer" localSheetId="12">{"via1",#N/A,TRUE,"general";"via2",#N/A,TRUE,"general";"via3",#N/A,TRUE,"general"}</definedName>
    <definedName name="ferfer" localSheetId="11">{"via1",#N/A,TRUE,"general";"via2",#N/A,TRUE,"general";"via3",#N/A,TRUE,"general"}</definedName>
    <definedName name="ferfer" localSheetId="13">{"via1",#N/A,TRUE,"general";"via2",#N/A,TRUE,"general";"via3",#N/A,TRUE,"general"}</definedName>
    <definedName name="ferfer" localSheetId="15">{"via1",#N/A,TRUE,"general";"via2",#N/A,TRUE,"general";"via3",#N/A,TRUE,"general"}</definedName>
    <definedName name="ferfer" localSheetId="14">{"via1",#N/A,TRUE,"general";"via2",#N/A,TRUE,"general";"via3",#N/A,TRUE,"general"}</definedName>
    <definedName name="ferfer">{"via1",#N/A,TRUE,"general";"via2",#N/A,TRUE,"general";"via3",#N/A,TRUE,"general"}</definedName>
    <definedName name="Festivos">'[73]días habiles 2015'!$D$2:$D$21</definedName>
    <definedName name="FF">#REF!</definedName>
    <definedName name="fff" localSheetId="12">{"via1",#N/A,TRUE,"general";"via2",#N/A,TRUE,"general";"via3",#N/A,TRUE,"general"}</definedName>
    <definedName name="fff" localSheetId="13">{"via1",#N/A,TRUE,"general";"via2",#N/A,TRUE,"general";"via3",#N/A,TRUE,"general"}</definedName>
    <definedName name="fff" localSheetId="15">{"via1",#N/A,TRUE,"general";"via2",#N/A,TRUE,"general";"via3",#N/A,TRUE,"general"}</definedName>
    <definedName name="fff" localSheetId="14">{"via1",#N/A,TRUE,"general";"via2",#N/A,TRUE,"general";"via3",#N/A,TRUE,"general"}</definedName>
    <definedName name="fff">{"via1",#N/A,TRUE,"general";"via2",#N/A,TRUE,"general";"via3",#N/A,TRUE,"general"}</definedName>
    <definedName name="FFFF" localSheetId="12">#REF!</definedName>
    <definedName name="FFFF" localSheetId="15">#REF!</definedName>
    <definedName name="FFFF">#REF!</definedName>
    <definedName name="ffffd" localSheetId="12">{"via1",#N/A,TRUE,"general";"via2",#N/A,TRUE,"general";"via3",#N/A,TRUE,"general"}</definedName>
    <definedName name="ffffd" localSheetId="11">{"via1",#N/A,TRUE,"general";"via2",#N/A,TRUE,"general";"via3",#N/A,TRUE,"general"}</definedName>
    <definedName name="ffffd" localSheetId="13">{"via1",#N/A,TRUE,"general";"via2",#N/A,TRUE,"general";"via3",#N/A,TRUE,"general"}</definedName>
    <definedName name="ffffd" localSheetId="15">{"via1",#N/A,TRUE,"general";"via2",#N/A,TRUE,"general";"via3",#N/A,TRUE,"general"}</definedName>
    <definedName name="ffffd" localSheetId="14">{"via1",#N/A,TRUE,"general";"via2",#N/A,TRUE,"general";"via3",#N/A,TRUE,"general"}</definedName>
    <definedName name="ffffd">{"via1",#N/A,TRUE,"general";"via2",#N/A,TRUE,"general";"via3",#N/A,TRUE,"general"}</definedName>
    <definedName name="fffff" localSheetId="12">{"'Sheet1'!$A$1:$G$85"}</definedName>
    <definedName name="fffff" localSheetId="15">{"'Sheet1'!$A$1:$G$85"}</definedName>
    <definedName name="fffff">{"'Sheet1'!$A$1:$G$85"}</definedName>
    <definedName name="ffffff" localSheetId="12">{#N/A,#N/A,FALSE,"CCTV"}</definedName>
    <definedName name="ffffff" localSheetId="15">{#N/A,#N/A,FALSE,"CCTV"}</definedName>
    <definedName name="ffffff">{#N/A,#N/A,FALSE,"CCTV"}</definedName>
    <definedName name="fffffft" localSheetId="12">{"TAB1",#N/A,TRUE,"GENERAL";"TAB2",#N/A,TRUE,"GENERAL";"TAB3",#N/A,TRUE,"GENERAL";"TAB4",#N/A,TRUE,"GENERAL";"TAB5",#N/A,TRUE,"GENERAL"}</definedName>
    <definedName name="fffffft" localSheetId="11">{"TAB1",#N/A,TRUE,"GENERAL";"TAB2",#N/A,TRUE,"GENERAL";"TAB3",#N/A,TRUE,"GENERAL";"TAB4",#N/A,TRUE,"GENERAL";"TAB5",#N/A,TRUE,"GENERAL"}</definedName>
    <definedName name="fffffft" localSheetId="13">{"TAB1",#N/A,TRUE,"GENERAL";"TAB2",#N/A,TRUE,"GENERAL";"TAB3",#N/A,TRUE,"GENERAL";"TAB4",#N/A,TRUE,"GENERAL";"TAB5",#N/A,TRUE,"GENERAL"}</definedName>
    <definedName name="fffffft" localSheetId="15">{"TAB1",#N/A,TRUE,"GENERAL";"TAB2",#N/A,TRUE,"GENERAL";"TAB3",#N/A,TRUE,"GENERAL";"TAB4",#N/A,TRUE,"GENERAL";"TAB5",#N/A,TRUE,"GENERAL"}</definedName>
    <definedName name="fffffft" localSheetId="14">{"TAB1",#N/A,TRUE,"GENERAL";"TAB2",#N/A,TRUE,"GENERAL";"TAB3",#N/A,TRUE,"GENERAL";"TAB4",#N/A,TRUE,"GENERAL";"TAB5",#N/A,TRUE,"GENERAL"}</definedName>
    <definedName name="fffffft">{"TAB1",#N/A,TRUE,"GENERAL";"TAB2",#N/A,TRUE,"GENERAL";"TAB3",#N/A,TRUE,"GENERAL";"TAB4",#N/A,TRUE,"GENERAL";"TAB5",#N/A,TRUE,"GENERAL"}</definedName>
    <definedName name="fffffik" localSheetId="12">{"TAB1",#N/A,TRUE,"GENERAL";"TAB2",#N/A,TRUE,"GENERAL";"TAB3",#N/A,TRUE,"GENERAL";"TAB4",#N/A,TRUE,"GENERAL";"TAB5",#N/A,TRUE,"GENERAL"}</definedName>
    <definedName name="fffffik" localSheetId="11">{"TAB1",#N/A,TRUE,"GENERAL";"TAB2",#N/A,TRUE,"GENERAL";"TAB3",#N/A,TRUE,"GENERAL";"TAB4",#N/A,TRUE,"GENERAL";"TAB5",#N/A,TRUE,"GENERAL"}</definedName>
    <definedName name="fffffik" localSheetId="13">{"TAB1",#N/A,TRUE,"GENERAL";"TAB2",#N/A,TRUE,"GENERAL";"TAB3",#N/A,TRUE,"GENERAL";"TAB4",#N/A,TRUE,"GENERAL";"TAB5",#N/A,TRUE,"GENERAL"}</definedName>
    <definedName name="fffffik" localSheetId="15">{"TAB1",#N/A,TRUE,"GENERAL";"TAB2",#N/A,TRUE,"GENERAL";"TAB3",#N/A,TRUE,"GENERAL";"TAB4",#N/A,TRUE,"GENERAL";"TAB5",#N/A,TRUE,"GENERAL"}</definedName>
    <definedName name="fffffik" localSheetId="14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 localSheetId="12">{"TAB1",#N/A,TRUE,"GENERAL";"TAB2",#N/A,TRUE,"GENERAL";"TAB3",#N/A,TRUE,"GENERAL";"TAB4",#N/A,TRUE,"GENERAL";"TAB5",#N/A,TRUE,"GENERAL"}</definedName>
    <definedName name="fffffj" localSheetId="11">{"TAB1",#N/A,TRUE,"GENERAL";"TAB2",#N/A,TRUE,"GENERAL";"TAB3",#N/A,TRUE,"GENERAL";"TAB4",#N/A,TRUE,"GENERAL";"TAB5",#N/A,TRUE,"GENERAL"}</definedName>
    <definedName name="fffffj" localSheetId="13">{"TAB1",#N/A,TRUE,"GENERAL";"TAB2",#N/A,TRUE,"GENERAL";"TAB3",#N/A,TRUE,"GENERAL";"TAB4",#N/A,TRUE,"GENERAL";"TAB5",#N/A,TRUE,"GENERAL"}</definedName>
    <definedName name="fffffj" localSheetId="15">{"TAB1",#N/A,TRUE,"GENERAL";"TAB2",#N/A,TRUE,"GENERAL";"TAB3",#N/A,TRUE,"GENERAL";"TAB4",#N/A,TRUE,"GENERAL";"TAB5",#N/A,TRUE,"GENERAL"}</definedName>
    <definedName name="fffffj" localSheetId="14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 localSheetId="12">{"via1",#N/A,TRUE,"general";"via2",#N/A,TRUE,"general";"via3",#N/A,TRUE,"general"}</definedName>
    <definedName name="ffffrd" localSheetId="11">{"via1",#N/A,TRUE,"general";"via2",#N/A,TRUE,"general";"via3",#N/A,TRUE,"general"}</definedName>
    <definedName name="ffffrd" localSheetId="13">{"via1",#N/A,TRUE,"general";"via2",#N/A,TRUE,"general";"via3",#N/A,TRUE,"general"}</definedName>
    <definedName name="ffffrd" localSheetId="15">{"via1",#N/A,TRUE,"general";"via2",#N/A,TRUE,"general";"via3",#N/A,TRUE,"general"}</definedName>
    <definedName name="ffffrd" localSheetId="14">{"via1",#N/A,TRUE,"general";"via2",#N/A,TRUE,"general";"via3",#N/A,TRUE,"general"}</definedName>
    <definedName name="ffffrd">{"via1",#N/A,TRUE,"general";"via2",#N/A,TRUE,"general";"via3",#N/A,TRUE,"general"}</definedName>
    <definedName name="ffffy" localSheetId="12">{"TAB1",#N/A,TRUE,"GENERAL";"TAB2",#N/A,TRUE,"GENERAL";"TAB3",#N/A,TRUE,"GENERAL";"TAB4",#N/A,TRUE,"GENERAL";"TAB5",#N/A,TRUE,"GENERAL"}</definedName>
    <definedName name="ffffy" localSheetId="11">{"TAB1",#N/A,TRUE,"GENERAL";"TAB2",#N/A,TRUE,"GENERAL";"TAB3",#N/A,TRUE,"GENERAL";"TAB4",#N/A,TRUE,"GENERAL";"TAB5",#N/A,TRUE,"GENERAL"}</definedName>
    <definedName name="ffffy" localSheetId="13">{"TAB1",#N/A,TRUE,"GENERAL";"TAB2",#N/A,TRUE,"GENERAL";"TAB3",#N/A,TRUE,"GENERAL";"TAB4",#N/A,TRUE,"GENERAL";"TAB5",#N/A,TRUE,"GENERAL"}</definedName>
    <definedName name="ffffy" localSheetId="15">{"TAB1",#N/A,TRUE,"GENERAL";"TAB2",#N/A,TRUE,"GENERAL";"TAB3",#N/A,TRUE,"GENERAL";"TAB4",#N/A,TRUE,"GENERAL";"TAB5",#N/A,TRUE,"GENERAL"}</definedName>
    <definedName name="ffffy" localSheetId="14">{"TAB1",#N/A,TRUE,"GENERAL";"TAB2",#N/A,TRUE,"GENERAL";"TAB3",#N/A,TRUE,"GENERAL";"TAB4",#N/A,TRUE,"GENERAL";"TAB5",#N/A,TRUE,"GENERAL"}</definedName>
    <definedName name="ffffy">{"TAB1",#N/A,TRUE,"GENERAL";"TAB2",#N/A,TRUE,"GENERAL";"TAB3",#N/A,TRUE,"GENERAL";"TAB4",#N/A,TRUE,"GENERAL";"TAB5",#N/A,TRUE,"GENERAL"}</definedName>
    <definedName name="fffrfr" localSheetId="12">{"TAB1",#N/A,TRUE,"GENERAL";"TAB2",#N/A,TRUE,"GENERAL";"TAB3",#N/A,TRUE,"GENERAL";"TAB4",#N/A,TRUE,"GENERAL";"TAB5",#N/A,TRUE,"GENERAL"}</definedName>
    <definedName name="fffrfr" localSheetId="11">{"TAB1",#N/A,TRUE,"GENERAL";"TAB2",#N/A,TRUE,"GENERAL";"TAB3",#N/A,TRUE,"GENERAL";"TAB4",#N/A,TRUE,"GENERAL";"TAB5",#N/A,TRUE,"GENERAL"}</definedName>
    <definedName name="fffrfr" localSheetId="13">{"TAB1",#N/A,TRUE,"GENERAL";"TAB2",#N/A,TRUE,"GENERAL";"TAB3",#N/A,TRUE,"GENERAL";"TAB4",#N/A,TRUE,"GENERAL";"TAB5",#N/A,TRUE,"GENERAL"}</definedName>
    <definedName name="fffrfr" localSheetId="15">{"TAB1",#N/A,TRUE,"GENERAL";"TAB2",#N/A,TRUE,"GENERAL";"TAB3",#N/A,TRUE,"GENERAL";"TAB4",#N/A,TRUE,"GENERAL";"TAB5",#N/A,TRUE,"GENERAL"}</definedName>
    <definedName name="fffrfr" localSheetId="14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 localSheetId="12">{"TAB1",#N/A,TRUE,"GENERAL";"TAB2",#N/A,TRUE,"GENERAL";"TAB3",#N/A,TRUE,"GENERAL";"TAB4",#N/A,TRUE,"GENERAL";"TAB5",#N/A,TRUE,"GENERAL"}</definedName>
    <definedName name="fffs" localSheetId="11">{"TAB1",#N/A,TRUE,"GENERAL";"TAB2",#N/A,TRUE,"GENERAL";"TAB3",#N/A,TRUE,"GENERAL";"TAB4",#N/A,TRUE,"GENERAL";"TAB5",#N/A,TRUE,"GENERAL"}</definedName>
    <definedName name="fffs" localSheetId="13">{"TAB1",#N/A,TRUE,"GENERAL";"TAB2",#N/A,TRUE,"GENERAL";"TAB3",#N/A,TRUE,"GENERAL";"TAB4",#N/A,TRUE,"GENERAL";"TAB5",#N/A,TRUE,"GENERAL"}</definedName>
    <definedName name="fffs" localSheetId="15">{"TAB1",#N/A,TRUE,"GENERAL";"TAB2",#N/A,TRUE,"GENERAL";"TAB3",#N/A,TRUE,"GENERAL";"TAB4",#N/A,TRUE,"GENERAL";"TAB5",#N/A,TRUE,"GENERAL"}</definedName>
    <definedName name="fffs" localSheetId="14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 localSheetId="8">#REF!</definedName>
    <definedName name="FG">#REF!</definedName>
    <definedName name="fgdfg" localSheetId="12">{"TAB1",#N/A,TRUE,"GENERAL";"TAB2",#N/A,TRUE,"GENERAL";"TAB3",#N/A,TRUE,"GENERAL";"TAB4",#N/A,TRUE,"GENERAL";"TAB5",#N/A,TRUE,"GENERAL"}</definedName>
    <definedName name="fgdfg" localSheetId="11">{"TAB1",#N/A,TRUE,"GENERAL";"TAB2",#N/A,TRUE,"GENERAL";"TAB3",#N/A,TRUE,"GENERAL";"TAB4",#N/A,TRUE,"GENERAL";"TAB5",#N/A,TRUE,"GENERAL"}</definedName>
    <definedName name="fgdfg" localSheetId="13">{"TAB1",#N/A,TRUE,"GENERAL";"TAB2",#N/A,TRUE,"GENERAL";"TAB3",#N/A,TRUE,"GENERAL";"TAB4",#N/A,TRUE,"GENERAL";"TAB5",#N/A,TRUE,"GENERAL"}</definedName>
    <definedName name="fgdfg" localSheetId="15">{"TAB1",#N/A,TRUE,"GENERAL";"TAB2",#N/A,TRUE,"GENERAL";"TAB3",#N/A,TRUE,"GENERAL";"TAB4",#N/A,TRUE,"GENERAL";"TAB5",#N/A,TRUE,"GENERAL"}</definedName>
    <definedName name="FGDFG" localSheetId="8">#REF!</definedName>
    <definedName name="fgdfg" localSheetId="14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sgr" localSheetId="12">{"via1",#N/A,TRUE,"general";"via2",#N/A,TRUE,"general";"via3",#N/A,TRUE,"general"}</definedName>
    <definedName name="fgdfsgr" localSheetId="11">{"via1",#N/A,TRUE,"general";"via2",#N/A,TRUE,"general";"via3",#N/A,TRUE,"general"}</definedName>
    <definedName name="fgdfsgr" localSheetId="13">{"via1",#N/A,TRUE,"general";"via2",#N/A,TRUE,"general";"via3",#N/A,TRUE,"general"}</definedName>
    <definedName name="fgdfsgr" localSheetId="15">{"via1",#N/A,TRUE,"general";"via2",#N/A,TRUE,"general";"via3",#N/A,TRUE,"general"}</definedName>
    <definedName name="fgdfsgr" localSheetId="14">{"via1",#N/A,TRUE,"general";"via2",#N/A,TRUE,"general";"via3",#N/A,TRUE,"general"}</definedName>
    <definedName name="fgdfsgr">{"via1",#N/A,TRUE,"general";"via2",#N/A,TRUE,"general";"via3",#N/A,TRUE,"general"}</definedName>
    <definedName name="FGDG" localSheetId="8">#REF!</definedName>
    <definedName name="FGDG">#REF!</definedName>
    <definedName name="fgdsfg" localSheetId="12">{"TAB1",#N/A,TRUE,"GENERAL";"TAB2",#N/A,TRUE,"GENERAL";"TAB3",#N/A,TRUE,"GENERAL";"TAB4",#N/A,TRUE,"GENERAL";"TAB5",#N/A,TRUE,"GENERAL"}</definedName>
    <definedName name="fgdsfg" localSheetId="11">{"TAB1",#N/A,TRUE,"GENERAL";"TAB2",#N/A,TRUE,"GENERAL";"TAB3",#N/A,TRUE,"GENERAL";"TAB4",#N/A,TRUE,"GENERAL";"TAB5",#N/A,TRUE,"GENERAL"}</definedName>
    <definedName name="fgdsfg" localSheetId="13">{"TAB1",#N/A,TRUE,"GENERAL";"TAB2",#N/A,TRUE,"GENERAL";"TAB3",#N/A,TRUE,"GENERAL";"TAB4",#N/A,TRUE,"GENERAL";"TAB5",#N/A,TRUE,"GENERAL"}</definedName>
    <definedName name="fgdsfg" localSheetId="15">{"TAB1",#N/A,TRUE,"GENERAL";"TAB2",#N/A,TRUE,"GENERAL";"TAB3",#N/A,TRUE,"GENERAL";"TAB4",#N/A,TRUE,"GENERAL";"TAB5",#N/A,TRUE,"GENERAL"}</definedName>
    <definedName name="fgdsfg" localSheetId="14">{"TAB1",#N/A,TRUE,"GENERAL";"TAB2",#N/A,TRUE,"GENERAL";"TAB3",#N/A,TRUE,"GENERAL";"TAB4",#N/A,TRUE,"GENERAL";"TAB5",#N/A,TRUE,"GENERAL"}</definedName>
    <definedName name="fgdsfg">{"TAB1",#N/A,TRUE,"GENERAL";"TAB2",#N/A,TRUE,"GENERAL";"TAB3",#N/A,TRUE,"GENERAL";"TAB4",#N/A,TRUE,"GENERAL";"TAB5",#N/A,TRUE,"GENERAL"}</definedName>
    <definedName name="FGF" localSheetId="8">#REF!</definedName>
    <definedName name="FGF">#REF!</definedName>
    <definedName name="FGFDG" localSheetId="8">#REF!</definedName>
    <definedName name="FGFDG">#REF!</definedName>
    <definedName name="FGFDH" localSheetId="12">{"via1",#N/A,TRUE,"general";"via2",#N/A,TRUE,"general";"via3",#N/A,TRUE,"general"}</definedName>
    <definedName name="FGFDH" localSheetId="11">{"via1",#N/A,TRUE,"general";"via2",#N/A,TRUE,"general";"via3",#N/A,TRUE,"general"}</definedName>
    <definedName name="FGFDH" localSheetId="13">{"via1",#N/A,TRUE,"general";"via2",#N/A,TRUE,"general";"via3",#N/A,TRUE,"general"}</definedName>
    <definedName name="FGFDH" localSheetId="15">{"via1",#N/A,TRUE,"general";"via2",#N/A,TRUE,"general";"via3",#N/A,TRUE,"general"}</definedName>
    <definedName name="FGFDH" localSheetId="14">{"via1",#N/A,TRUE,"general";"via2",#N/A,TRUE,"general";"via3",#N/A,TRUE,"general"}</definedName>
    <definedName name="FGFDH">{"via1",#N/A,TRUE,"general";"via2",#N/A,TRUE,"general";"via3",#N/A,TRUE,"general"}</definedName>
    <definedName name="fgghhj" localSheetId="12">{"via1",#N/A,TRUE,"general";"via2",#N/A,TRUE,"general";"via3",#N/A,TRUE,"general"}</definedName>
    <definedName name="fgghhj" localSheetId="11">{"via1",#N/A,TRUE,"general";"via2",#N/A,TRUE,"general";"via3",#N/A,TRUE,"general"}</definedName>
    <definedName name="fgghhj" localSheetId="13">{"via1",#N/A,TRUE,"general";"via2",#N/A,TRUE,"general";"via3",#N/A,TRUE,"general"}</definedName>
    <definedName name="fgghhj" localSheetId="15">{"via1",#N/A,TRUE,"general";"via2",#N/A,TRUE,"general";"via3",#N/A,TRUE,"general"}</definedName>
    <definedName name="fgghhj" localSheetId="14">{"via1",#N/A,TRUE,"general";"via2",#N/A,TRUE,"general";"via3",#N/A,TRUE,"general"}</definedName>
    <definedName name="fgghhj">{"via1",#N/A,TRUE,"general";"via2",#N/A,TRUE,"general";"via3",#N/A,TRUE,"general"}</definedName>
    <definedName name="FGHFBC" localSheetId="12">{"via1",#N/A,TRUE,"general";"via2",#N/A,TRUE,"general";"via3",#N/A,TRUE,"general"}</definedName>
    <definedName name="FGHFBC" localSheetId="11">{"via1",#N/A,TRUE,"general";"via2",#N/A,TRUE,"general";"via3",#N/A,TRUE,"general"}</definedName>
    <definedName name="FGHFBC" localSheetId="13">{"via1",#N/A,TRUE,"general";"via2",#N/A,TRUE,"general";"via3",#N/A,TRUE,"general"}</definedName>
    <definedName name="FGHFBC" localSheetId="15">{"via1",#N/A,TRUE,"general";"via2",#N/A,TRUE,"general";"via3",#N/A,TRUE,"general"}</definedName>
    <definedName name="FGHFBC" localSheetId="14">{"via1",#N/A,TRUE,"general";"via2",#N/A,TRUE,"general";"via3",#N/A,TRUE,"general"}</definedName>
    <definedName name="FGHFBC">{"via1",#N/A,TRUE,"general";"via2",#N/A,TRUE,"general";"via3",#N/A,TRUE,"general"}</definedName>
    <definedName name="fghfg" localSheetId="12">{"TAB1",#N/A,TRUE,"GENERAL";"TAB2",#N/A,TRUE,"GENERAL";"TAB3",#N/A,TRUE,"GENERAL";"TAB4",#N/A,TRUE,"GENERAL";"TAB5",#N/A,TRUE,"GENERAL"}</definedName>
    <definedName name="fghfg" localSheetId="11">{"TAB1",#N/A,TRUE,"GENERAL";"TAB2",#N/A,TRUE,"GENERAL";"TAB3",#N/A,TRUE,"GENERAL";"TAB4",#N/A,TRUE,"GENERAL";"TAB5",#N/A,TRUE,"GENERAL"}</definedName>
    <definedName name="fghfg" localSheetId="13">{"TAB1",#N/A,TRUE,"GENERAL";"TAB2",#N/A,TRUE,"GENERAL";"TAB3",#N/A,TRUE,"GENERAL";"TAB4",#N/A,TRUE,"GENERAL";"TAB5",#N/A,TRUE,"GENERAL"}</definedName>
    <definedName name="fghfg" localSheetId="15">{"TAB1",#N/A,TRUE,"GENERAL";"TAB2",#N/A,TRUE,"GENERAL";"TAB3",#N/A,TRUE,"GENERAL";"TAB4",#N/A,TRUE,"GENERAL";"TAB5",#N/A,TRUE,"GENERAL"}</definedName>
    <definedName name="fghfg" localSheetId="14">{"TAB1",#N/A,TRUE,"GENERAL";"TAB2",#N/A,TRUE,"GENERAL";"TAB3",#N/A,TRUE,"GENERAL";"TAB4",#N/A,TRUE,"GENERAL";"TAB5",#N/A,TRUE,"GENERAL"}</definedName>
    <definedName name="fghfg">{"TAB1",#N/A,TRUE,"GENERAL";"TAB2",#N/A,TRUE,"GENERAL";"TAB3",#N/A,TRUE,"GENERAL";"TAB4",#N/A,TRUE,"GENERAL";"TAB5",#N/A,TRUE,"GENERAL"}</definedName>
    <definedName name="fghfgh" localSheetId="12">{"via1",#N/A,TRUE,"general";"via2",#N/A,TRUE,"general";"via3",#N/A,TRUE,"general"}</definedName>
    <definedName name="fghfgh" localSheetId="11">{"via1",#N/A,TRUE,"general";"via2",#N/A,TRUE,"general";"via3",#N/A,TRUE,"general"}</definedName>
    <definedName name="fghfgh" localSheetId="13">{"via1",#N/A,TRUE,"general";"via2",#N/A,TRUE,"general";"via3",#N/A,TRUE,"general"}</definedName>
    <definedName name="fghfgh" localSheetId="15">{"via1",#N/A,TRUE,"general";"via2",#N/A,TRUE,"general";"via3",#N/A,TRUE,"general"}</definedName>
    <definedName name="fghfgh" localSheetId="14">{"via1",#N/A,TRUE,"general";"via2",#N/A,TRUE,"general";"via3",#N/A,TRUE,"general"}</definedName>
    <definedName name="fghfgh">{"via1",#N/A,TRUE,"general";"via2",#N/A,TRUE,"general";"via3",#N/A,TRUE,"general"}</definedName>
    <definedName name="FGHFW" localSheetId="12">{"via1",#N/A,TRUE,"general";"via2",#N/A,TRUE,"general";"via3",#N/A,TRUE,"general"}</definedName>
    <definedName name="FGHFW" localSheetId="11">{"via1",#N/A,TRUE,"general";"via2",#N/A,TRUE,"general";"via3",#N/A,TRUE,"general"}</definedName>
    <definedName name="FGHFW" localSheetId="13">{"via1",#N/A,TRUE,"general";"via2",#N/A,TRUE,"general";"via3",#N/A,TRUE,"general"}</definedName>
    <definedName name="FGHFW" localSheetId="15">{"via1",#N/A,TRUE,"general";"via2",#N/A,TRUE,"general";"via3",#N/A,TRUE,"general"}</definedName>
    <definedName name="FGHFW" localSheetId="14">{"via1",#N/A,TRUE,"general";"via2",#N/A,TRUE,"general";"via3",#N/A,TRUE,"general"}</definedName>
    <definedName name="FGHFW">{"via1",#N/A,TRUE,"general";"via2",#N/A,TRUE,"general";"via3",#N/A,TRUE,"general"}</definedName>
    <definedName name="fghhh" localSheetId="12">{"TAB1",#N/A,TRUE,"GENERAL";"TAB2",#N/A,TRUE,"GENERAL";"TAB3",#N/A,TRUE,"GENERAL";"TAB4",#N/A,TRUE,"GENERAL";"TAB5",#N/A,TRUE,"GENERAL"}</definedName>
    <definedName name="fghhh" localSheetId="11">{"TAB1",#N/A,TRUE,"GENERAL";"TAB2",#N/A,TRUE,"GENERAL";"TAB3",#N/A,TRUE,"GENERAL";"TAB4",#N/A,TRUE,"GENERAL";"TAB5",#N/A,TRUE,"GENERAL"}</definedName>
    <definedName name="fghhh" localSheetId="13">{"TAB1",#N/A,TRUE,"GENERAL";"TAB2",#N/A,TRUE,"GENERAL";"TAB3",#N/A,TRUE,"GENERAL";"TAB4",#N/A,TRUE,"GENERAL";"TAB5",#N/A,TRUE,"GENERAL"}</definedName>
    <definedName name="fghhh" localSheetId="15">{"TAB1",#N/A,TRUE,"GENERAL";"TAB2",#N/A,TRUE,"GENERAL";"TAB3",#N/A,TRUE,"GENERAL";"TAB4",#N/A,TRUE,"GENERAL";"TAB5",#N/A,TRUE,"GENERAL"}</definedName>
    <definedName name="fghhh" localSheetId="14">{"TAB1",#N/A,TRUE,"GENERAL";"TAB2",#N/A,TRUE,"GENERAL";"TAB3",#N/A,TRUE,"GENERAL";"TAB4",#N/A,TRUE,"GENERAL";"TAB5",#N/A,TRUE,"GENERAL"}</definedName>
    <definedName name="fghhh">{"TAB1",#N/A,TRUE,"GENERAL";"TAB2",#N/A,TRUE,"GENERAL";"TAB3",#N/A,TRUE,"GENERAL";"TAB4",#N/A,TRUE,"GENERAL";"TAB5",#N/A,TRUE,"GENERAL"}</definedName>
    <definedName name="fghsfgh" localSheetId="12">{"via1",#N/A,TRUE,"general";"via2",#N/A,TRUE,"general";"via3",#N/A,TRUE,"general"}</definedName>
    <definedName name="fghsfgh" localSheetId="11">{"via1",#N/A,TRUE,"general";"via2",#N/A,TRUE,"general";"via3",#N/A,TRUE,"general"}</definedName>
    <definedName name="fghsfgh" localSheetId="13">{"via1",#N/A,TRUE,"general";"via2",#N/A,TRUE,"general";"via3",#N/A,TRUE,"general"}</definedName>
    <definedName name="fghsfgh" localSheetId="15">{"via1",#N/A,TRUE,"general";"via2",#N/A,TRUE,"general";"via3",#N/A,TRUE,"general"}</definedName>
    <definedName name="fghsfgh" localSheetId="14">{"via1",#N/A,TRUE,"general";"via2",#N/A,TRUE,"general";"via3",#N/A,TRUE,"general"}</definedName>
    <definedName name="fghsfgh">{"via1",#N/A,TRUE,"general";"via2",#N/A,TRUE,"general";"via3",#N/A,TRUE,"general"}</definedName>
    <definedName name="fght" localSheetId="12">{"TAB1",#N/A,TRUE,"GENERAL";"TAB2",#N/A,TRUE,"GENERAL";"TAB3",#N/A,TRUE,"GENERAL";"TAB4",#N/A,TRUE,"GENERAL";"TAB5",#N/A,TRUE,"GENERAL"}</definedName>
    <definedName name="fght" localSheetId="11">{"TAB1",#N/A,TRUE,"GENERAL";"TAB2",#N/A,TRUE,"GENERAL";"TAB3",#N/A,TRUE,"GENERAL";"TAB4",#N/A,TRUE,"GENERAL";"TAB5",#N/A,TRUE,"GENERAL"}</definedName>
    <definedName name="fght" localSheetId="13">{"TAB1",#N/A,TRUE,"GENERAL";"TAB2",#N/A,TRUE,"GENERAL";"TAB3",#N/A,TRUE,"GENERAL";"TAB4",#N/A,TRUE,"GENERAL";"TAB5",#N/A,TRUE,"GENERAL"}</definedName>
    <definedName name="fght" localSheetId="15">{"TAB1",#N/A,TRUE,"GENERAL";"TAB2",#N/A,TRUE,"GENERAL";"TAB3",#N/A,TRUE,"GENERAL";"TAB4",#N/A,TRUE,"GENERAL";"TAB5",#N/A,TRUE,"GENERAL"}</definedName>
    <definedName name="fght" localSheetId="14">{"TAB1",#N/A,TRUE,"GENERAL";"TAB2",#N/A,TRUE,"GENERAL";"TAB3",#N/A,TRUE,"GENERAL";"TAB4",#N/A,TRUE,"GENERAL";"TAB5",#N/A,TRUE,"GENERAL"}</definedName>
    <definedName name="fght">{"TAB1",#N/A,TRUE,"GENERAL";"TAB2",#N/A,TRUE,"GENERAL";"TAB3",#N/A,TRUE,"GENERAL";"TAB4",#N/A,TRUE,"GENERAL";"TAB5",#N/A,TRUE,"GENERAL"}</definedName>
    <definedName name="fgjgryi" localSheetId="12">{"TAB1",#N/A,TRUE,"GENERAL";"TAB2",#N/A,TRUE,"GENERAL";"TAB3",#N/A,TRUE,"GENERAL";"TAB4",#N/A,TRUE,"GENERAL";"TAB5",#N/A,TRUE,"GENERAL"}</definedName>
    <definedName name="fgjgryi" localSheetId="11">{"TAB1",#N/A,TRUE,"GENERAL";"TAB2",#N/A,TRUE,"GENERAL";"TAB3",#N/A,TRUE,"GENERAL";"TAB4",#N/A,TRUE,"GENERAL";"TAB5",#N/A,TRUE,"GENERAL"}</definedName>
    <definedName name="fgjgryi" localSheetId="13">{"TAB1",#N/A,TRUE,"GENERAL";"TAB2",#N/A,TRUE,"GENERAL";"TAB3",#N/A,TRUE,"GENERAL";"TAB4",#N/A,TRUE,"GENERAL";"TAB5",#N/A,TRUE,"GENERAL"}</definedName>
    <definedName name="fgjgryi" localSheetId="15">{"TAB1",#N/A,TRUE,"GENERAL";"TAB2",#N/A,TRUE,"GENERAL";"TAB3",#N/A,TRUE,"GENERAL";"TAB4",#N/A,TRUE,"GENERAL";"TAB5",#N/A,TRUE,"GENERAL"}</definedName>
    <definedName name="fgjgryi" localSheetId="14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 localSheetId="12">{"TAB1",#N/A,TRUE,"GENERAL";"TAB2",#N/A,TRUE,"GENERAL";"TAB3",#N/A,TRUE,"GENERAL";"TAB4",#N/A,TRUE,"GENERAL";"TAB5",#N/A,TRUE,"GENERAL"}</definedName>
    <definedName name="fhfg" localSheetId="11">{"TAB1",#N/A,TRUE,"GENERAL";"TAB2",#N/A,TRUE,"GENERAL";"TAB3",#N/A,TRUE,"GENERAL";"TAB4",#N/A,TRUE,"GENERAL";"TAB5",#N/A,TRUE,"GENERAL"}</definedName>
    <definedName name="fhfg" localSheetId="13">{"TAB1",#N/A,TRUE,"GENERAL";"TAB2",#N/A,TRUE,"GENERAL";"TAB3",#N/A,TRUE,"GENERAL";"TAB4",#N/A,TRUE,"GENERAL";"TAB5",#N/A,TRUE,"GENERAL"}</definedName>
    <definedName name="fhfg" localSheetId="15">{"TAB1",#N/A,TRUE,"GENERAL";"TAB2",#N/A,TRUE,"GENERAL";"TAB3",#N/A,TRUE,"GENERAL";"TAB4",#N/A,TRUE,"GENERAL";"TAB5",#N/A,TRUE,"GENERAL"}</definedName>
    <definedName name="fhfg" localSheetId="14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 localSheetId="12">{"via1",#N/A,TRUE,"general";"via2",#N/A,TRUE,"general";"via3",#N/A,TRUE,"general"}</definedName>
    <definedName name="fhfgh" localSheetId="11">{"via1",#N/A,TRUE,"general";"via2",#N/A,TRUE,"general";"via3",#N/A,TRUE,"general"}</definedName>
    <definedName name="fhfgh" localSheetId="13">{"via1",#N/A,TRUE,"general";"via2",#N/A,TRUE,"general";"via3",#N/A,TRUE,"general"}</definedName>
    <definedName name="fhfgh" localSheetId="15">{"via1",#N/A,TRUE,"general";"via2",#N/A,TRUE,"general";"via3",#N/A,TRUE,"general"}</definedName>
    <definedName name="fhfgh" localSheetId="14">{"via1",#N/A,TRUE,"general";"via2",#N/A,TRUE,"general";"via3",#N/A,TRUE,"general"}</definedName>
    <definedName name="fhfgh">{"via1",#N/A,TRUE,"general";"via2",#N/A,TRUE,"general";"via3",#N/A,TRUE,"general"}</definedName>
    <definedName name="fhgh" localSheetId="12">{"via1",#N/A,TRUE,"general";"via2",#N/A,TRUE,"general";"via3",#N/A,TRUE,"general"}</definedName>
    <definedName name="fhgh" localSheetId="11">{"via1",#N/A,TRUE,"general";"via2",#N/A,TRUE,"general";"via3",#N/A,TRUE,"general"}</definedName>
    <definedName name="fhgh" localSheetId="13">{"via1",#N/A,TRUE,"general";"via2",#N/A,TRUE,"general";"via3",#N/A,TRUE,"general"}</definedName>
    <definedName name="fhgh" localSheetId="15">{"via1",#N/A,TRUE,"general";"via2",#N/A,TRUE,"general";"via3",#N/A,TRUE,"general"}</definedName>
    <definedName name="fhgh" localSheetId="14">{"via1",#N/A,TRUE,"general";"via2",#N/A,TRUE,"general";"via3",#N/A,TRUE,"general"}</definedName>
    <definedName name="fhgh">{"via1",#N/A,TRUE,"general";"via2",#N/A,TRUE,"general";"via3",#N/A,TRUE,"general"}</definedName>
    <definedName name="fhgjfghfghgf" localSheetId="12">{#N/A,#N/A,FALSE,"CCTV"}</definedName>
    <definedName name="fhgjfghfghgf" localSheetId="15">{#N/A,#N/A,FALSE,"CCTV"}</definedName>
    <definedName name="fhgjfghfghgf">{#N/A,#N/A,FALSE,"CCTV"}</definedName>
    <definedName name="fhpltyunh" localSheetId="12">{"via1",#N/A,TRUE,"general";"via2",#N/A,TRUE,"general";"via3",#N/A,TRUE,"general"}</definedName>
    <definedName name="fhpltyunh" localSheetId="11">{"via1",#N/A,TRUE,"general";"via2",#N/A,TRUE,"general";"via3",#N/A,TRUE,"general"}</definedName>
    <definedName name="fhpltyunh" localSheetId="13">{"via1",#N/A,TRUE,"general";"via2",#N/A,TRUE,"general";"via3",#N/A,TRUE,"general"}</definedName>
    <definedName name="fhpltyunh" localSheetId="15">{"via1",#N/A,TRUE,"general";"via2",#N/A,TRUE,"general";"via3",#N/A,TRUE,"general"}</definedName>
    <definedName name="fhpltyunh" localSheetId="14">{"via1",#N/A,TRUE,"general";"via2",#N/A,TRUE,"general";"via3",#N/A,TRUE,"general"}</definedName>
    <definedName name="fhpltyunh">{"via1",#N/A,TRUE,"general";"via2",#N/A,TRUE,"general";"via3",#N/A,TRUE,"general"}</definedName>
    <definedName name="Filtro_Yee_Ext._Bridados_D_2">[16]Precios!$C$237</definedName>
    <definedName name="Filtro_Yee_Ext._Bridados_D_3">[16]Precios!$C$236</definedName>
    <definedName name="Filtro_Yee_Ext._Bridados_D_4">[16]Precios!$C$235</definedName>
    <definedName name="Fin_de_semana">'[73]días habiles 2015'!$M$1:$M$2</definedName>
    <definedName name="FLUJO" localSheetId="12">#REF!</definedName>
    <definedName name="FLUJO" localSheetId="11">#REF!</definedName>
    <definedName name="FLUJO" localSheetId="13">#REF!</definedName>
    <definedName name="FLUJO" localSheetId="15">#REF!</definedName>
    <definedName name="FLUJO" localSheetId="14">#REF!</definedName>
    <definedName name="FLUJO">#REF!</definedName>
    <definedName name="FM">#REF!</definedName>
    <definedName name="FONDO">#REF!</definedName>
    <definedName name="FORMA">[13]Basicos!$C$61</definedName>
    <definedName name="fORMA9698" localSheetId="12">{#N/A,#N/A,FALSE,"CIBHA05A";#N/A,#N/A,FALSE,"CIBHA05B"}</definedName>
    <definedName name="fORMA9698" localSheetId="15">{#N/A,#N/A,FALSE,"CIBHA05A";#N/A,#N/A,FALSE,"CIBHA05B"}</definedName>
    <definedName name="fORMA9698">{#N/A,#N/A,FALSE,"CIBHA05A";#N/A,#N/A,FALSE,"CIBHA05B"}</definedName>
    <definedName name="formaleta">[27]Materiales!$D$29</definedName>
    <definedName name="FORMALETA_METALICA_CERCHAS_Y_TACOS">'[14]LISTA DE MATERIALES'!$D$139</definedName>
    <definedName name="formaleta_para_pavimento_e_15_cms">#REF!</definedName>
    <definedName name="formaleta_para_sardinel">#REF!</definedName>
    <definedName name="formaleta_para_tapas_de_cámaras">#REF!</definedName>
    <definedName name="FORMALETAM2" localSheetId="8">#REF!</definedName>
    <definedName name="FORMALETAM2">#REF!</definedName>
    <definedName name="formam2">[6]subpro!$G$147</definedName>
    <definedName name="formaml">[6]subpro!$G$132</definedName>
    <definedName name="FORMAUNIT" localSheetId="12">{#N/A,#N/A,FALSE,"Costos Productos 6A";#N/A,#N/A,FALSE,"Costo Unitario Total H-94-12"}</definedName>
    <definedName name="FORMAUNIT" localSheetId="15">{#N/A,#N/A,FALSE,"Costos Productos 6A";#N/A,#N/A,FALSE,"Costo Unitario Total H-94-12"}</definedName>
    <definedName name="FORMAUNIT">{#N/A,#N/A,FALSE,"Costos Productos 6A";#N/A,#N/A,FALSE,"Costo Unitario Total H-94-12"}</definedName>
    <definedName name="FP">#REF!</definedName>
    <definedName name="FP_1">'[64]F.P. '!$O$8</definedName>
    <definedName name="FP_2">'[64]F.P. '!$O$10</definedName>
    <definedName name="FP_2_5">'[64]F.P. '!$O$11</definedName>
    <definedName name="FPA">'[44]F. Prest'!$D$43</definedName>
    <definedName name="FPB">'[44]F. Prest'!$D$33</definedName>
    <definedName name="FPO">#REF!</definedName>
    <definedName name="frbgsd" localSheetId="12">{"TAB1",#N/A,TRUE,"GENERAL";"TAB2",#N/A,TRUE,"GENERAL";"TAB3",#N/A,TRUE,"GENERAL";"TAB4",#N/A,TRUE,"GENERAL";"TAB5",#N/A,TRUE,"GENERAL"}</definedName>
    <definedName name="frbgsd" localSheetId="11">{"TAB1",#N/A,TRUE,"GENERAL";"TAB2",#N/A,TRUE,"GENERAL";"TAB3",#N/A,TRUE,"GENERAL";"TAB4",#N/A,TRUE,"GENERAL";"TAB5",#N/A,TRUE,"GENERAL"}</definedName>
    <definedName name="frbgsd" localSheetId="13">{"TAB1",#N/A,TRUE,"GENERAL";"TAB2",#N/A,TRUE,"GENERAL";"TAB3",#N/A,TRUE,"GENERAL";"TAB4",#N/A,TRUE,"GENERAL";"TAB5",#N/A,TRUE,"GENERAL"}</definedName>
    <definedName name="frbgsd" localSheetId="15">{"TAB1",#N/A,TRUE,"GENERAL";"TAB2",#N/A,TRUE,"GENERAL";"TAB3",#N/A,TRUE,"GENERAL";"TAB4",#N/A,TRUE,"GENERAL";"TAB5",#N/A,TRUE,"GENERAL"}</definedName>
    <definedName name="frbgsd" localSheetId="14">{"TAB1",#N/A,TRUE,"GENERAL";"TAB2",#N/A,TRUE,"GENERAL";"TAB3",#N/A,TRUE,"GENERAL";"TAB4",#N/A,TRUE,"GENERAL";"TAB5",#N/A,TRUE,"GENERAL"}</definedName>
    <definedName name="frbgsd">{"TAB1",#N/A,TRUE,"GENERAL";"TAB2",#N/A,TRUE,"GENERAL";"TAB3",#N/A,TRUE,"GENERAL";"TAB4",#N/A,TRUE,"GENERAL";"TAB5",#N/A,TRUE,"GENERAL"}</definedName>
    <definedName name="frefr" localSheetId="12">{"via1",#N/A,TRUE,"general";"via2",#N/A,TRUE,"general";"via3",#N/A,TRUE,"general"}</definedName>
    <definedName name="frefr" localSheetId="11">{"via1",#N/A,TRUE,"general";"via2",#N/A,TRUE,"general";"via3",#N/A,TRUE,"general"}</definedName>
    <definedName name="frefr" localSheetId="13">{"via1",#N/A,TRUE,"general";"via2",#N/A,TRUE,"general";"via3",#N/A,TRUE,"general"}</definedName>
    <definedName name="frefr" localSheetId="15">{"via1",#N/A,TRUE,"general";"via2",#N/A,TRUE,"general";"via3",#N/A,TRUE,"general"}</definedName>
    <definedName name="frefr" localSheetId="14">{"via1",#N/A,TRUE,"general";"via2",#N/A,TRUE,"general";"via3",#N/A,TRUE,"general"}</definedName>
    <definedName name="frefr">{"via1",#N/A,TRUE,"general";"via2",#N/A,TRUE,"general";"via3",#N/A,TRUE,"general"}</definedName>
    <definedName name="frfa" localSheetId="12">{"via1",#N/A,TRUE,"general";"via2",#N/A,TRUE,"general";"via3",#N/A,TRUE,"general"}</definedName>
    <definedName name="frfa" localSheetId="11">{"via1",#N/A,TRUE,"general";"via2",#N/A,TRUE,"general";"via3",#N/A,TRUE,"general"}</definedName>
    <definedName name="frfa" localSheetId="13">{"via1",#N/A,TRUE,"general";"via2",#N/A,TRUE,"general";"via3",#N/A,TRUE,"general"}</definedName>
    <definedName name="frfa" localSheetId="15">{"via1",#N/A,TRUE,"general";"via2",#N/A,TRUE,"general";"via3",#N/A,TRUE,"general"}</definedName>
    <definedName name="frfa" localSheetId="14">{"via1",#N/A,TRUE,"general";"via2",#N/A,TRUE,"general";"via3",#N/A,TRUE,"general"}</definedName>
    <definedName name="frfa">{"via1",#N/A,TRUE,"general";"via2",#N/A,TRUE,"general";"via3",#N/A,TRUE,"general"}</definedName>
    <definedName name="frfr" localSheetId="12">{"TAB1",#N/A,TRUE,"GENERAL";"TAB2",#N/A,TRUE,"GENERAL";"TAB3",#N/A,TRUE,"GENERAL";"TAB4",#N/A,TRUE,"GENERAL";"TAB5",#N/A,TRUE,"GENERAL"}</definedName>
    <definedName name="frfr" localSheetId="11">{"TAB1",#N/A,TRUE,"GENERAL";"TAB2",#N/A,TRUE,"GENERAL";"TAB3",#N/A,TRUE,"GENERAL";"TAB4",#N/A,TRUE,"GENERAL";"TAB5",#N/A,TRUE,"GENERAL"}</definedName>
    <definedName name="frfr" localSheetId="13">{"TAB1",#N/A,TRUE,"GENERAL";"TAB2",#N/A,TRUE,"GENERAL";"TAB3",#N/A,TRUE,"GENERAL";"TAB4",#N/A,TRUE,"GENERAL";"TAB5",#N/A,TRUE,"GENERAL"}</definedName>
    <definedName name="frfr" localSheetId="15">{"TAB1",#N/A,TRUE,"GENERAL";"TAB2",#N/A,TRUE,"GENERAL";"TAB3",#N/A,TRUE,"GENERAL";"TAB4",#N/A,TRUE,"GENERAL";"TAB5",#N/A,TRUE,"GENERAL"}</definedName>
    <definedName name="frfr" localSheetId="14">{"TAB1",#N/A,TRUE,"GENERAL";"TAB2",#N/A,TRUE,"GENERAL";"TAB3",#N/A,TRUE,"GENERAL";"TAB4",#N/A,TRUE,"GENERAL";"TAB5",#N/A,TRUE,"GENERAL"}</definedName>
    <definedName name="frfr">{"TAB1",#N/A,TRUE,"GENERAL";"TAB2",#N/A,TRUE,"GENERAL";"TAB3",#N/A,TRUE,"GENERAL";"TAB4",#N/A,TRUE,"GENERAL";"TAB5",#N/A,TRUE,"GENERAL"}</definedName>
    <definedName name="FSM">#REF!</definedName>
    <definedName name="fwff" localSheetId="12">{"via1",#N/A,TRUE,"general";"via2",#N/A,TRUE,"general";"via3",#N/A,TRUE,"general"}</definedName>
    <definedName name="fwff" localSheetId="11">{"via1",#N/A,TRUE,"general";"via2",#N/A,TRUE,"general";"via3",#N/A,TRUE,"general"}</definedName>
    <definedName name="fwff" localSheetId="13">{"via1",#N/A,TRUE,"general";"via2",#N/A,TRUE,"general";"via3",#N/A,TRUE,"general"}</definedName>
    <definedName name="fwff" localSheetId="15">{"via1",#N/A,TRUE,"general";"via2",#N/A,TRUE,"general";"via3",#N/A,TRUE,"general"}</definedName>
    <definedName name="fwff" localSheetId="14">{"via1",#N/A,TRUE,"general";"via2",#N/A,TRUE,"general";"via3",#N/A,TRUE,"general"}</definedName>
    <definedName name="fwff">{"via1",#N/A,TRUE,"general";"via2",#N/A,TRUE,"general";"via3",#N/A,TRUE,"general"}</definedName>
    <definedName name="fwwe" localSheetId="12">{"via1",#N/A,TRUE,"general";"via2",#N/A,TRUE,"general";"via3",#N/A,TRUE,"general"}</definedName>
    <definedName name="fwwe" localSheetId="11">{"via1",#N/A,TRUE,"general";"via2",#N/A,TRUE,"general";"via3",#N/A,TRUE,"general"}</definedName>
    <definedName name="fwwe" localSheetId="13">{"via1",#N/A,TRUE,"general";"via2",#N/A,TRUE,"general";"via3",#N/A,TRUE,"general"}</definedName>
    <definedName name="fwwe" localSheetId="15">{"via1",#N/A,TRUE,"general";"via2",#N/A,TRUE,"general";"via3",#N/A,TRUE,"general"}</definedName>
    <definedName name="fwwe" localSheetId="14">{"via1",#N/A,TRUE,"general";"via2",#N/A,TRUE,"general";"via3",#N/A,TRUE,"general"}</definedName>
    <definedName name="fwwe">{"via1",#N/A,TRUE,"general";"via2",#N/A,TRUE,"general";"via3",#N/A,TRUE,"general"}</definedName>
    <definedName name="G">#REF!</definedName>
    <definedName name="Ga" localSheetId="8">#REF!</definedName>
    <definedName name="Ga">#REF!</definedName>
    <definedName name="galápago">#REF!</definedName>
    <definedName name="GALVA12">[3]PRECIOS!$C$176</definedName>
    <definedName name="GANCHO" localSheetId="8">#REF!</definedName>
    <definedName name="GANCHO">#REF!</definedName>
    <definedName name="GANCHO_PARA_SOPORTE_CANAL_AMAZONA">'[14]LISTA DE MATERIALES'!$D$141</definedName>
    <definedName name="Gb" localSheetId="8">#REF!</definedName>
    <definedName name="Gb">#REF!</definedName>
    <definedName name="gbbfghghj" localSheetId="12">{"TAB1",#N/A,TRUE,"GENERAL";"TAB2",#N/A,TRUE,"GENERAL";"TAB3",#N/A,TRUE,"GENERAL";"TAB4",#N/A,TRUE,"GENERAL";"TAB5",#N/A,TRUE,"GENERAL"}</definedName>
    <definedName name="gbbfghghj" localSheetId="11">{"TAB1",#N/A,TRUE,"GENERAL";"TAB2",#N/A,TRUE,"GENERAL";"TAB3",#N/A,TRUE,"GENERAL";"TAB4",#N/A,TRUE,"GENERAL";"TAB5",#N/A,TRUE,"GENERAL"}</definedName>
    <definedName name="gbbfghghj" localSheetId="13">{"TAB1",#N/A,TRUE,"GENERAL";"TAB2",#N/A,TRUE,"GENERAL";"TAB3",#N/A,TRUE,"GENERAL";"TAB4",#N/A,TRUE,"GENERAL";"TAB5",#N/A,TRUE,"GENERAL"}</definedName>
    <definedName name="gbbfghghj" localSheetId="15">{"TAB1",#N/A,TRUE,"GENERAL";"TAB2",#N/A,TRUE,"GENERAL";"TAB3",#N/A,TRUE,"GENERAL";"TAB4",#N/A,TRUE,"GENERAL";"TAB5",#N/A,TRUE,"GENERAL"}</definedName>
    <definedName name="gbbfghghj" localSheetId="14">{"TAB1",#N/A,TRUE,"GENERAL";"TAB2",#N/A,TRUE,"GENERAL";"TAB3",#N/A,TRUE,"GENERAL";"TAB4",#N/A,TRUE,"GENERAL";"TAB5",#N/A,TRUE,"GENERAL"}</definedName>
    <definedName name="gbbfghghj">{"TAB1",#N/A,TRUE,"GENERAL";"TAB2",#N/A,TRUE,"GENERAL";"TAB3",#N/A,TRUE,"GENERAL";"TAB4",#N/A,TRUE,"GENERAL";"TAB5",#N/A,TRUE,"GENERAL"}</definedName>
    <definedName name="Gc" localSheetId="8">#REF!</definedName>
    <definedName name="Gc">#REF!</definedName>
    <definedName name="Gd" localSheetId="8">#REF!</definedName>
    <definedName name="Gd">#REF!</definedName>
    <definedName name="gdt" localSheetId="12">{"TAB1",#N/A,TRUE,"GENERAL";"TAB2",#N/A,TRUE,"GENERAL";"TAB3",#N/A,TRUE,"GENERAL";"TAB4",#N/A,TRUE,"GENERAL";"TAB5",#N/A,TRUE,"GENERAL"}</definedName>
    <definedName name="gdt" localSheetId="11">{"TAB1",#N/A,TRUE,"GENERAL";"TAB2",#N/A,TRUE,"GENERAL";"TAB3",#N/A,TRUE,"GENERAL";"TAB4",#N/A,TRUE,"GENERAL";"TAB5",#N/A,TRUE,"GENERAL"}</definedName>
    <definedName name="gdt" localSheetId="13">{"TAB1",#N/A,TRUE,"GENERAL";"TAB2",#N/A,TRUE,"GENERAL";"TAB3",#N/A,TRUE,"GENERAL";"TAB4",#N/A,TRUE,"GENERAL";"TAB5",#N/A,TRUE,"GENERAL"}</definedName>
    <definedName name="gdt" localSheetId="15">{"TAB1",#N/A,TRUE,"GENERAL";"TAB2",#N/A,TRUE,"GENERAL";"TAB3",#N/A,TRUE,"GENERAL";"TAB4",#N/A,TRUE,"GENERAL";"TAB5",#N/A,TRUE,"GENERAL"}</definedName>
    <definedName name="gdt" localSheetId="14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e" localSheetId="8">#REF!</definedName>
    <definedName name="Ge">#REF!</definedName>
    <definedName name="geg" localSheetId="12">{"via1",#N/A,TRUE,"general";"via2",#N/A,TRUE,"general";"via3",#N/A,TRUE,"general"}</definedName>
    <definedName name="geg" localSheetId="11">{"via1",#N/A,TRUE,"general";"via2",#N/A,TRUE,"general";"via3",#N/A,TRUE,"general"}</definedName>
    <definedName name="geg" localSheetId="13">{"via1",#N/A,TRUE,"general";"via2",#N/A,TRUE,"general";"via3",#N/A,TRUE,"general"}</definedName>
    <definedName name="geg" localSheetId="15">{"via1",#N/A,TRUE,"general";"via2",#N/A,TRUE,"general";"via3",#N/A,TRUE,"general"}</definedName>
    <definedName name="geg" localSheetId="14">{"via1",#N/A,TRUE,"general";"via2",#N/A,TRUE,"general";"via3",#N/A,TRUE,"general"}</definedName>
    <definedName name="geg">{"via1",#N/A,TRUE,"general";"via2",#N/A,TRUE,"general";"via3",#N/A,TRUE,"general"}</definedName>
    <definedName name="geotextil">[8]materiales!$D$22</definedName>
    <definedName name="Geotextil_NT_1600S_1mt_Largo_X_3.5mt_Ancho">[16]Precios!$C$317</definedName>
    <definedName name="GEOTEXTILNT1600">[7]MATERIALES!$D$16</definedName>
    <definedName name="gerg" localSheetId="12">{"TAB1",#N/A,TRUE,"GENERAL";"TAB2",#N/A,TRUE,"GENERAL";"TAB3",#N/A,TRUE,"GENERAL";"TAB4",#N/A,TRUE,"GENERAL";"TAB5",#N/A,TRUE,"GENERAL"}</definedName>
    <definedName name="gerg" localSheetId="11">{"TAB1",#N/A,TRUE,"GENERAL";"TAB2",#N/A,TRUE,"GENERAL";"TAB3",#N/A,TRUE,"GENERAL";"TAB4",#N/A,TRUE,"GENERAL";"TAB5",#N/A,TRUE,"GENERAL"}</definedName>
    <definedName name="gerg" localSheetId="13">{"TAB1",#N/A,TRUE,"GENERAL";"TAB2",#N/A,TRUE,"GENERAL";"TAB3",#N/A,TRUE,"GENERAL";"TAB4",#N/A,TRUE,"GENERAL";"TAB5",#N/A,TRUE,"GENERAL"}</definedName>
    <definedName name="gerg" localSheetId="15">{"TAB1",#N/A,TRUE,"GENERAL";"TAB2",#N/A,TRUE,"GENERAL";"TAB3",#N/A,TRUE,"GENERAL";"TAB4",#N/A,TRUE,"GENERAL";"TAB5",#N/A,TRUE,"GENERAL"}</definedName>
    <definedName name="gerg" localSheetId="14">{"TAB1",#N/A,TRUE,"GENERAL";"TAB2",#N/A,TRUE,"GENERAL";"TAB3",#N/A,TRUE,"GENERAL";"TAB4",#N/A,TRUE,"GENERAL";"TAB5",#N/A,TRUE,"GENERAL"}</definedName>
    <definedName name="gerg">{"TAB1",#N/A,TRUE,"GENERAL";"TAB2",#N/A,TRUE,"GENERAL";"TAB3",#N/A,TRUE,"GENERAL";"TAB4",#N/A,TRUE,"GENERAL";"TAB5",#N/A,TRUE,"GENERAL"}</definedName>
    <definedName name="gerg54" localSheetId="12">{"via1",#N/A,TRUE,"general";"via2",#N/A,TRUE,"general";"via3",#N/A,TRUE,"general"}</definedName>
    <definedName name="gerg54" localSheetId="11">{"via1",#N/A,TRUE,"general";"via2",#N/A,TRUE,"general";"via3",#N/A,TRUE,"general"}</definedName>
    <definedName name="gerg54" localSheetId="13">{"via1",#N/A,TRUE,"general";"via2",#N/A,TRUE,"general";"via3",#N/A,TRUE,"general"}</definedName>
    <definedName name="gerg54" localSheetId="15">{"via1",#N/A,TRUE,"general";"via2",#N/A,TRUE,"general";"via3",#N/A,TRUE,"general"}</definedName>
    <definedName name="gerg54" localSheetId="14">{"via1",#N/A,TRUE,"general";"via2",#N/A,TRUE,"general";"via3",#N/A,TRUE,"general"}</definedName>
    <definedName name="gerg54">{"via1",#N/A,TRUE,"general";"via2",#N/A,TRUE,"general";"via3",#N/A,TRUE,"general"}</definedName>
    <definedName name="gergew" localSheetId="12">{"TAB1",#N/A,TRUE,"GENERAL";"TAB2",#N/A,TRUE,"GENERAL";"TAB3",#N/A,TRUE,"GENERAL";"TAB4",#N/A,TRUE,"GENERAL";"TAB5",#N/A,TRUE,"GENERAL"}</definedName>
    <definedName name="gergew" localSheetId="11">{"TAB1",#N/A,TRUE,"GENERAL";"TAB2",#N/A,TRUE,"GENERAL";"TAB3",#N/A,TRUE,"GENERAL";"TAB4",#N/A,TRUE,"GENERAL";"TAB5",#N/A,TRUE,"GENERAL"}</definedName>
    <definedName name="gergew" localSheetId="13">{"TAB1",#N/A,TRUE,"GENERAL";"TAB2",#N/A,TRUE,"GENERAL";"TAB3",#N/A,TRUE,"GENERAL";"TAB4",#N/A,TRUE,"GENERAL";"TAB5",#N/A,TRUE,"GENERAL"}</definedName>
    <definedName name="gergew" localSheetId="15">{"TAB1",#N/A,TRUE,"GENERAL";"TAB2",#N/A,TRUE,"GENERAL";"TAB3",#N/A,TRUE,"GENERAL";"TAB4",#N/A,TRUE,"GENERAL";"TAB5",#N/A,TRUE,"GENERAL"}</definedName>
    <definedName name="gergew" localSheetId="14">{"TAB1",#N/A,TRUE,"GENERAL";"TAB2",#N/A,TRUE,"GENERAL";"TAB3",#N/A,TRUE,"GENERAL";"TAB4",#N/A,TRUE,"GENERAL";"TAB5",#N/A,TRUE,"GENERAL"}</definedName>
    <definedName name="gergew">{"TAB1",#N/A,TRUE,"GENERAL";"TAB2",#N/A,TRUE,"GENERAL";"TAB3",#N/A,TRUE,"GENERAL";"TAB4",#N/A,TRUE,"GENERAL";"TAB5",#N/A,TRUE,"GENERAL"}</definedName>
    <definedName name="gergw" localSheetId="12">{"TAB1",#N/A,TRUE,"GENERAL";"TAB2",#N/A,TRUE,"GENERAL";"TAB3",#N/A,TRUE,"GENERAL";"TAB4",#N/A,TRUE,"GENERAL";"TAB5",#N/A,TRUE,"GENERAL"}</definedName>
    <definedName name="gergw" localSheetId="11">{"TAB1",#N/A,TRUE,"GENERAL";"TAB2",#N/A,TRUE,"GENERAL";"TAB3",#N/A,TRUE,"GENERAL";"TAB4",#N/A,TRUE,"GENERAL";"TAB5",#N/A,TRUE,"GENERAL"}</definedName>
    <definedName name="gergw" localSheetId="13">{"TAB1",#N/A,TRUE,"GENERAL";"TAB2",#N/A,TRUE,"GENERAL";"TAB3",#N/A,TRUE,"GENERAL";"TAB4",#N/A,TRUE,"GENERAL";"TAB5",#N/A,TRUE,"GENERAL"}</definedName>
    <definedName name="gergw" localSheetId="15">{"TAB1",#N/A,TRUE,"GENERAL";"TAB2",#N/A,TRUE,"GENERAL";"TAB3",#N/A,TRUE,"GENERAL";"TAB4",#N/A,TRUE,"GENERAL";"TAB5",#N/A,TRUE,"GENERAL"}</definedName>
    <definedName name="gergw" localSheetId="14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 localSheetId="8">#REF!</definedName>
    <definedName name="Gf">#REF!</definedName>
    <definedName name="gfd" localSheetId="12">{"TAB1",#N/A,TRUE,"GENERAL";"TAB2",#N/A,TRUE,"GENERAL";"TAB3",#N/A,TRUE,"GENERAL";"TAB4",#N/A,TRUE,"GENERAL";"TAB5",#N/A,TRUE,"GENERAL"}</definedName>
    <definedName name="gfd" localSheetId="11">{"TAB1",#N/A,TRUE,"GENERAL";"TAB2",#N/A,TRUE,"GENERAL";"TAB3",#N/A,TRUE,"GENERAL";"TAB4",#N/A,TRUE,"GENERAL";"TAB5",#N/A,TRUE,"GENERAL"}</definedName>
    <definedName name="gfd" localSheetId="13">{"TAB1",#N/A,TRUE,"GENERAL";"TAB2",#N/A,TRUE,"GENERAL";"TAB3",#N/A,TRUE,"GENERAL";"TAB4",#N/A,TRUE,"GENERAL";"TAB5",#N/A,TRUE,"GENERAL"}</definedName>
    <definedName name="gfd" localSheetId="15">{"TAB1",#N/A,TRUE,"GENERAL";"TAB2",#N/A,TRUE,"GENERAL";"TAB3",#N/A,TRUE,"GENERAL";"TAB4",#N/A,TRUE,"GENERAL";"TAB5",#N/A,TRUE,"GENERAL"}</definedName>
    <definedName name="gfd" localSheetId="14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 localSheetId="12">{"via1",#N/A,TRUE,"general";"via2",#N/A,TRUE,"general";"via3",#N/A,TRUE,"general"}</definedName>
    <definedName name="gfdg" localSheetId="11">{"via1",#N/A,TRUE,"general";"via2",#N/A,TRUE,"general";"via3",#N/A,TRUE,"general"}</definedName>
    <definedName name="gfdg" localSheetId="13">{"via1",#N/A,TRUE,"general";"via2",#N/A,TRUE,"general";"via3",#N/A,TRUE,"general"}</definedName>
    <definedName name="gfdg" localSheetId="15">{"via1",#N/A,TRUE,"general";"via2",#N/A,TRUE,"general";"via3",#N/A,TRUE,"general"}</definedName>
    <definedName name="gfdg" localSheetId="14">{"via1",#N/A,TRUE,"general";"via2",#N/A,TRUE,"general";"via3",#N/A,TRUE,"general"}</definedName>
    <definedName name="gfdg">{"via1",#N/A,TRUE,"general";"via2",#N/A,TRUE,"general";"via3",#N/A,TRUE,"general"}</definedName>
    <definedName name="gfgfgr" localSheetId="12">{"via1",#N/A,TRUE,"general";"via2",#N/A,TRUE,"general";"via3",#N/A,TRUE,"general"}</definedName>
    <definedName name="gfgfgr" localSheetId="11">{"via1",#N/A,TRUE,"general";"via2",#N/A,TRUE,"general";"via3",#N/A,TRUE,"general"}</definedName>
    <definedName name="gfgfgr" localSheetId="13">{"via1",#N/A,TRUE,"general";"via2",#N/A,TRUE,"general";"via3",#N/A,TRUE,"general"}</definedName>
    <definedName name="gfgfgr" localSheetId="15">{"via1",#N/A,TRUE,"general";"via2",#N/A,TRUE,"general";"via3",#N/A,TRUE,"general"}</definedName>
    <definedName name="gfgfgr" localSheetId="14">{"via1",#N/A,TRUE,"general";"via2",#N/A,TRUE,"general";"via3",#N/A,TRUE,"general"}</definedName>
    <definedName name="gfgfgr">{"via1",#N/A,TRUE,"general";"via2",#N/A,TRUE,"general";"via3",#N/A,TRUE,"general"}</definedName>
    <definedName name="gfhf" localSheetId="12">{"via1",#N/A,TRUE,"general";"via2",#N/A,TRUE,"general";"via3",#N/A,TRUE,"general"}</definedName>
    <definedName name="gfhf" localSheetId="11">{"via1",#N/A,TRUE,"general";"via2",#N/A,TRUE,"general";"via3",#N/A,TRUE,"general"}</definedName>
    <definedName name="gfhf" localSheetId="13">{"via1",#N/A,TRUE,"general";"via2",#N/A,TRUE,"general";"via3",#N/A,TRUE,"general"}</definedName>
    <definedName name="gfhf" localSheetId="15">{"via1",#N/A,TRUE,"general";"via2",#N/A,TRUE,"general";"via3",#N/A,TRUE,"general"}</definedName>
    <definedName name="gfhf" localSheetId="14">{"via1",#N/A,TRUE,"general";"via2",#N/A,TRUE,"general";"via3",#N/A,TRUE,"general"}</definedName>
    <definedName name="gfhf">{"via1",#N/A,TRUE,"general";"via2",#N/A,TRUE,"general";"via3",#N/A,TRUE,"general"}</definedName>
    <definedName name="gfhfdh" localSheetId="12">{"TAB1",#N/A,TRUE,"GENERAL";"TAB2",#N/A,TRUE,"GENERAL";"TAB3",#N/A,TRUE,"GENERAL";"TAB4",#N/A,TRUE,"GENERAL";"TAB5",#N/A,TRUE,"GENERAL"}</definedName>
    <definedName name="gfhfdh" localSheetId="11">{"TAB1",#N/A,TRUE,"GENERAL";"TAB2",#N/A,TRUE,"GENERAL";"TAB3",#N/A,TRUE,"GENERAL";"TAB4",#N/A,TRUE,"GENERAL";"TAB5",#N/A,TRUE,"GENERAL"}</definedName>
    <definedName name="gfhfdh" localSheetId="13">{"TAB1",#N/A,TRUE,"GENERAL";"TAB2",#N/A,TRUE,"GENERAL";"TAB3",#N/A,TRUE,"GENERAL";"TAB4",#N/A,TRUE,"GENERAL";"TAB5",#N/A,TRUE,"GENERAL"}</definedName>
    <definedName name="gfhfdh" localSheetId="15">{"TAB1",#N/A,TRUE,"GENERAL";"TAB2",#N/A,TRUE,"GENERAL";"TAB3",#N/A,TRUE,"GENERAL";"TAB4",#N/A,TRUE,"GENERAL";"TAB5",#N/A,TRUE,"GENERAL"}</definedName>
    <definedName name="gfhfdh" localSheetId="14">{"TAB1",#N/A,TRUE,"GENERAL";"TAB2",#N/A,TRUE,"GENERAL";"TAB3",#N/A,TRUE,"GENERAL";"TAB4",#N/A,TRUE,"GENERAL";"TAB5",#N/A,TRUE,"GENERAL"}</definedName>
    <definedName name="gfhfdh">{"TAB1",#N/A,TRUE,"GENERAL";"TAB2",#N/A,TRUE,"GENERAL";"TAB3",#N/A,TRUE,"GENERAL";"TAB4",#N/A,TRUE,"GENERAL";"TAB5",#N/A,TRUE,"GENERAL"}</definedName>
    <definedName name="gfhgfh" localSheetId="12">{"TAB1",#N/A,TRUE,"GENERAL";"TAB2",#N/A,TRUE,"GENERAL";"TAB3",#N/A,TRUE,"GENERAL";"TAB4",#N/A,TRUE,"GENERAL";"TAB5",#N/A,TRUE,"GENERAL"}</definedName>
    <definedName name="gfhgfh" localSheetId="11">{"TAB1",#N/A,TRUE,"GENERAL";"TAB2",#N/A,TRUE,"GENERAL";"TAB3",#N/A,TRUE,"GENERAL";"TAB4",#N/A,TRUE,"GENERAL";"TAB5",#N/A,TRUE,"GENERAL"}</definedName>
    <definedName name="gfhgfh" localSheetId="13">{"TAB1",#N/A,TRUE,"GENERAL";"TAB2",#N/A,TRUE,"GENERAL";"TAB3",#N/A,TRUE,"GENERAL";"TAB4",#N/A,TRUE,"GENERAL";"TAB5",#N/A,TRUE,"GENERAL"}</definedName>
    <definedName name="gfhgfh" localSheetId="15">{"TAB1",#N/A,TRUE,"GENERAL";"TAB2",#N/A,TRUE,"GENERAL";"TAB3",#N/A,TRUE,"GENERAL";"TAB4",#N/A,TRUE,"GENERAL";"TAB5",#N/A,TRUE,"GENERAL"}</definedName>
    <definedName name="gfhgfh" localSheetId="14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gfh" localSheetId="12">{#N/A,#N/A,FALSE,"CCTV"}</definedName>
    <definedName name="gfjgfh" localSheetId="15">{#N/A,#N/A,FALSE,"CCTV"}</definedName>
    <definedName name="gfjgfh">{#N/A,#N/A,FALSE,"CCTV"}</definedName>
    <definedName name="gfjgfhfg" localSheetId="12">{#N/A,#N/A,FALSE,"CCTV"}</definedName>
    <definedName name="gfjgfhfg" localSheetId="15">{#N/A,#N/A,FALSE,"CCTV"}</definedName>
    <definedName name="gfjgfhfg">{#N/A,#N/A,FALSE,"CCTV"}</definedName>
    <definedName name="GFJHGJ" localSheetId="12">{"TAB1",#N/A,TRUE,"GENERAL";"TAB2",#N/A,TRUE,"GENERAL";"TAB3",#N/A,TRUE,"GENERAL";"TAB4",#N/A,TRUE,"GENERAL";"TAB5",#N/A,TRUE,"GENERAL"}</definedName>
    <definedName name="GFJHGJ" localSheetId="11">{"TAB1",#N/A,TRUE,"GENERAL";"TAB2",#N/A,TRUE,"GENERAL";"TAB3",#N/A,TRUE,"GENERAL";"TAB4",#N/A,TRUE,"GENERAL";"TAB5",#N/A,TRUE,"GENERAL"}</definedName>
    <definedName name="GFJHGJ" localSheetId="13">{"TAB1",#N/A,TRUE,"GENERAL";"TAB2",#N/A,TRUE,"GENERAL";"TAB3",#N/A,TRUE,"GENERAL";"TAB4",#N/A,TRUE,"GENERAL";"TAB5",#N/A,TRUE,"GENERAL"}</definedName>
    <definedName name="GFJHGJ" localSheetId="15">{"TAB1",#N/A,TRUE,"GENERAL";"TAB2",#N/A,TRUE,"GENERAL";"TAB3",#N/A,TRUE,"GENERAL";"TAB4",#N/A,TRUE,"GENERAL";"TAB5",#N/A,TRUE,"GENERAL"}</definedName>
    <definedName name="GFJHGJ" localSheetId="14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 localSheetId="12">{"via1",#N/A,TRUE,"general";"via2",#N/A,TRUE,"general";"via3",#N/A,TRUE,"general"}</definedName>
    <definedName name="gfjjh" localSheetId="11">{"via1",#N/A,TRUE,"general";"via2",#N/A,TRUE,"general";"via3",#N/A,TRUE,"general"}</definedName>
    <definedName name="gfjjh" localSheetId="13">{"via1",#N/A,TRUE,"general";"via2",#N/A,TRUE,"general";"via3",#N/A,TRUE,"general"}</definedName>
    <definedName name="gfjjh" localSheetId="15">{"via1",#N/A,TRUE,"general";"via2",#N/A,TRUE,"general";"via3",#N/A,TRUE,"general"}</definedName>
    <definedName name="gfjjh" localSheetId="14">{"via1",#N/A,TRUE,"general";"via2",#N/A,TRUE,"general";"via3",#N/A,TRUE,"general"}</definedName>
    <definedName name="gfjjh">{"via1",#N/A,TRUE,"general";"via2",#N/A,TRUE,"general";"via3",#N/A,TRUE,"general"}</definedName>
    <definedName name="gfutyj6" localSheetId="12">{"via1",#N/A,TRUE,"general";"via2",#N/A,TRUE,"general";"via3",#N/A,TRUE,"general"}</definedName>
    <definedName name="gfutyj6" localSheetId="11">{"via1",#N/A,TRUE,"general";"via2",#N/A,TRUE,"general";"via3",#N/A,TRUE,"general"}</definedName>
    <definedName name="gfutyj6" localSheetId="13">{"via1",#N/A,TRUE,"general";"via2",#N/A,TRUE,"general";"via3",#N/A,TRUE,"general"}</definedName>
    <definedName name="gfutyj6" localSheetId="15">{"via1",#N/A,TRUE,"general";"via2",#N/A,TRUE,"general";"via3",#N/A,TRUE,"general"}</definedName>
    <definedName name="gfutyj6" localSheetId="14">{"via1",#N/A,TRUE,"general";"via2",#N/A,TRUE,"general";"via3",#N/A,TRUE,"general"}</definedName>
    <definedName name="gfutyj6">{"via1",#N/A,TRUE,"general";"via2",#N/A,TRUE,"general";"via3",#N/A,TRUE,"general"}</definedName>
    <definedName name="gg" localSheetId="12">{"TAB1",#N/A,TRUE,"GENERAL";"TAB2",#N/A,TRUE,"GENERAL";"TAB3",#N/A,TRUE,"GENERAL";"TAB4",#N/A,TRUE,"GENERAL";"TAB5",#N/A,TRUE,"GENERAL"}</definedName>
    <definedName name="gg" localSheetId="13">{"TAB1",#N/A,TRUE,"GENERAL";"TAB2",#N/A,TRUE,"GENERAL";"TAB3",#N/A,TRUE,"GENERAL";"TAB4",#N/A,TRUE,"GENERAL";"TAB5",#N/A,TRUE,"GENERAL"}</definedName>
    <definedName name="gg" localSheetId="15">{"TAB1",#N/A,TRUE,"GENERAL";"TAB2",#N/A,TRUE,"GENERAL";"TAB3",#N/A,TRUE,"GENERAL";"TAB4",#N/A,TRUE,"GENERAL";"TAB5",#N/A,TRUE,"GENERAL"}</definedName>
    <definedName name="Gg" localSheetId="8">#REF!</definedName>
    <definedName name="gg" localSheetId="14">{"TAB1",#N/A,TRUE,"GENERAL";"TAB2",#N/A,TRUE,"GENERAL";"TAB3",#N/A,TRUE,"GENERAL";"TAB4",#N/A,TRUE,"GENERAL";"TAB5",#N/A,TRUE,"GENERAL"}</definedName>
    <definedName name="gg">{"TAB1",#N/A,TRUE,"GENERAL";"TAB2",#N/A,TRUE,"GENERAL";"TAB3",#N/A,TRUE,"GENERAL";"TAB4",#N/A,TRUE,"GENERAL";"TAB5",#N/A,TRUE,"GENERAL"}</definedName>
    <definedName name="ggdr" localSheetId="12">{"via1",#N/A,TRUE,"general";"via2",#N/A,TRUE,"general";"via3",#N/A,TRUE,"general"}</definedName>
    <definedName name="ggdr" localSheetId="11">{"via1",#N/A,TRUE,"general";"via2",#N/A,TRUE,"general";"via3",#N/A,TRUE,"general"}</definedName>
    <definedName name="ggdr" localSheetId="13">{"via1",#N/A,TRUE,"general";"via2",#N/A,TRUE,"general";"via3",#N/A,TRUE,"general"}</definedName>
    <definedName name="ggdr" localSheetId="15">{"via1",#N/A,TRUE,"general";"via2",#N/A,TRUE,"general";"via3",#N/A,TRUE,"general"}</definedName>
    <definedName name="ggdr" localSheetId="14">{"via1",#N/A,TRUE,"general";"via2",#N/A,TRUE,"general";"via3",#N/A,TRUE,"general"}</definedName>
    <definedName name="ggdr">{"via1",#N/A,TRUE,"general";"via2",#N/A,TRUE,"general";"via3",#N/A,TRUE,"general"}</definedName>
    <definedName name="ggerg" localSheetId="12">{"TAB1",#N/A,TRUE,"GENERAL";"TAB2",#N/A,TRUE,"GENERAL";"TAB3",#N/A,TRUE,"GENERAL";"TAB4",#N/A,TRUE,"GENERAL";"TAB5",#N/A,TRUE,"GENERAL"}</definedName>
    <definedName name="ggerg" localSheetId="11">{"TAB1",#N/A,TRUE,"GENERAL";"TAB2",#N/A,TRUE,"GENERAL";"TAB3",#N/A,TRUE,"GENERAL";"TAB4",#N/A,TRUE,"GENERAL";"TAB5",#N/A,TRUE,"GENERAL"}</definedName>
    <definedName name="ggerg" localSheetId="13">{"TAB1",#N/A,TRUE,"GENERAL";"TAB2",#N/A,TRUE,"GENERAL";"TAB3",#N/A,TRUE,"GENERAL";"TAB4",#N/A,TRUE,"GENERAL";"TAB5",#N/A,TRUE,"GENERAL"}</definedName>
    <definedName name="ggerg" localSheetId="15">{"TAB1",#N/A,TRUE,"GENERAL";"TAB2",#N/A,TRUE,"GENERAL";"TAB3",#N/A,TRUE,"GENERAL";"TAB4",#N/A,TRUE,"GENERAL";"TAB5",#N/A,TRUE,"GENERAL"}</definedName>
    <definedName name="ggerg" localSheetId="14">{"TAB1",#N/A,TRUE,"GENERAL";"TAB2",#N/A,TRUE,"GENERAL";"TAB3",#N/A,TRUE,"GENERAL";"TAB4",#N/A,TRUE,"GENERAL";"TAB5",#N/A,TRUE,"GENERAL"}</definedName>
    <definedName name="ggerg">{"TAB1",#N/A,TRUE,"GENERAL";"TAB2",#N/A,TRUE,"GENERAL";"TAB3",#N/A,TRUE,"GENERAL";"TAB4",#N/A,TRUE,"GENERAL";"TAB5",#N/A,TRUE,"GENERAL"}</definedName>
    <definedName name="gggb" localSheetId="12">{"TAB1",#N/A,TRUE,"GENERAL";"TAB2",#N/A,TRUE,"GENERAL";"TAB3",#N/A,TRUE,"GENERAL";"TAB4",#N/A,TRUE,"GENERAL";"TAB5",#N/A,TRUE,"GENERAL"}</definedName>
    <definedName name="gggb" localSheetId="11">{"TAB1",#N/A,TRUE,"GENERAL";"TAB2",#N/A,TRUE,"GENERAL";"TAB3",#N/A,TRUE,"GENERAL";"TAB4",#N/A,TRUE,"GENERAL";"TAB5",#N/A,TRUE,"GENERAL"}</definedName>
    <definedName name="gggb" localSheetId="13">{"TAB1",#N/A,TRUE,"GENERAL";"TAB2",#N/A,TRUE,"GENERAL";"TAB3",#N/A,TRUE,"GENERAL";"TAB4",#N/A,TRUE,"GENERAL";"TAB5",#N/A,TRUE,"GENERAL"}</definedName>
    <definedName name="gggb" localSheetId="15">{"TAB1",#N/A,TRUE,"GENERAL";"TAB2",#N/A,TRUE,"GENERAL";"TAB3",#N/A,TRUE,"GENERAL";"TAB4",#N/A,TRUE,"GENERAL";"TAB5",#N/A,TRUE,"GENERAL"}</definedName>
    <definedName name="gggb" localSheetId="14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name="gggg" localSheetId="12">{"via1",#N/A,TRUE,"general";"via2",#N/A,TRUE,"general";"via3",#N/A,TRUE,"general"}</definedName>
    <definedName name="gggg" localSheetId="11">{"via1",#N/A,TRUE,"general";"via2",#N/A,TRUE,"general";"via3",#N/A,TRUE,"general"}</definedName>
    <definedName name="gggg" localSheetId="13">{"via1",#N/A,TRUE,"general";"via2",#N/A,TRUE,"general";"via3",#N/A,TRUE,"general"}</definedName>
    <definedName name="gggg" localSheetId="15">{"via1",#N/A,TRUE,"general";"via2",#N/A,TRUE,"general";"via3",#N/A,TRUE,"general"}</definedName>
    <definedName name="gggg" localSheetId="14">{"via1",#N/A,TRUE,"general";"via2",#N/A,TRUE,"general";"via3",#N/A,TRUE,"general"}</definedName>
    <definedName name="gggg">{"via1",#N/A,TRUE,"general";"via2",#N/A,TRUE,"general";"via3",#N/A,TRUE,"general"}</definedName>
    <definedName name="ggggd" localSheetId="12">{"TAB1",#N/A,TRUE,"GENERAL";"TAB2",#N/A,TRUE,"GENERAL";"TAB3",#N/A,TRUE,"GENERAL";"TAB4",#N/A,TRUE,"GENERAL";"TAB5",#N/A,TRUE,"GENERAL"}</definedName>
    <definedName name="ggggd" localSheetId="11">{"TAB1",#N/A,TRUE,"GENERAL";"TAB2",#N/A,TRUE,"GENERAL";"TAB3",#N/A,TRUE,"GENERAL";"TAB4",#N/A,TRUE,"GENERAL";"TAB5",#N/A,TRUE,"GENERAL"}</definedName>
    <definedName name="ggggd" localSheetId="13">{"TAB1",#N/A,TRUE,"GENERAL";"TAB2",#N/A,TRUE,"GENERAL";"TAB3",#N/A,TRUE,"GENERAL";"TAB4",#N/A,TRUE,"GENERAL";"TAB5",#N/A,TRUE,"GENERAL"}</definedName>
    <definedName name="ggggd" localSheetId="15">{"TAB1",#N/A,TRUE,"GENERAL";"TAB2",#N/A,TRUE,"GENERAL";"TAB3",#N/A,TRUE,"GENERAL";"TAB4",#N/A,TRUE,"GENERAL";"TAB5",#N/A,TRUE,"GENERAL"}</definedName>
    <definedName name="ggggd" localSheetId="14">{"TAB1",#N/A,TRUE,"GENERAL";"TAB2",#N/A,TRUE,"GENERAL";"TAB3",#N/A,TRUE,"GENERAL";"TAB4",#N/A,TRUE,"GENERAL";"TAB5",#N/A,TRUE,"GENERAL"}</definedName>
    <definedName name="ggggd">{"TAB1",#N/A,TRUE,"GENERAL";"TAB2",#N/A,TRUE,"GENERAL";"TAB3",#N/A,TRUE,"GENERAL";"TAB4",#N/A,TRUE,"GENERAL";"TAB5",#N/A,TRUE,"GENERAL"}</definedName>
    <definedName name="gggggt" localSheetId="12">{"via1",#N/A,TRUE,"general";"via2",#N/A,TRUE,"general";"via3",#N/A,TRUE,"general"}</definedName>
    <definedName name="gggggt" localSheetId="11">{"via1",#N/A,TRUE,"general";"via2",#N/A,TRUE,"general";"via3",#N/A,TRUE,"general"}</definedName>
    <definedName name="gggggt" localSheetId="13">{"via1",#N/A,TRUE,"general";"via2",#N/A,TRUE,"general";"via3",#N/A,TRUE,"general"}</definedName>
    <definedName name="gggggt" localSheetId="15">{"via1",#N/A,TRUE,"general";"via2",#N/A,TRUE,"general";"via3",#N/A,TRUE,"general"}</definedName>
    <definedName name="gggggt" localSheetId="14">{"via1",#N/A,TRUE,"general";"via2",#N/A,TRUE,"general";"via3",#N/A,TRUE,"general"}</definedName>
    <definedName name="gggggt">{"via1",#N/A,TRUE,"general";"via2",#N/A,TRUE,"general";"via3",#N/A,TRUE,"general"}</definedName>
    <definedName name="gggghn" localSheetId="12">{"TAB1",#N/A,TRUE,"GENERAL";"TAB2",#N/A,TRUE,"GENERAL";"TAB3",#N/A,TRUE,"GENERAL";"TAB4",#N/A,TRUE,"GENERAL";"TAB5",#N/A,TRUE,"GENERAL"}</definedName>
    <definedName name="gggghn" localSheetId="11">{"TAB1",#N/A,TRUE,"GENERAL";"TAB2",#N/A,TRUE,"GENERAL";"TAB3",#N/A,TRUE,"GENERAL";"TAB4",#N/A,TRUE,"GENERAL";"TAB5",#N/A,TRUE,"GENERAL"}</definedName>
    <definedName name="gggghn" localSheetId="13">{"TAB1",#N/A,TRUE,"GENERAL";"TAB2",#N/A,TRUE,"GENERAL";"TAB3",#N/A,TRUE,"GENERAL";"TAB4",#N/A,TRUE,"GENERAL";"TAB5",#N/A,TRUE,"GENERAL"}</definedName>
    <definedName name="gggghn" localSheetId="15">{"TAB1",#N/A,TRUE,"GENERAL";"TAB2",#N/A,TRUE,"GENERAL";"TAB3",#N/A,TRUE,"GENERAL";"TAB4",#N/A,TRUE,"GENERAL";"TAB5",#N/A,TRUE,"GENERAL"}</definedName>
    <definedName name="gggghn" localSheetId="14">{"TAB1",#N/A,TRUE,"GENERAL";"TAB2",#N/A,TRUE,"GENERAL";"TAB3",#N/A,TRUE,"GENERAL";"TAB4",#N/A,TRUE,"GENERAL";"TAB5",#N/A,TRUE,"GENERAL"}</definedName>
    <definedName name="gggghn">{"TAB1",#N/A,TRUE,"GENERAL";"TAB2",#N/A,TRUE,"GENERAL";"TAB3",#N/A,TRUE,"GENERAL";"TAB4",#N/A,TRUE,"GENERAL";"TAB5",#N/A,TRUE,"GENERAL"}</definedName>
    <definedName name="ggggt" localSheetId="12">{"TAB1",#N/A,TRUE,"GENERAL";"TAB2",#N/A,TRUE,"GENERAL";"TAB3",#N/A,TRUE,"GENERAL";"TAB4",#N/A,TRUE,"GENERAL";"TAB5",#N/A,TRUE,"GENERAL"}</definedName>
    <definedName name="ggggt" localSheetId="11">{"TAB1",#N/A,TRUE,"GENERAL";"TAB2",#N/A,TRUE,"GENERAL";"TAB3",#N/A,TRUE,"GENERAL";"TAB4",#N/A,TRUE,"GENERAL";"TAB5",#N/A,TRUE,"GENERAL"}</definedName>
    <definedName name="ggggt" localSheetId="13">{"TAB1",#N/A,TRUE,"GENERAL";"TAB2",#N/A,TRUE,"GENERAL";"TAB3",#N/A,TRUE,"GENERAL";"TAB4",#N/A,TRUE,"GENERAL";"TAB5",#N/A,TRUE,"GENERAL"}</definedName>
    <definedName name="ggggt" localSheetId="15">{"TAB1",#N/A,TRUE,"GENERAL";"TAB2",#N/A,TRUE,"GENERAL";"TAB3",#N/A,TRUE,"GENERAL";"TAB4",#N/A,TRUE,"GENERAL";"TAB5",#N/A,TRUE,"GENERAL"}</definedName>
    <definedName name="ggggt" localSheetId="14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 localSheetId="12">{"TAB1",#N/A,TRUE,"GENERAL";"TAB2",#N/A,TRUE,"GENERAL";"TAB3",#N/A,TRUE,"GENERAL";"TAB4",#N/A,TRUE,"GENERAL";"TAB5",#N/A,TRUE,"GENERAL"}</definedName>
    <definedName name="ggggy" localSheetId="11">{"TAB1",#N/A,TRUE,"GENERAL";"TAB2",#N/A,TRUE,"GENERAL";"TAB3",#N/A,TRUE,"GENERAL";"TAB4",#N/A,TRUE,"GENERAL";"TAB5",#N/A,TRUE,"GENERAL"}</definedName>
    <definedName name="ggggy" localSheetId="13">{"TAB1",#N/A,TRUE,"GENERAL";"TAB2",#N/A,TRUE,"GENERAL";"TAB3",#N/A,TRUE,"GENERAL";"TAB4",#N/A,TRUE,"GENERAL";"TAB5",#N/A,TRUE,"GENERAL"}</definedName>
    <definedName name="ggggy" localSheetId="15">{"TAB1",#N/A,TRUE,"GENERAL";"TAB2",#N/A,TRUE,"GENERAL";"TAB3",#N/A,TRUE,"GENERAL";"TAB4",#N/A,TRUE,"GENERAL";"TAB5",#N/A,TRUE,"GENERAL"}</definedName>
    <definedName name="ggggy" localSheetId="14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 localSheetId="12">{"via1",#N/A,TRUE,"general";"via2",#N/A,TRUE,"general";"via3",#N/A,TRUE,"general"}</definedName>
    <definedName name="gggtgd" localSheetId="11">{"via1",#N/A,TRUE,"general";"via2",#N/A,TRUE,"general";"via3",#N/A,TRUE,"general"}</definedName>
    <definedName name="gggtgd" localSheetId="13">{"via1",#N/A,TRUE,"general";"via2",#N/A,TRUE,"general";"via3",#N/A,TRUE,"general"}</definedName>
    <definedName name="gggtgd" localSheetId="15">{"via1",#N/A,TRUE,"general";"via2",#N/A,TRUE,"general";"via3",#N/A,TRUE,"general"}</definedName>
    <definedName name="gggtgd" localSheetId="14">{"via1",#N/A,TRUE,"general";"via2",#N/A,TRUE,"general";"via3",#N/A,TRUE,"general"}</definedName>
    <definedName name="gggtgd">{"via1",#N/A,TRUE,"general";"via2",#N/A,TRUE,"general";"via3",#N/A,TRUE,"general"}</definedName>
    <definedName name="ggtgt" localSheetId="12">{"via1",#N/A,TRUE,"general";"via2",#N/A,TRUE,"general";"via3",#N/A,TRUE,"general"}</definedName>
    <definedName name="ggtgt" localSheetId="11">{"via1",#N/A,TRUE,"general";"via2",#N/A,TRUE,"general";"via3",#N/A,TRUE,"general"}</definedName>
    <definedName name="ggtgt" localSheetId="13">{"via1",#N/A,TRUE,"general";"via2",#N/A,TRUE,"general";"via3",#N/A,TRUE,"general"}</definedName>
    <definedName name="ggtgt" localSheetId="15">{"via1",#N/A,TRUE,"general";"via2",#N/A,TRUE,"general";"via3",#N/A,TRUE,"general"}</definedName>
    <definedName name="ggtgt" localSheetId="14">{"via1",#N/A,TRUE,"general";"via2",#N/A,TRUE,"general";"via3",#N/A,TRUE,"general"}</definedName>
    <definedName name="ggtgt">{"via1",#N/A,TRUE,"general";"via2",#N/A,TRUE,"general";"via3",#N/A,TRUE,"general"}</definedName>
    <definedName name="Gh" localSheetId="8">#REF!</definedName>
    <definedName name="Gh">#REF!</definedName>
    <definedName name="ghdghuy" localSheetId="12">{"via1",#N/A,TRUE,"general";"via2",#N/A,TRUE,"general";"via3",#N/A,TRUE,"general"}</definedName>
    <definedName name="ghdghuy" localSheetId="11">{"via1",#N/A,TRUE,"general";"via2",#N/A,TRUE,"general";"via3",#N/A,TRUE,"general"}</definedName>
    <definedName name="ghdghuy" localSheetId="13">{"via1",#N/A,TRUE,"general";"via2",#N/A,TRUE,"general";"via3",#N/A,TRUE,"general"}</definedName>
    <definedName name="ghdghuy" localSheetId="15">{"via1",#N/A,TRUE,"general";"via2",#N/A,TRUE,"general";"via3",#N/A,TRUE,"general"}</definedName>
    <definedName name="ghdghuy" localSheetId="14">{"via1",#N/A,TRUE,"general";"via2",#N/A,TRUE,"general";"via3",#N/A,TRUE,"general"}</definedName>
    <definedName name="ghdghuy">{"via1",#N/A,TRUE,"general";"via2",#N/A,TRUE,"general";"via3",#N/A,TRUE,"general"}</definedName>
    <definedName name="GHDP" localSheetId="12">{"via1",#N/A,TRUE,"general";"via2",#N/A,TRUE,"general";"via3",#N/A,TRUE,"general"}</definedName>
    <definedName name="GHDP" localSheetId="11">{"via1",#N/A,TRUE,"general";"via2",#N/A,TRUE,"general";"via3",#N/A,TRUE,"general"}</definedName>
    <definedName name="GHDP" localSheetId="13">{"via1",#N/A,TRUE,"general";"via2",#N/A,TRUE,"general";"via3",#N/A,TRUE,"general"}</definedName>
    <definedName name="GHDP" localSheetId="15">{"via1",#N/A,TRUE,"general";"via2",#N/A,TRUE,"general";"via3",#N/A,TRUE,"general"}</definedName>
    <definedName name="GHDP" localSheetId="14">{"via1",#N/A,TRUE,"general";"via2",#N/A,TRUE,"general";"via3",#N/A,TRUE,"general"}</definedName>
    <definedName name="GHDP">{"via1",#N/A,TRUE,"general";"via2",#N/A,TRUE,"general";"via3",#N/A,TRUE,"general"}</definedName>
    <definedName name="ghfg" localSheetId="12">{"via1",#N/A,TRUE,"general";"via2",#N/A,TRUE,"general";"via3",#N/A,TRUE,"general"}</definedName>
    <definedName name="ghfg" localSheetId="11">{"via1",#N/A,TRUE,"general";"via2",#N/A,TRUE,"general";"via3",#N/A,TRUE,"general"}</definedName>
    <definedName name="ghfg" localSheetId="13">{"via1",#N/A,TRUE,"general";"via2",#N/A,TRUE,"general";"via3",#N/A,TRUE,"general"}</definedName>
    <definedName name="ghfg" localSheetId="15">{"via1",#N/A,TRUE,"general";"via2",#N/A,TRUE,"general";"via3",#N/A,TRUE,"general"}</definedName>
    <definedName name="ghfg" localSheetId="14">{"via1",#N/A,TRUE,"general";"via2",#N/A,TRUE,"general";"via3",#N/A,TRUE,"general"}</definedName>
    <definedName name="ghfg">{"via1",#N/A,TRUE,"general";"via2",#N/A,TRUE,"general";"via3",#N/A,TRUE,"general"}</definedName>
    <definedName name="ghjghj" localSheetId="12">{"TAB1",#N/A,TRUE,"GENERAL";"TAB2",#N/A,TRUE,"GENERAL";"TAB3",#N/A,TRUE,"GENERAL";"TAB4",#N/A,TRUE,"GENERAL";"TAB5",#N/A,TRUE,"GENERAL"}</definedName>
    <definedName name="ghjghj" localSheetId="11">{"TAB1",#N/A,TRUE,"GENERAL";"TAB2",#N/A,TRUE,"GENERAL";"TAB3",#N/A,TRUE,"GENERAL";"TAB4",#N/A,TRUE,"GENERAL";"TAB5",#N/A,TRUE,"GENERAL"}</definedName>
    <definedName name="ghjghj" localSheetId="13">{"TAB1",#N/A,TRUE,"GENERAL";"TAB2",#N/A,TRUE,"GENERAL";"TAB3",#N/A,TRUE,"GENERAL";"TAB4",#N/A,TRUE,"GENERAL";"TAB5",#N/A,TRUE,"GENERAL"}</definedName>
    <definedName name="ghjghj" localSheetId="15">{"TAB1",#N/A,TRUE,"GENERAL";"TAB2",#N/A,TRUE,"GENERAL";"TAB3",#N/A,TRUE,"GENERAL";"TAB4",#N/A,TRUE,"GENERAL";"TAB5",#N/A,TRUE,"GENERAL"}</definedName>
    <definedName name="ghjghj" localSheetId="14">{"TAB1",#N/A,TRUE,"GENERAL";"TAB2",#N/A,TRUE,"GENERAL";"TAB3",#N/A,TRUE,"GENERAL";"TAB4",#N/A,TRUE,"GENERAL";"TAB5",#N/A,TRUE,"GENERAL"}</definedName>
    <definedName name="ghjghj">{"TAB1",#N/A,TRUE,"GENERAL";"TAB2",#N/A,TRUE,"GENERAL";"TAB3",#N/A,TRUE,"GENERAL";"TAB4",#N/A,TRUE,"GENERAL";"TAB5",#N/A,TRUE,"GENERAL"}</definedName>
    <definedName name="GHKJHK" localSheetId="12">{"TAB1",#N/A,TRUE,"GENERAL";"TAB2",#N/A,TRUE,"GENERAL";"TAB3",#N/A,TRUE,"GENERAL";"TAB4",#N/A,TRUE,"GENERAL";"TAB5",#N/A,TRUE,"GENERAL"}</definedName>
    <definedName name="GHKJHK" localSheetId="11">{"TAB1",#N/A,TRUE,"GENERAL";"TAB2",#N/A,TRUE,"GENERAL";"TAB3",#N/A,TRUE,"GENERAL";"TAB4",#N/A,TRUE,"GENERAL";"TAB5",#N/A,TRUE,"GENERAL"}</definedName>
    <definedName name="GHKJHK" localSheetId="13">{"TAB1",#N/A,TRUE,"GENERAL";"TAB2",#N/A,TRUE,"GENERAL";"TAB3",#N/A,TRUE,"GENERAL";"TAB4",#N/A,TRUE,"GENERAL";"TAB5",#N/A,TRUE,"GENERAL"}</definedName>
    <definedName name="GHKJHK" localSheetId="15">{"TAB1",#N/A,TRUE,"GENERAL";"TAB2",#N/A,TRUE,"GENERAL";"TAB3",#N/A,TRUE,"GENERAL";"TAB4",#N/A,TRUE,"GENERAL";"TAB5",#N/A,TRUE,"GENERAL"}</definedName>
    <definedName name="GHKJHK" localSheetId="14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i" localSheetId="8">#REF!</definedName>
    <definedName name="Gi">#REF!</definedName>
    <definedName name="GJHVCB" localSheetId="12">{"TAB1",#N/A,TRUE,"GENERAL";"TAB2",#N/A,TRUE,"GENERAL";"TAB3",#N/A,TRUE,"GENERAL";"TAB4",#N/A,TRUE,"GENERAL";"TAB5",#N/A,TRUE,"GENERAL"}</definedName>
    <definedName name="GJHVCB" localSheetId="11">{"TAB1",#N/A,TRUE,"GENERAL";"TAB2",#N/A,TRUE,"GENERAL";"TAB3",#N/A,TRUE,"GENERAL";"TAB4",#N/A,TRUE,"GENERAL";"TAB5",#N/A,TRUE,"GENERAL"}</definedName>
    <definedName name="GJHVCB" localSheetId="13">{"TAB1",#N/A,TRUE,"GENERAL";"TAB2",#N/A,TRUE,"GENERAL";"TAB3",#N/A,TRUE,"GENERAL";"TAB4",#N/A,TRUE,"GENERAL";"TAB5",#N/A,TRUE,"GENERAL"}</definedName>
    <definedName name="GJHVCB" localSheetId="15">{"TAB1",#N/A,TRUE,"GENERAL";"TAB2",#N/A,TRUE,"GENERAL";"TAB3",#N/A,TRUE,"GENERAL";"TAB4",#N/A,TRUE,"GENERAL";"TAB5",#N/A,TRUE,"GENERAL"}</definedName>
    <definedName name="GJHVCB" localSheetId="14">{"TAB1",#N/A,TRUE,"GENERAL";"TAB2",#N/A,TRUE,"GENERAL";"TAB3",#N/A,TRUE,"GENERAL";"TAB4",#N/A,TRUE,"GENERAL";"TAB5",#N/A,TRUE,"GENERAL"}</definedName>
    <definedName name="GJHVCB">{"TAB1",#N/A,TRUE,"GENERAL";"TAB2",#N/A,TRUE,"GENERAL";"TAB3",#N/A,TRUE,"GENERAL";"TAB4",#N/A,TRUE,"GENERAL";"TAB5",#N/A,TRUE,"GENERAL"}</definedName>
    <definedName name="gk" localSheetId="12">{"via1",#N/A,TRUE,"general";"via2",#N/A,TRUE,"general";"via3",#N/A,TRUE,"general"}</definedName>
    <definedName name="gk" localSheetId="11">{"via1",#N/A,TRUE,"general";"via2",#N/A,TRUE,"general";"via3",#N/A,TRUE,"general"}</definedName>
    <definedName name="gk" localSheetId="13">{"via1",#N/A,TRUE,"general";"via2",#N/A,TRUE,"general";"via3",#N/A,TRUE,"general"}</definedName>
    <definedName name="gk" localSheetId="15">{"via1",#N/A,TRUE,"general";"via2",#N/A,TRUE,"general";"via3",#N/A,TRUE,"general"}</definedName>
    <definedName name="Gk" localSheetId="8">#REF!</definedName>
    <definedName name="gk" localSheetId="14">{"via1",#N/A,TRUE,"general";"via2",#N/A,TRUE,"general";"via3",#N/A,TRUE,"general"}</definedName>
    <definedName name="gk">{"via1",#N/A,TRUE,"general";"via2",#N/A,TRUE,"general";"via3",#N/A,TRUE,"general"}</definedName>
    <definedName name="GKJDGDIJZ">"Imagen 3"</definedName>
    <definedName name="GM">#REF!</definedName>
    <definedName name="GRAF1ANO" localSheetId="12">{"via1",#N/A,TRUE,"general";"via2",#N/A,TRUE,"general";"via3",#N/A,TRUE,"general"}</definedName>
    <definedName name="GRAF1ANO" localSheetId="11">{"via1",#N/A,TRUE,"general";"via2",#N/A,TRUE,"general";"via3",#N/A,TRUE,"general"}</definedName>
    <definedName name="GRAF1ANO" localSheetId="13">{"via1",#N/A,TRUE,"general";"via2",#N/A,TRUE,"general";"via3",#N/A,TRUE,"general"}</definedName>
    <definedName name="GRAF1ANO" localSheetId="15">{"via1",#N/A,TRUE,"general";"via2",#N/A,TRUE,"general";"via3",#N/A,TRUE,"general"}</definedName>
    <definedName name="GRAF1ANO" localSheetId="14">{"via1",#N/A,TRUE,"general";"via2",#N/A,TRUE,"general";"via3",#N/A,TRUE,"general"}</definedName>
    <definedName name="GRAF1ANO">{"via1",#N/A,TRUE,"general";"via2",#N/A,TRUE,"general";"via3",#N/A,TRUE,"general"}</definedName>
    <definedName name="GRAF1AÑO" localSheetId="12">{"TAB1",#N/A,TRUE,"GENERAL";"TAB2",#N/A,TRUE,"GENERAL";"TAB3",#N/A,TRUE,"GENERAL";"TAB4",#N/A,TRUE,"GENERAL";"TAB5",#N/A,TRUE,"GENERAL"}</definedName>
    <definedName name="GRAF1AÑO" localSheetId="11">{"TAB1",#N/A,TRUE,"GENERAL";"TAB2",#N/A,TRUE,"GENERAL";"TAB3",#N/A,TRUE,"GENERAL";"TAB4",#N/A,TRUE,"GENERAL";"TAB5",#N/A,TRUE,"GENERAL"}</definedName>
    <definedName name="GRAF1AÑO" localSheetId="13">{"TAB1",#N/A,TRUE,"GENERAL";"TAB2",#N/A,TRUE,"GENERAL";"TAB3",#N/A,TRUE,"GENERAL";"TAB4",#N/A,TRUE,"GENERAL";"TAB5",#N/A,TRUE,"GENERAL"}</definedName>
    <definedName name="GRAF1AÑO" localSheetId="15">{"TAB1",#N/A,TRUE,"GENERAL";"TAB2",#N/A,TRUE,"GENERAL";"TAB3",#N/A,TRUE,"GENERAL";"TAB4",#N/A,TRUE,"GENERAL";"TAB5",#N/A,TRUE,"GENERAL"}</definedName>
    <definedName name="GRAF1AÑO" localSheetId="14">{"TAB1",#N/A,TRUE,"GENERAL";"TAB2",#N/A,TRUE,"GENERAL";"TAB3",#N/A,TRUE,"GENERAL";"TAB4",#N/A,TRUE,"GENERAL";"TAB5",#N/A,TRUE,"GENERAL"}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TO" localSheetId="8">#REF!</definedName>
    <definedName name="GRANITO">#REF!</definedName>
    <definedName name="GRANO" localSheetId="8">#REF!</definedName>
    <definedName name="GRANO">#REF!</definedName>
    <definedName name="gravilla">#REF!</definedName>
    <definedName name="GRCHIS0599" localSheetId="12">{#N/A,#N/A,FALSE,"Costos Productos 6A";#N/A,#N/A,FALSE,"Costo Unitario Total H-94-12"}</definedName>
    <definedName name="GRCHIS0599" localSheetId="15">{#N/A,#N/A,FALSE,"Costos Productos 6A";#N/A,#N/A,FALSE,"Costo Unitario Total H-94-12"}</definedName>
    <definedName name="GRCHIS0599">{#N/A,#N/A,FALSE,"Costos Productos 6A";#N/A,#N/A,FALSE,"Costo Unitario Total H-94-12"}</definedName>
    <definedName name="gregds" localSheetId="12">{"TAB1",#N/A,TRUE,"GENERAL";"TAB2",#N/A,TRUE,"GENERAL";"TAB3",#N/A,TRUE,"GENERAL";"TAB4",#N/A,TRUE,"GENERAL";"TAB5",#N/A,TRUE,"GENERAL"}</definedName>
    <definedName name="gregds" localSheetId="11">{"TAB1",#N/A,TRUE,"GENERAL";"TAB2",#N/A,TRUE,"GENERAL";"TAB3",#N/A,TRUE,"GENERAL";"TAB4",#N/A,TRUE,"GENERAL";"TAB5",#N/A,TRUE,"GENERAL"}</definedName>
    <definedName name="gregds" localSheetId="13">{"TAB1",#N/A,TRUE,"GENERAL";"TAB2",#N/A,TRUE,"GENERAL";"TAB3",#N/A,TRUE,"GENERAL";"TAB4",#N/A,TRUE,"GENERAL";"TAB5",#N/A,TRUE,"GENERAL"}</definedName>
    <definedName name="gregds" localSheetId="15">{"TAB1",#N/A,TRUE,"GENERAL";"TAB2",#N/A,TRUE,"GENERAL";"TAB3",#N/A,TRUE,"GENERAL";"TAB4",#N/A,TRUE,"GENERAL";"TAB5",#N/A,TRUE,"GENERAL"}</definedName>
    <definedName name="gregds" localSheetId="14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name="grehrtyh" localSheetId="12">{"TAB1",#N/A,TRUE,"GENERAL";"TAB2",#N/A,TRUE,"GENERAL";"TAB3",#N/A,TRUE,"GENERAL";"TAB4",#N/A,TRUE,"GENERAL";"TAB5",#N/A,TRUE,"GENERAL"}</definedName>
    <definedName name="grehrtyh" localSheetId="11">{"TAB1",#N/A,TRUE,"GENERAL";"TAB2",#N/A,TRUE,"GENERAL";"TAB3",#N/A,TRUE,"GENERAL";"TAB4",#N/A,TRUE,"GENERAL";"TAB5",#N/A,TRUE,"GENERAL"}</definedName>
    <definedName name="grehrtyh" localSheetId="13">{"TAB1",#N/A,TRUE,"GENERAL";"TAB2",#N/A,TRUE,"GENERAL";"TAB3",#N/A,TRUE,"GENERAL";"TAB4",#N/A,TRUE,"GENERAL";"TAB5",#N/A,TRUE,"GENERAL"}</definedName>
    <definedName name="grehrtyh" localSheetId="15">{"TAB1",#N/A,TRUE,"GENERAL";"TAB2",#N/A,TRUE,"GENERAL";"TAB3",#N/A,TRUE,"GENERAL";"TAB4",#N/A,TRUE,"GENERAL";"TAB5",#N/A,TRUE,"GENERAL"}</definedName>
    <definedName name="grehrtyh" localSheetId="14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 localSheetId="12">{"via1",#N/A,TRUE,"general";"via2",#N/A,TRUE,"general";"via3",#N/A,TRUE,"general"}</definedName>
    <definedName name="grggwero" localSheetId="11">{"via1",#N/A,TRUE,"general";"via2",#N/A,TRUE,"general";"via3",#N/A,TRUE,"general"}</definedName>
    <definedName name="grggwero" localSheetId="13">{"via1",#N/A,TRUE,"general";"via2",#N/A,TRUE,"general";"via3",#N/A,TRUE,"general"}</definedName>
    <definedName name="grggwero" localSheetId="15">{"via1",#N/A,TRUE,"general";"via2",#N/A,TRUE,"general";"via3",#N/A,TRUE,"general"}</definedName>
    <definedName name="grggwero" localSheetId="14">{"via1",#N/A,TRUE,"general";"via2",#N/A,TRUE,"general";"via3",#N/A,TRUE,"general"}</definedName>
    <definedName name="grggwero">{"via1",#N/A,TRUE,"general";"via2",#N/A,TRUE,"general";"via3",#N/A,TRUE,"general"}</definedName>
    <definedName name="GRIS">#REF!</definedName>
    <definedName name="grtyerh" localSheetId="12">{"TAB1",#N/A,TRUE,"GENERAL";"TAB2",#N/A,TRUE,"GENERAL";"TAB3",#N/A,TRUE,"GENERAL";"TAB4",#N/A,TRUE,"GENERAL";"TAB5",#N/A,TRUE,"GENERAL"}</definedName>
    <definedName name="grtyerh" localSheetId="11">{"TAB1",#N/A,TRUE,"GENERAL";"TAB2",#N/A,TRUE,"GENERAL";"TAB3",#N/A,TRUE,"GENERAL";"TAB4",#N/A,TRUE,"GENERAL";"TAB5",#N/A,TRUE,"GENERAL"}</definedName>
    <definedName name="grtyerh" localSheetId="13">{"TAB1",#N/A,TRUE,"GENERAL";"TAB2",#N/A,TRUE,"GENERAL";"TAB3",#N/A,TRUE,"GENERAL";"TAB4",#N/A,TRUE,"GENERAL";"TAB5",#N/A,TRUE,"GENERAL"}</definedName>
    <definedName name="grtyerh" localSheetId="15">{"TAB1",#N/A,TRUE,"GENERAL";"TAB2",#N/A,TRUE,"GENERAL";"TAB3",#N/A,TRUE,"GENERAL";"TAB4",#N/A,TRUE,"GENERAL";"TAB5",#N/A,TRUE,"GENERAL"}</definedName>
    <definedName name="grtyerh" localSheetId="14">{"TAB1",#N/A,TRUE,"GENERAL";"TAB2",#N/A,TRUE,"GENERAL";"TAB3",#N/A,TRUE,"GENERAL";"TAB4",#N/A,TRUE,"GENERAL";"TAB5",#N/A,TRUE,"GENERAL"}</definedName>
    <definedName name="grtyerh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localSheetId="12">{"TAB1",#N/A,TRUE,"GENERAL";"TAB2",#N/A,TRUE,"GENERAL";"TAB3",#N/A,TRUE,"GENERAL";"TAB4",#N/A,TRUE,"GENERAL";"TAB5",#N/A,TRUE,"GENERAL"}</definedName>
    <definedName name="GSDG" localSheetId="11">{"TAB1",#N/A,TRUE,"GENERAL";"TAB2",#N/A,TRUE,"GENERAL";"TAB3",#N/A,TRUE,"GENERAL";"TAB4",#N/A,TRUE,"GENERAL";"TAB5",#N/A,TRUE,"GENERAL"}</definedName>
    <definedName name="GSDG" localSheetId="13">{"TAB1",#N/A,TRUE,"GENERAL";"TAB2",#N/A,TRUE,"GENERAL";"TAB3",#N/A,TRUE,"GENERAL";"TAB4",#N/A,TRUE,"GENERAL";"TAB5",#N/A,TRUE,"GENERAL"}</definedName>
    <definedName name="GSDG" localSheetId="15">{"TAB1",#N/A,TRUE,"GENERAL";"TAB2",#N/A,TRUE,"GENERAL";"TAB3",#N/A,TRUE,"GENERAL";"TAB4",#N/A,TRUE,"GENERAL";"TAB5",#N/A,TRUE,"GENERAL"}</definedName>
    <definedName name="GSDG" localSheetId="14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fsf" localSheetId="12">{"via1",#N/A,TRUE,"general";"via2",#N/A,TRUE,"general";"via3",#N/A,TRUE,"general"}</definedName>
    <definedName name="gsfsf" localSheetId="11">{"via1",#N/A,TRUE,"general";"via2",#N/A,TRUE,"general";"via3",#N/A,TRUE,"general"}</definedName>
    <definedName name="gsfsf" localSheetId="13">{"via1",#N/A,TRUE,"general";"via2",#N/A,TRUE,"general";"via3",#N/A,TRUE,"general"}</definedName>
    <definedName name="gsfsf" localSheetId="15">{"via1",#N/A,TRUE,"general";"via2",#N/A,TRUE,"general";"via3",#N/A,TRUE,"general"}</definedName>
    <definedName name="gsfsf" localSheetId="14">{"via1",#N/A,TRUE,"general";"via2",#N/A,TRUE,"general";"via3",#N/A,TRUE,"general"}</definedName>
    <definedName name="gsfsf">{"via1",#N/A,TRUE,"general";"via2",#N/A,TRUE,"general";"via3",#N/A,TRUE,"general"}</definedName>
    <definedName name="gtgt" localSheetId="12">{"via1",#N/A,TRUE,"general";"via2",#N/A,TRUE,"general";"via3",#N/A,TRUE,"general"}</definedName>
    <definedName name="gtgt" localSheetId="11">{"via1",#N/A,TRUE,"general";"via2",#N/A,TRUE,"general";"via3",#N/A,TRUE,"general"}</definedName>
    <definedName name="gtgt" localSheetId="13">{"via1",#N/A,TRUE,"general";"via2",#N/A,TRUE,"general";"via3",#N/A,TRUE,"general"}</definedName>
    <definedName name="gtgt" localSheetId="15">{"via1",#N/A,TRUE,"general";"via2",#N/A,TRUE,"general";"via3",#N/A,TRUE,"general"}</definedName>
    <definedName name="gtgt" localSheetId="14">{"via1",#N/A,TRUE,"general";"via2",#N/A,TRUE,"general";"via3",#N/A,TRUE,"general"}</definedName>
    <definedName name="gtgt">{"via1",#N/A,TRUE,"general";"via2",#N/A,TRUE,"general";"via3",#N/A,TRUE,"general"}</definedName>
    <definedName name="gtgtg" localSheetId="12">{"via1",#N/A,TRUE,"general";"via2",#N/A,TRUE,"general";"via3",#N/A,TRUE,"general"}</definedName>
    <definedName name="gtgtg" localSheetId="11">{"via1",#N/A,TRUE,"general";"via2",#N/A,TRUE,"general";"via3",#N/A,TRUE,"general"}</definedName>
    <definedName name="gtgtg" localSheetId="13">{"via1",#N/A,TRUE,"general";"via2",#N/A,TRUE,"general";"via3",#N/A,TRUE,"general"}</definedName>
    <definedName name="gtgtg" localSheetId="15">{"via1",#N/A,TRUE,"general";"via2",#N/A,TRUE,"general";"via3",#N/A,TRUE,"general"}</definedName>
    <definedName name="gtgtg" localSheetId="14">{"via1",#N/A,TRUE,"general";"via2",#N/A,TRUE,"general";"via3",#N/A,TRUE,"general"}</definedName>
    <definedName name="gtgtg">{"via1",#N/A,TRUE,"general";"via2",#N/A,TRUE,"general";"via3",#N/A,TRUE,"general"}</definedName>
    <definedName name="gtgtgff" localSheetId="12">{"via1",#N/A,TRUE,"general";"via2",#N/A,TRUE,"general";"via3",#N/A,TRUE,"general"}</definedName>
    <definedName name="gtgtgff" localSheetId="11">{"via1",#N/A,TRUE,"general";"via2",#N/A,TRUE,"general";"via3",#N/A,TRUE,"general"}</definedName>
    <definedName name="gtgtgff" localSheetId="13">{"via1",#N/A,TRUE,"general";"via2",#N/A,TRUE,"general";"via3",#N/A,TRUE,"general"}</definedName>
    <definedName name="gtgtgff" localSheetId="15">{"via1",#N/A,TRUE,"general";"via2",#N/A,TRUE,"general";"via3",#N/A,TRUE,"general"}</definedName>
    <definedName name="gtgtgff" localSheetId="14">{"via1",#N/A,TRUE,"general";"via2",#N/A,TRUE,"general";"via3",#N/A,TRUE,"general"}</definedName>
    <definedName name="gtgtgff">{"via1",#N/A,TRUE,"general";"via2",#N/A,TRUE,"general";"via3",#N/A,TRUE,"general"}</definedName>
    <definedName name="gtgtgyh" localSheetId="12">{"TAB1",#N/A,TRUE,"GENERAL";"TAB2",#N/A,TRUE,"GENERAL";"TAB3",#N/A,TRUE,"GENERAL";"TAB4",#N/A,TRUE,"GENERAL";"TAB5",#N/A,TRUE,"GENERAL"}</definedName>
    <definedName name="gtgtgyh" localSheetId="11">{"TAB1",#N/A,TRUE,"GENERAL";"TAB2",#N/A,TRUE,"GENERAL";"TAB3",#N/A,TRUE,"GENERAL";"TAB4",#N/A,TRUE,"GENERAL";"TAB5",#N/A,TRUE,"GENERAL"}</definedName>
    <definedName name="gtgtgyh" localSheetId="13">{"TAB1",#N/A,TRUE,"GENERAL";"TAB2",#N/A,TRUE,"GENERAL";"TAB3",#N/A,TRUE,"GENERAL";"TAB4",#N/A,TRUE,"GENERAL";"TAB5",#N/A,TRUE,"GENERAL"}</definedName>
    <definedName name="gtgtgyh" localSheetId="15">{"TAB1",#N/A,TRUE,"GENERAL";"TAB2",#N/A,TRUE,"GENERAL";"TAB3",#N/A,TRUE,"GENERAL";"TAB4",#N/A,TRUE,"GENERAL";"TAB5",#N/A,TRUE,"GENERAL"}</definedName>
    <definedName name="gtgtgyh" localSheetId="14">{"TAB1",#N/A,TRUE,"GENERAL";"TAB2",#N/A,TRUE,"GENERAL";"TAB3",#N/A,TRUE,"GENERAL";"TAB4",#N/A,TRUE,"GENERAL";"TAB5",#N/A,TRUE,"GENERAL"}</definedName>
    <definedName name="gtgtgyh">{"TAB1",#N/A,TRUE,"GENERAL";"TAB2",#N/A,TRUE,"GENERAL";"TAB3",#N/A,TRUE,"GENERAL";"TAB4",#N/A,TRUE,"GENERAL";"TAB5",#N/A,TRUE,"GENERAL"}</definedName>
    <definedName name="gtgth" localSheetId="12">{"TAB1",#N/A,TRUE,"GENERAL";"TAB2",#N/A,TRUE,"GENERAL";"TAB3",#N/A,TRUE,"GENERAL";"TAB4",#N/A,TRUE,"GENERAL";"TAB5",#N/A,TRUE,"GENERAL"}</definedName>
    <definedName name="gtgth" localSheetId="11">{"TAB1",#N/A,TRUE,"GENERAL";"TAB2",#N/A,TRUE,"GENERAL";"TAB3",#N/A,TRUE,"GENERAL";"TAB4",#N/A,TRUE,"GENERAL";"TAB5",#N/A,TRUE,"GENERAL"}</definedName>
    <definedName name="gtgth" localSheetId="13">{"TAB1",#N/A,TRUE,"GENERAL";"TAB2",#N/A,TRUE,"GENERAL";"TAB3",#N/A,TRUE,"GENERAL";"TAB4",#N/A,TRUE,"GENERAL";"TAB5",#N/A,TRUE,"GENERAL"}</definedName>
    <definedName name="gtgth" localSheetId="15">{"TAB1",#N/A,TRUE,"GENERAL";"TAB2",#N/A,TRUE,"GENERAL";"TAB3",#N/A,TRUE,"GENERAL";"TAB4",#N/A,TRUE,"GENERAL";"TAB5",#N/A,TRUE,"GENERAL"}</definedName>
    <definedName name="gtgth" localSheetId="14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UAD">[13]Precios!$C$22</definedName>
    <definedName name="GUADUA">#REF!</definedName>
    <definedName name="GUADUA_2.5_m">'[14]LISTA DE MATERIALES'!$D$150</definedName>
    <definedName name="guardaescoba">[33]lisprecios!#REF!</definedName>
    <definedName name="Gv" localSheetId="8">#REF!</definedName>
    <definedName name="Gv">#REF!</definedName>
    <definedName name="Gw" localSheetId="8">#REF!</definedName>
    <definedName name="Gw">#REF!</definedName>
    <definedName name="h">#REF!</definedName>
    <definedName name="h9h" localSheetId="12">{"via1",#N/A,TRUE,"general";"via2",#N/A,TRUE,"general";"via3",#N/A,TRUE,"general"}</definedName>
    <definedName name="h9h" localSheetId="11">{"via1",#N/A,TRUE,"general";"via2",#N/A,TRUE,"general";"via3",#N/A,TRUE,"general"}</definedName>
    <definedName name="h9h" localSheetId="13">{"via1",#N/A,TRUE,"general";"via2",#N/A,TRUE,"general";"via3",#N/A,TRUE,"general"}</definedName>
    <definedName name="h9h" localSheetId="15">{"via1",#N/A,TRUE,"general";"via2",#N/A,TRUE,"general";"via3",#N/A,TRUE,"general"}</definedName>
    <definedName name="h9h" localSheetId="14">{"via1",#N/A,TRUE,"general";"via2",#N/A,TRUE,"general";"via3",#N/A,TRUE,"general"}</definedName>
    <definedName name="h9h">{"via1",#N/A,TRUE,"general";"via2",#N/A,TRUE,"general";"via3",#N/A,TRUE,"general"}</definedName>
    <definedName name="Ha" localSheetId="8">#REF!</definedName>
    <definedName name="Ha">#REF!</definedName>
    <definedName name="hayud" localSheetId="8">#REF!</definedName>
    <definedName name="hayud">#REF!</definedName>
    <definedName name="Hb" localSheetId="8">#REF!</definedName>
    <definedName name="Hb">#REF!</definedName>
    <definedName name="hbfdhrw" localSheetId="12">{"TAB1",#N/A,TRUE,"GENERAL";"TAB2",#N/A,TRUE,"GENERAL";"TAB3",#N/A,TRUE,"GENERAL";"TAB4",#N/A,TRUE,"GENERAL";"TAB5",#N/A,TRUE,"GENERAL"}</definedName>
    <definedName name="hbfdhrw" localSheetId="11">{"TAB1",#N/A,TRUE,"GENERAL";"TAB2",#N/A,TRUE,"GENERAL";"TAB3",#N/A,TRUE,"GENERAL";"TAB4",#N/A,TRUE,"GENERAL";"TAB5",#N/A,TRUE,"GENERAL"}</definedName>
    <definedName name="hbfdhrw" localSheetId="13">{"TAB1",#N/A,TRUE,"GENERAL";"TAB2",#N/A,TRUE,"GENERAL";"TAB3",#N/A,TRUE,"GENERAL";"TAB4",#N/A,TRUE,"GENERAL";"TAB5",#N/A,TRUE,"GENERAL"}</definedName>
    <definedName name="hbfdhrw" localSheetId="15">{"TAB1",#N/A,TRUE,"GENERAL";"TAB2",#N/A,TRUE,"GENERAL";"TAB3",#N/A,TRUE,"GENERAL";"TAB4",#N/A,TRUE,"GENERAL";"TAB5",#N/A,TRUE,"GENERAL"}</definedName>
    <definedName name="hbfdhrw" localSheetId="14">{"TAB1",#N/A,TRUE,"GENERAL";"TAB2",#N/A,TRUE,"GENERAL";"TAB3",#N/A,TRUE,"GENERAL";"TAB4",#N/A,TRUE,"GENERAL";"TAB5",#N/A,TRUE,"GENERAL"}</definedName>
    <definedName name="hbfdhrw">{"TAB1",#N/A,TRUE,"GENERAL";"TAB2",#N/A,TRUE,"GENERAL";"TAB3",#N/A,TRUE,"GENERAL";"TAB4",#N/A,TRUE,"GENERAL";"TAB5",#N/A,TRUE,"GENERAL"}</definedName>
    <definedName name="hcamion" localSheetId="8">#REF!</definedName>
    <definedName name="hcamion">#REF!</definedName>
    <definedName name="hdfh" localSheetId="12">{"via1",#N/A,TRUE,"general";"via2",#N/A,TRUE,"general";"via3",#N/A,TRUE,"general"}</definedName>
    <definedName name="hdfh" localSheetId="11">{"via1",#N/A,TRUE,"general";"via2",#N/A,TRUE,"general";"via3",#N/A,TRUE,"general"}</definedName>
    <definedName name="hdfh" localSheetId="13">{"via1",#N/A,TRUE,"general";"via2",#N/A,TRUE,"general";"via3",#N/A,TRUE,"general"}</definedName>
    <definedName name="hdfh" localSheetId="15">{"via1",#N/A,TRUE,"general";"via2",#N/A,TRUE,"general";"via3",#N/A,TRUE,"general"}</definedName>
    <definedName name="hdfh" localSheetId="14">{"via1",#N/A,TRUE,"general";"via2",#N/A,TRUE,"general";"via3",#N/A,TRUE,"general"}</definedName>
    <definedName name="hdfh">{"via1",#N/A,TRUE,"general";"via2",#N/A,TRUE,"general";"via3",#N/A,TRUE,"general"}</definedName>
    <definedName name="hdfh4" localSheetId="12">{"TAB1",#N/A,TRUE,"GENERAL";"TAB2",#N/A,TRUE,"GENERAL";"TAB3",#N/A,TRUE,"GENERAL";"TAB4",#N/A,TRUE,"GENERAL";"TAB5",#N/A,TRUE,"GENERAL"}</definedName>
    <definedName name="hdfh4" localSheetId="11">{"TAB1",#N/A,TRUE,"GENERAL";"TAB2",#N/A,TRUE,"GENERAL";"TAB3",#N/A,TRUE,"GENERAL";"TAB4",#N/A,TRUE,"GENERAL";"TAB5",#N/A,TRUE,"GENERAL"}</definedName>
    <definedName name="hdfh4" localSheetId="13">{"TAB1",#N/A,TRUE,"GENERAL";"TAB2",#N/A,TRUE,"GENERAL";"TAB3",#N/A,TRUE,"GENERAL";"TAB4",#N/A,TRUE,"GENERAL";"TAB5",#N/A,TRUE,"GENERAL"}</definedName>
    <definedName name="hdfh4" localSheetId="15">{"TAB1",#N/A,TRUE,"GENERAL";"TAB2",#N/A,TRUE,"GENERAL";"TAB3",#N/A,TRUE,"GENERAL";"TAB4",#N/A,TRUE,"GENERAL";"TAB5",#N/A,TRUE,"GENERAL"}</definedName>
    <definedName name="hdfh4" localSheetId="14">{"TAB1",#N/A,TRUE,"GENERAL";"TAB2",#N/A,TRUE,"GENERAL";"TAB3",#N/A,TRUE,"GENERAL";"TAB4",#N/A,TRUE,"GENERAL";"TAB5",#N/A,TRUE,"GENERAL"}</definedName>
    <definedName name="hdfh4">{"TAB1",#N/A,TRUE,"GENERAL";"TAB2",#N/A,TRUE,"GENERAL";"TAB3",#N/A,TRUE,"GENERAL";"TAB4",#N/A,TRUE,"GENERAL";"TAB5",#N/A,TRUE,"GENERAL"}</definedName>
    <definedName name="hdfhwq" localSheetId="12">{"TAB1",#N/A,TRUE,"GENERAL";"TAB2",#N/A,TRUE,"GENERAL";"TAB3",#N/A,TRUE,"GENERAL";"TAB4",#N/A,TRUE,"GENERAL";"TAB5",#N/A,TRUE,"GENERAL"}</definedName>
    <definedName name="hdfhwq" localSheetId="11">{"TAB1",#N/A,TRUE,"GENERAL";"TAB2",#N/A,TRUE,"GENERAL";"TAB3",#N/A,TRUE,"GENERAL";"TAB4",#N/A,TRUE,"GENERAL";"TAB5",#N/A,TRUE,"GENERAL"}</definedName>
    <definedName name="hdfhwq" localSheetId="13">{"TAB1",#N/A,TRUE,"GENERAL";"TAB2",#N/A,TRUE,"GENERAL";"TAB3",#N/A,TRUE,"GENERAL";"TAB4",#N/A,TRUE,"GENERAL";"TAB5",#N/A,TRUE,"GENERAL"}</definedName>
    <definedName name="hdfhwq" localSheetId="15">{"TAB1",#N/A,TRUE,"GENERAL";"TAB2",#N/A,TRUE,"GENERAL";"TAB3",#N/A,TRUE,"GENERAL";"TAB4",#N/A,TRUE,"GENERAL";"TAB5",#N/A,TRUE,"GENERAL"}</definedName>
    <definedName name="hdfhwq" localSheetId="1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 localSheetId="12">{"via1",#N/A,TRUE,"general";"via2",#N/A,TRUE,"general";"via3",#N/A,TRUE,"general"}</definedName>
    <definedName name="hdgh" localSheetId="11">{"via1",#N/A,TRUE,"general";"via2",#N/A,TRUE,"general";"via3",#N/A,TRUE,"general"}</definedName>
    <definedName name="hdgh" localSheetId="13">{"via1",#N/A,TRUE,"general";"via2",#N/A,TRUE,"general";"via3",#N/A,TRUE,"general"}</definedName>
    <definedName name="hdgh" localSheetId="15">{"via1",#N/A,TRUE,"general";"via2",#N/A,TRUE,"general";"via3",#N/A,TRUE,"general"}</definedName>
    <definedName name="hdgh" localSheetId="14">{"via1",#N/A,TRUE,"general";"via2",#N/A,TRUE,"general";"via3",#N/A,TRUE,"general"}</definedName>
    <definedName name="hdgh">{"via1",#N/A,TRUE,"general";"via2",#N/A,TRUE,"general";"via3",#N/A,TRUE,"general"}</definedName>
    <definedName name="hdhf" localSheetId="12">{"TAB1",#N/A,TRUE,"GENERAL";"TAB2",#N/A,TRUE,"GENERAL";"TAB3",#N/A,TRUE,"GENERAL";"TAB4",#N/A,TRUE,"GENERAL";"TAB5",#N/A,TRUE,"GENERAL"}</definedName>
    <definedName name="hdhf" localSheetId="11">{"TAB1",#N/A,TRUE,"GENERAL";"TAB2",#N/A,TRUE,"GENERAL";"TAB3",#N/A,TRUE,"GENERAL";"TAB4",#N/A,TRUE,"GENERAL";"TAB5",#N/A,TRUE,"GENERAL"}</definedName>
    <definedName name="hdhf" localSheetId="13">{"TAB1",#N/A,TRUE,"GENERAL";"TAB2",#N/A,TRUE,"GENERAL";"TAB3",#N/A,TRUE,"GENERAL";"TAB4",#N/A,TRUE,"GENERAL";"TAB5",#N/A,TRUE,"GENERAL"}</definedName>
    <definedName name="hdhf" localSheetId="15">{"TAB1",#N/A,TRUE,"GENERAL";"TAB2",#N/A,TRUE,"GENERAL";"TAB3",#N/A,TRUE,"GENERAL";"TAB4",#N/A,TRUE,"GENERAL";"TAB5",#N/A,TRUE,"GENERAL"}</definedName>
    <definedName name="hdhf" localSheetId="14">{"TAB1",#N/A,TRUE,"GENERAL";"TAB2",#N/A,TRUE,"GENERAL";"TAB3",#N/A,TRUE,"GENERAL";"TAB4",#N/A,TRUE,"GENERAL";"TAB5",#N/A,TRUE,"GENERAL"}</definedName>
    <definedName name="hdhf">{"TAB1",#N/A,TRUE,"GENERAL";"TAB2",#N/A,TRUE,"GENERAL";"TAB3",#N/A,TRUE,"GENERAL";"TAB4",#N/A,TRUE,"GENERAL";"TAB5",#N/A,TRUE,"GENERAL"}</definedName>
    <definedName name="HE">#REF!</definedName>
    <definedName name="hfdgfdg" localSheetId="12">{#N/A,#N/A,FALSE,"CCTV"}</definedName>
    <definedName name="hfdgfdg" localSheetId="15">{#N/A,#N/A,FALSE,"CCTV"}</definedName>
    <definedName name="hfdgfdg">{#N/A,#N/A,FALSE,"CCTV"}</definedName>
    <definedName name="hfgh" localSheetId="12">{"via1",#N/A,TRUE,"general";"via2",#N/A,TRUE,"general";"via3",#N/A,TRUE,"general"}</definedName>
    <definedName name="hfgh" localSheetId="11">{"via1",#N/A,TRUE,"general";"via2",#N/A,TRUE,"general";"via3",#N/A,TRUE,"general"}</definedName>
    <definedName name="hfgh" localSheetId="13">{"via1",#N/A,TRUE,"general";"via2",#N/A,TRUE,"general";"via3",#N/A,TRUE,"general"}</definedName>
    <definedName name="hfgh" localSheetId="15">{"via1",#N/A,TRUE,"general";"via2",#N/A,TRUE,"general";"via3",#N/A,TRUE,"general"}</definedName>
    <definedName name="hfgh" localSheetId="14">{"via1",#N/A,TRUE,"general";"via2",#N/A,TRUE,"general";"via3",#N/A,TRUE,"general"}</definedName>
    <definedName name="hfgh">{"via1",#N/A,TRUE,"general";"via2",#N/A,TRUE,"general";"via3",#N/A,TRUE,"general"}</definedName>
    <definedName name="hfh" localSheetId="12">{"TAB1",#N/A,TRUE,"GENERAL";"TAB2",#N/A,TRUE,"GENERAL";"TAB3",#N/A,TRUE,"GENERAL";"TAB4",#N/A,TRUE,"GENERAL";"TAB5",#N/A,TRUE,"GENERAL"}</definedName>
    <definedName name="hfh" localSheetId="11">{"TAB1",#N/A,TRUE,"GENERAL";"TAB2",#N/A,TRUE,"GENERAL";"TAB3",#N/A,TRUE,"GENERAL";"TAB4",#N/A,TRUE,"GENERAL";"TAB5",#N/A,TRUE,"GENERAL"}</definedName>
    <definedName name="hfh" localSheetId="13">{"TAB1",#N/A,TRUE,"GENERAL";"TAB2",#N/A,TRUE,"GENERAL";"TAB3",#N/A,TRUE,"GENERAL";"TAB4",#N/A,TRUE,"GENERAL";"TAB5",#N/A,TRUE,"GENERAL"}</definedName>
    <definedName name="hfh" localSheetId="15">{"TAB1",#N/A,TRUE,"GENERAL";"TAB2",#N/A,TRUE,"GENERAL";"TAB3",#N/A,TRUE,"GENERAL";"TAB4",#N/A,TRUE,"GENERAL";"TAB5",#N/A,TRUE,"GENERAL"}</definedName>
    <definedName name="hfh" localSheetId="14">{"TAB1",#N/A,TRUE,"GENERAL";"TAB2",#N/A,TRUE,"GENERAL";"TAB3",#N/A,TRUE,"GENERAL";"TAB4",#N/A,TRUE,"GENERAL";"TAB5",#N/A,TRUE,"GENERAL"}</definedName>
    <definedName name="hfh">{"TAB1",#N/A,TRUE,"GENERAL";"TAB2",#N/A,TRUE,"GENERAL";"TAB3",#N/A,TRUE,"GENERAL";"TAB4",#N/A,TRUE,"GENERAL";"TAB5",#N/A,TRUE,"GENERAL"}</definedName>
    <definedName name="hfhg" localSheetId="12">{"TAB1",#N/A,TRUE,"GENERAL";"TAB2",#N/A,TRUE,"GENERAL";"TAB3",#N/A,TRUE,"GENERAL";"TAB4",#N/A,TRUE,"GENERAL";"TAB5",#N/A,TRUE,"GENERAL"}</definedName>
    <definedName name="hfhg" localSheetId="11">{"TAB1",#N/A,TRUE,"GENERAL";"TAB2",#N/A,TRUE,"GENERAL";"TAB3",#N/A,TRUE,"GENERAL";"TAB4",#N/A,TRUE,"GENERAL";"TAB5",#N/A,TRUE,"GENERAL"}</definedName>
    <definedName name="hfhg" localSheetId="13">{"TAB1",#N/A,TRUE,"GENERAL";"TAB2",#N/A,TRUE,"GENERAL";"TAB3",#N/A,TRUE,"GENERAL";"TAB4",#N/A,TRUE,"GENERAL";"TAB5",#N/A,TRUE,"GENERAL"}</definedName>
    <definedName name="hfhg" localSheetId="15">{"TAB1",#N/A,TRUE,"GENERAL";"TAB2",#N/A,TRUE,"GENERAL";"TAB3",#N/A,TRUE,"GENERAL";"TAB4",#N/A,TRUE,"GENERAL";"TAB5",#N/A,TRUE,"GENERAL"}</definedName>
    <definedName name="hfhg" localSheetId="14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jhhjj" localSheetId="12">{#N/A,#N/A,FALSE,"CCTV"}</definedName>
    <definedName name="hfjhhjj" localSheetId="15">{#N/A,#N/A,FALSE,"CCTV"}</definedName>
    <definedName name="hfjhhjj">{#N/A,#N/A,FALSE,"CCTV"}</definedName>
    <definedName name="hfthr" localSheetId="12">{"via1",#N/A,TRUE,"general";"via2",#N/A,TRUE,"general";"via3",#N/A,TRUE,"general"}</definedName>
    <definedName name="hfthr" localSheetId="11">{"via1",#N/A,TRUE,"general";"via2",#N/A,TRUE,"general";"via3",#N/A,TRUE,"general"}</definedName>
    <definedName name="hfthr" localSheetId="13">{"via1",#N/A,TRUE,"general";"via2",#N/A,TRUE,"general";"via3",#N/A,TRUE,"general"}</definedName>
    <definedName name="hfthr" localSheetId="15">{"via1",#N/A,TRUE,"general";"via2",#N/A,TRUE,"general";"via3",#N/A,TRUE,"general"}</definedName>
    <definedName name="hfthr" localSheetId="14">{"via1",#N/A,TRUE,"general";"via2",#N/A,TRUE,"general";"via3",#N/A,TRUE,"general"}</definedName>
    <definedName name="hfthr">{"via1",#N/A,TRUE,"general";"via2",#N/A,TRUE,"general";"via3",#N/A,TRUE,"general"}</definedName>
    <definedName name="hg" localSheetId="12">{"via1",#N/A,TRUE,"general";"via2",#N/A,TRUE,"general";"via3",#N/A,TRUE,"general"}</definedName>
    <definedName name="hg" localSheetId="11">{"via1",#N/A,TRUE,"general";"via2",#N/A,TRUE,"general";"via3",#N/A,TRUE,"general"}</definedName>
    <definedName name="hg" localSheetId="13">{"via1",#N/A,TRUE,"general";"via2",#N/A,TRUE,"general";"via3",#N/A,TRUE,"general"}</definedName>
    <definedName name="hg" localSheetId="15">{"via1",#N/A,TRUE,"general";"via2",#N/A,TRUE,"general";"via3",#N/A,TRUE,"general"}</definedName>
    <definedName name="HG" localSheetId="8">#REF!</definedName>
    <definedName name="hg" localSheetId="14">{"via1",#N/A,TRUE,"general";"via2",#N/A,TRUE,"general";"via3",#N/A,TRUE,"general"}</definedName>
    <definedName name="hg">{"via1",#N/A,TRUE,"general";"via2",#N/A,TRUE,"general";"via3",#N/A,TRUE,"general"}</definedName>
    <definedName name="HGFD">'[57]L. MAT.'!$B$6:$F$41</definedName>
    <definedName name="HGFH" localSheetId="12">{"via1",#N/A,TRUE,"general";"via2",#N/A,TRUE,"general";"via3",#N/A,TRUE,"general"}</definedName>
    <definedName name="HGFH" localSheetId="11">{"via1",#N/A,TRUE,"general";"via2",#N/A,TRUE,"general";"via3",#N/A,TRUE,"general"}</definedName>
    <definedName name="HGFH" localSheetId="13">{"via1",#N/A,TRUE,"general";"via2",#N/A,TRUE,"general";"via3",#N/A,TRUE,"general"}</definedName>
    <definedName name="HGFH" localSheetId="15">{"via1",#N/A,TRUE,"general";"via2",#N/A,TRUE,"general";"via3",#N/A,TRUE,"general"}</definedName>
    <definedName name="HGFH" localSheetId="14">{"via1",#N/A,TRUE,"general";"via2",#N/A,TRUE,"general";"via3",#N/A,TRUE,"general"}</definedName>
    <definedName name="HGFH">{"via1",#N/A,TRUE,"general";"via2",#N/A,TRUE,"general";"via3",#N/A,TRUE,"general"}</definedName>
    <definedName name="hgfhty" localSheetId="12">{"via1",#N/A,TRUE,"general";"via2",#N/A,TRUE,"general";"via3",#N/A,TRUE,"general"}</definedName>
    <definedName name="hgfhty" localSheetId="11">{"via1",#N/A,TRUE,"general";"via2",#N/A,TRUE,"general";"via3",#N/A,TRUE,"general"}</definedName>
    <definedName name="hgfhty" localSheetId="13">{"via1",#N/A,TRUE,"general";"via2",#N/A,TRUE,"general";"via3",#N/A,TRUE,"general"}</definedName>
    <definedName name="hgfhty" localSheetId="15">{"via1",#N/A,TRUE,"general";"via2",#N/A,TRUE,"general";"via3",#N/A,TRUE,"general"}</definedName>
    <definedName name="hgfhty" localSheetId="14">{"via1",#N/A,TRUE,"general";"via2",#N/A,TRUE,"general";"via3",#N/A,TRUE,"general"}</definedName>
    <definedName name="hgfhty">{"via1",#N/A,TRUE,"general";"via2",#N/A,TRUE,"general";"via3",#N/A,TRUE,"general"}</definedName>
    <definedName name="HGHFH7" localSheetId="12">{"TAB1",#N/A,TRUE,"GENERAL";"TAB2",#N/A,TRUE,"GENERAL";"TAB3",#N/A,TRUE,"GENERAL";"TAB4",#N/A,TRUE,"GENERAL";"TAB5",#N/A,TRUE,"GENERAL"}</definedName>
    <definedName name="HGHFH7" localSheetId="11">{"TAB1",#N/A,TRUE,"GENERAL";"TAB2",#N/A,TRUE,"GENERAL";"TAB3",#N/A,TRUE,"GENERAL";"TAB4",#N/A,TRUE,"GENERAL";"TAB5",#N/A,TRUE,"GENERAL"}</definedName>
    <definedName name="HGHFH7" localSheetId="13">{"TAB1",#N/A,TRUE,"GENERAL";"TAB2",#N/A,TRUE,"GENERAL";"TAB3",#N/A,TRUE,"GENERAL";"TAB4",#N/A,TRUE,"GENERAL";"TAB5",#N/A,TRUE,"GENERAL"}</definedName>
    <definedName name="HGHFH7" localSheetId="15">{"TAB1",#N/A,TRUE,"GENERAL";"TAB2",#N/A,TRUE,"GENERAL";"TAB3",#N/A,TRUE,"GENERAL";"TAB4",#N/A,TRUE,"GENERAL";"TAB5",#N/A,TRUE,"GENERAL"}</definedName>
    <definedName name="HGHFH7" localSheetId="14">{"TAB1",#N/A,TRUE,"GENERAL";"TAB2",#N/A,TRUE,"GENERAL";"TAB3",#N/A,TRUE,"GENERAL";"TAB4",#N/A,TRUE,"GENERAL";"TAB5",#N/A,TRUE,"GENERAL"}</definedName>
    <definedName name="HGHFH7">{"TAB1",#N/A,TRUE,"GENERAL";"TAB2",#N/A,TRUE,"GENERAL";"TAB3",#N/A,TRUE,"GENERAL";"TAB4",#N/A,TRUE,"GENERAL";"TAB5",#N/A,TRUE,"GENERAL"}</definedName>
    <definedName name="hghhj" localSheetId="12">{"TAB1",#N/A,TRUE,"GENERAL";"TAB2",#N/A,TRUE,"GENERAL";"TAB3",#N/A,TRUE,"GENERAL";"TAB4",#N/A,TRUE,"GENERAL";"TAB5",#N/A,TRUE,"GENERAL"}</definedName>
    <definedName name="hghhj" localSheetId="11">{"TAB1",#N/A,TRUE,"GENERAL";"TAB2",#N/A,TRUE,"GENERAL";"TAB3",#N/A,TRUE,"GENERAL";"TAB4",#N/A,TRUE,"GENERAL";"TAB5",#N/A,TRUE,"GENERAL"}</definedName>
    <definedName name="hghhj" localSheetId="13">{"TAB1",#N/A,TRUE,"GENERAL";"TAB2",#N/A,TRUE,"GENERAL";"TAB3",#N/A,TRUE,"GENERAL";"TAB4",#N/A,TRUE,"GENERAL";"TAB5",#N/A,TRUE,"GENERAL"}</definedName>
    <definedName name="hghhj" localSheetId="15">{"TAB1",#N/A,TRUE,"GENERAL";"TAB2",#N/A,TRUE,"GENERAL";"TAB3",#N/A,TRUE,"GENERAL";"TAB4",#N/A,TRUE,"GENERAL";"TAB5",#N/A,TRUE,"GENERAL"}</definedName>
    <definedName name="hghhj" localSheetId="14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 localSheetId="12">{"via1",#N/A,TRUE,"general";"via2",#N/A,TRUE,"general";"via3",#N/A,TRUE,"general"}</definedName>
    <definedName name="hghydj" localSheetId="11">{"via1",#N/A,TRUE,"general";"via2",#N/A,TRUE,"general";"via3",#N/A,TRUE,"general"}</definedName>
    <definedName name="hghydj" localSheetId="13">{"via1",#N/A,TRUE,"general";"via2",#N/A,TRUE,"general";"via3",#N/A,TRUE,"general"}</definedName>
    <definedName name="hghydj" localSheetId="15">{"via1",#N/A,TRUE,"general";"via2",#N/A,TRUE,"general";"via3",#N/A,TRUE,"general"}</definedName>
    <definedName name="hghydj" localSheetId="14">{"via1",#N/A,TRUE,"general";"via2",#N/A,TRUE,"general";"via3",#N/A,TRUE,"general"}</definedName>
    <definedName name="hghydj">{"via1",#N/A,TRUE,"general";"via2",#N/A,TRUE,"general";"via3",#N/A,TRUE,"general"}</definedName>
    <definedName name="hgjfgh" localSheetId="12">{#N/A,#N/A,FALSE,"CCTV"}</definedName>
    <definedName name="hgjfgh" localSheetId="15">{#N/A,#N/A,FALSE,"CCTV"}</definedName>
    <definedName name="hgjfgh">{#N/A,#N/A,FALSE,"CCTV"}</definedName>
    <definedName name="hgjfjw" localSheetId="12">{"via1",#N/A,TRUE,"general";"via2",#N/A,TRUE,"general";"via3",#N/A,TRUE,"general"}</definedName>
    <definedName name="hgjfjw" localSheetId="11">{"via1",#N/A,TRUE,"general";"via2",#N/A,TRUE,"general";"via3",#N/A,TRUE,"general"}</definedName>
    <definedName name="hgjfjw" localSheetId="13">{"via1",#N/A,TRUE,"general";"via2",#N/A,TRUE,"general";"via3",#N/A,TRUE,"general"}</definedName>
    <definedName name="hgjfjw" localSheetId="15">{"via1",#N/A,TRUE,"general";"via2",#N/A,TRUE,"general";"via3",#N/A,TRUE,"general"}</definedName>
    <definedName name="hgjfjw" localSheetId="14">{"via1",#N/A,TRUE,"general";"via2",#N/A,TRUE,"general";"via3",#N/A,TRUE,"general"}</definedName>
    <definedName name="hgjfjw">{"via1",#N/A,TRUE,"general";"via2",#N/A,TRUE,"general";"via3",#N/A,TRUE,"general"}</definedName>
    <definedName name="HGJG" localSheetId="12">{"TAB1",#N/A,TRUE,"GENERAL";"TAB2",#N/A,TRUE,"GENERAL";"TAB3",#N/A,TRUE,"GENERAL";"TAB4",#N/A,TRUE,"GENERAL";"TAB5",#N/A,TRUE,"GENERAL"}</definedName>
    <definedName name="HGJG" localSheetId="11">{"TAB1",#N/A,TRUE,"GENERAL";"TAB2",#N/A,TRUE,"GENERAL";"TAB3",#N/A,TRUE,"GENERAL";"TAB4",#N/A,TRUE,"GENERAL";"TAB5",#N/A,TRUE,"GENERAL"}</definedName>
    <definedName name="HGJG" localSheetId="13">{"TAB1",#N/A,TRUE,"GENERAL";"TAB2",#N/A,TRUE,"GENERAL";"TAB3",#N/A,TRUE,"GENERAL";"TAB4",#N/A,TRUE,"GENERAL";"TAB5",#N/A,TRUE,"GENERAL"}</definedName>
    <definedName name="HGJG" localSheetId="15">{"TAB1",#N/A,TRUE,"GENERAL";"TAB2",#N/A,TRUE,"GENERAL";"TAB3",#N/A,TRUE,"GENERAL";"TAB4",#N/A,TRUE,"GENERAL";"TAB5",#N/A,TRUE,"GENERAL"}</definedName>
    <definedName name="HGJG" localSheetId="14">{"TAB1",#N/A,TRUE,"GENERAL";"TAB2",#N/A,TRUE,"GENERAL";"TAB3",#N/A,TRUE,"GENERAL";"TAB4",#N/A,TRUE,"GENERAL";"TAB5",#N/A,TRUE,"GENERAL"}</definedName>
    <definedName name="HGJG">{"TAB1",#N/A,TRUE,"GENERAL";"TAB2",#N/A,TRUE,"GENERAL";"TAB3",#N/A,TRUE,"GENERAL";"TAB4",#N/A,TRUE,"GENERAL";"TAB5",#N/A,TRUE,"GENERAL"}</definedName>
    <definedName name="hgjgfhgh" localSheetId="12">{#N/A,#N/A,FALSE,"CCTV"}</definedName>
    <definedName name="hgjgfhgh" localSheetId="15">{#N/A,#N/A,FALSE,"CCTV"}</definedName>
    <definedName name="hgjgfhgh">{#N/A,#N/A,FALSE,"CCTV"}</definedName>
    <definedName name="hgrua" localSheetId="8">#REF!</definedName>
    <definedName name="hgrua">#REF!</definedName>
    <definedName name="hh" localSheetId="12">{#N/A,#N/A,FALSE,"CCTV"}</definedName>
    <definedName name="hh" localSheetId="15">{#N/A,#N/A,FALSE,"CCTV"}</definedName>
    <definedName name="hh">{#N/A,#N/A,FALSE,"CCTV"}</definedName>
    <definedName name="hhh" localSheetId="12">{"TAB1",#N/A,TRUE,"GENERAL";"TAB2",#N/A,TRUE,"GENERAL";"TAB3",#N/A,TRUE,"GENERAL";"TAB4",#N/A,TRUE,"GENERAL";"TAB5",#N/A,TRUE,"GENERAL"}</definedName>
    <definedName name="hhh" localSheetId="11">{"TAB1",#N/A,TRUE,"GENERAL";"TAB2",#N/A,TRUE,"GENERAL";"TAB3",#N/A,TRUE,"GENERAL";"TAB4",#N/A,TRUE,"GENERAL";"TAB5",#N/A,TRUE,"GENERAL"}</definedName>
    <definedName name="hhh" localSheetId="13">{"TAB1",#N/A,TRUE,"GENERAL";"TAB2",#N/A,TRUE,"GENERAL";"TAB3",#N/A,TRUE,"GENERAL";"TAB4",#N/A,TRUE,"GENERAL";"TAB5",#N/A,TRUE,"GENERAL"}</definedName>
    <definedName name="hhh" localSheetId="15">{"TAB1",#N/A,TRUE,"GENERAL";"TAB2",#N/A,TRUE,"GENERAL";"TAB3",#N/A,TRUE,"GENERAL";"TAB4",#N/A,TRUE,"GENERAL";"TAB5",#N/A,TRUE,"GENERAL"}</definedName>
    <definedName name="hhh" localSheetId="14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name="hhhhhh" localSheetId="12">{"via1",#N/A,TRUE,"general";"via2",#N/A,TRUE,"general";"via3",#N/A,TRUE,"general"}</definedName>
    <definedName name="hhhhhh" localSheetId="11">{"via1",#N/A,TRUE,"general";"via2",#N/A,TRUE,"general";"via3",#N/A,TRUE,"general"}</definedName>
    <definedName name="hhhhhh" localSheetId="13">{"via1",#N/A,TRUE,"general";"via2",#N/A,TRUE,"general";"via3",#N/A,TRUE,"general"}</definedName>
    <definedName name="hhhhhh" localSheetId="15">{"via1",#N/A,TRUE,"general";"via2",#N/A,TRUE,"general";"via3",#N/A,TRUE,"general"}</definedName>
    <definedName name="hhhhhh" localSheetId="14">{"via1",#N/A,TRUE,"general";"via2",#N/A,TRUE,"general";"via3",#N/A,TRUE,"general"}</definedName>
    <definedName name="hhhhhh">{"via1",#N/A,TRUE,"general";"via2",#N/A,TRUE,"general";"via3",#N/A,TRUE,"general"}</definedName>
    <definedName name="hhhhhho" localSheetId="12">{"TAB1",#N/A,TRUE,"GENERAL";"TAB2",#N/A,TRUE,"GENERAL";"TAB3",#N/A,TRUE,"GENERAL";"TAB4",#N/A,TRUE,"GENERAL";"TAB5",#N/A,TRUE,"GENERAL"}</definedName>
    <definedName name="hhhhhho" localSheetId="11">{"TAB1",#N/A,TRUE,"GENERAL";"TAB2",#N/A,TRUE,"GENERAL";"TAB3",#N/A,TRUE,"GENERAL";"TAB4",#N/A,TRUE,"GENERAL";"TAB5",#N/A,TRUE,"GENERAL"}</definedName>
    <definedName name="hhhhhho" localSheetId="13">{"TAB1",#N/A,TRUE,"GENERAL";"TAB2",#N/A,TRUE,"GENERAL";"TAB3",#N/A,TRUE,"GENERAL";"TAB4",#N/A,TRUE,"GENERAL";"TAB5",#N/A,TRUE,"GENERAL"}</definedName>
    <definedName name="hhhhhho" localSheetId="15">{"TAB1",#N/A,TRUE,"GENERAL";"TAB2",#N/A,TRUE,"GENERAL";"TAB3",#N/A,TRUE,"GENERAL";"TAB4",#N/A,TRUE,"GENERAL";"TAB5",#N/A,TRUE,"GENERAL"}</definedName>
    <definedName name="hhhhhho" localSheetId="14">{"TAB1",#N/A,TRUE,"GENERAL";"TAB2",#N/A,TRUE,"GENERAL";"TAB3",#N/A,TRUE,"GENERAL";"TAB4",#N/A,TRUE,"GENERAL";"TAB5",#N/A,TRUE,"GENERAL"}</definedName>
    <definedName name="hhhhhho">{"TAB1",#N/A,TRUE,"GENERAL";"TAB2",#N/A,TRUE,"GENERAL";"TAB3",#N/A,TRUE,"GENERAL";"TAB4",#N/A,TRUE,"GENERAL";"TAB5",#N/A,TRUE,"GENERAL"}</definedName>
    <definedName name="hhhhhpy" localSheetId="12">{"TAB1",#N/A,TRUE,"GENERAL";"TAB2",#N/A,TRUE,"GENERAL";"TAB3",#N/A,TRUE,"GENERAL";"TAB4",#N/A,TRUE,"GENERAL";"TAB5",#N/A,TRUE,"GENERAL"}</definedName>
    <definedName name="hhhhhpy" localSheetId="11">{"TAB1",#N/A,TRUE,"GENERAL";"TAB2",#N/A,TRUE,"GENERAL";"TAB3",#N/A,TRUE,"GENERAL";"TAB4",#N/A,TRUE,"GENERAL";"TAB5",#N/A,TRUE,"GENERAL"}</definedName>
    <definedName name="hhhhhpy" localSheetId="13">{"TAB1",#N/A,TRUE,"GENERAL";"TAB2",#N/A,TRUE,"GENERAL";"TAB3",#N/A,TRUE,"GENERAL";"TAB4",#N/A,TRUE,"GENERAL";"TAB5",#N/A,TRUE,"GENERAL"}</definedName>
    <definedName name="hhhhhpy" localSheetId="15">{"TAB1",#N/A,TRUE,"GENERAL";"TAB2",#N/A,TRUE,"GENERAL";"TAB3",#N/A,TRUE,"GENERAL";"TAB4",#N/A,TRUE,"GENERAL";"TAB5",#N/A,TRUE,"GENERAL"}</definedName>
    <definedName name="hhhhhpy" localSheetId="14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 localSheetId="12">{"via1",#N/A,TRUE,"general";"via2",#N/A,TRUE,"general";"via3",#N/A,TRUE,"general"}</definedName>
    <definedName name="hhhhth" localSheetId="11">{"via1",#N/A,TRUE,"general";"via2",#N/A,TRUE,"general";"via3",#N/A,TRUE,"general"}</definedName>
    <definedName name="hhhhth" localSheetId="13">{"via1",#N/A,TRUE,"general";"via2",#N/A,TRUE,"general";"via3",#N/A,TRUE,"general"}</definedName>
    <definedName name="hhhhth" localSheetId="15">{"via1",#N/A,TRUE,"general";"via2",#N/A,TRUE,"general";"via3",#N/A,TRUE,"general"}</definedName>
    <definedName name="hhhhth" localSheetId="14">{"via1",#N/A,TRUE,"general";"via2",#N/A,TRUE,"general";"via3",#N/A,TRUE,"general"}</definedName>
    <definedName name="hhhhth">{"via1",#N/A,TRUE,"general";"via2",#N/A,TRUE,"general";"via3",#N/A,TRUE,"general"}</definedName>
    <definedName name="hhhyhyh" localSheetId="12">{"TAB1",#N/A,TRUE,"GENERAL";"TAB2",#N/A,TRUE,"GENERAL";"TAB3",#N/A,TRUE,"GENERAL";"TAB4",#N/A,TRUE,"GENERAL";"TAB5",#N/A,TRUE,"GENERAL"}</definedName>
    <definedName name="hhhyhyh" localSheetId="11">{"TAB1",#N/A,TRUE,"GENERAL";"TAB2",#N/A,TRUE,"GENERAL";"TAB3",#N/A,TRUE,"GENERAL";"TAB4",#N/A,TRUE,"GENERAL";"TAB5",#N/A,TRUE,"GENERAL"}</definedName>
    <definedName name="hhhyhyh" localSheetId="13">{"TAB1",#N/A,TRUE,"GENERAL";"TAB2",#N/A,TRUE,"GENERAL";"TAB3",#N/A,TRUE,"GENERAL";"TAB4",#N/A,TRUE,"GENERAL";"TAB5",#N/A,TRUE,"GENERAL"}</definedName>
    <definedName name="hhhyhyh" localSheetId="15">{"TAB1",#N/A,TRUE,"GENERAL";"TAB2",#N/A,TRUE,"GENERAL";"TAB3",#N/A,TRUE,"GENERAL";"TAB4",#N/A,TRUE,"GENERAL";"TAB5",#N/A,TRUE,"GENERAL"}</definedName>
    <definedName name="hhhyhyh" localSheetId="14">{"TAB1",#N/A,TRUE,"GENERAL";"TAB2",#N/A,TRUE,"GENERAL";"TAB3",#N/A,TRUE,"GENERAL";"TAB4",#N/A,TRUE,"GENERAL";"TAB5",#N/A,TRUE,"GENERAL"}</definedName>
    <definedName name="hhhyhyh">{"TAB1",#N/A,TRUE,"GENERAL";"TAB2",#N/A,TRUE,"GENERAL";"TAB3",#N/A,TRUE,"GENERAL";"TAB4",#N/A,TRUE,"GENERAL";"TAB5",#N/A,TRUE,"GENERAL"}</definedName>
    <definedName name="hhtrhreh" localSheetId="12">{"via1",#N/A,TRUE,"general";"via2",#N/A,TRUE,"general";"via3",#N/A,TRUE,"general"}</definedName>
    <definedName name="hhtrhreh" localSheetId="11">{"via1",#N/A,TRUE,"general";"via2",#N/A,TRUE,"general";"via3",#N/A,TRUE,"general"}</definedName>
    <definedName name="hhtrhreh" localSheetId="13">{"via1",#N/A,TRUE,"general";"via2",#N/A,TRUE,"general";"via3",#N/A,TRUE,"general"}</definedName>
    <definedName name="hhtrhreh" localSheetId="15">{"via1",#N/A,TRUE,"general";"via2",#N/A,TRUE,"general";"via3",#N/A,TRUE,"general"}</definedName>
    <definedName name="hhtrhreh" localSheetId="14">{"via1",#N/A,TRUE,"general";"via2",#N/A,TRUE,"general";"via3",#N/A,TRUE,"general"}</definedName>
    <definedName name="hhtrhreh">{"via1",#N/A,TRUE,"general";"via2",#N/A,TRUE,"general";"via3",#N/A,TRUE,"general"}</definedName>
    <definedName name="HIDR160PE_S1" localSheetId="8">#REF!</definedName>
    <definedName name="HIDR160PE_S1">#REF!</definedName>
    <definedName name="HIDR160PE_S2" localSheetId="8">#REF!</definedName>
    <definedName name="HIDR160PE_S2">#REF!</definedName>
    <definedName name="HIDR160PE_S3" localSheetId="8">#REF!</definedName>
    <definedName name="HIDR160PE_S3">#REF!</definedName>
    <definedName name="HIDR160PE_S4" localSheetId="8">#REF!</definedName>
    <definedName name="HIDR160PE_S4">#REF!</definedName>
    <definedName name="HIDR160PE_S5" localSheetId="8">#REF!</definedName>
    <definedName name="HIDR160PE_S5">#REF!</definedName>
    <definedName name="HIDR160PE_S6" localSheetId="8">#REF!</definedName>
    <definedName name="HIDR160PE_S6">#REF!</definedName>
    <definedName name="HIDR200PE_S1" localSheetId="8">#REF!</definedName>
    <definedName name="HIDR200PE_S1">#REF!</definedName>
    <definedName name="HIDR200PE_S2" localSheetId="8">#REF!</definedName>
    <definedName name="HIDR200PE_S2">#REF!</definedName>
    <definedName name="HIDR200PE_S3" localSheetId="8">#REF!</definedName>
    <definedName name="HIDR200PE_S3">#REF!</definedName>
    <definedName name="HIDR200PE_S4" localSheetId="8">#REF!</definedName>
    <definedName name="HIDR200PE_S4">#REF!</definedName>
    <definedName name="HIDR200PE_S5" localSheetId="8">#REF!</definedName>
    <definedName name="HIDR200PE_S5">#REF!</definedName>
    <definedName name="HIDR200PE_S6" localSheetId="8">#REF!</definedName>
    <definedName name="HIDR200PE_S6">#REF!</definedName>
    <definedName name="hidrosello_12">[19]MATERIALES!$C$46</definedName>
    <definedName name="hidrosello_16">[19]MATERIALES!$C$48</definedName>
    <definedName name="hidrosello_20">[19]MATERIALES!$C$50</definedName>
    <definedName name="hierro" localSheetId="8">#REF!</definedName>
    <definedName name="hierro">#REF!</definedName>
    <definedName name="hierro1" localSheetId="8">#REF!</definedName>
    <definedName name="hierro1">#REF!</definedName>
    <definedName name="hing" localSheetId="8">#REF!</definedName>
    <definedName name="hing">#REF!</definedName>
    <definedName name="HISTORICO" localSheetId="12">{#N/A,#N/A,FALSE,"Costos Productos 6A";#N/A,#N/A,FALSE,"Costo Unitario Total H-94-12"}</definedName>
    <definedName name="HISTORICO" localSheetId="15">{#N/A,#N/A,FALSE,"Costos Productos 6A";#N/A,#N/A,FALSE,"Costo Unitario Total H-94-12"}</definedName>
    <definedName name="HISTORICO">{#N/A,#N/A,FALSE,"Costos Productos 6A";#N/A,#N/A,FALSE,"Costo Unitario Total H-94-12"}</definedName>
    <definedName name="HJ" localSheetId="8">#REF!</definedName>
    <definedName name="HJ">#REF!</definedName>
    <definedName name="hjfg" localSheetId="12">{"via1",#N/A,TRUE,"general";"via2",#N/A,TRUE,"general";"via3",#N/A,TRUE,"general"}</definedName>
    <definedName name="hjfg" localSheetId="11">{"via1",#N/A,TRUE,"general";"via2",#N/A,TRUE,"general";"via3",#N/A,TRUE,"general"}</definedName>
    <definedName name="hjfg" localSheetId="13">{"via1",#N/A,TRUE,"general";"via2",#N/A,TRUE,"general";"via3",#N/A,TRUE,"general"}</definedName>
    <definedName name="hjfg" localSheetId="15">{"via1",#N/A,TRUE,"general";"via2",#N/A,TRUE,"general";"via3",#N/A,TRUE,"general"}</definedName>
    <definedName name="hjfg" localSheetId="14">{"via1",#N/A,TRUE,"general";"via2",#N/A,TRUE,"general";"via3",#N/A,TRUE,"general"}</definedName>
    <definedName name="hjfg">{"via1",#N/A,TRUE,"general";"via2",#N/A,TRUE,"general";"via3",#N/A,TRUE,"general"}</definedName>
    <definedName name="hjgh" localSheetId="12">{"TAB1",#N/A,TRUE,"GENERAL";"TAB2",#N/A,TRUE,"GENERAL";"TAB3",#N/A,TRUE,"GENERAL";"TAB4",#N/A,TRUE,"GENERAL";"TAB5",#N/A,TRUE,"GENERAL"}</definedName>
    <definedName name="hjgh" localSheetId="11">{"TAB1",#N/A,TRUE,"GENERAL";"TAB2",#N/A,TRUE,"GENERAL";"TAB3",#N/A,TRUE,"GENERAL";"TAB4",#N/A,TRUE,"GENERAL";"TAB5",#N/A,TRUE,"GENERAL"}</definedName>
    <definedName name="hjgh" localSheetId="13">{"TAB1",#N/A,TRUE,"GENERAL";"TAB2",#N/A,TRUE,"GENERAL";"TAB3",#N/A,TRUE,"GENERAL";"TAB4",#N/A,TRUE,"GENERAL";"TAB5",#N/A,TRUE,"GENERAL"}</definedName>
    <definedName name="hjgh" localSheetId="15">{"TAB1",#N/A,TRUE,"GENERAL";"TAB2",#N/A,TRUE,"GENERAL";"TAB3",#N/A,TRUE,"GENERAL";"TAB4",#N/A,TRUE,"GENERAL";"TAB5",#N/A,TRUE,"GENERAL"}</definedName>
    <definedName name="hjgh" localSheetId="14">{"TAB1",#N/A,TRUE,"GENERAL";"TAB2",#N/A,TRUE,"GENERAL";"TAB3",#N/A,TRUE,"GENERAL";"TAB4",#N/A,TRUE,"GENERAL";"TAB5",#N/A,TRUE,"GENERAL"}</definedName>
    <definedName name="hjgh">{"TAB1",#N/A,TRUE,"GENERAL";"TAB2",#N/A,TRUE,"GENERAL";"TAB3",#N/A,TRUE,"GENERAL";"TAB4",#N/A,TRUE,"GENERAL";"TAB5",#N/A,TRUE,"GENERAL"}</definedName>
    <definedName name="hjghj" localSheetId="12">{"TAB1",#N/A,TRUE,"GENERAL";"TAB2",#N/A,TRUE,"GENERAL";"TAB3",#N/A,TRUE,"GENERAL";"TAB4",#N/A,TRUE,"GENERAL";"TAB5",#N/A,TRUE,"GENERAL"}</definedName>
    <definedName name="hjghj" localSheetId="11">{"TAB1",#N/A,TRUE,"GENERAL";"TAB2",#N/A,TRUE,"GENERAL";"TAB3",#N/A,TRUE,"GENERAL";"TAB4",#N/A,TRUE,"GENERAL";"TAB5",#N/A,TRUE,"GENERAL"}</definedName>
    <definedName name="hjghj" localSheetId="13">{"TAB1",#N/A,TRUE,"GENERAL";"TAB2",#N/A,TRUE,"GENERAL";"TAB3",#N/A,TRUE,"GENERAL";"TAB4",#N/A,TRUE,"GENERAL";"TAB5",#N/A,TRUE,"GENERAL"}</definedName>
    <definedName name="hjghj" localSheetId="15">{"TAB1",#N/A,TRUE,"GENERAL";"TAB2",#N/A,TRUE,"GENERAL";"TAB3",#N/A,TRUE,"GENERAL";"TAB4",#N/A,TRUE,"GENERAL";"TAB5",#N/A,TRUE,"GENERAL"}</definedName>
    <definedName name="hjghj" localSheetId="14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 localSheetId="12">{"TAB1",#N/A,TRUE,"GENERAL";"TAB2",#N/A,TRUE,"GENERAL";"TAB3",#N/A,TRUE,"GENERAL";"TAB4",#N/A,TRUE,"GENERAL";"TAB5",#N/A,TRUE,"GENERAL"}</definedName>
    <definedName name="hjhjhg" localSheetId="11">{"TAB1",#N/A,TRUE,"GENERAL";"TAB2",#N/A,TRUE,"GENERAL";"TAB3",#N/A,TRUE,"GENERAL";"TAB4",#N/A,TRUE,"GENERAL";"TAB5",#N/A,TRUE,"GENERAL"}</definedName>
    <definedName name="hjhjhg" localSheetId="13">{"TAB1",#N/A,TRUE,"GENERAL";"TAB2",#N/A,TRUE,"GENERAL";"TAB3",#N/A,TRUE,"GENERAL";"TAB4",#N/A,TRUE,"GENERAL";"TAB5",#N/A,TRUE,"GENERAL"}</definedName>
    <definedName name="hjhjhg" localSheetId="15">{"TAB1",#N/A,TRUE,"GENERAL";"TAB2",#N/A,TRUE,"GENERAL";"TAB3",#N/A,TRUE,"GENERAL";"TAB4",#N/A,TRUE,"GENERAL";"TAB5",#N/A,TRUE,"GENERAL"}</definedName>
    <definedName name="hjhjhg" localSheetId="14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 localSheetId="12">{"via1",#N/A,TRUE,"general";"via2",#N/A,TRUE,"general";"via3",#N/A,TRUE,"general"}</definedName>
    <definedName name="HJKH" localSheetId="11">{"via1",#N/A,TRUE,"general";"via2",#N/A,TRUE,"general";"via3",#N/A,TRUE,"general"}</definedName>
    <definedName name="HJKH" localSheetId="13">{"via1",#N/A,TRUE,"general";"via2",#N/A,TRUE,"general";"via3",#N/A,TRUE,"general"}</definedName>
    <definedName name="HJKH" localSheetId="15">{"via1",#N/A,TRUE,"general";"via2",#N/A,TRUE,"general";"via3",#N/A,TRUE,"general"}</definedName>
    <definedName name="HJKH" localSheetId="14">{"via1",#N/A,TRUE,"general";"via2",#N/A,TRUE,"general";"via3",#N/A,TRUE,"general"}</definedName>
    <definedName name="HJKH">{"via1",#N/A,TRUE,"general";"via2",#N/A,TRUE,"general";"via3",#N/A,TRUE,"general"}</definedName>
    <definedName name="hjkjk" localSheetId="12">{"via1",#N/A,TRUE,"general";"via2",#N/A,TRUE,"general";"via3",#N/A,TRUE,"general"}</definedName>
    <definedName name="hjkjk" localSheetId="11">{"via1",#N/A,TRUE,"general";"via2",#N/A,TRUE,"general";"via3",#N/A,TRUE,"general"}</definedName>
    <definedName name="hjkjk" localSheetId="13">{"via1",#N/A,TRUE,"general";"via2",#N/A,TRUE,"general";"via3",#N/A,TRUE,"general"}</definedName>
    <definedName name="hjkjk" localSheetId="15">{"via1",#N/A,TRUE,"general";"via2",#N/A,TRUE,"general";"via3",#N/A,TRUE,"general"}</definedName>
    <definedName name="hjkjk" localSheetId="14">{"via1",#N/A,TRUE,"general";"via2",#N/A,TRUE,"general";"via3",#N/A,TRUE,"general"}</definedName>
    <definedName name="hjkjk">{"via1",#N/A,TRUE,"general";"via2",#N/A,TRUE,"general";"via3",#N/A,TRUE,"general"}</definedName>
    <definedName name="hmont" localSheetId="8">#REF!</definedName>
    <definedName name="hmont">#REF!</definedName>
    <definedName name="hn" localSheetId="12">{"TAB1",#N/A,TRUE,"GENERAL";"TAB2",#N/A,TRUE,"GENERAL";"TAB3",#N/A,TRUE,"GENERAL";"TAB4",#N/A,TRUE,"GENERAL";"TAB5",#N/A,TRUE,"GENERAL"}</definedName>
    <definedName name="hn" localSheetId="11">{"TAB1",#N/A,TRUE,"GENERAL";"TAB2",#N/A,TRUE,"GENERAL";"TAB3",#N/A,TRUE,"GENERAL";"TAB4",#N/A,TRUE,"GENERAL";"TAB5",#N/A,TRUE,"GENERAL"}</definedName>
    <definedName name="hn" localSheetId="13">{"TAB1",#N/A,TRUE,"GENERAL";"TAB2",#N/A,TRUE,"GENERAL";"TAB3",#N/A,TRUE,"GENERAL";"TAB4",#N/A,TRUE,"GENERAL";"TAB5",#N/A,TRUE,"GENERAL"}</definedName>
    <definedName name="hn" localSheetId="15">{"TAB1",#N/A,TRUE,"GENERAL";"TAB2",#N/A,TRUE,"GENERAL";"TAB3",#N/A,TRUE,"GENERAL";"TAB4",#N/A,TRUE,"GENERAL";"TAB5",#N/A,TRUE,"GENERAL"}</definedName>
    <definedName name="hn" localSheetId="14">{"TAB1",#N/A,TRUE,"GENERAL";"TAB2",#N/A,TRUE,"GENERAL";"TAB3",#N/A,TRUE,"GENERAL";"TAB4",#N/A,TRUE,"GENERAL";"TAB5",#N/A,TRUE,"GENERAL"}</definedName>
    <definedName name="hn">{"TAB1",#N/A,TRUE,"GENERAL";"TAB2",#N/A,TRUE,"GENERAL";"TAB3",#N/A,TRUE,"GENERAL";"TAB4",#N/A,TRUE,"GENERAL";"TAB5",#N/A,TRUE,"GENERAL"}</definedName>
    <definedName name="hn.ExtDb">#REF!</definedName>
    <definedName name="hn.ModelType">"DEAL"</definedName>
    <definedName name="hn.ModelVersion">1</definedName>
    <definedName name="hn.NoUpload">0</definedName>
    <definedName name="HOJA1" localSheetId="8">#REF!</definedName>
    <definedName name="HOJA1">#REF!</definedName>
    <definedName name="Hojas_de_sierra__segueta__Nicholson">[16]Precios!$C$285</definedName>
    <definedName name="hoy">#REF!</definedName>
    <definedName name="hreer" localSheetId="12">{"TAB1",#N/A,TRUE,"GENERAL";"TAB2",#N/A,TRUE,"GENERAL";"TAB3",#N/A,TRUE,"GENERAL";"TAB4",#N/A,TRUE,"GENERAL";"TAB5",#N/A,TRUE,"GENERAL"}</definedName>
    <definedName name="hreer" localSheetId="11">{"TAB1",#N/A,TRUE,"GENERAL";"TAB2",#N/A,TRUE,"GENERAL";"TAB3",#N/A,TRUE,"GENERAL";"TAB4",#N/A,TRUE,"GENERAL";"TAB5",#N/A,TRUE,"GENERAL"}</definedName>
    <definedName name="hreer" localSheetId="13">{"TAB1",#N/A,TRUE,"GENERAL";"TAB2",#N/A,TRUE,"GENERAL";"TAB3",#N/A,TRUE,"GENERAL";"TAB4",#N/A,TRUE,"GENERAL";"TAB5",#N/A,TRUE,"GENERAL"}</definedName>
    <definedName name="hreer" localSheetId="15">{"TAB1",#N/A,TRUE,"GENERAL";"TAB2",#N/A,TRUE,"GENERAL";"TAB3",#N/A,TRUE,"GENERAL";"TAB4",#N/A,TRUE,"GENERAL";"TAB5",#N/A,TRUE,"GENERAL"}</definedName>
    <definedName name="hreer" localSheetId="14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name="hrhth" localSheetId="12">{"TAB1",#N/A,TRUE,"GENERAL";"TAB2",#N/A,TRUE,"GENERAL";"TAB3",#N/A,TRUE,"GENERAL";"TAB4",#N/A,TRUE,"GENERAL";"TAB5",#N/A,TRUE,"GENERAL"}</definedName>
    <definedName name="hrhth" localSheetId="11">{"TAB1",#N/A,TRUE,"GENERAL";"TAB2",#N/A,TRUE,"GENERAL";"TAB3",#N/A,TRUE,"GENERAL";"TAB4",#N/A,TRUE,"GENERAL";"TAB5",#N/A,TRUE,"GENERAL"}</definedName>
    <definedName name="hrhth" localSheetId="13">{"TAB1",#N/A,TRUE,"GENERAL";"TAB2",#N/A,TRUE,"GENERAL";"TAB3",#N/A,TRUE,"GENERAL";"TAB4",#N/A,TRUE,"GENERAL";"TAB5",#N/A,TRUE,"GENERAL"}</definedName>
    <definedName name="hrhth" localSheetId="15">{"TAB1",#N/A,TRUE,"GENERAL";"TAB2",#N/A,TRUE,"GENERAL";"TAB3",#N/A,TRUE,"GENERAL";"TAB4",#N/A,TRUE,"GENERAL";"TAB5",#N/A,TRUE,"GENERAL"}</definedName>
    <definedName name="hrhth" localSheetId="14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 localSheetId="12">{"TAB1",#N/A,TRUE,"GENERAL";"TAB2",#N/A,TRUE,"GENERAL";"TAB3",#N/A,TRUE,"GENERAL";"TAB4",#N/A,TRUE,"GENERAL";"TAB5",#N/A,TRUE,"GENERAL"}</definedName>
    <definedName name="hrthtrh" localSheetId="11">{"TAB1",#N/A,TRUE,"GENERAL";"TAB2",#N/A,TRUE,"GENERAL";"TAB3",#N/A,TRUE,"GENERAL";"TAB4",#N/A,TRUE,"GENERAL";"TAB5",#N/A,TRUE,"GENERAL"}</definedName>
    <definedName name="hrthtrh" localSheetId="13">{"TAB1",#N/A,TRUE,"GENERAL";"TAB2",#N/A,TRUE,"GENERAL";"TAB3",#N/A,TRUE,"GENERAL";"TAB4",#N/A,TRUE,"GENERAL";"TAB5",#N/A,TRUE,"GENERAL"}</definedName>
    <definedName name="hrthtrh" localSheetId="15">{"TAB1",#N/A,TRUE,"GENERAL";"TAB2",#N/A,TRUE,"GENERAL";"TAB3",#N/A,TRUE,"GENERAL";"TAB4",#N/A,TRUE,"GENERAL";"TAB5",#N/A,TRUE,"GENERAL"}</definedName>
    <definedName name="hrthtrh" localSheetId="14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 localSheetId="12">{"via1",#N/A,TRUE,"general";"via2",#N/A,TRUE,"general";"via3",#N/A,TRUE,"general"}</definedName>
    <definedName name="hsfg" localSheetId="11">{"via1",#N/A,TRUE,"general";"via2",#N/A,TRUE,"general";"via3",#N/A,TRUE,"general"}</definedName>
    <definedName name="hsfg" localSheetId="13">{"via1",#N/A,TRUE,"general";"via2",#N/A,TRUE,"general";"via3",#N/A,TRUE,"general"}</definedName>
    <definedName name="hsfg" localSheetId="15">{"via1",#N/A,TRUE,"general";"via2",#N/A,TRUE,"general";"via3",#N/A,TRUE,"general"}</definedName>
    <definedName name="hsfg" localSheetId="14">{"via1",#N/A,TRUE,"general";"via2",#N/A,TRUE,"general";"via3",#N/A,TRUE,"general"}</definedName>
    <definedName name="hsfg">{"via1",#N/A,TRUE,"general";"via2",#N/A,TRUE,"general";"via3",#N/A,TRUE,"general"}</definedName>
    <definedName name="HSIT" localSheetId="12">{#N/A,#N/A,FALSE,"CIBHA05A";#N/A,#N/A,FALSE,"CIBHA05B"}</definedName>
    <definedName name="HSIT" localSheetId="15">{#N/A,#N/A,FALSE,"CIBHA05A";#N/A,#N/A,FALSE,"CIBHA05B"}</definedName>
    <definedName name="HSIT">{#N/A,#N/A,FALSE,"CIBHA05A";#N/A,#N/A,FALSE,"CIBHA05B"}</definedName>
    <definedName name="hsup" localSheetId="8">#REF!</definedName>
    <definedName name="hsup">#REF!</definedName>
    <definedName name="htecn" localSheetId="8">#REF!</definedName>
    <definedName name="htecn">#REF!</definedName>
    <definedName name="hthdrf" localSheetId="12">{"TAB1",#N/A,TRUE,"GENERAL";"TAB2",#N/A,TRUE,"GENERAL";"TAB3",#N/A,TRUE,"GENERAL";"TAB4",#N/A,TRUE,"GENERAL";"TAB5",#N/A,TRUE,"GENERAL"}</definedName>
    <definedName name="hthdrf" localSheetId="11">{"TAB1",#N/A,TRUE,"GENERAL";"TAB2",#N/A,TRUE,"GENERAL";"TAB3",#N/A,TRUE,"GENERAL";"TAB4",#N/A,TRUE,"GENERAL";"TAB5",#N/A,TRUE,"GENERAL"}</definedName>
    <definedName name="hthdrf" localSheetId="13">{"TAB1",#N/A,TRUE,"GENERAL";"TAB2",#N/A,TRUE,"GENERAL";"TAB3",#N/A,TRUE,"GENERAL";"TAB4",#N/A,TRUE,"GENERAL";"TAB5",#N/A,TRUE,"GENERAL"}</definedName>
    <definedName name="hthdrf" localSheetId="15">{"TAB1",#N/A,TRUE,"GENERAL";"TAB2",#N/A,TRUE,"GENERAL";"TAB3",#N/A,TRUE,"GENERAL";"TAB4",#N/A,TRUE,"GENERAL";"TAB5",#N/A,TRUE,"GENERAL"}</definedName>
    <definedName name="hthdrf" localSheetId="14">{"TAB1",#N/A,TRUE,"GENERAL";"TAB2",#N/A,TRUE,"GENERAL";"TAB3",#N/A,TRUE,"GENERAL";"TAB4",#N/A,TRUE,"GENERAL";"TAB5",#N/A,TRUE,"GENERAL"}</definedName>
    <definedName name="hthdrf">{"TAB1",#N/A,TRUE,"GENERAL";"TAB2",#N/A,TRUE,"GENERAL";"TAB3",#N/A,TRUE,"GENERAL";"TAB4",#N/A,TRUE,"GENERAL";"TAB5",#N/A,TRUE,"GENERAL"}</definedName>
    <definedName name="HTML_CodePage">1252</definedName>
    <definedName name="HTML_Control" localSheetId="12">{"'Sheet1'!$A$1:$G$85"}</definedName>
    <definedName name="HTML_Control" localSheetId="15">{"'Sheet1'!$A$1:$G$85"}</definedName>
    <definedName name="HTML_Control">{"'Sheet1'!$A$1:$G$85"}</definedName>
    <definedName name="HTML_Description">""</definedName>
    <definedName name="HTML_Email">""</definedName>
    <definedName name="HTML_Header">"Sheet1"</definedName>
    <definedName name="HTML_LastUpdate">"2/24/99"</definedName>
    <definedName name="HTML_LineAfter">TRUE</definedName>
    <definedName name="HTML_LineBefore">TRUE</definedName>
    <definedName name="HTML_Name">"Aswath Damodaran"</definedName>
    <definedName name="HTML_OBDlg2">TRUE</definedName>
    <definedName name="HTML_OBDlg4">TRUE</definedName>
    <definedName name="HTML_OS">1</definedName>
    <definedName name="HTML_PathFile">"C:\My Documents\MyHTML.htm"</definedName>
    <definedName name="HTML_PathFileMac">"Macintosh HD:HomePageStuff:New_Home_Page:datafile:histret.html"</definedName>
    <definedName name="HTML_Title">"Historical Returns on Stocks, Bonds and Bills"</definedName>
    <definedName name="HTML1_1" localSheetId="12">"[ReturnsHistorical]Sheet1!$A$1:$D$77"</definedName>
    <definedName name="HTML1_1">"'[06Cumplimiento1996.xls]GASTOS'!$A$3:$B$16"</definedName>
    <definedName name="HTML1_10">""</definedName>
    <definedName name="HTML1_11">1</definedName>
    <definedName name="HTML1_12" localSheetId="12">"Zip 100:New_Home_Page:datafile:histret.html"</definedName>
    <definedName name="HTML1_12">"c:\prueba.htm"</definedName>
    <definedName name="HTML1_2">1</definedName>
    <definedName name="HTML1_3" localSheetId="12">"ReturnsHistorical"</definedName>
    <definedName name="HTML1_3">"06Cumplimiento1996"</definedName>
    <definedName name="HTML1_4" localSheetId="12">"Historical Returns on Stocks, Bonds and Bills"</definedName>
    <definedName name="HTML1_4">"GASTOS"</definedName>
    <definedName name="HTML1_5" localSheetId="12">"Ibbotson Data"</definedName>
    <definedName name="HTML1_5">""</definedName>
    <definedName name="HTML1_6">-4146</definedName>
    <definedName name="HTML1_7">-4146</definedName>
    <definedName name="HTML1_8" localSheetId="12">"3/17/97"</definedName>
    <definedName name="HTML1_8">"16/12/1996"</definedName>
    <definedName name="HTML1_9" localSheetId="12">"Aswath Damodaran"</definedName>
    <definedName name="HTML1_9">"JUAN CARLOS TORO VALDERRAMA"</definedName>
    <definedName name="HTML2_1" localSheetId="12">"[histret.xls]Sheet1!$A$1:$G$85"</definedName>
    <definedName name="HTML2_1">"'[INDICES.XLS]INDICES I'!$A$1:$K$36"</definedName>
    <definedName name="HTML2_10">""</definedName>
    <definedName name="HTML2_11">1</definedName>
    <definedName name="HTML2_12" localSheetId="12">"Macintosh HD:New_Home_Page:datafile:histret.html"</definedName>
    <definedName name="HTML2_12">"C:\Mis documentos\INDICESI.htm"</definedName>
    <definedName name="HTML2_2">1</definedName>
    <definedName name="HTML2_3" localSheetId="12">"Historical Returns"</definedName>
    <definedName name="HTML2_3">"INDICES"</definedName>
    <definedName name="HTML2_4" localSheetId="12">"Historical Returns on Stocks, Bonds and Bills"</definedName>
    <definedName name="HTML2_4">"INDICES I"</definedName>
    <definedName name="HTML2_5">""</definedName>
    <definedName name="HTML2_6" localSheetId="12">1</definedName>
    <definedName name="HTML2_6">-4146</definedName>
    <definedName name="HTML2_7" localSheetId="12">1</definedName>
    <definedName name="HTML2_7">-4146</definedName>
    <definedName name="HTML2_8" localSheetId="12">"2/3/98"</definedName>
    <definedName name="HTML2_8">"5/02/1997"</definedName>
    <definedName name="HTML2_9" localSheetId="12">"Aswath Damodaran"</definedName>
    <definedName name="HTML2_9">"JUAN CARLOS TORO VALDERRAMA"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 localSheetId="12">2</definedName>
    <definedName name="HTMLCount">1</definedName>
    <definedName name="htryrt7" localSheetId="12">{"via1",#N/A,TRUE,"general";"via2",#N/A,TRUE,"general";"via3",#N/A,TRUE,"general"}</definedName>
    <definedName name="htryrt7" localSheetId="11">{"via1",#N/A,TRUE,"general";"via2",#N/A,TRUE,"general";"via3",#N/A,TRUE,"general"}</definedName>
    <definedName name="htryrt7" localSheetId="13">{"via1",#N/A,TRUE,"general";"via2",#N/A,TRUE,"general";"via3",#N/A,TRUE,"general"}</definedName>
    <definedName name="htryrt7" localSheetId="15">{"via1",#N/A,TRUE,"general";"via2",#N/A,TRUE,"general";"via3",#N/A,TRUE,"general"}</definedName>
    <definedName name="htryrt7" localSheetId="14">{"via1",#N/A,TRUE,"general";"via2",#N/A,TRUE,"general";"via3",#N/A,TRUE,"general"}</definedName>
    <definedName name="htryrt7">{"via1",#N/A,TRUE,"general";"via2",#N/A,TRUE,"general";"via3",#N/A,TRUE,"general"}</definedName>
    <definedName name="hvehiculo" localSheetId="8">#REF!</definedName>
    <definedName name="hvehiculo">#REF!</definedName>
    <definedName name="HY" localSheetId="8">#REF!</definedName>
    <definedName name="HY">#REF!</definedName>
    <definedName name="hyhjop" localSheetId="12">{"TAB1",#N/A,TRUE,"GENERAL";"TAB2",#N/A,TRUE,"GENERAL";"TAB3",#N/A,TRUE,"GENERAL";"TAB4",#N/A,TRUE,"GENERAL";"TAB5",#N/A,TRUE,"GENERAL"}</definedName>
    <definedName name="hyhjop" localSheetId="11">{"TAB1",#N/A,TRUE,"GENERAL";"TAB2",#N/A,TRUE,"GENERAL";"TAB3",#N/A,TRUE,"GENERAL";"TAB4",#N/A,TRUE,"GENERAL";"TAB5",#N/A,TRUE,"GENERAL"}</definedName>
    <definedName name="hyhjop" localSheetId="13">{"TAB1",#N/A,TRUE,"GENERAL";"TAB2",#N/A,TRUE,"GENERAL";"TAB3",#N/A,TRUE,"GENERAL";"TAB4",#N/A,TRUE,"GENERAL";"TAB5",#N/A,TRUE,"GENERAL"}</definedName>
    <definedName name="hyhjop" localSheetId="15">{"TAB1",#N/A,TRUE,"GENERAL";"TAB2",#N/A,TRUE,"GENERAL";"TAB3",#N/A,TRUE,"GENERAL";"TAB4",#N/A,TRUE,"GENERAL";"TAB5",#N/A,TRUE,"GENERAL"}</definedName>
    <definedName name="hyhjop" localSheetId="14">{"TAB1",#N/A,TRUE,"GENERAL";"TAB2",#N/A,TRUE,"GENERAL";"TAB3",#N/A,TRUE,"GENERAL";"TAB4",#N/A,TRUE,"GENERAL";"TAB5",#N/A,TRUE,"GENERAL"}</definedName>
    <definedName name="hyhjop">{"TAB1",#N/A,TRUE,"GENERAL";"TAB2",#N/A,TRUE,"GENERAL";"TAB3",#N/A,TRUE,"GENERAL";"TAB4",#N/A,TRUE,"GENERAL";"TAB5",#N/A,TRUE,"GENERAL"}</definedName>
    <definedName name="hyhyh" localSheetId="12">{"TAB1",#N/A,TRUE,"GENERAL";"TAB2",#N/A,TRUE,"GENERAL";"TAB3",#N/A,TRUE,"GENERAL";"TAB4",#N/A,TRUE,"GENERAL";"TAB5",#N/A,TRUE,"GENERAL"}</definedName>
    <definedName name="hyhyh" localSheetId="11">{"TAB1",#N/A,TRUE,"GENERAL";"TAB2",#N/A,TRUE,"GENERAL";"TAB3",#N/A,TRUE,"GENERAL";"TAB4",#N/A,TRUE,"GENERAL";"TAB5",#N/A,TRUE,"GENERAL"}</definedName>
    <definedName name="hyhyh" localSheetId="13">{"TAB1",#N/A,TRUE,"GENERAL";"TAB2",#N/A,TRUE,"GENERAL";"TAB3",#N/A,TRUE,"GENERAL";"TAB4",#N/A,TRUE,"GENERAL";"TAB5",#N/A,TRUE,"GENERAL"}</definedName>
    <definedName name="hyhyh" localSheetId="15">{"TAB1",#N/A,TRUE,"GENERAL";"TAB2",#N/A,TRUE,"GENERAL";"TAB3",#N/A,TRUE,"GENERAL";"TAB4",#N/A,TRUE,"GENERAL";"TAB5",#N/A,TRUE,"GENERAL"}</definedName>
    <definedName name="hyhyh" localSheetId="14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 localSheetId="12">{"via1",#N/A,TRUE,"general";"via2",#N/A,TRUE,"general";"via3",#N/A,TRUE,"general"}</definedName>
    <definedName name="hytirs" localSheetId="11">{"via1",#N/A,TRUE,"general";"via2",#N/A,TRUE,"general";"via3",#N/A,TRUE,"general"}</definedName>
    <definedName name="hytirs" localSheetId="13">{"via1",#N/A,TRUE,"general";"via2",#N/A,TRUE,"general";"via3",#N/A,TRUE,"general"}</definedName>
    <definedName name="hytirs" localSheetId="15">{"via1",#N/A,TRUE,"general";"via2",#N/A,TRUE,"general";"via3",#N/A,TRUE,"general"}</definedName>
    <definedName name="hytirs" localSheetId="14">{"via1",#N/A,TRUE,"general";"via2",#N/A,TRUE,"general";"via3",#N/A,TRUE,"general"}</definedName>
    <definedName name="hytirs">{"via1",#N/A,TRUE,"general";"via2",#N/A,TRUE,"general";"via3",#N/A,TRUE,"general"}</definedName>
    <definedName name="I" localSheetId="8">#REF!</definedName>
    <definedName name="I">#REF!</definedName>
    <definedName name="i8i" localSheetId="12">{"TAB1",#N/A,TRUE,"GENERAL";"TAB2",#N/A,TRUE,"GENERAL";"TAB3",#N/A,TRUE,"GENERAL";"TAB4",#N/A,TRUE,"GENERAL";"TAB5",#N/A,TRUE,"GENERAL"}</definedName>
    <definedName name="i8i" localSheetId="11">{"TAB1",#N/A,TRUE,"GENERAL";"TAB2",#N/A,TRUE,"GENERAL";"TAB3",#N/A,TRUE,"GENERAL";"TAB4",#N/A,TRUE,"GENERAL";"TAB5",#N/A,TRUE,"GENERAL"}</definedName>
    <definedName name="i8i" localSheetId="13">{"TAB1",#N/A,TRUE,"GENERAL";"TAB2",#N/A,TRUE,"GENERAL";"TAB3",#N/A,TRUE,"GENERAL";"TAB4",#N/A,TRUE,"GENERAL";"TAB5",#N/A,TRUE,"GENERAL"}</definedName>
    <definedName name="i8i" localSheetId="15">{"TAB1",#N/A,TRUE,"GENERAL";"TAB2",#N/A,TRUE,"GENERAL";"TAB3",#N/A,TRUE,"GENERAL";"TAB4",#N/A,TRUE,"GENERAL";"TAB5",#N/A,TRUE,"GENERAL"}</definedName>
    <definedName name="i8i" localSheetId="14">{"TAB1",#N/A,TRUE,"GENERAL";"TAB2",#N/A,TRUE,"GENERAL";"TAB3",#N/A,TRUE,"GENERAL";"TAB4",#N/A,TRUE,"GENERAL";"TAB5",#N/A,TRUE,"GENERAL"}</definedName>
    <definedName name="i8i">{"TAB1",#N/A,TRUE,"GENERAL";"TAB2",#N/A,TRUE,"GENERAL";"TAB3",#N/A,TRUE,"GENERAL";"TAB4",#N/A,TRUE,"GENERAL";"TAB5",#N/A,TRUE,"GENERAL"}</definedName>
    <definedName name="ICOPOR">'[14]LISTA DE MATERIALES'!$D$152</definedName>
    <definedName name="ii" localSheetId="12">{"TAB1",#N/A,TRUE,"GENERAL";"TAB2",#N/A,TRUE,"GENERAL";"TAB3",#N/A,TRUE,"GENERAL";"TAB4",#N/A,TRUE,"GENERAL";"TAB5",#N/A,TRUE,"GENERAL"}</definedName>
    <definedName name="ii" localSheetId="11">{"TAB1",#N/A,TRUE,"GENERAL";"TAB2",#N/A,TRUE,"GENERAL";"TAB3",#N/A,TRUE,"GENERAL";"TAB4",#N/A,TRUE,"GENERAL";"TAB5",#N/A,TRUE,"GENERAL"}</definedName>
    <definedName name="ii" localSheetId="13">{"TAB1",#N/A,TRUE,"GENERAL";"TAB2",#N/A,TRUE,"GENERAL";"TAB3",#N/A,TRUE,"GENERAL";"TAB4",#N/A,TRUE,"GENERAL";"TAB5",#N/A,TRUE,"GENERAL"}</definedName>
    <definedName name="ii" localSheetId="15">{"TAB1",#N/A,TRUE,"GENERAL";"TAB2",#N/A,TRUE,"GENERAL";"TAB3",#N/A,TRUE,"GENERAL";"TAB4",#N/A,TRUE,"GENERAL";"TAB5",#N/A,TRUE,"GENERAL"}</definedName>
    <definedName name="ii" localSheetId="14">{"TAB1",#N/A,TRUE,"GENERAL";"TAB2",#N/A,TRUE,"GENERAL";"TAB3",#N/A,TRUE,"GENERAL";"TAB4",#N/A,TRUE,"GENERAL";"TAB5",#N/A,TRUE,"GENERAL"}</definedName>
    <definedName name="ii">{"TAB1",#N/A,TRUE,"GENERAL";"TAB2",#N/A,TRUE,"GENERAL";"TAB3",#N/A,TRUE,"GENERAL";"TAB4",#N/A,TRUE,"GENERAL";"TAB5",#N/A,TRUE,"GENERAL"}</definedName>
    <definedName name="iii" localSheetId="12">{"via1",#N/A,TRUE,"general";"via2",#N/A,TRUE,"general";"via3",#N/A,TRUE,"general"}</definedName>
    <definedName name="iii" localSheetId="11">{"via1",#N/A,TRUE,"general";"via2",#N/A,TRUE,"general";"via3",#N/A,TRUE,"general"}</definedName>
    <definedName name="iii" localSheetId="13">{"via1",#N/A,TRUE,"general";"via2",#N/A,TRUE,"general";"via3",#N/A,TRUE,"general"}</definedName>
    <definedName name="iii" localSheetId="15">{"via1",#N/A,TRUE,"general";"via2",#N/A,TRUE,"general";"via3",#N/A,TRUE,"general"}</definedName>
    <definedName name="iii" localSheetId="14">{"via1",#N/A,TRUE,"general";"via2",#N/A,TRUE,"general";"via3",#N/A,TRUE,"general"}</definedName>
    <definedName name="iii">{"via1",#N/A,TRUE,"general";"via2",#N/A,TRUE,"general";"via3",#N/A,TRUE,"general"}</definedName>
    <definedName name="iiii" localSheetId="12">{"via1",#N/A,TRUE,"general";"via2",#N/A,TRUE,"general";"via3",#N/A,TRUE,"general"}</definedName>
    <definedName name="iiii" localSheetId="11">{"via1",#N/A,TRUE,"general";"via2",#N/A,TRUE,"general";"via3",#N/A,TRUE,"general"}</definedName>
    <definedName name="iiii" localSheetId="13">{"via1",#N/A,TRUE,"general";"via2",#N/A,TRUE,"general";"via3",#N/A,TRUE,"general"}</definedName>
    <definedName name="iiii" localSheetId="15">{"via1",#N/A,TRUE,"general";"via2",#N/A,TRUE,"general";"via3",#N/A,TRUE,"general"}</definedName>
    <definedName name="iiii" localSheetId="14">{"via1",#N/A,TRUE,"general";"via2",#N/A,TRUE,"general";"via3",#N/A,TRUE,"general"}</definedName>
    <definedName name="iiii">{"via1",#N/A,TRUE,"general";"via2",#N/A,TRUE,"general";"via3",#N/A,TRUE,"general"}</definedName>
    <definedName name="iiiiiiik" localSheetId="12">{"via1",#N/A,TRUE,"general";"via2",#N/A,TRUE,"general";"via3",#N/A,TRUE,"general"}</definedName>
    <definedName name="iiiiiiik" localSheetId="11">{"via1",#N/A,TRUE,"general";"via2",#N/A,TRUE,"general";"via3",#N/A,TRUE,"general"}</definedName>
    <definedName name="iiiiiiik" localSheetId="13">{"via1",#N/A,TRUE,"general";"via2",#N/A,TRUE,"general";"via3",#N/A,TRUE,"general"}</definedName>
    <definedName name="iiiiiiik" localSheetId="15">{"via1",#N/A,TRUE,"general";"via2",#N/A,TRUE,"general";"via3",#N/A,TRUE,"general"}</definedName>
    <definedName name="iiiiiiik" localSheetId="14">{"via1",#N/A,TRUE,"general";"via2",#N/A,TRUE,"general";"via3",#N/A,TRUE,"general"}</definedName>
    <definedName name="iiiiiiik">{"via1",#N/A,TRUE,"general";"via2",#N/A,TRUE,"general";"via3",#N/A,TRUE,"general"}</definedName>
    <definedName name="iiiiuh" localSheetId="12">{"TAB1",#N/A,TRUE,"GENERAL";"TAB2",#N/A,TRUE,"GENERAL";"TAB3",#N/A,TRUE,"GENERAL";"TAB4",#N/A,TRUE,"GENERAL";"TAB5",#N/A,TRUE,"GENERAL"}</definedName>
    <definedName name="iiiiuh" localSheetId="11">{"TAB1",#N/A,TRUE,"GENERAL";"TAB2",#N/A,TRUE,"GENERAL";"TAB3",#N/A,TRUE,"GENERAL";"TAB4",#N/A,TRUE,"GENERAL";"TAB5",#N/A,TRUE,"GENERAL"}</definedName>
    <definedName name="iiiiuh" localSheetId="13">{"TAB1",#N/A,TRUE,"GENERAL";"TAB2",#N/A,TRUE,"GENERAL";"TAB3",#N/A,TRUE,"GENERAL";"TAB4",#N/A,TRUE,"GENERAL";"TAB5",#N/A,TRUE,"GENERAL"}</definedName>
    <definedName name="iiiiuh" localSheetId="15">{"TAB1",#N/A,TRUE,"GENERAL";"TAB2",#N/A,TRUE,"GENERAL";"TAB3",#N/A,TRUE,"GENERAL";"TAB4",#N/A,TRUE,"GENERAL";"TAB5",#N/A,TRUE,"GENERAL"}</definedName>
    <definedName name="iiiiuh" localSheetId="14">{"TAB1",#N/A,TRUE,"GENERAL";"TAB2",#N/A,TRUE,"GENERAL";"TAB3",#N/A,TRUE,"GENERAL";"TAB4",#N/A,TRUE,"GENERAL";"TAB5",#N/A,TRUE,"GENERAL"}</definedName>
    <definedName name="iiiiuh">{"TAB1",#N/A,TRUE,"GENERAL";"TAB2",#N/A,TRUE,"GENERAL";"TAB3",#N/A,TRUE,"GENERAL";"TAB4",#N/A,TRUE,"GENERAL";"TAB5",#N/A,TRUE,"GENERAL"}</definedName>
    <definedName name="iiouolkll" localSheetId="12">{#N/A,#N/A,FALSE,"CCTV"}</definedName>
    <definedName name="iiouolkll" localSheetId="15">{#N/A,#N/A,FALSE,"CCTV"}</definedName>
    <definedName name="iiouolkll">{#N/A,#N/A,FALSE,"CCTV"}</definedName>
    <definedName name="iktgvfmu" localSheetId="12">{"TAB1",#N/A,TRUE,"GENERAL";"TAB2",#N/A,TRUE,"GENERAL";"TAB3",#N/A,TRUE,"GENERAL";"TAB4",#N/A,TRUE,"GENERAL";"TAB5",#N/A,TRUE,"GENERAL"}</definedName>
    <definedName name="iktgvfmu" localSheetId="11">{"TAB1",#N/A,TRUE,"GENERAL";"TAB2",#N/A,TRUE,"GENERAL";"TAB3",#N/A,TRUE,"GENERAL";"TAB4",#N/A,TRUE,"GENERAL";"TAB5",#N/A,TRUE,"GENERAL"}</definedName>
    <definedName name="iktgvfmu" localSheetId="13">{"TAB1",#N/A,TRUE,"GENERAL";"TAB2",#N/A,TRUE,"GENERAL";"TAB3",#N/A,TRUE,"GENERAL";"TAB4",#N/A,TRUE,"GENERAL";"TAB5",#N/A,TRUE,"GENERAL"}</definedName>
    <definedName name="iktgvfmu" localSheetId="15">{"TAB1",#N/A,TRUE,"GENERAL";"TAB2",#N/A,TRUE,"GENERAL";"TAB3",#N/A,TRUE,"GENERAL";"TAB4",#N/A,TRUE,"GENERAL";"TAB5",#N/A,TRUE,"GENERAL"}</definedName>
    <definedName name="iktgvfmu" localSheetId="14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m">[65]Pres.!$E$30</definedName>
    <definedName name="IMPER">[13]Precios!$C$194</definedName>
    <definedName name="IMPERCONCRETO">[16]Precios!$C$30</definedName>
    <definedName name="IMPERMEABILIZANTE_PARA_MORTERO">'[14]LISTA DE MATERIALES'!$D$153</definedName>
    <definedName name="IMPERMORTERO">[16]Precios!$C$29</definedName>
    <definedName name="IMPRE">#REF!</definedName>
    <definedName name="impuestos" localSheetId="12">{"'Sheet1'!$A$1:$G$85"}</definedName>
    <definedName name="impuestos" localSheetId="15">{"'Sheet1'!$A$1:$G$85"}</definedName>
    <definedName name="impuestos">{"'Sheet1'!$A$1:$G$85"}</definedName>
    <definedName name="INCRUSTACION">#REF!</definedName>
    <definedName name="incrustaciones">[33]lisprecios!#REF!</definedName>
    <definedName name="INDPYG9698" localSheetId="12">{#N/A,#N/A,FALSE,"Costos Productos 6A";#N/A,#N/A,FALSE,"Costo Unitario Total H-94-12"}</definedName>
    <definedName name="INDPYG9698" localSheetId="15">{#N/A,#N/A,FALSE,"Costos Productos 6A";#N/A,#N/A,FALSE,"Costo Unitario Total H-94-12"}</definedName>
    <definedName name="INDPYG9698">{#N/A,#N/A,FALSE,"Costos Productos 6A";#N/A,#N/A,FALSE,"Costo Unitario Total H-94-12"}</definedName>
    <definedName name="inf" localSheetId="8">#REF!</definedName>
    <definedName name="inf">#REF!</definedName>
    <definedName name="ING">[44]PPTO!$B$87</definedName>
    <definedName name="INGENIERO_ELECTRICISTA">'[14]MANO DE OBRA'!$D$12</definedName>
    <definedName name="INGREHIS" localSheetId="12">{#N/A,#N/A,FALSE,"CIBHA05A";#N/A,#N/A,FALSE,"CIBHA05B"}</definedName>
    <definedName name="INGREHIS" localSheetId="15">{#N/A,#N/A,FALSE,"CIBHA05A";#N/A,#N/A,FALSE,"CIBHA05B"}</definedName>
    <definedName name="INGREHIS">{#N/A,#N/A,FALSE,"CIBHA05A";#N/A,#N/A,FALSE,"CIBHA05B"}</definedName>
    <definedName name="Inicio">[45]BASES!$E$26</definedName>
    <definedName name="inn">#REF!</definedName>
    <definedName name="instalaciontuberia3" localSheetId="8">#REF!</definedName>
    <definedName name="instalaciontuberia3">#REF!</definedName>
    <definedName name="INTERRUPTOR_CONMUTABLE">'[14]LISTA DE MATERIALES'!$D$154</definedName>
    <definedName name="INTERRUPTOR_DETECTOR_DE_PRESENCIA">'[14]LISTA DE MATERIALES'!$D$155</definedName>
    <definedName name="INTERRUPTOR_SENCILLO">'[14]LISTA DE MATERIALES'!$D$157</definedName>
    <definedName name="Interventor">[50]Datos!$B$5</definedName>
    <definedName name="INTERVENTORIA">#REF!</definedName>
    <definedName name="Intervinil_5_gl_Blanco_tipo_II">[16]Precios!$C$290</definedName>
    <definedName name="INV_11">'[74]PR 1'!$A$2:$N$655</definedName>
    <definedName name="Io" localSheetId="8">#REF!</definedName>
    <definedName name="Io">#REF!</definedName>
    <definedName name="IOPIOU" localSheetId="12">{#N/A,#N/A,FALSE,"Costos Productos 6A";#N/A,#N/A,FALSE,"Costo Unitario Total H-94-12"}</definedName>
    <definedName name="IOPIOU" localSheetId="15">{#N/A,#N/A,FALSE,"Costos Productos 6A";#N/A,#N/A,FALSE,"Costo Unitario Total H-94-12"}</definedName>
    <definedName name="IOPIOU">{#N/A,#N/A,FALSE,"Costos Productos 6A";#N/A,#N/A,FALSE,"Costo Unitario Total H-94-12"}</definedName>
    <definedName name="IP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sColHidden">#REF!</definedName>
    <definedName name="IsLTMColHidden">#REF!</definedName>
    <definedName name="ITEM" localSheetId="8">#REF!</definedName>
    <definedName name="ITEM">#REF!</definedName>
    <definedName name="ITEM___1.0" localSheetId="8">#REF!</definedName>
    <definedName name="ITEM___1.0">#REF!</definedName>
    <definedName name="ITEM_1.1" localSheetId="8">#REF!</definedName>
    <definedName name="ITEM_1.1">#REF!</definedName>
    <definedName name="ITEM_1.1.1" localSheetId="8">#REF!</definedName>
    <definedName name="ITEM_1.1.1">#REF!</definedName>
    <definedName name="ITEM_1.1.2" localSheetId="8">#REF!</definedName>
    <definedName name="ITEM_1.1.2">#REF!</definedName>
    <definedName name="ITEM_1.2.1" localSheetId="8">#REF!</definedName>
    <definedName name="ITEM_1.2.1">#REF!</definedName>
    <definedName name="ITEM_1.3.1" localSheetId="8">#REF!</definedName>
    <definedName name="ITEM_1.3.1">#REF!</definedName>
    <definedName name="ITEM_1.3.2" localSheetId="8">#REF!</definedName>
    <definedName name="ITEM_1.3.2">#REF!</definedName>
    <definedName name="ITEM_1.3.3" localSheetId="8">#REF!</definedName>
    <definedName name="ITEM_1.3.3">#REF!</definedName>
    <definedName name="ITEM_1.3.4" localSheetId="8">#REF!</definedName>
    <definedName name="ITEM_1.3.4">#REF!</definedName>
    <definedName name="ITEM_1.4" localSheetId="8">#REF!</definedName>
    <definedName name="ITEM_1.4">#REF!</definedName>
    <definedName name="ITEM_1.4.1" localSheetId="8">#REF!</definedName>
    <definedName name="ITEM_1.4.1">#REF!</definedName>
    <definedName name="ITEM_1.4.2" localSheetId="8">#REF!</definedName>
    <definedName name="ITEM_1.4.2">#REF!</definedName>
    <definedName name="ITEM_1.4.3" localSheetId="8">#REF!</definedName>
    <definedName name="ITEM_1.4.3">#REF!</definedName>
    <definedName name="ITEM_1.4.4" localSheetId="8">#REF!</definedName>
    <definedName name="ITEM_1.4.4">#REF!</definedName>
    <definedName name="ITEM_1.5" localSheetId="8">#REF!</definedName>
    <definedName name="ITEM_1.5">#REF!</definedName>
    <definedName name="ITEM_1.6.1" localSheetId="8">#REF!</definedName>
    <definedName name="ITEM_1.6.1">#REF!</definedName>
    <definedName name="ITEM_1.6.2" localSheetId="8">#REF!</definedName>
    <definedName name="ITEM_1.6.2">#REF!</definedName>
    <definedName name="ITEM_1.7.1" localSheetId="8">#REF!</definedName>
    <definedName name="ITEM_1.7.1">#REF!</definedName>
    <definedName name="ITEM_1.7.2" localSheetId="8">#REF!</definedName>
    <definedName name="ITEM_1.7.2">#REF!</definedName>
    <definedName name="ITEM_1.8" localSheetId="8">#REF!</definedName>
    <definedName name="ITEM_1.8">#REF!</definedName>
    <definedName name="ITEM_1_FILTRO" localSheetId="8">#REF!</definedName>
    <definedName name="ITEM_1_FILTRO">#REF!</definedName>
    <definedName name="ITEM_2" localSheetId="8">#REF!</definedName>
    <definedName name="ITEM_2">#REF!</definedName>
    <definedName name="ITEM_2.11" localSheetId="8">#REF!</definedName>
    <definedName name="ITEM_2.11">#REF!</definedName>
    <definedName name="ITEM_2.7" localSheetId="8">#REF!</definedName>
    <definedName name="ITEM_2.7">#REF!</definedName>
    <definedName name="ITEM_3.1" localSheetId="8">#REF!</definedName>
    <definedName name="ITEM_3.1">#REF!</definedName>
    <definedName name="ITEM_3.11" localSheetId="8">#REF!</definedName>
    <definedName name="ITEM_3.11">#REF!</definedName>
    <definedName name="ITEM_3.12" localSheetId="8">#REF!</definedName>
    <definedName name="ITEM_3.12">#REF!</definedName>
    <definedName name="ITEM_3.13" localSheetId="8">#REF!</definedName>
    <definedName name="ITEM_3.13">#REF!</definedName>
    <definedName name="ITEM_3.14" localSheetId="8">#REF!</definedName>
    <definedName name="ITEM_3.14">#REF!</definedName>
    <definedName name="ITEM_3.15" localSheetId="8">#REF!</definedName>
    <definedName name="ITEM_3.15">#REF!</definedName>
    <definedName name="ITEM_3_FILTRO" localSheetId="8">#REF!</definedName>
    <definedName name="ITEM_3_FILTRO">#REF!</definedName>
    <definedName name="ITEM_4" localSheetId="8">#REF!</definedName>
    <definedName name="ITEM_4">#REF!</definedName>
    <definedName name="ITEM_4_FILTRO" localSheetId="8">#REF!</definedName>
    <definedName name="ITEM_4_FILTRO">#REF!</definedName>
    <definedName name="ITEM_5" localSheetId="8">#REF!</definedName>
    <definedName name="ITEM_5">#REF!</definedName>
    <definedName name="ITEM_5_FILTRO" localSheetId="8">#REF!</definedName>
    <definedName name="ITEM_5_FILTRO">#REF!</definedName>
    <definedName name="ITEM_6.2" localSheetId="8">#REF!</definedName>
    <definedName name="ITEM_6.2">#REF!</definedName>
    <definedName name="ITEM_6.3" localSheetId="8">#REF!</definedName>
    <definedName name="ITEM_6.3">#REF!</definedName>
    <definedName name="ITEM_6.4" localSheetId="8">#REF!</definedName>
    <definedName name="ITEM_6.4">#REF!</definedName>
    <definedName name="ITEM_6.5" localSheetId="8">#REF!</definedName>
    <definedName name="ITEM_6.5">#REF!</definedName>
    <definedName name="ITEM_6.6" localSheetId="8">#REF!</definedName>
    <definedName name="ITEM_6.6">#REF!</definedName>
    <definedName name="ITEM_6.7" localSheetId="8">#REF!</definedName>
    <definedName name="ITEM_6.7">#REF!</definedName>
    <definedName name="ITEM_6.8" localSheetId="8">#REF!</definedName>
    <definedName name="ITEM_6.8">#REF!</definedName>
    <definedName name="ITEM_6.9" localSheetId="8">#REF!</definedName>
    <definedName name="ITEM_6.9">#REF!</definedName>
    <definedName name="ITEM_6_FILTRO" localSheetId="8">#REF!</definedName>
    <definedName name="ITEM_6_FILTRO">#REF!</definedName>
    <definedName name="ITEM_7" localSheetId="8">#REF!</definedName>
    <definedName name="ITEM_7">#REF!</definedName>
    <definedName name="ITEM_8" localSheetId="8">#REF!</definedName>
    <definedName name="ITEM_8">#REF!</definedName>
    <definedName name="ITEM_9" localSheetId="8">#REF!</definedName>
    <definedName name="ITEM_9">#REF!</definedName>
    <definedName name="ITEM_COD45" localSheetId="8">#REF!</definedName>
    <definedName name="ITEM_COD45">#REF!</definedName>
    <definedName name="item_exccon" localSheetId="8">#REF!</definedName>
    <definedName name="item_exccon">#REF!</definedName>
    <definedName name="ITEM_INST_2" localSheetId="8">#REF!</definedName>
    <definedName name="ITEM_INST_2">#REF!</definedName>
    <definedName name="ITEM_INST_3" localSheetId="8">#REF!</definedName>
    <definedName name="ITEM_INST_3">#REF!</definedName>
    <definedName name="ITEM_MEDID" localSheetId="8">#REF!</definedName>
    <definedName name="ITEM_MEDID">#REF!</definedName>
    <definedName name="ITEM_REDU" localSheetId="8">#REF!</definedName>
    <definedName name="ITEM_REDU">#REF!</definedName>
    <definedName name="ITEM_SIFON" localSheetId="8">#REF!</definedName>
    <definedName name="ITEM_SIFON">#REF!</definedName>
    <definedName name="ITEM_TEE_3_2" localSheetId="8">#REF!</definedName>
    <definedName name="ITEM_TEE_3_2">#REF!</definedName>
    <definedName name="ITEM_TEE_4X4" localSheetId="8">#REF!</definedName>
    <definedName name="ITEM_TEE_4X4">#REF!</definedName>
    <definedName name="ITEM_TEFLON" localSheetId="8">#REF!</definedName>
    <definedName name="ITEM_TEFLON">#REF!</definedName>
    <definedName name="ITEM_VENTO" localSheetId="8">#REF!</definedName>
    <definedName name="ITEM_VENTO">#REF!</definedName>
    <definedName name="ITEM1" localSheetId="8">#REF!</definedName>
    <definedName name="ITEM1">#REF!</definedName>
    <definedName name="item11">[75]PREACTA!$F$159</definedName>
    <definedName name="item12">[75]PREACTA!$F$166</definedName>
    <definedName name="item13">[75]PREACTA!$F$171</definedName>
    <definedName name="item14">[75]PREACTA!$F$178</definedName>
    <definedName name="ITEM15" localSheetId="8">#REF!</definedName>
    <definedName name="ITEM15">#REF!</definedName>
    <definedName name="item16">[75]PREACTA!$F$199</definedName>
    <definedName name="ITEM2" localSheetId="8">#REF!</definedName>
    <definedName name="ITEM2">#REF!</definedName>
    <definedName name="ITEM2.10" localSheetId="8">[62]APU!$E$14843</definedName>
    <definedName name="ITEM2.10">[63]APU!$E$14843</definedName>
    <definedName name="ITEM2.11" localSheetId="8">[62]APU!$E$14904</definedName>
    <definedName name="ITEM2.11">[63]APU!$E$14904</definedName>
    <definedName name="ITEM2.12" localSheetId="8">[62]APU!$E$14965</definedName>
    <definedName name="ITEM2.12">[63]APU!$E$14965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30">#REF!</definedName>
    <definedName name="ITEM3" localSheetId="8">#REF!</definedName>
    <definedName name="ITEM3">#REF!</definedName>
    <definedName name="ITEM3.15" localSheetId="8">[62]APU!$E$8621</definedName>
    <definedName name="ITEM3.15">[63]APU!$E$8621</definedName>
    <definedName name="ITEM3.16" localSheetId="8">[62]APU!$E$8682</definedName>
    <definedName name="ITEM3.16">[63]APU!$E$8682</definedName>
    <definedName name="ITEM3.17" localSheetId="8">[62]APU!$E$8743</definedName>
    <definedName name="ITEM3.17">[63]APU!$E$8743</definedName>
    <definedName name="ITEM3.18" localSheetId="8">[62]APU!$E$8804</definedName>
    <definedName name="ITEM3.18">[63]APU!$E$8804</definedName>
    <definedName name="ITEM3.19" localSheetId="8">[62]APU!$E$8865</definedName>
    <definedName name="ITEM3.19">[63]APU!$E$8865</definedName>
    <definedName name="ITEM3.20" localSheetId="8">[62]APU!$E$8926</definedName>
    <definedName name="ITEM3.20">[63]APU!$E$8926</definedName>
    <definedName name="ITEM3.21" localSheetId="8">[62]APU!$E$11915</definedName>
    <definedName name="ITEM3.21">[63]APU!$E$11915</definedName>
    <definedName name="ITEM3.22" localSheetId="8">[62]APU!$E$14477</definedName>
    <definedName name="ITEM3.22">[63]APU!$E$14477</definedName>
    <definedName name="ITEM3.23" localSheetId="8">[62]APU!$E$15087</definedName>
    <definedName name="ITEM3.23">[63]APU!$E$15087</definedName>
    <definedName name="item320">#REF!</definedName>
    <definedName name="ITEM330">#REF!</definedName>
    <definedName name="ITEM4.20" localSheetId="8">[62]APU!$E$9170</definedName>
    <definedName name="ITEM4.20">[63]APU!$E$9170</definedName>
    <definedName name="ITEM4.21" localSheetId="8">[62]APU!$E$9231</definedName>
    <definedName name="ITEM4.21">[63]APU!$E$9231</definedName>
    <definedName name="ITEM4.22" localSheetId="8">[62]APU!$E$9292</definedName>
    <definedName name="ITEM4.22">[63]APU!$E$9292</definedName>
    <definedName name="ITEM4.23" localSheetId="8">[62]APU!$E$9353</definedName>
    <definedName name="ITEM4.23">[63]APU!$E$9353</definedName>
    <definedName name="ITEM4.24" localSheetId="8">[62]APU!$E$9414</definedName>
    <definedName name="ITEM4.24">[63]APU!$E$9414</definedName>
    <definedName name="ITEM4.25" localSheetId="8">[62]APU!$E$9475</definedName>
    <definedName name="ITEM4.25">[63]APU!$E$9475</definedName>
    <definedName name="ITEM4.26" localSheetId="8">[62]APU!$E$9536</definedName>
    <definedName name="ITEM4.26">[63]APU!$E$9536</definedName>
    <definedName name="ITEM4.27" localSheetId="8">[62]APU!$E$9597</definedName>
    <definedName name="ITEM4.27">[63]APU!$E$9597</definedName>
    <definedName name="ITEM4.28" localSheetId="8">[62]APU!$E$9658</definedName>
    <definedName name="ITEM4.28">[63]APU!$E$9658</definedName>
    <definedName name="ITEM4.29" localSheetId="8">[62]APU!$E$9719</definedName>
    <definedName name="ITEM4.29">[63]APU!$E$9719</definedName>
    <definedName name="ITEM4.30" localSheetId="8">[62]APU!$E$9780</definedName>
    <definedName name="ITEM4.30">[63]APU!$E$9780</definedName>
    <definedName name="ITEM4.31" localSheetId="8">[62]APU!$E$9841</definedName>
    <definedName name="ITEM4.31">[63]APU!$E$9841</definedName>
    <definedName name="ITEM4.32" localSheetId="8">[62]APU!$E$9902</definedName>
    <definedName name="ITEM4.32">[63]APU!$E$9902</definedName>
    <definedName name="ITEM4.33" localSheetId="8">[62]APU!$E$9963</definedName>
    <definedName name="ITEM4.33">[63]APU!$E$9963</definedName>
    <definedName name="ITEM4.34" localSheetId="8">[62]APU!$E$10024</definedName>
    <definedName name="ITEM4.34">[63]APU!$E$10024</definedName>
    <definedName name="ITEM4.35" localSheetId="8">[62]APU!$E$11549</definedName>
    <definedName name="ITEM4.35">[63]APU!$E$11549</definedName>
    <definedName name="ITEM4.36" localSheetId="8">[62]APU!$E$11610</definedName>
    <definedName name="ITEM4.36">[63]APU!$E$11610</definedName>
    <definedName name="ITEM4.37" localSheetId="8">[62]APU!$E$15941</definedName>
    <definedName name="ITEM4.37">[63]APU!$E$15941</definedName>
    <definedName name="ITEM4.38" localSheetId="8">[62]APU!$E$15148</definedName>
    <definedName name="ITEM4.38">[63]APU!$E$15148</definedName>
    <definedName name="ITEM4.39" localSheetId="8">[62]APU!$E$14233</definedName>
    <definedName name="ITEM4.39">[63]APU!$E$14233</definedName>
    <definedName name="ITEM4.40" localSheetId="8">[62]APU!$E$14294</definedName>
    <definedName name="ITEM4.40">[63]APU!$E$14294</definedName>
    <definedName name="ITEM4.41" localSheetId="8">[62]APU!$E$14355</definedName>
    <definedName name="ITEM4.41">[63]APU!$E$14355</definedName>
    <definedName name="ITEM4.42" localSheetId="8">[62]APU!$E$14416</definedName>
    <definedName name="ITEM4.42">[63]APU!$E$14416</definedName>
    <definedName name="ITEM4.43" localSheetId="8">[62]APU!$E$14538</definedName>
    <definedName name="ITEM4.43">[63]APU!$E$14538</definedName>
    <definedName name="ITEM4.44" localSheetId="8">[62]APU!$E$16002</definedName>
    <definedName name="ITEM4.44">[63]APU!$E$16002</definedName>
    <definedName name="ITEM4.45" localSheetId="8">[62]APU!$E$16063</definedName>
    <definedName name="ITEM4.45">[63]APU!$E$16063</definedName>
    <definedName name="ITEM4.46" localSheetId="8">[62]APU!$E$14660</definedName>
    <definedName name="ITEM4.46">[63]APU!$E$14660</definedName>
    <definedName name="ITEM410">#REF!</definedName>
    <definedName name="ITEM420">#REF!</definedName>
    <definedName name="ITEM450">#REF!</definedName>
    <definedName name="ITEM5.100" localSheetId="8">[62]APU!$E$12403</definedName>
    <definedName name="ITEM5.100">[63]APU!$E$12403</definedName>
    <definedName name="ITEM5.101" localSheetId="8">[62]APU!$E$12464</definedName>
    <definedName name="ITEM5.101">[63]APU!$E$12464</definedName>
    <definedName name="ITEM5.104" localSheetId="8">[62]APU!$E$12525</definedName>
    <definedName name="ITEM5.104">[63]APU!$E$12525</definedName>
    <definedName name="ITEM5.105" localSheetId="8">[62]APU!$E$12586</definedName>
    <definedName name="ITEM5.105">[63]APU!$E$12586</definedName>
    <definedName name="ITEM5.106" localSheetId="8">[62]APU!$E$12647</definedName>
    <definedName name="ITEM5.106">[63]APU!$E$12647</definedName>
    <definedName name="ITEM5.107" localSheetId="8">[62]APU!$E$12708</definedName>
    <definedName name="ITEM5.107">[63]APU!$E$12708</definedName>
    <definedName name="ITEM5.108" localSheetId="8">[62]APU!$E$12769</definedName>
    <definedName name="ITEM5.108">[63]APU!$E$12769</definedName>
    <definedName name="ITEM5.109" localSheetId="8">[62]APU!$E$12830</definedName>
    <definedName name="ITEM5.109">[63]APU!$E$12830</definedName>
    <definedName name="ITEM5.111" localSheetId="8">[62]APU!$E$12891</definedName>
    <definedName name="ITEM5.111">[63]APU!$E$12891</definedName>
    <definedName name="ITEM5.112" localSheetId="8">[62]APU!$E$12952</definedName>
    <definedName name="ITEM5.112">[63]APU!$E$12952</definedName>
    <definedName name="ITEM5.113" localSheetId="8">[62]APU!$E$14721</definedName>
    <definedName name="ITEM5.113">[63]APU!$E$14721</definedName>
    <definedName name="ITEM5.114" localSheetId="8">[62]APU!$E$14782</definedName>
    <definedName name="ITEM5.114">[63]APU!$E$14782</definedName>
    <definedName name="ITEM5.115" localSheetId="8">[62]APU!$E$15026</definedName>
    <definedName name="ITEM5.115">[63]APU!$E$15026</definedName>
    <definedName name="ITEM5.53" localSheetId="8">[62]APU!$E$10085</definedName>
    <definedName name="ITEM5.53">[63]APU!$E$10085</definedName>
    <definedName name="ITEM5.54" localSheetId="8">[62]APU!$E$10146</definedName>
    <definedName name="ITEM5.54">[63]APU!$E$10146</definedName>
    <definedName name="ITEM5.55" localSheetId="8">[62]APU!$E$10207</definedName>
    <definedName name="ITEM5.55">[63]APU!$E$10207</definedName>
    <definedName name="ITEM5.56" localSheetId="8">[62]APU!$E$10268</definedName>
    <definedName name="ITEM5.56">[63]APU!$E$10268</definedName>
    <definedName name="ITEM5.57" localSheetId="8">[62]APU!$E$10329</definedName>
    <definedName name="ITEM5.57">[63]APU!$E$10329</definedName>
    <definedName name="ITEM5.58" localSheetId="8">[62]APU!$E$10390</definedName>
    <definedName name="ITEM5.58">[63]APU!$E$10390</definedName>
    <definedName name="ITEM5.59" localSheetId="8">[62]APU!$E$10451</definedName>
    <definedName name="ITEM5.59">[63]APU!$E$10451</definedName>
    <definedName name="ITEM5.60" localSheetId="8">[62]APU!$E$10512</definedName>
    <definedName name="ITEM5.60">[63]APU!$E$10512</definedName>
    <definedName name="ITEM5.61" localSheetId="8">[62]APU!$E$10573</definedName>
    <definedName name="ITEM5.61">[63]APU!$E$10573</definedName>
    <definedName name="ITEM5.62" localSheetId="8">[62]APU!$E$10634</definedName>
    <definedName name="ITEM5.62">[63]APU!$E$10634</definedName>
    <definedName name="ITEM5.63" localSheetId="8">[62]APU!$E$10695</definedName>
    <definedName name="ITEM5.63">[63]APU!$E$10695</definedName>
    <definedName name="ITEM5.64" localSheetId="8">[62]APU!$E$10756</definedName>
    <definedName name="ITEM5.64">[63]APU!$E$10756</definedName>
    <definedName name="ITEM5.65" localSheetId="8">[62]APU!$E$10817</definedName>
    <definedName name="ITEM5.65">[63]APU!$E$10817</definedName>
    <definedName name="ITEM5.66" localSheetId="8">[62]APU!$E$10878</definedName>
    <definedName name="ITEM5.66">[63]APU!$E$10878</definedName>
    <definedName name="ITEM5.67" localSheetId="8">[62]APU!$E$10939</definedName>
    <definedName name="ITEM5.67">[63]APU!$E$10939</definedName>
    <definedName name="ITEM5.68" localSheetId="8">[62]APU!$E$11000</definedName>
    <definedName name="ITEM5.68">[63]APU!$E$11000</definedName>
    <definedName name="ITEM5.69" localSheetId="8">[62]APU!$E$11061</definedName>
    <definedName name="ITEM5.69">[63]APU!$E$11061</definedName>
    <definedName name="ITEM5.70" localSheetId="8">[62]APU!$E$11122</definedName>
    <definedName name="ITEM5.70">[63]APU!$E$11122</definedName>
    <definedName name="ITEM5.71" localSheetId="8">[62]APU!$E$11183</definedName>
    <definedName name="ITEM5.71">[63]APU!$E$11183</definedName>
    <definedName name="ITEM5.72" localSheetId="8">[62]APU!$E$11976</definedName>
    <definedName name="ITEM5.72">[63]APU!$E$11976</definedName>
    <definedName name="ITEM5.73" localSheetId="8">[62]APU!$E$12037</definedName>
    <definedName name="ITEM5.73">[63]APU!$E$12037</definedName>
    <definedName name="ITEM5.74" localSheetId="8">[62]APU!$E$12098</definedName>
    <definedName name="ITEM5.74">[63]APU!$E$12098</definedName>
    <definedName name="ITEM5.77" localSheetId="8">[62]APU!$E$12159</definedName>
    <definedName name="ITEM5.77">[63]APU!$E$12159</definedName>
    <definedName name="ITEM5.78" localSheetId="8">[62]APU!$E$12281</definedName>
    <definedName name="ITEM5.78">[63]APU!$E$12281</definedName>
    <definedName name="ITEM5.79" localSheetId="8">[62]APU!$E$12342</definedName>
    <definedName name="ITEM5.79">[63]APU!$E$12342</definedName>
    <definedName name="ITEM5.80" localSheetId="8">[62]APU!$E$12220</definedName>
    <definedName name="ITEM5.80">[63]APU!$E$12220</definedName>
    <definedName name="ITEM5.82" localSheetId="8">[62]APU!$E$13989</definedName>
    <definedName name="ITEM5.82">[63]APU!$E$13989</definedName>
    <definedName name="ITEM5.83" localSheetId="8">[62]APU!$E$14050</definedName>
    <definedName name="ITEM5.83">[63]APU!$E$14050</definedName>
    <definedName name="ITEM5.84" localSheetId="8">[62]APU!$E$13318</definedName>
    <definedName name="ITEM5.84">[63]APU!$E$13318</definedName>
    <definedName name="ITEM5.85" localSheetId="8">[62]APU!$E$13379</definedName>
    <definedName name="ITEM5.85">[63]APU!$E$13379</definedName>
    <definedName name="ITEM5.86" localSheetId="8">[62]APU!$E$13440</definedName>
    <definedName name="ITEM5.86">[63]APU!$E$13440</definedName>
    <definedName name="ITEM5.87" localSheetId="8">[62]APU!$E$13501</definedName>
    <definedName name="ITEM5.87">[63]APU!$E$13501</definedName>
    <definedName name="ITEM5.88" localSheetId="8">[62]APU!$E$13562</definedName>
    <definedName name="ITEM5.88">[63]APU!$E$13562</definedName>
    <definedName name="ITEM5.89" localSheetId="8">[62]APU!$E$13623</definedName>
    <definedName name="ITEM5.89">[63]APU!$E$13623</definedName>
    <definedName name="ITEM5.90" localSheetId="8">[62]APU!$E$13684</definedName>
    <definedName name="ITEM5.90">[63]APU!$E$13684</definedName>
    <definedName name="ITEM5.91" localSheetId="8">[62]APU!$E$13745</definedName>
    <definedName name="ITEM5.91">[63]APU!$E$13745</definedName>
    <definedName name="ITEM5.92" localSheetId="8">[62]APU!$E$13806</definedName>
    <definedName name="ITEM5.92">[63]APU!$E$13806</definedName>
    <definedName name="ITEM5.93" localSheetId="8">[62]APU!$E$13867</definedName>
    <definedName name="ITEM5.93">[63]APU!$E$13867</definedName>
    <definedName name="ITEM5.94" localSheetId="8">[62]APU!$E$13928</definedName>
    <definedName name="ITEM5.94">[63]APU!$E$13928</definedName>
    <definedName name="ITEM5.95" localSheetId="8">[62]APU!$E$13013</definedName>
    <definedName name="ITEM5.95">[63]APU!$E$13013</definedName>
    <definedName name="ITEM5.96" localSheetId="8">[62]APU!$E$13074</definedName>
    <definedName name="ITEM5.96">[63]APU!$E$13074</definedName>
    <definedName name="ITEM5.97" localSheetId="8">[62]APU!$E$13135</definedName>
    <definedName name="ITEM5.97">[63]APU!$E$13135</definedName>
    <definedName name="ITEM5.98" localSheetId="8">[62]APU!$E$13196</definedName>
    <definedName name="ITEM5.98">[63]APU!$E$13196</definedName>
    <definedName name="ITEM5.99" localSheetId="8">[62]APU!$E$13257</definedName>
    <definedName name="ITEM5.99">[63]APU!$E$13257</definedName>
    <definedName name="ITEM521" localSheetId="8">[60]ITEMS!$A$522</definedName>
    <definedName name="ITEM521">[61]ITEMS!$A$522</definedName>
    <definedName name="ITEM6.1" localSheetId="8">#REF!</definedName>
    <definedName name="ITEM6.1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">[75]PREACTA!$F$145</definedName>
    <definedName name="ITEM7.1" localSheetId="8">[62]APU!$E$7589</definedName>
    <definedName name="ITEM7.1">[63]APU!$E$7589</definedName>
    <definedName name="ITEM7.10" localSheetId="8">[62]APU!$E$8138</definedName>
    <definedName name="ITEM7.10">[63]APU!$E$8138</definedName>
    <definedName name="ITEM7.11" localSheetId="8">[62]APU!$E$8199</definedName>
    <definedName name="ITEM7.11">[63]APU!$E$8199</definedName>
    <definedName name="ITEM7.12" localSheetId="8">[62]APU!$E$8259</definedName>
    <definedName name="ITEM7.12">[63]APU!$E$8259</definedName>
    <definedName name="ITEM7.13" localSheetId="8">[62]APU!$E$8320</definedName>
    <definedName name="ITEM7.13">[63]APU!$E$8320</definedName>
    <definedName name="ITEM7.14" localSheetId="8">[62]APU!$E$8381</definedName>
    <definedName name="ITEM7.14">[63]APU!$E$8381</definedName>
    <definedName name="ITEM7.15" localSheetId="8">[62]APU!$E$8442</definedName>
    <definedName name="ITEM7.15">[63]APU!$E$8442</definedName>
    <definedName name="ITEM7.16" localSheetId="8">[62]APU!$E$8560</definedName>
    <definedName name="ITEM7.16">[63]APU!$E$8560</definedName>
    <definedName name="ITEM7.17" localSheetId="8">[62]APU!$E$11244</definedName>
    <definedName name="ITEM7.17">[63]APU!$E$11244</definedName>
    <definedName name="ITEM7.18" localSheetId="8">[62]APU!$E$11305</definedName>
    <definedName name="ITEM7.18">[63]APU!$E$11305</definedName>
    <definedName name="ITEM7.19" localSheetId="8">[62]APU!$E$11366</definedName>
    <definedName name="ITEM7.19">[63]APU!$E$11366</definedName>
    <definedName name="ITEM7.2" localSheetId="8">[62]APU!$E$7650</definedName>
    <definedName name="ITEM7.2">[63]APU!$E$7650</definedName>
    <definedName name="ITEM7.20" localSheetId="8">[62]APU!$E$11427</definedName>
    <definedName name="ITEM7.20">[63]APU!$E$11427</definedName>
    <definedName name="ITEM7.21" localSheetId="8">[62]APU!$E$11488</definedName>
    <definedName name="ITEM7.21">[63]APU!$E$11488</definedName>
    <definedName name="ITEM7.22" localSheetId="8">[62]APU!$E$11671</definedName>
    <definedName name="ITEM7.22">[63]APU!$E$11671</definedName>
    <definedName name="ITEM7.23" localSheetId="8">[62]APU!$E$11732</definedName>
    <definedName name="ITEM7.23">[63]APU!$E$11732</definedName>
    <definedName name="ITEM7.24" localSheetId="8">[62]APU!$E$14599</definedName>
    <definedName name="ITEM7.24">[63]APU!$E$14599</definedName>
    <definedName name="ITEM7.25" localSheetId="8">[62]APU!$E$15209</definedName>
    <definedName name="ITEM7.25">[63]APU!$E$15209</definedName>
    <definedName name="ITEM7.26" localSheetId="8">[62]APU!$E$15270</definedName>
    <definedName name="ITEM7.26">[63]APU!$E$15270</definedName>
    <definedName name="ITEM7.27" localSheetId="8">[62]APU!$E$15331</definedName>
    <definedName name="ITEM7.27">[63]APU!$E$15331</definedName>
    <definedName name="ITEM7.28" localSheetId="8">[62]APU!$E$15392</definedName>
    <definedName name="ITEM7.28">[63]APU!$E$15392</definedName>
    <definedName name="ITEM7.29" localSheetId="8">[62]APU!$E$15453</definedName>
    <definedName name="ITEM7.29">[63]APU!$E$15453</definedName>
    <definedName name="ITEM7.3" localSheetId="8">[62]APU!$E$7711</definedName>
    <definedName name="ITEM7.3">[63]APU!$E$7711</definedName>
    <definedName name="ITEM7.30" localSheetId="8">[62]APU!$E$15514</definedName>
    <definedName name="ITEM7.30">[63]APU!$E$15514</definedName>
    <definedName name="ITEM7.31" localSheetId="8">[62]APU!$E$15575</definedName>
    <definedName name="ITEM7.31">[63]APU!$E$15575</definedName>
    <definedName name="ITEM7.32" localSheetId="8">[62]APU!$E$15636</definedName>
    <definedName name="ITEM7.32">[63]APU!$E$15636</definedName>
    <definedName name="ITEM7.33" localSheetId="8">[62]APU!$E$15697</definedName>
    <definedName name="ITEM7.33">[63]APU!$E$15697</definedName>
    <definedName name="ITEM7.34" localSheetId="8">[62]APU!$E$15758</definedName>
    <definedName name="ITEM7.34">[63]APU!$E$15758</definedName>
    <definedName name="ITEM7.35" localSheetId="8">[62]APU!$E$15819</definedName>
    <definedName name="ITEM7.35">[63]APU!$E$15819</definedName>
    <definedName name="ITEM7.4" localSheetId="8">[62]APU!$E$7772</definedName>
    <definedName name="ITEM7.4">[63]APU!$E$7772</definedName>
    <definedName name="ITEM7.5" localSheetId="8">[62]APU!$E$7833</definedName>
    <definedName name="ITEM7.5">[63]APU!$E$7833</definedName>
    <definedName name="ITEM7.6" localSheetId="8">[62]APU!$E$7894</definedName>
    <definedName name="ITEM7.6">[63]APU!$E$7894</definedName>
    <definedName name="ITEM7.7" localSheetId="8">[62]APU!$E$7955</definedName>
    <definedName name="ITEM7.7">[63]APU!$E$7955</definedName>
    <definedName name="ITEM7.8" localSheetId="8">[62]APU!$E$8016</definedName>
    <definedName name="ITEM7.8">[63]APU!$E$8016</definedName>
    <definedName name="ITEM7.9" localSheetId="8">[62]APU!$E$8077</definedName>
    <definedName name="ITEM7.9">[63]APU!$E$8077</definedName>
    <definedName name="ITEM704">#REF!</definedName>
    <definedName name="ITEM720">#REF!</definedName>
    <definedName name="item9">[75]PREACTA!$F$152</definedName>
    <definedName name="ITEM900">#REF!</definedName>
    <definedName name="ITEMCOD90" localSheetId="8">#REF!</definedName>
    <definedName name="ITEMCOD90">#REF!</definedName>
    <definedName name="itemi">#REF!</definedName>
    <definedName name="ITEN_2_FILTRO" localSheetId="8">#REF!</definedName>
    <definedName name="ITEN_2_FILTRO">#REF!</definedName>
    <definedName name="ITEN320">#REF!</definedName>
    <definedName name="ITENM_DOMIC" localSheetId="8">#REF!</definedName>
    <definedName name="ITENM_DOMIC">#REF!</definedName>
    <definedName name="IUI" localSheetId="12">{"TAB1",#N/A,TRUE,"GENERAL";"TAB2",#N/A,TRUE,"GENERAL";"TAB3",#N/A,TRUE,"GENERAL";"TAB4",#N/A,TRUE,"GENERAL";"TAB5",#N/A,TRUE,"GENERAL"}</definedName>
    <definedName name="IUI" localSheetId="11">{"TAB1",#N/A,TRUE,"GENERAL";"TAB2",#N/A,TRUE,"GENERAL";"TAB3",#N/A,TRUE,"GENERAL";"TAB4",#N/A,TRUE,"GENERAL";"TAB5",#N/A,TRUE,"GENERAL"}</definedName>
    <definedName name="IUI" localSheetId="13">{"TAB1",#N/A,TRUE,"GENERAL";"TAB2",#N/A,TRUE,"GENERAL";"TAB3",#N/A,TRUE,"GENERAL";"TAB4",#N/A,TRUE,"GENERAL";"TAB5",#N/A,TRUE,"GENERAL"}</definedName>
    <definedName name="IUI" localSheetId="15">{"TAB1",#N/A,TRUE,"GENERAL";"TAB2",#N/A,TRUE,"GENERAL";"TAB3",#N/A,TRUE,"GENERAL";"TAB4",#N/A,TRUE,"GENERAL";"TAB5",#N/A,TRUE,"GENERAL"}</definedName>
    <definedName name="IUI" localSheetId="14">{"TAB1",#N/A,TRUE,"GENERAL";"TAB2",#N/A,TRUE,"GENERAL";"TAB3",#N/A,TRUE,"GENERAL";"TAB4",#N/A,TRUE,"GENERAL";"TAB5",#N/A,TRUE,"GENERAL"}</definedName>
    <definedName name="IUI">{"TAB1",#N/A,TRUE,"GENERAL";"TAB2",#N/A,TRUE,"GENERAL";"TAB3",#N/A,TRUE,"GENERAL";"TAB4",#N/A,TRUE,"GENERAL";"TAB5",#N/A,TRUE,"GENERAL"}</definedName>
    <definedName name="iuit7" localSheetId="12">{"TAB1",#N/A,TRUE,"GENERAL";"TAB2",#N/A,TRUE,"GENERAL";"TAB3",#N/A,TRUE,"GENERAL";"TAB4",#N/A,TRUE,"GENERAL";"TAB5",#N/A,TRUE,"GENERAL"}</definedName>
    <definedName name="iuit7" localSheetId="11">{"TAB1",#N/A,TRUE,"GENERAL";"TAB2",#N/A,TRUE,"GENERAL";"TAB3",#N/A,TRUE,"GENERAL";"TAB4",#N/A,TRUE,"GENERAL";"TAB5",#N/A,TRUE,"GENERAL"}</definedName>
    <definedName name="iuit7" localSheetId="13">{"TAB1",#N/A,TRUE,"GENERAL";"TAB2",#N/A,TRUE,"GENERAL";"TAB3",#N/A,TRUE,"GENERAL";"TAB4",#N/A,TRUE,"GENERAL";"TAB5",#N/A,TRUE,"GENERAL"}</definedName>
    <definedName name="iuit7" localSheetId="15">{"TAB1",#N/A,TRUE,"GENERAL";"TAB2",#N/A,TRUE,"GENERAL";"TAB3",#N/A,TRUE,"GENERAL";"TAB4",#N/A,TRUE,"GENERAL";"TAB5",#N/A,TRUE,"GENERAL"}</definedName>
    <definedName name="iuit7" localSheetId="14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 localSheetId="12">{"via1",#N/A,TRUE,"general";"via2",#N/A,TRUE,"general";"via3",#N/A,TRUE,"general"}</definedName>
    <definedName name="iul" localSheetId="11">{"via1",#N/A,TRUE,"general";"via2",#N/A,TRUE,"general";"via3",#N/A,TRUE,"general"}</definedName>
    <definedName name="iul" localSheetId="13">{"via1",#N/A,TRUE,"general";"via2",#N/A,TRUE,"general";"via3",#N/A,TRUE,"general"}</definedName>
    <definedName name="iul" localSheetId="15">{"via1",#N/A,TRUE,"general";"via2",#N/A,TRUE,"general";"via3",#N/A,TRUE,"general"}</definedName>
    <definedName name="iul" localSheetId="14">{"via1",#N/A,TRUE,"general";"via2",#N/A,TRUE,"general";"via3",#N/A,TRUE,"general"}</definedName>
    <definedName name="iul">{"via1",#N/A,TRUE,"general";"via2",#N/A,TRUE,"general";"via3",#N/A,TRUE,"general"}</definedName>
    <definedName name="iuouio" localSheetId="12">{"via1",#N/A,TRUE,"general";"via2",#N/A,TRUE,"general";"via3",#N/A,TRUE,"general"}</definedName>
    <definedName name="iuouio" localSheetId="11">{"via1",#N/A,TRUE,"general";"via2",#N/A,TRUE,"general";"via3",#N/A,TRUE,"general"}</definedName>
    <definedName name="iuouio" localSheetId="13">{"via1",#N/A,TRUE,"general";"via2",#N/A,TRUE,"general";"via3",#N/A,TRUE,"general"}</definedName>
    <definedName name="iuouio" localSheetId="15">{"via1",#N/A,TRUE,"general";"via2",#N/A,TRUE,"general";"via3",#N/A,TRUE,"general"}</definedName>
    <definedName name="iuouio" localSheetId="14">{"via1",#N/A,TRUE,"general";"via2",#N/A,TRUE,"general";"via3",#N/A,TRUE,"general"}</definedName>
    <definedName name="iuouio">{"via1",#N/A,TRUE,"general";"via2",#N/A,TRUE,"general";"via3",#N/A,TRUE,"general"}</definedName>
    <definedName name="iuyi9" localSheetId="12">{"TAB1",#N/A,TRUE,"GENERAL";"TAB2",#N/A,TRUE,"GENERAL";"TAB3",#N/A,TRUE,"GENERAL";"TAB4",#N/A,TRUE,"GENERAL";"TAB5",#N/A,TRUE,"GENERAL"}</definedName>
    <definedName name="iuyi9" localSheetId="11">{"TAB1",#N/A,TRUE,"GENERAL";"TAB2",#N/A,TRUE,"GENERAL";"TAB3",#N/A,TRUE,"GENERAL";"TAB4",#N/A,TRUE,"GENERAL";"TAB5",#N/A,TRUE,"GENERAL"}</definedName>
    <definedName name="iuyi9" localSheetId="13">{"TAB1",#N/A,TRUE,"GENERAL";"TAB2",#N/A,TRUE,"GENERAL";"TAB3",#N/A,TRUE,"GENERAL";"TAB4",#N/A,TRUE,"GENERAL";"TAB5",#N/A,TRUE,"GENERAL"}</definedName>
    <definedName name="iuyi9" localSheetId="15">{"TAB1",#N/A,TRUE,"GENERAL";"TAB2",#N/A,TRUE,"GENERAL";"TAB3",#N/A,TRUE,"GENERAL";"TAB4",#N/A,TRUE,"GENERAL";"TAB5",#N/A,TRUE,"GENERAL"}</definedName>
    <definedName name="iuyi9" localSheetId="14">{"TAB1",#N/A,TRUE,"GENERAL";"TAB2",#N/A,TRUE,"GENERAL";"TAB3",#N/A,TRUE,"GENERAL";"TAB4",#N/A,TRUE,"GENERAL";"TAB5",#N/A,TRUE,"GENERAL"}</definedName>
    <definedName name="iuyi9">{"TAB1",#N/A,TRUE,"GENERAL";"TAB2",#N/A,TRUE,"GENERAL";"TAB3",#N/A,TRUE,"GENERAL";"TAB4",#N/A,TRUE,"GENERAL";"TAB5",#N/A,TRUE,"GENERAL"}</definedName>
    <definedName name="IV">#REF!</definedName>
    <definedName name="IVA">[41]Datos!$A$21</definedName>
    <definedName name="IVAP">#REF!</definedName>
    <definedName name="IVAS">[41]Datos!$A$21:$B$21</definedName>
    <definedName name="IVAV">#REF!</definedName>
    <definedName name="iyuiuyi" localSheetId="12">{"via1",#N/A,TRUE,"general";"via2",#N/A,TRUE,"general";"via3",#N/A,TRUE,"general"}</definedName>
    <definedName name="iyuiuyi" localSheetId="11">{"via1",#N/A,TRUE,"general";"via2",#N/A,TRUE,"general";"via3",#N/A,TRUE,"general"}</definedName>
    <definedName name="iyuiuyi" localSheetId="13">{"via1",#N/A,TRUE,"general";"via2",#N/A,TRUE,"general";"via3",#N/A,TRUE,"general"}</definedName>
    <definedName name="iyuiuyi" localSheetId="15">{"via1",#N/A,TRUE,"general";"via2",#N/A,TRUE,"general";"via3",#N/A,TRUE,"general"}</definedName>
    <definedName name="iyuiuyi" localSheetId="14">{"via1",#N/A,TRUE,"general";"via2",#N/A,TRUE,"general";"via3",#N/A,TRUE,"general"}</definedName>
    <definedName name="iyuiuyi">{"via1",#N/A,TRUE,"general";"via2",#N/A,TRUE,"general";"via3",#N/A,TRUE,"general"}</definedName>
    <definedName name="j" localSheetId="12">{"TAB1",#N/A,TRUE,"GENERAL";"TAB2",#N/A,TRUE,"GENERAL";"TAB3",#N/A,TRUE,"GENERAL";"TAB4",#N/A,TRUE,"GENERAL";"TAB5",#N/A,TRUE,"GENERAL"}</definedName>
    <definedName name="j" localSheetId="11">{"TAB1",#N/A,TRUE,"GENERAL";"TAB2",#N/A,TRUE,"GENERAL";"TAB3",#N/A,TRUE,"GENERAL";"TAB4",#N/A,TRUE,"GENERAL";"TAB5",#N/A,TRUE,"GENERAL"}</definedName>
    <definedName name="j" localSheetId="13">{"TAB1",#N/A,TRUE,"GENERAL";"TAB2",#N/A,TRUE,"GENERAL";"TAB3",#N/A,TRUE,"GENERAL";"TAB4",#N/A,TRUE,"GENERAL";"TAB5",#N/A,TRUE,"GENERAL"}</definedName>
    <definedName name="j" localSheetId="15">#REF!</definedName>
    <definedName name="j" localSheetId="14">{"TAB1",#N/A,TRUE,"GENERAL";"TAB2",#N/A,TRUE,"GENERAL";"TAB3",#N/A,TRUE,"GENERAL";"TAB4",#N/A,TRUE,"GENERAL";"TAB5",#N/A,TRUE,"GENERAL"}</definedName>
    <definedName name="j">{"TAB1",#N/A,TRUE,"GENERAL";"TAB2",#N/A,TRUE,"GENERAL";"TAB3",#N/A,TRUE,"GENERAL";"TAB4",#N/A,TRUE,"GENERAL";"TAB5",#N/A,TRUE,"GENERAL"}</definedName>
    <definedName name="Ja" localSheetId="8">#REF!</definedName>
    <definedName name="Ja">#REF!</definedName>
    <definedName name="Jb" localSheetId="8">#REF!</definedName>
    <definedName name="Jb">#REF!</definedName>
    <definedName name="Jc" localSheetId="8">#REF!</definedName>
    <definedName name="Jc">#REF!</definedName>
    <definedName name="jd" localSheetId="12">{"via1",#N/A,TRUE,"general";"via2",#N/A,TRUE,"general";"via3",#N/A,TRUE,"general"}</definedName>
    <definedName name="jd" localSheetId="11">{"via1",#N/A,TRUE,"general";"via2",#N/A,TRUE,"general";"via3",#N/A,TRUE,"general"}</definedName>
    <definedName name="jd" localSheetId="13">{"via1",#N/A,TRUE,"general";"via2",#N/A,TRUE,"general";"via3",#N/A,TRUE,"general"}</definedName>
    <definedName name="jd" localSheetId="15">{"via1",#N/A,TRUE,"general";"via2",#N/A,TRUE,"general";"via3",#N/A,TRUE,"general"}</definedName>
    <definedName name="Jd" localSheetId="8">#REF!</definedName>
    <definedName name="jd" localSheetId="14">{"via1",#N/A,TRUE,"general";"via2",#N/A,TRUE,"general";"via3",#N/A,TRUE,"general"}</definedName>
    <definedName name="jd">{"via1",#N/A,TRUE,"general";"via2",#N/A,TRUE,"general";"via3",#N/A,TRUE,"general"}</definedName>
    <definedName name="JDFKLASJ">#REF!</definedName>
    <definedName name="jdh" localSheetId="12">{"TAB1",#N/A,TRUE,"GENERAL";"TAB2",#N/A,TRUE,"GENERAL";"TAB3",#N/A,TRUE,"GENERAL";"TAB4",#N/A,TRUE,"GENERAL";"TAB5",#N/A,TRUE,"GENERAL"}</definedName>
    <definedName name="jdh" localSheetId="11">{"TAB1",#N/A,TRUE,"GENERAL";"TAB2",#N/A,TRUE,"GENERAL";"TAB3",#N/A,TRUE,"GENERAL";"TAB4",#N/A,TRUE,"GENERAL";"TAB5",#N/A,TRUE,"GENERAL"}</definedName>
    <definedName name="jdh" localSheetId="13">{"TAB1",#N/A,TRUE,"GENERAL";"TAB2",#N/A,TRUE,"GENERAL";"TAB3",#N/A,TRUE,"GENERAL";"TAB4",#N/A,TRUE,"GENERAL";"TAB5",#N/A,TRUE,"GENERAL"}</definedName>
    <definedName name="jdh" localSheetId="15">{"TAB1",#N/A,TRUE,"GENERAL";"TAB2",#N/A,TRUE,"GENERAL";"TAB3",#N/A,TRUE,"GENERAL";"TAB4",#N/A,TRUE,"GENERAL";"TAB5",#N/A,TRUE,"GENERAL"}</definedName>
    <definedName name="jdh" localSheetId="14">{"TAB1",#N/A,TRUE,"GENERAL";"TAB2",#N/A,TRUE,"GENERAL";"TAB3",#N/A,TRUE,"GENERAL";"TAB4",#N/A,TRUE,"GENERAL";"TAB5",#N/A,TRUE,"GENERAL"}</definedName>
    <definedName name="jdh">{"TAB1",#N/A,TRUE,"GENERAL";"TAB2",#N/A,TRUE,"GENERAL";"TAB3",#N/A,TRUE,"GENERAL";"TAB4",#N/A,TRUE,"GENERAL";"TAB5",#N/A,TRUE,"GENERAL"}</definedName>
    <definedName name="Je" localSheetId="8">#REF!</definedName>
    <definedName name="Je">#REF!</definedName>
    <definedName name="jeytj" localSheetId="12">{"TAB1",#N/A,TRUE,"GENERAL";"TAB2",#N/A,TRUE,"GENERAL";"TAB3",#N/A,TRUE,"GENERAL";"TAB4",#N/A,TRUE,"GENERAL";"TAB5",#N/A,TRUE,"GENERAL"}</definedName>
    <definedName name="jeytj" localSheetId="11">{"TAB1",#N/A,TRUE,"GENERAL";"TAB2",#N/A,TRUE,"GENERAL";"TAB3",#N/A,TRUE,"GENERAL";"TAB4",#N/A,TRUE,"GENERAL";"TAB5",#N/A,TRUE,"GENERAL"}</definedName>
    <definedName name="jeytj" localSheetId="13">{"TAB1",#N/A,TRUE,"GENERAL";"TAB2",#N/A,TRUE,"GENERAL";"TAB3",#N/A,TRUE,"GENERAL";"TAB4",#N/A,TRUE,"GENERAL";"TAB5",#N/A,TRUE,"GENERAL"}</definedName>
    <definedName name="jeytj" localSheetId="15">{"TAB1",#N/A,TRUE,"GENERAL";"TAB2",#N/A,TRUE,"GENERAL";"TAB3",#N/A,TRUE,"GENERAL";"TAB4",#N/A,TRUE,"GENERAL";"TAB5",#N/A,TRUE,"GENERAL"}</definedName>
    <definedName name="jeytj" localSheetId="14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" localSheetId="8">#REF!</definedName>
    <definedName name="Jf">#REF!</definedName>
    <definedName name="jfhjfrt" localSheetId="12">{"TAB1",#N/A,TRUE,"GENERAL";"TAB2",#N/A,TRUE,"GENERAL";"TAB3",#N/A,TRUE,"GENERAL";"TAB4",#N/A,TRUE,"GENERAL";"TAB5",#N/A,TRUE,"GENERAL"}</definedName>
    <definedName name="jfhjfrt" localSheetId="11">{"TAB1",#N/A,TRUE,"GENERAL";"TAB2",#N/A,TRUE,"GENERAL";"TAB3",#N/A,TRUE,"GENERAL";"TAB4",#N/A,TRUE,"GENERAL";"TAB5",#N/A,TRUE,"GENERAL"}</definedName>
    <definedName name="jfhjfrt" localSheetId="13">{"TAB1",#N/A,TRUE,"GENERAL";"TAB2",#N/A,TRUE,"GENERAL";"TAB3",#N/A,TRUE,"GENERAL";"TAB4",#N/A,TRUE,"GENERAL";"TAB5",#N/A,TRUE,"GENERAL"}</definedName>
    <definedName name="jfhjfrt" localSheetId="15">{"TAB1",#N/A,TRUE,"GENERAL";"TAB2",#N/A,TRUE,"GENERAL";"TAB3",#N/A,TRUE,"GENERAL";"TAB4",#N/A,TRUE,"GENERAL";"TAB5",#N/A,TRUE,"GENERAL"}</definedName>
    <definedName name="jfhjfrt" localSheetId="14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 localSheetId="12">{"via1",#N/A,TRUE,"general";"via2",#N/A,TRUE,"general";"via3",#N/A,TRUE,"general"}</definedName>
    <definedName name="jgfj" localSheetId="11">{"via1",#N/A,TRUE,"general";"via2",#N/A,TRUE,"general";"via3",#N/A,TRUE,"general"}</definedName>
    <definedName name="jgfj" localSheetId="13">{"via1",#N/A,TRUE,"general";"via2",#N/A,TRUE,"general";"via3",#N/A,TRUE,"general"}</definedName>
    <definedName name="jgfj" localSheetId="15">{"via1",#N/A,TRUE,"general";"via2",#N/A,TRUE,"general";"via3",#N/A,TRUE,"general"}</definedName>
    <definedName name="jgfj" localSheetId="14">{"via1",#N/A,TRUE,"general";"via2",#N/A,TRUE,"general";"via3",#N/A,TRUE,"general"}</definedName>
    <definedName name="jgfj">{"via1",#N/A,TRUE,"general";"via2",#N/A,TRUE,"general";"via3",#N/A,TRUE,"general"}</definedName>
    <definedName name="jghj" localSheetId="12">{"TAB1",#N/A,TRUE,"GENERAL";"TAB2",#N/A,TRUE,"GENERAL";"TAB3",#N/A,TRUE,"GENERAL";"TAB4",#N/A,TRUE,"GENERAL";"TAB5",#N/A,TRUE,"GENERAL"}</definedName>
    <definedName name="jghj" localSheetId="11">{"TAB1",#N/A,TRUE,"GENERAL";"TAB2",#N/A,TRUE,"GENERAL";"TAB3",#N/A,TRUE,"GENERAL";"TAB4",#N/A,TRUE,"GENERAL";"TAB5",#N/A,TRUE,"GENERAL"}</definedName>
    <definedName name="jghj" localSheetId="13">{"TAB1",#N/A,TRUE,"GENERAL";"TAB2",#N/A,TRUE,"GENERAL";"TAB3",#N/A,TRUE,"GENERAL";"TAB4",#N/A,TRUE,"GENERAL";"TAB5",#N/A,TRUE,"GENERAL"}</definedName>
    <definedName name="jghj" localSheetId="15">{"TAB1",#N/A,TRUE,"GENERAL";"TAB2",#N/A,TRUE,"GENERAL";"TAB3",#N/A,TRUE,"GENERAL";"TAB4",#N/A,TRUE,"GENERAL";"TAB5",#N/A,TRUE,"GENERAL"}</definedName>
    <definedName name="jghj" localSheetId="14">{"TAB1",#N/A,TRUE,"GENERAL";"TAB2",#N/A,TRUE,"GENERAL";"TAB3",#N/A,TRUE,"GENERAL";"TAB4",#N/A,TRUE,"GENERAL";"TAB5",#N/A,TRUE,"GENERAL"}</definedName>
    <definedName name="jghj">{"TAB1",#N/A,TRUE,"GENERAL";"TAB2",#N/A,TRUE,"GENERAL";"TAB3",#N/A,TRUE,"GENERAL";"TAB4",#N/A,TRUE,"GENERAL";"TAB5",#N/A,TRUE,"GENERAL"}</definedName>
    <definedName name="jgj" localSheetId="12">{"TAB1",#N/A,TRUE,"GENERAL";"TAB2",#N/A,TRUE,"GENERAL";"TAB3",#N/A,TRUE,"GENERAL";"TAB4",#N/A,TRUE,"GENERAL";"TAB5",#N/A,TRUE,"GENERAL"}</definedName>
    <definedName name="jgj" localSheetId="11">{"TAB1",#N/A,TRUE,"GENERAL";"TAB2",#N/A,TRUE,"GENERAL";"TAB3",#N/A,TRUE,"GENERAL";"TAB4",#N/A,TRUE,"GENERAL";"TAB5",#N/A,TRUE,"GENERAL"}</definedName>
    <definedName name="jgj" localSheetId="13">{"TAB1",#N/A,TRUE,"GENERAL";"TAB2",#N/A,TRUE,"GENERAL";"TAB3",#N/A,TRUE,"GENERAL";"TAB4",#N/A,TRUE,"GENERAL";"TAB5",#N/A,TRUE,"GENERAL"}</definedName>
    <definedName name="jgj" localSheetId="15">{"TAB1",#N/A,TRUE,"GENERAL";"TAB2",#N/A,TRUE,"GENERAL";"TAB3",#N/A,TRUE,"GENERAL";"TAB4",#N/A,TRUE,"GENERAL";"TAB5",#N/A,TRUE,"GENERAL"}</definedName>
    <definedName name="jgj" localSheetId="14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 localSheetId="12">{"TAB1",#N/A,TRUE,"GENERAL";"TAB2",#N/A,TRUE,"GENERAL";"TAB3",#N/A,TRUE,"GENERAL";"TAB4",#N/A,TRUE,"GENERAL";"TAB5",#N/A,TRUE,"GENERAL"}</definedName>
    <definedName name="jhg" localSheetId="11">{"TAB1",#N/A,TRUE,"GENERAL";"TAB2",#N/A,TRUE,"GENERAL";"TAB3",#N/A,TRUE,"GENERAL";"TAB4",#N/A,TRUE,"GENERAL";"TAB5",#N/A,TRUE,"GENERAL"}</definedName>
    <definedName name="jhg" localSheetId="13">{"TAB1",#N/A,TRUE,"GENERAL";"TAB2",#N/A,TRUE,"GENERAL";"TAB3",#N/A,TRUE,"GENERAL";"TAB4",#N/A,TRUE,"GENERAL";"TAB5",#N/A,TRUE,"GENERAL"}</definedName>
    <definedName name="jhg" localSheetId="15">{"TAB1",#N/A,TRUE,"GENERAL";"TAB2",#N/A,TRUE,"GENERAL";"TAB3",#N/A,TRUE,"GENERAL";"TAB4",#N/A,TRUE,"GENERAL";"TAB5",#N/A,TRUE,"GENERAL"}</definedName>
    <definedName name="jhg" localSheetId="14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hhh" localSheetId="12">{#N/A,#N/A,FALSE,"CCTV"}</definedName>
    <definedName name="jhhhh" localSheetId="15">{#N/A,#N/A,FALSE,"CCTV"}</definedName>
    <definedName name="jhhhh">{#N/A,#N/A,FALSE,"CCTV"}</definedName>
    <definedName name="jhjyj" localSheetId="12">{"via1",#N/A,TRUE,"general";"via2",#N/A,TRUE,"general";"via3",#N/A,TRUE,"general"}</definedName>
    <definedName name="jhjyj" localSheetId="11">{"via1",#N/A,TRUE,"general";"via2",#N/A,TRUE,"general";"via3",#N/A,TRUE,"general"}</definedName>
    <definedName name="jhjyj" localSheetId="13">{"via1",#N/A,TRUE,"general";"via2",#N/A,TRUE,"general";"via3",#N/A,TRUE,"general"}</definedName>
    <definedName name="jhjyj" localSheetId="15">{"via1",#N/A,TRUE,"general";"via2",#N/A,TRUE,"general";"via3",#N/A,TRUE,"general"}</definedName>
    <definedName name="jhjyj" localSheetId="14">{"via1",#N/A,TRUE,"general";"via2",#N/A,TRUE,"general";"via3",#N/A,TRUE,"general"}</definedName>
    <definedName name="jhjyj">{"via1",#N/A,TRUE,"general";"via2",#N/A,TRUE,"general";"via3",#N/A,TRUE,"general"}</definedName>
    <definedName name="JHK" localSheetId="12">{"TAB1",#N/A,TRUE,"GENERAL";"TAB2",#N/A,TRUE,"GENERAL";"TAB3",#N/A,TRUE,"GENERAL";"TAB4",#N/A,TRUE,"GENERAL";"TAB5",#N/A,TRUE,"GENERAL"}</definedName>
    <definedName name="JHK" localSheetId="11">{"TAB1",#N/A,TRUE,"GENERAL";"TAB2",#N/A,TRUE,"GENERAL";"TAB3",#N/A,TRUE,"GENERAL";"TAB4",#N/A,TRUE,"GENERAL";"TAB5",#N/A,TRUE,"GENERAL"}</definedName>
    <definedName name="JHK" localSheetId="13">{"TAB1",#N/A,TRUE,"GENERAL";"TAB2",#N/A,TRUE,"GENERAL";"TAB3",#N/A,TRUE,"GENERAL";"TAB4",#N/A,TRUE,"GENERAL";"TAB5",#N/A,TRUE,"GENERAL"}</definedName>
    <definedName name="JHK" localSheetId="15">{"TAB1",#N/A,TRUE,"GENERAL";"TAB2",#N/A,TRUE,"GENERAL";"TAB3",#N/A,TRUE,"GENERAL";"TAB4",#N/A,TRUE,"GENERAL";"TAB5",#N/A,TRUE,"GENERAL"}</definedName>
    <definedName name="JHK" localSheetId="14">{"TAB1",#N/A,TRUE,"GENERAL";"TAB2",#N/A,TRUE,"GENERAL";"TAB3",#N/A,TRUE,"GENERAL";"TAB4",#N/A,TRUE,"GENERAL";"TAB5",#N/A,TRUE,"GENERAL"}</definedName>
    <definedName name="JHK">{"TAB1",#N/A,TRUE,"GENERAL";"TAB2",#N/A,TRUE,"GENERAL";"TAB3",#N/A,TRUE,"GENERAL";"TAB4",#N/A,TRUE,"GENERAL";"TAB5",#N/A,TRUE,"GENERAL"}</definedName>
    <definedName name="jhkgjkvf" localSheetId="12">{"TAB1",#N/A,TRUE,"GENERAL";"TAB2",#N/A,TRUE,"GENERAL";"TAB3",#N/A,TRUE,"GENERAL";"TAB4",#N/A,TRUE,"GENERAL";"TAB5",#N/A,TRUE,"GENERAL"}</definedName>
    <definedName name="jhkgjkvf" localSheetId="11">{"TAB1",#N/A,TRUE,"GENERAL";"TAB2",#N/A,TRUE,"GENERAL";"TAB3",#N/A,TRUE,"GENERAL";"TAB4",#N/A,TRUE,"GENERAL";"TAB5",#N/A,TRUE,"GENERAL"}</definedName>
    <definedName name="jhkgjkvf" localSheetId="13">{"TAB1",#N/A,TRUE,"GENERAL";"TAB2",#N/A,TRUE,"GENERAL";"TAB3",#N/A,TRUE,"GENERAL";"TAB4",#N/A,TRUE,"GENERAL";"TAB5",#N/A,TRUE,"GENERAL"}</definedName>
    <definedName name="jhkgjkvf" localSheetId="15">{"TAB1",#N/A,TRUE,"GENERAL";"TAB2",#N/A,TRUE,"GENERAL";"TAB3",#N/A,TRUE,"GENERAL";"TAB4",#N/A,TRUE,"GENERAL";"TAB5",#N/A,TRUE,"GENERAL"}</definedName>
    <definedName name="jhkgjkvf" localSheetId="14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 localSheetId="12">{"via1",#N/A,TRUE,"general";"via2",#N/A,TRUE,"general";"via3",#N/A,TRUE,"general"}</definedName>
    <definedName name="jj" localSheetId="11">{"via1",#N/A,TRUE,"general";"via2",#N/A,TRUE,"general";"via3",#N/A,TRUE,"general"}</definedName>
    <definedName name="jj" localSheetId="13">{"via1",#N/A,TRUE,"general";"via2",#N/A,TRUE,"general";"via3",#N/A,TRUE,"general"}</definedName>
    <definedName name="jj" localSheetId="15">{"via1",#N/A,TRUE,"general";"via2",#N/A,TRUE,"general";"via3",#N/A,TRUE,"general"}</definedName>
    <definedName name="jj" localSheetId="14">{"via1",#N/A,TRUE,"general";"via2",#N/A,TRUE,"general";"via3",#N/A,TRUE,"general"}</definedName>
    <definedName name="jj">{"via1",#N/A,TRUE,"general";"via2",#N/A,TRUE,"general";"via3",#N/A,TRUE,"general"}</definedName>
    <definedName name="jjfq" localSheetId="12">{"via1",#N/A,TRUE,"general";"via2",#N/A,TRUE,"general";"via3",#N/A,TRUE,"general"}</definedName>
    <definedName name="jjfq" localSheetId="11">{"via1",#N/A,TRUE,"general";"via2",#N/A,TRUE,"general";"via3",#N/A,TRUE,"general"}</definedName>
    <definedName name="jjfq" localSheetId="13">{"via1",#N/A,TRUE,"general";"via2",#N/A,TRUE,"general";"via3",#N/A,TRUE,"general"}</definedName>
    <definedName name="jjfq" localSheetId="15">{"via1",#N/A,TRUE,"general";"via2",#N/A,TRUE,"general";"via3",#N/A,TRUE,"general"}</definedName>
    <definedName name="jjfq" localSheetId="14">{"via1",#N/A,TRUE,"general";"via2",#N/A,TRUE,"general";"via3",#N/A,TRUE,"general"}</definedName>
    <definedName name="jjfq">{"via1",#N/A,TRUE,"general";"via2",#N/A,TRUE,"general";"via3",#N/A,TRUE,"general"}</definedName>
    <definedName name="jjjhjddfg" localSheetId="12">{"via1",#N/A,TRUE,"general";"via2",#N/A,TRUE,"general";"via3",#N/A,TRUE,"general"}</definedName>
    <definedName name="jjjhjddfg" localSheetId="11">{"via1",#N/A,TRUE,"general";"via2",#N/A,TRUE,"general";"via3",#N/A,TRUE,"general"}</definedName>
    <definedName name="jjjhjddfg" localSheetId="13">{"via1",#N/A,TRUE,"general";"via2",#N/A,TRUE,"general";"via3",#N/A,TRUE,"general"}</definedName>
    <definedName name="jjjhjddfg" localSheetId="15">{"via1",#N/A,TRUE,"general";"via2",#N/A,TRUE,"general";"via3",#N/A,TRUE,"general"}</definedName>
    <definedName name="jjjhjddfg" localSheetId="14">{"via1",#N/A,TRUE,"general";"via2",#N/A,TRUE,"general";"via3",#N/A,TRUE,"general"}</definedName>
    <definedName name="jjjhjddfg">{"via1",#N/A,TRUE,"general";"via2",#N/A,TRUE,"general";"via3",#N/A,TRUE,"general"}</definedName>
    <definedName name="jjjjju" localSheetId="12">{"via1",#N/A,TRUE,"general";"via2",#N/A,TRUE,"general";"via3",#N/A,TRUE,"general"}</definedName>
    <definedName name="jjjjju" localSheetId="11">{"via1",#N/A,TRUE,"general";"via2",#N/A,TRUE,"general";"via3",#N/A,TRUE,"general"}</definedName>
    <definedName name="jjjjju" localSheetId="13">{"via1",#N/A,TRUE,"general";"via2",#N/A,TRUE,"general";"via3",#N/A,TRUE,"general"}</definedName>
    <definedName name="jjjjju" localSheetId="15">{"via1",#N/A,TRUE,"general";"via2",#N/A,TRUE,"general";"via3",#N/A,TRUE,"general"}</definedName>
    <definedName name="jjjjju" localSheetId="14">{"via1",#N/A,TRUE,"general";"via2",#N/A,TRUE,"general";"via3",#N/A,TRUE,"general"}</definedName>
    <definedName name="jjjjju">{"via1",#N/A,TRUE,"general";"via2",#N/A,TRUE,"general";"via3",#N/A,TRUE,"general"}</definedName>
    <definedName name="jjujujty" localSheetId="12">{"TAB1",#N/A,TRUE,"GENERAL";"TAB2",#N/A,TRUE,"GENERAL";"TAB3",#N/A,TRUE,"GENERAL";"TAB4",#N/A,TRUE,"GENERAL";"TAB5",#N/A,TRUE,"GENERAL"}</definedName>
    <definedName name="jjujujty" localSheetId="11">{"TAB1",#N/A,TRUE,"GENERAL";"TAB2",#N/A,TRUE,"GENERAL";"TAB3",#N/A,TRUE,"GENERAL";"TAB4",#N/A,TRUE,"GENERAL";"TAB5",#N/A,TRUE,"GENERAL"}</definedName>
    <definedName name="jjujujty" localSheetId="13">{"TAB1",#N/A,TRUE,"GENERAL";"TAB2",#N/A,TRUE,"GENERAL";"TAB3",#N/A,TRUE,"GENERAL";"TAB4",#N/A,TRUE,"GENERAL";"TAB5",#N/A,TRUE,"GENERAL"}</definedName>
    <definedName name="jjujujty" localSheetId="15">{"TAB1",#N/A,TRUE,"GENERAL";"TAB2",#N/A,TRUE,"GENERAL";"TAB3",#N/A,TRUE,"GENERAL";"TAB4",#N/A,TRUE,"GENERAL";"TAB5",#N/A,TRUE,"GENERAL"}</definedName>
    <definedName name="jjujujty" localSheetId="14">{"TAB1",#N/A,TRUE,"GENERAL";"TAB2",#N/A,TRUE,"GENERAL";"TAB3",#N/A,TRUE,"GENERAL";"TAB4",#N/A,TRUE,"GENERAL";"TAB5",#N/A,TRUE,"GENERAL"}</definedName>
    <definedName name="jjujujty">{"TAB1",#N/A,TRUE,"GENERAL";"TAB2",#N/A,TRUE,"GENERAL";"TAB3",#N/A,TRUE,"GENERAL";"TAB4",#N/A,TRUE,"GENERAL";"TAB5",#N/A,TRUE,"GENERAL"}</definedName>
    <definedName name="jjyjy" localSheetId="12">{"via1",#N/A,TRUE,"general";"via2",#N/A,TRUE,"general";"via3",#N/A,TRUE,"general"}</definedName>
    <definedName name="jjyjy" localSheetId="11">{"via1",#N/A,TRUE,"general";"via2",#N/A,TRUE,"general";"via3",#N/A,TRUE,"general"}</definedName>
    <definedName name="jjyjy" localSheetId="13">{"via1",#N/A,TRUE,"general";"via2",#N/A,TRUE,"general";"via3",#N/A,TRUE,"general"}</definedName>
    <definedName name="jjyjy" localSheetId="15">{"via1",#N/A,TRUE,"general";"via2",#N/A,TRUE,"general";"via3",#N/A,TRUE,"general"}</definedName>
    <definedName name="jjyjy" localSheetId="14">{"via1",#N/A,TRUE,"general";"via2",#N/A,TRUE,"general";"via3",#N/A,TRUE,"general"}</definedName>
    <definedName name="jjyjy">{"via1",#N/A,TRUE,"general";"via2",#N/A,TRUE,"general";"via3",#N/A,TRUE,"general"}</definedName>
    <definedName name="jkk" localSheetId="12">{"TAB1",#N/A,TRUE,"GENERAL";"TAB2",#N/A,TRUE,"GENERAL";"TAB3",#N/A,TRUE,"GENERAL";"TAB4",#N/A,TRUE,"GENERAL";"TAB5",#N/A,TRUE,"GENERAL"}</definedName>
    <definedName name="JKK" localSheetId="11">"Imagen 5"</definedName>
    <definedName name="jkk" localSheetId="13">{"TAB1",#N/A,TRUE,"GENERAL";"TAB2",#N/A,TRUE,"GENERAL";"TAB3",#N/A,TRUE,"GENERAL";"TAB4",#N/A,TRUE,"GENERAL";"TAB5",#N/A,TRUE,"GENERAL"}</definedName>
    <definedName name="jkk" localSheetId="15">{"TAB1",#N/A,TRUE,"GENERAL";"TAB2",#N/A,TRUE,"GENERAL";"TAB3",#N/A,TRUE,"GENERAL";"TAB4",#N/A,TRUE,"GENERAL";"TAB5",#N/A,TRUE,"GENERAL"}</definedName>
    <definedName name="jkk" localSheetId="14">{"TAB1",#N/A,TRUE,"GENERAL";"TAB2",#N/A,TRUE,"GENERAL";"TAB3",#N/A,TRUE,"GENERAL";"TAB4",#N/A,TRUE,"GENERAL";"TAB5",#N/A,TRUE,"GENERAL"}</definedName>
    <definedName name="jkk">{"TAB1",#N/A,TRUE,"GENERAL";"TAB2",#N/A,TRUE,"GENERAL";"TAB3",#N/A,TRUE,"GENERAL";"TAB4",#N/A,TRUE,"GENERAL";"TAB5",#N/A,TRUE,"GENERAL"}</definedName>
    <definedName name="jkl" localSheetId="12">{"TAB1",#N/A,TRUE,"GENERAL";"TAB2",#N/A,TRUE,"GENERAL";"TAB3",#N/A,TRUE,"GENERAL";"TAB4",#N/A,TRUE,"GENERAL";"TAB5",#N/A,TRUE,"GENERAL"}</definedName>
    <definedName name="jkl" localSheetId="11">{"TAB1",#N/A,TRUE,"GENERAL";"TAB2",#N/A,TRUE,"GENERAL";"TAB3",#N/A,TRUE,"GENERAL";"TAB4",#N/A,TRUE,"GENERAL";"TAB5",#N/A,TRUE,"GENERAL"}</definedName>
    <definedName name="jkl" localSheetId="13">{"TAB1",#N/A,TRUE,"GENERAL";"TAB2",#N/A,TRUE,"GENERAL";"TAB3",#N/A,TRUE,"GENERAL";"TAB4",#N/A,TRUE,"GENERAL";"TAB5",#N/A,TRUE,"GENERAL"}</definedName>
    <definedName name="jkl" localSheetId="15">{"TAB1",#N/A,TRUE,"GENERAL";"TAB2",#N/A,TRUE,"GENERAL";"TAB3",#N/A,TRUE,"GENERAL";"TAB4",#N/A,TRUE,"GENERAL";"TAB5",#N/A,TRUE,"GENERAL"}</definedName>
    <definedName name="jkl" localSheetId="14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ornal">[31]Jornal!$A$12:$I$31</definedName>
    <definedName name="JRYJ" localSheetId="12">{"via1",#N/A,TRUE,"general";"via2",#N/A,TRUE,"general";"via3",#N/A,TRUE,"general"}</definedName>
    <definedName name="JRYJ" localSheetId="11">{"via1",#N/A,TRUE,"general";"via2",#N/A,TRUE,"general";"via3",#N/A,TRUE,"general"}</definedName>
    <definedName name="JRYJ" localSheetId="13">{"via1",#N/A,TRUE,"general";"via2",#N/A,TRUE,"general";"via3",#N/A,TRUE,"general"}</definedName>
    <definedName name="JRYJ" localSheetId="15">{"via1",#N/A,TRUE,"general";"via2",#N/A,TRUE,"general";"via3",#N/A,TRUE,"general"}</definedName>
    <definedName name="JRYJ" localSheetId="14">{"via1",#N/A,TRUE,"general";"via2",#N/A,TRUE,"general";"via3",#N/A,TRUE,"general"}</definedName>
    <definedName name="JRYJ">{"via1",#N/A,TRUE,"general";"via2",#N/A,TRUE,"general";"via3",#N/A,TRUE,"general"}</definedName>
    <definedName name="jtyj" localSheetId="12">{"TAB1",#N/A,TRUE,"GENERAL";"TAB2",#N/A,TRUE,"GENERAL";"TAB3",#N/A,TRUE,"GENERAL";"TAB4",#N/A,TRUE,"GENERAL";"TAB5",#N/A,TRUE,"GENERAL"}</definedName>
    <definedName name="jtyj" localSheetId="11">{"TAB1",#N/A,TRUE,"GENERAL";"TAB2",#N/A,TRUE,"GENERAL";"TAB3",#N/A,TRUE,"GENERAL";"TAB4",#N/A,TRUE,"GENERAL";"TAB5",#N/A,TRUE,"GENERAL"}</definedName>
    <definedName name="jtyj" localSheetId="13">{"TAB1",#N/A,TRUE,"GENERAL";"TAB2",#N/A,TRUE,"GENERAL";"TAB3",#N/A,TRUE,"GENERAL";"TAB4",#N/A,TRUE,"GENERAL";"TAB5",#N/A,TRUE,"GENERAL"}</definedName>
    <definedName name="jtyj" localSheetId="15">{"TAB1",#N/A,TRUE,"GENERAL";"TAB2",#N/A,TRUE,"GENERAL";"TAB3",#N/A,TRUE,"GENERAL";"TAB4",#N/A,TRUE,"GENERAL";"TAB5",#N/A,TRUE,"GENERAL"}</definedName>
    <definedName name="jtyj" localSheetId="14">{"TAB1",#N/A,TRUE,"GENERAL";"TAB2",#N/A,TRUE,"GENERAL";"TAB3",#N/A,TRUE,"GENERAL";"TAB4",#N/A,TRUE,"GENERAL";"TAB5",#N/A,TRUE,"GENERAL"}</definedName>
    <definedName name="jtyj">{"TAB1",#N/A,TRUE,"GENERAL";"TAB2",#N/A,TRUE,"GENERAL";"TAB3",#N/A,TRUE,"GENERAL";"TAB4",#N/A,TRUE,"GENERAL";"TAB5",#N/A,TRUE,"GENERAL"}</definedName>
    <definedName name="jtyry" localSheetId="12">{"TAB1",#N/A,TRUE,"GENERAL";"TAB2",#N/A,TRUE,"GENERAL";"TAB3",#N/A,TRUE,"GENERAL";"TAB4",#N/A,TRUE,"GENERAL";"TAB5",#N/A,TRUE,"GENERAL"}</definedName>
    <definedName name="jtyry" localSheetId="11">{"TAB1",#N/A,TRUE,"GENERAL";"TAB2",#N/A,TRUE,"GENERAL";"TAB3",#N/A,TRUE,"GENERAL";"TAB4",#N/A,TRUE,"GENERAL";"TAB5",#N/A,TRUE,"GENERAL"}</definedName>
    <definedName name="jtyry" localSheetId="13">{"TAB1",#N/A,TRUE,"GENERAL";"TAB2",#N/A,TRUE,"GENERAL";"TAB3",#N/A,TRUE,"GENERAL";"TAB4",#N/A,TRUE,"GENERAL";"TAB5",#N/A,TRUE,"GENERAL"}</definedName>
    <definedName name="jtyry" localSheetId="15">{"TAB1",#N/A,TRUE,"GENERAL";"TAB2",#N/A,TRUE,"GENERAL";"TAB3",#N/A,TRUE,"GENERAL";"TAB4",#N/A,TRUE,"GENERAL";"TAB5",#N/A,TRUE,"GENERAL"}</definedName>
    <definedName name="jtyry" localSheetId="14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j" localSheetId="12">{"via1",#N/A,TRUE,"general";"via2",#N/A,TRUE,"general";"via3",#N/A,TRUE,"general"}</definedName>
    <definedName name="juj" localSheetId="11">{"via1",#N/A,TRUE,"general";"via2",#N/A,TRUE,"general";"via3",#N/A,TRUE,"general"}</definedName>
    <definedName name="juj" localSheetId="13">{"via1",#N/A,TRUE,"general";"via2",#N/A,TRUE,"general";"via3",#N/A,TRUE,"general"}</definedName>
    <definedName name="juj" localSheetId="15">{"via1",#N/A,TRUE,"general";"via2",#N/A,TRUE,"general";"via3",#N/A,TRUE,"general"}</definedName>
    <definedName name="juj" localSheetId="14">{"via1",#N/A,TRUE,"general";"via2",#N/A,TRUE,"general";"via3",#N/A,TRUE,"general"}</definedName>
    <definedName name="juj">{"via1",#N/A,TRUE,"general";"via2",#N/A,TRUE,"general";"via3",#N/A,TRUE,"general"}</definedName>
    <definedName name="jujcx" localSheetId="12">{"via1",#N/A,TRUE,"general";"via2",#N/A,TRUE,"general";"via3",#N/A,TRUE,"general"}</definedName>
    <definedName name="jujcx" localSheetId="11">{"via1",#N/A,TRUE,"general";"via2",#N/A,TRUE,"general";"via3",#N/A,TRUE,"general"}</definedName>
    <definedName name="jujcx" localSheetId="13">{"via1",#N/A,TRUE,"general";"via2",#N/A,TRUE,"general";"via3",#N/A,TRUE,"general"}</definedName>
    <definedName name="jujcx" localSheetId="15">{"via1",#N/A,TRUE,"general";"via2",#N/A,TRUE,"general";"via3",#N/A,TRUE,"general"}</definedName>
    <definedName name="jujcx" localSheetId="14">{"via1",#N/A,TRUE,"general";"via2",#N/A,TRUE,"general";"via3",#N/A,TRUE,"general"}</definedName>
    <definedName name="jujcx">{"via1",#N/A,TRUE,"general";"via2",#N/A,TRUE,"general";"via3",#N/A,TRUE,"general"}</definedName>
    <definedName name="jujuj" localSheetId="12">{"via1",#N/A,TRUE,"general";"via2",#N/A,TRUE,"general";"via3",#N/A,TRUE,"general"}</definedName>
    <definedName name="jujuj" localSheetId="11">{"via1",#N/A,TRUE,"general";"via2",#N/A,TRUE,"general";"via3",#N/A,TRUE,"general"}</definedName>
    <definedName name="jujuj" localSheetId="13">{"via1",#N/A,TRUE,"general";"via2",#N/A,TRUE,"general";"via3",#N/A,TRUE,"general"}</definedName>
    <definedName name="jujuj" localSheetId="15">{"via1",#N/A,TRUE,"general";"via2",#N/A,TRUE,"general";"via3",#N/A,TRUE,"general"}</definedName>
    <definedName name="jujuj" localSheetId="14">{"via1",#N/A,TRUE,"general";"via2",#N/A,TRUE,"general";"via3",#N/A,TRUE,"general"}</definedName>
    <definedName name="jujuj">{"via1",#N/A,TRUE,"general";"via2",#N/A,TRUE,"general";"via3",#N/A,TRUE,"general"}</definedName>
    <definedName name="jujujuju" localSheetId="12">{"TAB1",#N/A,TRUE,"GENERAL";"TAB2",#N/A,TRUE,"GENERAL";"TAB3",#N/A,TRUE,"GENERAL";"TAB4",#N/A,TRUE,"GENERAL";"TAB5",#N/A,TRUE,"GENERAL"}</definedName>
    <definedName name="jujujuju" localSheetId="11">{"TAB1",#N/A,TRUE,"GENERAL";"TAB2",#N/A,TRUE,"GENERAL";"TAB3",#N/A,TRUE,"GENERAL";"TAB4",#N/A,TRUE,"GENERAL";"TAB5",#N/A,TRUE,"GENERAL"}</definedName>
    <definedName name="jujujuju" localSheetId="13">{"TAB1",#N/A,TRUE,"GENERAL";"TAB2",#N/A,TRUE,"GENERAL";"TAB3",#N/A,TRUE,"GENERAL";"TAB4",#N/A,TRUE,"GENERAL";"TAB5",#N/A,TRUE,"GENERAL"}</definedName>
    <definedName name="jujujuju" localSheetId="15">{"TAB1",#N/A,TRUE,"GENERAL";"TAB2",#N/A,TRUE,"GENERAL";"TAB3",#N/A,TRUE,"GENERAL";"TAB4",#N/A,TRUE,"GENERAL";"TAB5",#N/A,TRUE,"GENERAL"}</definedName>
    <definedName name="jujujuju" localSheetId="14">{"TAB1",#N/A,TRUE,"GENERAL";"TAB2",#N/A,TRUE,"GENERAL";"TAB3",#N/A,TRUE,"GENERAL";"TAB4",#N/A,TRUE,"GENERAL";"TAB5",#N/A,TRUE,"GENERAL"}</definedName>
    <definedName name="jujujuju">{"TAB1",#N/A,TRUE,"GENERAL";"TAB2",#N/A,TRUE,"GENERAL";"TAB3",#N/A,TRUE,"GENERAL";"TAB4",#N/A,TRUE,"GENERAL";"TAB5",#N/A,TRUE,"GENERAL"}</definedName>
    <definedName name="juuuhb" localSheetId="12">{"TAB1",#N/A,TRUE,"GENERAL";"TAB2",#N/A,TRUE,"GENERAL";"TAB3",#N/A,TRUE,"GENERAL";"TAB4",#N/A,TRUE,"GENERAL";"TAB5",#N/A,TRUE,"GENERAL"}</definedName>
    <definedName name="juuuhb" localSheetId="11">{"TAB1",#N/A,TRUE,"GENERAL";"TAB2",#N/A,TRUE,"GENERAL";"TAB3",#N/A,TRUE,"GENERAL";"TAB4",#N/A,TRUE,"GENERAL";"TAB5",#N/A,TRUE,"GENERAL"}</definedName>
    <definedName name="juuuhb" localSheetId="13">{"TAB1",#N/A,TRUE,"GENERAL";"TAB2",#N/A,TRUE,"GENERAL";"TAB3",#N/A,TRUE,"GENERAL";"TAB4",#N/A,TRUE,"GENERAL";"TAB5",#N/A,TRUE,"GENERAL"}</definedName>
    <definedName name="juuuhb" localSheetId="15">{"TAB1",#N/A,TRUE,"GENERAL";"TAB2",#N/A,TRUE,"GENERAL";"TAB3",#N/A,TRUE,"GENERAL";"TAB4",#N/A,TRUE,"GENERAL";"TAB5",#N/A,TRUE,"GENERAL"}</definedName>
    <definedName name="juuuhb" localSheetId="14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yjt7" localSheetId="12">{"via1",#N/A,TRUE,"general";"via2",#N/A,TRUE,"general";"via3",#N/A,TRUE,"general"}</definedName>
    <definedName name="jyjt7" localSheetId="11">{"via1",#N/A,TRUE,"general";"via2",#N/A,TRUE,"general";"via3",#N/A,TRUE,"general"}</definedName>
    <definedName name="jyjt7" localSheetId="13">{"via1",#N/A,TRUE,"general";"via2",#N/A,TRUE,"general";"via3",#N/A,TRUE,"general"}</definedName>
    <definedName name="jyjt7" localSheetId="15">{"via1",#N/A,TRUE,"general";"via2",#N/A,TRUE,"general";"via3",#N/A,TRUE,"general"}</definedName>
    <definedName name="jyjt7" localSheetId="14">{"via1",#N/A,TRUE,"general";"via2",#N/A,TRUE,"general";"via3",#N/A,TRUE,"general"}</definedName>
    <definedName name="jyjt7">{"via1",#N/A,TRUE,"general";"via2",#N/A,TRUE,"general";"via3",#N/A,TRUE,"general"}</definedName>
    <definedName name="jyt" localSheetId="12">{"via1",#N/A,TRUE,"general";"via2",#N/A,TRUE,"general";"via3",#N/A,TRUE,"general"}</definedName>
    <definedName name="jyt" localSheetId="11">{"via1",#N/A,TRUE,"general";"via2",#N/A,TRUE,"general";"via3",#N/A,TRUE,"general"}</definedName>
    <definedName name="jyt" localSheetId="13">{"via1",#N/A,TRUE,"general";"via2",#N/A,TRUE,"general";"via3",#N/A,TRUE,"general"}</definedName>
    <definedName name="jyt" localSheetId="15">{"via1",#N/A,TRUE,"general";"via2",#N/A,TRUE,"general";"via3",#N/A,TRUE,"general"}</definedName>
    <definedName name="jyt" localSheetId="14">{"via1",#N/A,TRUE,"general";"via2",#N/A,TRUE,"general";"via3",#N/A,TRUE,"general"}</definedName>
    <definedName name="jyt">{"via1",#N/A,TRUE,"general";"via2",#N/A,TRUE,"general";"via3",#N/A,TRUE,"general"}</definedName>
    <definedName name="jytj" localSheetId="12">{"via1",#N/A,TRUE,"general";"via2",#N/A,TRUE,"general";"via3",#N/A,TRUE,"general"}</definedName>
    <definedName name="jytj" localSheetId="11">{"via1",#N/A,TRUE,"general";"via2",#N/A,TRUE,"general";"via3",#N/A,TRUE,"general"}</definedName>
    <definedName name="jytj" localSheetId="13">{"via1",#N/A,TRUE,"general";"via2",#N/A,TRUE,"general";"via3",#N/A,TRUE,"general"}</definedName>
    <definedName name="jytj" localSheetId="15">{"via1",#N/A,TRUE,"general";"via2",#N/A,TRUE,"general";"via3",#N/A,TRUE,"general"}</definedName>
    <definedName name="jytj" localSheetId="14">{"via1",#N/A,TRUE,"general";"via2",#N/A,TRUE,"general";"via3",#N/A,TRUE,"general"}</definedName>
    <definedName name="jytj">{"via1",#N/A,TRUE,"general";"via2",#N/A,TRUE,"general";"via3",#N/A,TRUE,"general"}</definedName>
    <definedName name="jyuju" localSheetId="12">{"via1",#N/A,TRUE,"general";"via2",#N/A,TRUE,"general";"via3",#N/A,TRUE,"general"}</definedName>
    <definedName name="jyuju" localSheetId="11">{"via1",#N/A,TRUE,"general";"via2",#N/A,TRUE,"general";"via3",#N/A,TRUE,"general"}</definedName>
    <definedName name="jyuju" localSheetId="13">{"via1",#N/A,TRUE,"general";"via2",#N/A,TRUE,"general";"via3",#N/A,TRUE,"general"}</definedName>
    <definedName name="jyuju" localSheetId="15">{"via1",#N/A,TRUE,"general";"via2",#N/A,TRUE,"general";"via3",#N/A,TRUE,"general"}</definedName>
    <definedName name="jyuju" localSheetId="14">{"via1",#N/A,TRUE,"general";"via2",#N/A,TRUE,"general";"via3",#N/A,TRUE,"general"}</definedName>
    <definedName name="jyuju">{"via1",#N/A,TRUE,"general";"via2",#N/A,TRUE,"general";"via3",#N/A,TRUE,"general"}</definedName>
    <definedName name="jyujyuj" localSheetId="12">{"via1",#N/A,TRUE,"general";"via2",#N/A,TRUE,"general";"via3",#N/A,TRUE,"general"}</definedName>
    <definedName name="jyujyuj" localSheetId="11">{"via1",#N/A,TRUE,"general";"via2",#N/A,TRUE,"general";"via3",#N/A,TRUE,"general"}</definedName>
    <definedName name="jyujyuj" localSheetId="13">{"via1",#N/A,TRUE,"general";"via2",#N/A,TRUE,"general";"via3",#N/A,TRUE,"general"}</definedName>
    <definedName name="jyujyuj" localSheetId="15">{"via1",#N/A,TRUE,"general";"via2",#N/A,TRUE,"general";"via3",#N/A,TRUE,"general"}</definedName>
    <definedName name="jyujyuj" localSheetId="14">{"via1",#N/A,TRUE,"general";"via2",#N/A,TRUE,"general";"via3",#N/A,TRUE,"general"}</definedName>
    <definedName name="jyujyuj">{"via1",#N/A,TRUE,"general";"via2",#N/A,TRUE,"general";"via3",#N/A,TRUE,"general"}</definedName>
    <definedName name="k">#REF!</definedName>
    <definedName name="K0F1" localSheetId="8">#REF!</definedName>
    <definedName name="K0F1">#REF!</definedName>
    <definedName name="K0F2" localSheetId="8">#REF!</definedName>
    <definedName name="K0F2">#REF!</definedName>
    <definedName name="K10ALO" localSheetId="8">#REF!</definedName>
    <definedName name="K10ALO">#REF!</definedName>
    <definedName name="K11ALO" localSheetId="8">#REF!</definedName>
    <definedName name="K11ALO">#REF!</definedName>
    <definedName name="K1F1" localSheetId="8">#REF!</definedName>
    <definedName name="K1F1">#REF!</definedName>
    <definedName name="K1F2" localSheetId="8">#REF!</definedName>
    <definedName name="K1F2">#REF!</definedName>
    <definedName name="K2F1" localSheetId="8">#REF!</definedName>
    <definedName name="K2F1">#REF!</definedName>
    <definedName name="K2F2" localSheetId="8">#REF!</definedName>
    <definedName name="K2F2">#REF!</definedName>
    <definedName name="K3F1" localSheetId="8">#REF!</definedName>
    <definedName name="K3F1">#REF!</definedName>
    <definedName name="K3F2" localSheetId="8">#REF!</definedName>
    <definedName name="K3F2">#REF!</definedName>
    <definedName name="K4F1" localSheetId="8">#REF!</definedName>
    <definedName name="K4F1">#REF!</definedName>
    <definedName name="K4F2" localSheetId="8">#REF!</definedName>
    <definedName name="K4F2">#REF!</definedName>
    <definedName name="K5F1" localSheetId="8">#REF!</definedName>
    <definedName name="K5F1">#REF!</definedName>
    <definedName name="K5F2" localSheetId="8">#REF!</definedName>
    <definedName name="K5F2">#REF!</definedName>
    <definedName name="K6F1" localSheetId="8">#REF!</definedName>
    <definedName name="K6F1">#REF!</definedName>
    <definedName name="K6F2" localSheetId="8">#REF!</definedName>
    <definedName name="K6F2">#REF!</definedName>
    <definedName name="K7F1" localSheetId="8">#REF!</definedName>
    <definedName name="K7F1">#REF!</definedName>
    <definedName name="K7F2" localSheetId="8">#REF!</definedName>
    <definedName name="K7F2">#REF!</definedName>
    <definedName name="K8ALO" localSheetId="8">#REF!</definedName>
    <definedName name="K8ALO">#REF!</definedName>
    <definedName name="K8F1" localSheetId="8">#REF!</definedName>
    <definedName name="K8F1">#REF!</definedName>
    <definedName name="K8F2" localSheetId="8">#REF!</definedName>
    <definedName name="K8F2">#REF!</definedName>
    <definedName name="K9ALO" localSheetId="8">#REF!</definedName>
    <definedName name="K9ALO">#REF!</definedName>
    <definedName name="KGHF">'[57]L. MAT.'!$B$6:$F$41</definedName>
    <definedName name="kghlgh" localSheetId="12">{#N/A,#N/A,FALSE,"CCTV"}</definedName>
    <definedName name="kghlgh" localSheetId="15">{#N/A,#N/A,FALSE,"CCTV"}</definedName>
    <definedName name="kghlgh">{#N/A,#N/A,FALSE,"CCTV"}</definedName>
    <definedName name="KHGGH" localSheetId="12">{"via1",#N/A,TRUE,"general";"via2",#N/A,TRUE,"general";"via3",#N/A,TRUE,"general"}</definedName>
    <definedName name="KHGGH" localSheetId="11">{"via1",#N/A,TRUE,"general";"via2",#N/A,TRUE,"general";"via3",#N/A,TRUE,"general"}</definedName>
    <definedName name="KHGGH" localSheetId="13">{"via1",#N/A,TRUE,"general";"via2",#N/A,TRUE,"general";"via3",#N/A,TRUE,"general"}</definedName>
    <definedName name="KHGGH" localSheetId="15">{"via1",#N/A,TRUE,"general";"via2",#N/A,TRUE,"general";"via3",#N/A,TRUE,"general"}</definedName>
    <definedName name="KHGGH" localSheetId="14">{"via1",#N/A,TRUE,"general";"via2",#N/A,TRUE,"general";"via3",#N/A,TRUE,"general"}</definedName>
    <definedName name="KHGGH">{"via1",#N/A,TRUE,"general";"via2",#N/A,TRUE,"general";"via3",#N/A,TRUE,"general"}</definedName>
    <definedName name="khjk7" localSheetId="12">{"TAB1",#N/A,TRUE,"GENERAL";"TAB2",#N/A,TRUE,"GENERAL";"TAB3",#N/A,TRUE,"GENERAL";"TAB4",#N/A,TRUE,"GENERAL";"TAB5",#N/A,TRUE,"GENERAL"}</definedName>
    <definedName name="khjk7" localSheetId="11">{"TAB1",#N/A,TRUE,"GENERAL";"TAB2",#N/A,TRUE,"GENERAL";"TAB3",#N/A,TRUE,"GENERAL";"TAB4",#N/A,TRUE,"GENERAL";"TAB5",#N/A,TRUE,"GENERAL"}</definedName>
    <definedName name="khjk7" localSheetId="13">{"TAB1",#N/A,TRUE,"GENERAL";"TAB2",#N/A,TRUE,"GENERAL";"TAB3",#N/A,TRUE,"GENERAL";"TAB4",#N/A,TRUE,"GENERAL";"TAB5",#N/A,TRUE,"GENERAL"}</definedName>
    <definedName name="khjk7" localSheetId="15">{"TAB1",#N/A,TRUE,"GENERAL";"TAB2",#N/A,TRUE,"GENERAL";"TAB3",#N/A,TRUE,"GENERAL";"TAB4",#N/A,TRUE,"GENERAL";"TAB5",#N/A,TRUE,"GENERAL"}</definedName>
    <definedName name="khjk7" localSheetId="14">{"TAB1",#N/A,TRUE,"GENERAL";"TAB2",#N/A,TRUE,"GENERAL";"TAB3",#N/A,TRUE,"GENERAL";"TAB4",#N/A,TRUE,"GENERAL";"TAB5",#N/A,TRUE,"GENERAL"}</definedName>
    <definedName name="khjk7">{"TAB1",#N/A,TRUE,"GENERAL";"TAB2",#N/A,TRUE,"GENERAL";"TAB3",#N/A,TRUE,"GENERAL";"TAB4",#N/A,TRUE,"GENERAL";"TAB5",#N/A,TRUE,"GENERAL"}</definedName>
    <definedName name="ki">[34]Hoja2!$D$12</definedName>
    <definedName name="kikik" localSheetId="12">{"via1",#N/A,TRUE,"general";"via2",#N/A,TRUE,"general";"via3",#N/A,TRUE,"general"}</definedName>
    <definedName name="kikik" localSheetId="11">{"via1",#N/A,TRUE,"general";"via2",#N/A,TRUE,"general";"via3",#N/A,TRUE,"general"}</definedName>
    <definedName name="kikik" localSheetId="13">{"via1",#N/A,TRUE,"general";"via2",#N/A,TRUE,"general";"via3",#N/A,TRUE,"general"}</definedName>
    <definedName name="kikik" localSheetId="15">{"via1",#N/A,TRUE,"general";"via2",#N/A,TRUE,"general";"via3",#N/A,TRUE,"general"}</definedName>
    <definedName name="kikik" localSheetId="14">{"via1",#N/A,TRUE,"general";"via2",#N/A,TRUE,"general";"via3",#N/A,TRUE,"general"}</definedName>
    <definedName name="kikik">{"via1",#N/A,TRUE,"general";"via2",#N/A,TRUE,"general";"via3",#N/A,TRUE,"general"}</definedName>
    <definedName name="kiulil" localSheetId="12">{#N/A,#N/A,FALSE,"CCTV"}</definedName>
    <definedName name="kiulil" localSheetId="15">{#N/A,#N/A,FALSE,"CCTV"}</definedName>
    <definedName name="kiulil">{#N/A,#N/A,FALSE,"CCTV"}</definedName>
    <definedName name="kj">#REF!</definedName>
    <definedName name="kjhkd" localSheetId="12">{"via1",#N/A,TRUE,"general";"via2",#N/A,TRUE,"general";"via3",#N/A,TRUE,"general"}</definedName>
    <definedName name="kjhkd" localSheetId="11">{"via1",#N/A,TRUE,"general";"via2",#N/A,TRUE,"general";"via3",#N/A,TRUE,"general"}</definedName>
    <definedName name="kjhkd" localSheetId="13">{"via1",#N/A,TRUE,"general";"via2",#N/A,TRUE,"general";"via3",#N/A,TRUE,"general"}</definedName>
    <definedName name="kjhkd" localSheetId="15">{"via1",#N/A,TRUE,"general";"via2",#N/A,TRUE,"general";"via3",#N/A,TRUE,"general"}</definedName>
    <definedName name="kjhkd" localSheetId="14">{"via1",#N/A,TRUE,"general";"via2",#N/A,TRUE,"general";"via3",#N/A,TRUE,"general"}</definedName>
    <definedName name="kjhkd">{"via1",#N/A,TRUE,"general";"via2",#N/A,TRUE,"general";"via3",#N/A,TRUE,"general"}</definedName>
    <definedName name="kjhlh" localSheetId="12">{#N/A,#N/A,FALSE,"CCTV"}</definedName>
    <definedName name="kjhlh" localSheetId="15">{#N/A,#N/A,FALSE,"CCTV"}</definedName>
    <definedName name="kjhlh">{#N/A,#N/A,FALSE,"CCTV"}</definedName>
    <definedName name="kjhljhk" localSheetId="12">{#N/A,#N/A,FALSE,"CCTV"}</definedName>
    <definedName name="kjhljhk" localSheetId="15">{#N/A,#N/A,FALSE,"CCTV"}</definedName>
    <definedName name="kjhljhk">{#N/A,#N/A,FALSE,"CCTV"}</definedName>
    <definedName name="kjk" localSheetId="12">{"via1",#N/A,TRUE,"general";"via2",#N/A,TRUE,"general";"via3",#N/A,TRUE,"general"}</definedName>
    <definedName name="kjk" localSheetId="11">{"via1",#N/A,TRUE,"general";"via2",#N/A,TRUE,"general";"via3",#N/A,TRUE,"general"}</definedName>
    <definedName name="kjk" localSheetId="13">{"via1",#N/A,TRUE,"general";"via2",#N/A,TRUE,"general";"via3",#N/A,TRUE,"general"}</definedName>
    <definedName name="kjk" localSheetId="15">{"via1",#N/A,TRUE,"general";"via2",#N/A,TRUE,"general";"via3",#N/A,TRUE,"general"}</definedName>
    <definedName name="kjk" localSheetId="14">{"via1",#N/A,TRUE,"general";"via2",#N/A,TRUE,"general";"via3",#N/A,TRUE,"general"}</definedName>
    <definedName name="kjk">{"via1",#N/A,TRUE,"general";"via2",#N/A,TRUE,"general";"via3",#N/A,TRUE,"general"}</definedName>
    <definedName name="kjtrkjr" localSheetId="12">{"via1",#N/A,TRUE,"general";"via2",#N/A,TRUE,"general";"via3",#N/A,TRUE,"general"}</definedName>
    <definedName name="kjtrkjr" localSheetId="11">{"via1",#N/A,TRUE,"general";"via2",#N/A,TRUE,"general";"via3",#N/A,TRUE,"general"}</definedName>
    <definedName name="kjtrkjr" localSheetId="13">{"via1",#N/A,TRUE,"general";"via2",#N/A,TRUE,"general";"via3",#N/A,TRUE,"general"}</definedName>
    <definedName name="kjtrkjr" localSheetId="15">{"via1",#N/A,TRUE,"general";"via2",#N/A,TRUE,"general";"via3",#N/A,TRUE,"general"}</definedName>
    <definedName name="kjtrkjr" localSheetId="14">{"via1",#N/A,TRUE,"general";"via2",#N/A,TRUE,"general";"via3",#N/A,TRUE,"general"}</definedName>
    <definedName name="kjtrkjr">{"via1",#N/A,TRUE,"general";"via2",#N/A,TRUE,"general";"via3",#N/A,TRUE,"general"}</definedName>
    <definedName name="KK">#REF!</definedName>
    <definedName name="kkk" localSheetId="1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kkk" localSheetId="13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kkk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kkk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kkkki" localSheetId="12">{"via1",#N/A,TRUE,"general";"via2",#N/A,TRUE,"general";"via3",#N/A,TRUE,"general"}</definedName>
    <definedName name="kkkki" localSheetId="11">{"via1",#N/A,TRUE,"general";"via2",#N/A,TRUE,"general";"via3",#N/A,TRUE,"general"}</definedName>
    <definedName name="kkkki" localSheetId="13">{"via1",#N/A,TRUE,"general";"via2",#N/A,TRUE,"general";"via3",#N/A,TRUE,"general"}</definedName>
    <definedName name="kkkki" localSheetId="15">{"via1",#N/A,TRUE,"general";"via2",#N/A,TRUE,"general";"via3",#N/A,TRUE,"general"}</definedName>
    <definedName name="kkkki" localSheetId="14">{"via1",#N/A,TRUE,"general";"via2",#N/A,TRUE,"general";"via3",#N/A,TRUE,"general"}</definedName>
    <definedName name="kkkki">{"via1",#N/A,TRUE,"general";"via2",#N/A,TRUE,"general";"via3",#N/A,TRUE,"general"}</definedName>
    <definedName name="kkkkkki" localSheetId="12">{"TAB1",#N/A,TRUE,"GENERAL";"TAB2",#N/A,TRUE,"GENERAL";"TAB3",#N/A,TRUE,"GENERAL";"TAB4",#N/A,TRUE,"GENERAL";"TAB5",#N/A,TRUE,"GENERAL"}</definedName>
    <definedName name="kkkkkki" localSheetId="11">{"TAB1",#N/A,TRUE,"GENERAL";"TAB2",#N/A,TRUE,"GENERAL";"TAB3",#N/A,TRUE,"GENERAL";"TAB4",#N/A,TRUE,"GENERAL";"TAB5",#N/A,TRUE,"GENERAL"}</definedName>
    <definedName name="kkkkkki" localSheetId="13">{"TAB1",#N/A,TRUE,"GENERAL";"TAB2",#N/A,TRUE,"GENERAL";"TAB3",#N/A,TRUE,"GENERAL";"TAB4",#N/A,TRUE,"GENERAL";"TAB5",#N/A,TRUE,"GENERAL"}</definedName>
    <definedName name="kkkkkki" localSheetId="15">{"TAB1",#N/A,TRUE,"GENERAL";"TAB2",#N/A,TRUE,"GENERAL";"TAB3",#N/A,TRUE,"GENERAL";"TAB4",#N/A,TRUE,"GENERAL";"TAB5",#N/A,TRUE,"GENERAL"}</definedName>
    <definedName name="kkkkkki" localSheetId="14">{"TAB1",#N/A,TRUE,"GENERAL";"TAB2",#N/A,TRUE,"GENERAL";"TAB3",#N/A,TRUE,"GENERAL";"TAB4",#N/A,TRUE,"GENERAL";"TAB5",#N/A,TRUE,"GENERAL"}</definedName>
    <definedName name="kkkkkki">{"TAB1",#N/A,TRUE,"GENERAL";"TAB2",#N/A,TRUE,"GENERAL";"TAB3",#N/A,TRUE,"GENERAL";"TAB4",#N/A,TRUE,"GENERAL";"TAB5",#N/A,TRUE,"GENERAL"}</definedName>
    <definedName name="KO" localSheetId="12">#REF!</definedName>
    <definedName name="KO" localSheetId="11">#REF!</definedName>
    <definedName name="KO" localSheetId="13">#REF!</definedName>
    <definedName name="KO" localSheetId="15">#REF!</definedName>
    <definedName name="KO" localSheetId="14">#REF!</definedName>
    <definedName name="KO">#REF!</definedName>
    <definedName name="krtrk" localSheetId="12">{"via1",#N/A,TRUE,"general";"via2",#N/A,TRUE,"general";"via3",#N/A,TRUE,"general"}</definedName>
    <definedName name="krtrk" localSheetId="11">{"via1",#N/A,TRUE,"general";"via2",#N/A,TRUE,"general";"via3",#N/A,TRUE,"general"}</definedName>
    <definedName name="krtrk" localSheetId="13">{"via1",#N/A,TRUE,"general";"via2",#N/A,TRUE,"general";"via3",#N/A,TRUE,"general"}</definedName>
    <definedName name="krtrk" localSheetId="15">{"via1",#N/A,TRUE,"general";"via2",#N/A,TRUE,"general";"via3",#N/A,TRUE,"general"}</definedName>
    <definedName name="krtrk" localSheetId="14">{"via1",#N/A,TRUE,"general";"via2",#N/A,TRUE,"general";"via3",#N/A,TRUE,"general"}</definedName>
    <definedName name="krtrk">{"via1",#N/A,TRUE,"general";"via2",#N/A,TRUE,"general";"via3",#N/A,TRUE,"general"}</definedName>
    <definedName name="ks">[34]Hoja2!$D$13</definedName>
    <definedName name="KVAT">#REF!</definedName>
    <definedName name="KVAUS">#REF!</definedName>
    <definedName name="kyr" localSheetId="12">{"TAB1",#N/A,TRUE,"GENERAL";"TAB2",#N/A,TRUE,"GENERAL";"TAB3",#N/A,TRUE,"GENERAL";"TAB4",#N/A,TRUE,"GENERAL";"TAB5",#N/A,TRUE,"GENERAL"}</definedName>
    <definedName name="kyr" localSheetId="11">{"TAB1",#N/A,TRUE,"GENERAL";"TAB2",#N/A,TRUE,"GENERAL";"TAB3",#N/A,TRUE,"GENERAL";"TAB4",#N/A,TRUE,"GENERAL";"TAB5",#N/A,TRUE,"GENERAL"}</definedName>
    <definedName name="kyr" localSheetId="13">{"TAB1",#N/A,TRUE,"GENERAL";"TAB2",#N/A,TRUE,"GENERAL";"TAB3",#N/A,TRUE,"GENERAL";"TAB4",#N/A,TRUE,"GENERAL";"TAB5",#N/A,TRUE,"GENERAL"}</definedName>
    <definedName name="kyr" localSheetId="15">{"TAB1",#N/A,TRUE,"GENERAL";"TAB2",#N/A,TRUE,"GENERAL";"TAB3",#N/A,TRUE,"GENERAL";"TAB4",#N/A,TRUE,"GENERAL";"TAB5",#N/A,TRUE,"GENERAL"}</definedName>
    <definedName name="kyr" localSheetId="14">{"TAB1",#N/A,TRUE,"GENERAL";"TAB2",#N/A,TRUE,"GENERAL";"TAB3",#N/A,TRUE,"GENERAL";"TAB4",#N/A,TRUE,"GENERAL";"TAB5",#N/A,TRUE,"GENERAL"}</definedName>
    <definedName name="kyr">{"TAB1",#N/A,TRUE,"GENERAL";"TAB2",#N/A,TRUE,"GENERAL";"TAB3",#N/A,TRUE,"GENERAL";"TAB4",#N/A,TRUE,"GENERAL";"TAB5",#N/A,TRUE,"GENERAL"}</definedName>
    <definedName name="L">[34]ElectrodoH!$E$8</definedName>
    <definedName name="La" localSheetId="8">#REF!</definedName>
    <definedName name="La">#REF!</definedName>
    <definedName name="LAD">[13]Precios!$C$15</definedName>
    <definedName name="ladrillo">#REF!</definedName>
    <definedName name="ladrillo_adobón">#REF!</definedName>
    <definedName name="LADRILLO_COMUN">'[14]LISTA DE MATERIALES'!$D$158</definedName>
    <definedName name="ladrillo_cuadrilongo">#REF!</definedName>
    <definedName name="ladrillo_farol">#REF!</definedName>
    <definedName name="LADRILLOCOMUN">#REF!</definedName>
    <definedName name="LAMINA_CAL_18">'[14]LISTA DE MATERIALES'!$D$160</definedName>
    <definedName name="Lamina_de_Dry_Wall_de_1_2__1_22_X_2_44_Mts">[16]Precios!$C$286</definedName>
    <definedName name="LAMINA_METALDECK_CAL_22">'[14]LISTA DE MATERIALES'!$D$161</definedName>
    <definedName name="LAMPARA_FLUORESCENTE_2X39">'[14]LISTA DE MATERIALES'!$D$162</definedName>
    <definedName name="LAVAMANOS">'[14]LISTA DE MATERIALES'!$D$163</definedName>
    <definedName name="lavaplatos">#REF!</definedName>
    <definedName name="LAVAPLATOS_ACERO_INOXIDABLE">'[14]LISTA DE MATERIALES'!$D$164</definedName>
    <definedName name="Lb" localSheetId="8">#REF!</definedName>
    <definedName name="Lb">#REF!</definedName>
    <definedName name="Ld" localSheetId="8">#REF!</definedName>
    <definedName name="Ld">#REF!</definedName>
    <definedName name="Le" localSheetId="8">#REF!</definedName>
    <definedName name="Le">#REF!</definedName>
    <definedName name="led">[29]Materiales!$C$38</definedName>
    <definedName name="leña">#REF!</definedName>
    <definedName name="lev0.1" localSheetId="8">#REF!</definedName>
    <definedName name="lev0.1">#REF!</definedName>
    <definedName name="Lf" localSheetId="8">#REF!</definedName>
    <definedName name="Lf">#REF!</definedName>
    <definedName name="Lh" localSheetId="8">#REF!</definedName>
    <definedName name="Lh">#REF!</definedName>
    <definedName name="Li" localSheetId="8">#REF!</definedName>
    <definedName name="Li">#REF!</definedName>
    <definedName name="LICITACION">#REF!</definedName>
    <definedName name="Lija_agua__120_Pliego">[16]Precios!$C$289</definedName>
    <definedName name="limat">#REF!</definedName>
    <definedName name="LIMATESA" localSheetId="8">#REF!</definedName>
    <definedName name="LIMATESA">#REF!</definedName>
    <definedName name="limcount">1</definedName>
    <definedName name="LIMPIA">#REF!</definedName>
    <definedName name="limpiador">[35]Materiales!$C$32</definedName>
    <definedName name="LIMPIADOR_TUBERIA_PVC">'[14]LISTA DE MATERIALES'!$D$165</definedName>
    <definedName name="limpiadorpvc">[17]MATERIALES!$D$34</definedName>
    <definedName name="LISTA">#REF!</definedName>
    <definedName name="liston">[32]Materiales!$C$34</definedName>
    <definedName name="LISTON_DE_2X4X15" localSheetId="8">#REF!</definedName>
    <definedName name="LISTON_DE_2X4X15">#REF!</definedName>
    <definedName name="LISTON_ORDINARO__L__2_2">'[14]LISTA DE MATERIALES'!$D$166</definedName>
    <definedName name="LISTON2" localSheetId="8">[76]PRECIOS!$B$90</definedName>
    <definedName name="LISTON2">[77]PRECIOS!$B$90</definedName>
    <definedName name="LISTON2x4x15" localSheetId="8">[76]PRECIOS!$B$45</definedName>
    <definedName name="LISTON2x4x15">[77]PRECIOS!$B$45</definedName>
    <definedName name="listones">#REF!</definedName>
    <definedName name="liuoo" localSheetId="12">{"TAB1",#N/A,TRUE,"GENERAL";"TAB2",#N/A,TRUE,"GENERAL";"TAB3",#N/A,TRUE,"GENERAL";"TAB4",#N/A,TRUE,"GENERAL";"TAB5",#N/A,TRUE,"GENERAL"}</definedName>
    <definedName name="liuoo" localSheetId="11">{"TAB1",#N/A,TRUE,"GENERAL";"TAB2",#N/A,TRUE,"GENERAL";"TAB3",#N/A,TRUE,"GENERAL";"TAB4",#N/A,TRUE,"GENERAL";"TAB5",#N/A,TRUE,"GENERAL"}</definedName>
    <definedName name="liuoo" localSheetId="13">{"TAB1",#N/A,TRUE,"GENERAL";"TAB2",#N/A,TRUE,"GENERAL";"TAB3",#N/A,TRUE,"GENERAL";"TAB4",#N/A,TRUE,"GENERAL";"TAB5",#N/A,TRUE,"GENERAL"}</definedName>
    <definedName name="liuoo" localSheetId="15">{"TAB1",#N/A,TRUE,"GENERAL";"TAB2",#N/A,TRUE,"GENERAL";"TAB3",#N/A,TRUE,"GENERAL";"TAB4",#N/A,TRUE,"GENERAL";"TAB5",#N/A,TRUE,"GENERAL"}</definedName>
    <definedName name="liuoo" localSheetId="14">{"TAB1",#N/A,TRUE,"GENERAL";"TAB2",#N/A,TRUE,"GENERAL";"TAB3",#N/A,TRUE,"GENERAL";"TAB4",#N/A,TRUE,"GENERAL";"TAB5",#N/A,TRUE,"GENERAL"}</definedName>
    <definedName name="liuoo">{"TAB1",#N/A,TRUE,"GENERAL";"TAB2",#N/A,TRUE,"GENERAL";"TAB3",#N/A,TRUE,"GENERAL";"TAB4",#N/A,TRUE,"GENERAL";"TAB5",#N/A,TRUE,"GENERAL"}</definedName>
    <definedName name="Lj" localSheetId="8">#REF!</definedName>
    <definedName name="Lj">#REF!</definedName>
    <definedName name="Lk" localSheetId="8">#REF!</definedName>
    <definedName name="Lk">#REF!</definedName>
    <definedName name="lkj" localSheetId="12">{"via1",#N/A,TRUE,"general";"via2",#N/A,TRUE,"general";"via3",#N/A,TRUE,"general"}</definedName>
    <definedName name="lkj" localSheetId="11">{"via1",#N/A,TRUE,"general";"via2",#N/A,TRUE,"general";"via3",#N/A,TRUE,"general"}</definedName>
    <definedName name="lkj" localSheetId="13">{"via1",#N/A,TRUE,"general";"via2",#N/A,TRUE,"general";"via3",#N/A,TRUE,"general"}</definedName>
    <definedName name="lkj" localSheetId="15">{"via1",#N/A,TRUE,"general";"via2",#N/A,TRUE,"general";"via3",#N/A,TRUE,"general"}</definedName>
    <definedName name="lkj" localSheetId="14">{"via1",#N/A,TRUE,"general";"via2",#N/A,TRUE,"general";"via3",#N/A,TRUE,"general"}</definedName>
    <definedName name="lkj">{"via1",#N/A,TRUE,"general";"via2",#N/A,TRUE,"general";"via3",#N/A,TRUE,"general"}</definedName>
    <definedName name="LKJLJK" localSheetId="12">{"TAB1",#N/A,TRUE,"GENERAL";"TAB2",#N/A,TRUE,"GENERAL";"TAB3",#N/A,TRUE,"GENERAL";"TAB4",#N/A,TRUE,"GENERAL";"TAB5",#N/A,TRUE,"GENERAL"}</definedName>
    <definedName name="LKJLJK" localSheetId="11">{"TAB1",#N/A,TRUE,"GENERAL";"TAB2",#N/A,TRUE,"GENERAL";"TAB3",#N/A,TRUE,"GENERAL";"TAB4",#N/A,TRUE,"GENERAL";"TAB5",#N/A,TRUE,"GENERAL"}</definedName>
    <definedName name="LKJLJK" localSheetId="13">{"TAB1",#N/A,TRUE,"GENERAL";"TAB2",#N/A,TRUE,"GENERAL";"TAB3",#N/A,TRUE,"GENERAL";"TAB4",#N/A,TRUE,"GENERAL";"TAB5",#N/A,TRUE,"GENERAL"}</definedName>
    <definedName name="LKJLJK" localSheetId="15">{"TAB1",#N/A,TRUE,"GENERAL";"TAB2",#N/A,TRUE,"GENERAL";"TAB3",#N/A,TRUE,"GENERAL";"TAB4",#N/A,TRUE,"GENERAL";"TAB5",#N/A,TRUE,"GENERAL"}</definedName>
    <definedName name="LKJLJK" localSheetId="14">{"TAB1",#N/A,TRUE,"GENERAL";"TAB2",#N/A,TRUE,"GENERAL";"TAB3",#N/A,TRUE,"GENERAL";"TAB4",#N/A,TRUE,"GENERAL";"TAB5",#N/A,TRUE,"GENERAL"}</definedName>
    <definedName name="LKJLJK">{"TAB1",#N/A,TRUE,"GENERAL";"TAB2",#N/A,TRUE,"GENERAL";"TAB3",#N/A,TRUE,"GENERAL";"TAB4",#N/A,TRUE,"GENERAL";"TAB5",#N/A,TRUE,"GENERAL"}</definedName>
    <definedName name="lklhlkjl" localSheetId="12">{#N/A,#N/A,FALSE,"CCTV"}</definedName>
    <definedName name="lklhlkjl" localSheetId="15">{#N/A,#N/A,FALSE,"CCTV"}</definedName>
    <definedName name="lklhlkjl">{#N/A,#N/A,FALSE,"CCTV"}</definedName>
    <definedName name="ll">#REF!</definedName>
    <definedName name="LLAVE_DE_CHORRO_1_2" localSheetId="8">#REF!</definedName>
    <definedName name="LLAVE_DE_CHORRO_1_2">#REF!</definedName>
    <definedName name="LLAVE_DE_PASO_1_2" localSheetId="8">#REF!</definedName>
    <definedName name="LLAVE_DE_PASO_1_2">#REF!</definedName>
    <definedName name="LLAVE_DE_PASO_DE_BOLA_DE_3_4">'[14]LISTA DE MATERIALES'!$D$169</definedName>
    <definedName name="LLENACUADRO">[41]Formatos!$N$5:$O$1000</definedName>
    <definedName name="Lll" localSheetId="8">#REF!</definedName>
    <definedName name="Lll">#REF!</definedName>
    <definedName name="lllllh" localSheetId="12">{"via1",#N/A,TRUE,"general";"via2",#N/A,TRUE,"general";"via3",#N/A,TRUE,"general"}</definedName>
    <definedName name="lllllh" localSheetId="11">{"via1",#N/A,TRUE,"general";"via2",#N/A,TRUE,"general";"via3",#N/A,TRUE,"general"}</definedName>
    <definedName name="lllllh" localSheetId="13">{"via1",#N/A,TRUE,"general";"via2",#N/A,TRUE,"general";"via3",#N/A,TRUE,"general"}</definedName>
    <definedName name="lllllh" localSheetId="15">{"via1",#N/A,TRUE,"general";"via2",#N/A,TRUE,"general";"via3",#N/A,TRUE,"general"}</definedName>
    <definedName name="lllllh" localSheetId="14">{"via1",#N/A,TRUE,"general";"via2",#N/A,TRUE,"general";"via3",#N/A,TRUE,"general"}</definedName>
    <definedName name="lllllh">{"via1",#N/A,TRUE,"general";"via2",#N/A,TRUE,"general";"via3",#N/A,TRUE,"general"}</definedName>
    <definedName name="lllllllo" localSheetId="12">{"via1",#N/A,TRUE,"general";"via2",#N/A,TRUE,"general";"via3",#N/A,TRUE,"general"}</definedName>
    <definedName name="lllllllo" localSheetId="11">{"via1",#N/A,TRUE,"general";"via2",#N/A,TRUE,"general";"via3",#N/A,TRUE,"general"}</definedName>
    <definedName name="lllllllo" localSheetId="13">{"via1",#N/A,TRUE,"general";"via2",#N/A,TRUE,"general";"via3",#N/A,TRUE,"general"}</definedName>
    <definedName name="lllllllo" localSheetId="15">{"via1",#N/A,TRUE,"general";"via2",#N/A,TRUE,"general";"via3",#N/A,TRUE,"general"}</definedName>
    <definedName name="lllllllo" localSheetId="14">{"via1",#N/A,TRUE,"general";"via2",#N/A,TRUE,"general";"via3",#N/A,TRUE,"general"}</definedName>
    <definedName name="lllllllo">{"via1",#N/A,TRUE,"general";"via2",#N/A,TRUE,"general";"via3",#N/A,TRUE,"general"}</definedName>
    <definedName name="Lm" localSheetId="8">#REF!</definedName>
    <definedName name="Lm">#REF!</definedName>
    <definedName name="Ln" localSheetId="8">#REF!</definedName>
    <definedName name="Ln">#REF!</definedName>
    <definedName name="Lñ" localSheetId="8">#REF!</definedName>
    <definedName name="Lñ">#REF!</definedName>
    <definedName name="Lo" localSheetId="8">#REF!</definedName>
    <definedName name="Lo">#REF!</definedName>
    <definedName name="LOCA">absc</definedName>
    <definedName name="LOCAL_MYSQL_DATE_FORMAT" localSheetId="1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3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5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ZACION_DE_ESTRUCTURAS">#REF!</definedName>
    <definedName name="LOCALIZACION_Y_REPLANTEO">#REF!</definedName>
    <definedName name="LOCALIZACIÓN_Y_REPLANTEO._ESTRUCTURAS">#REF!</definedName>
    <definedName name="lolol" localSheetId="12">{"TAB1",#N/A,TRUE,"GENERAL";"TAB2",#N/A,TRUE,"GENERAL";"TAB3",#N/A,TRUE,"GENERAL";"TAB4",#N/A,TRUE,"GENERAL";"TAB5",#N/A,TRUE,"GENERAL"}</definedName>
    <definedName name="lolol" localSheetId="11">{"TAB1",#N/A,TRUE,"GENERAL";"TAB2",#N/A,TRUE,"GENERAL";"TAB3",#N/A,TRUE,"GENERAL";"TAB4",#N/A,TRUE,"GENERAL";"TAB5",#N/A,TRUE,"GENERAL"}</definedName>
    <definedName name="lolol" localSheetId="13">{"TAB1",#N/A,TRUE,"GENERAL";"TAB2",#N/A,TRUE,"GENERAL";"TAB3",#N/A,TRUE,"GENERAL";"TAB4",#N/A,TRUE,"GENERAL";"TAB5",#N/A,TRUE,"GENERAL"}</definedName>
    <definedName name="lolol" localSheetId="15">{"TAB1",#N/A,TRUE,"GENERAL";"TAB2",#N/A,TRUE,"GENERAL";"TAB3",#N/A,TRUE,"GENERAL";"TAB4",#N/A,TRUE,"GENERAL";"TAB5",#N/A,TRUE,"GENERAL"}</definedName>
    <definedName name="lolol" localSheetId="14">{"TAB1",#N/A,TRUE,"GENERAL";"TAB2",#N/A,TRUE,"GENERAL";"TAB3",#N/A,TRUE,"GENERAL";"TAB4",#N/A,TRUE,"GENERAL";"TAB5",#N/A,TRUE,"GENERAL"}</definedName>
    <definedName name="lolol">{"TAB1",#N/A,TRUE,"GENERAL";"TAB2",#N/A,TRUE,"GENERAL";"TAB3",#N/A,TRUE,"GENERAL";"TAB4",#N/A,TRUE,"GENERAL";"TAB5",#N/A,TRUE,"GENERAL"}</definedName>
    <definedName name="Longitud" localSheetId="8">#REF!</definedName>
    <definedName name="Longitud">#REF!</definedName>
    <definedName name="Longitud1" localSheetId="8">#REF!</definedName>
    <definedName name="Longitud1">#REF!</definedName>
    <definedName name="Longitud2" localSheetId="8">#REF!</definedName>
    <definedName name="Longitud2">#REF!</definedName>
    <definedName name="LOPE">#REF!</definedName>
    <definedName name="Lp" localSheetId="8">#REF!</definedName>
    <definedName name="Lp">#REF!</definedName>
    <definedName name="lplpl" localSheetId="12">{"via1",#N/A,TRUE,"general";"via2",#N/A,TRUE,"general";"via3",#N/A,TRUE,"general"}</definedName>
    <definedName name="lplpl" localSheetId="11">{"via1",#N/A,TRUE,"general";"via2",#N/A,TRUE,"general";"via3",#N/A,TRUE,"general"}</definedName>
    <definedName name="lplpl" localSheetId="13">{"via1",#N/A,TRUE,"general";"via2",#N/A,TRUE,"general";"via3",#N/A,TRUE,"general"}</definedName>
    <definedName name="lplpl" localSheetId="15">{"via1",#N/A,TRUE,"general";"via2",#N/A,TRUE,"general";"via3",#N/A,TRUE,"general"}</definedName>
    <definedName name="lplpl" localSheetId="14">{"via1",#N/A,TRUE,"general";"via2",#N/A,TRUE,"general";"via3",#N/A,TRUE,"general"}</definedName>
    <definedName name="lplpl">{"via1",#N/A,TRUE,"general";"via2",#N/A,TRUE,"general";"via3",#N/A,TRUE,"general"}</definedName>
    <definedName name="Lq" localSheetId="8">#REF!</definedName>
    <definedName name="Lq">#REF!</definedName>
    <definedName name="Lr" localSheetId="8">#REF!</definedName>
    <definedName name="Lr">#REF!</definedName>
    <definedName name="LRBT">#REF!</definedName>
    <definedName name="LRMT">#REF!</definedName>
    <definedName name="lrr">#REF!</definedName>
    <definedName name="Ls" localSheetId="8">#REF!</definedName>
    <definedName name="Ls">#REF!</definedName>
    <definedName name="Lt" localSheetId="8">#REF!</definedName>
    <definedName name="Lt">#REF!</definedName>
    <definedName name="Lu" localSheetId="8">#REF!</definedName>
    <definedName name="Lu">#REF!</definedName>
    <definedName name="LUBRI">[13]Precios!$C$195</definedName>
    <definedName name="LUBRIC">[13]Precios!$C$35</definedName>
    <definedName name="lubricante">[78]precios!$D$27</definedName>
    <definedName name="LUGAR">[56]admin!$B$3</definedName>
    <definedName name="LUMINARIA_AHORRADORA_32_WATS">'[14]LISTA DE MATERIALES'!$D$171</definedName>
    <definedName name="LUNINARIA_DE_SODIO_TIPO_PEDESTAL_CON_FOTOCELDA">'[14]LISTA DE MATERIALES'!$D$183</definedName>
    <definedName name="lx">#REF!</definedName>
    <definedName name="ly">#REF!</definedName>
    <definedName name="Lz" localSheetId="8">#REF!</definedName>
    <definedName name="Lz">#REF!</definedName>
    <definedName name="M">'[67]L. MAT.'!$B$6:$F$41</definedName>
    <definedName name="M1001A">#REF!</definedName>
    <definedName name="M1002P">#REF!</definedName>
    <definedName name="M1003P">#REF!</definedName>
    <definedName name="M1005P">#REF!</definedName>
    <definedName name="M101A">#REF!</definedName>
    <definedName name="M102A">#REF!</definedName>
    <definedName name="M2.18">#REF!</definedName>
    <definedName name="M201A">#REF!</definedName>
    <definedName name="M202A">#REF!</definedName>
    <definedName name="M301A">#REF!</definedName>
    <definedName name="M302A">#REF!</definedName>
    <definedName name="M303P">#REF!</definedName>
    <definedName name="M303S">#REF!</definedName>
    <definedName name="M304P">#REF!</definedName>
    <definedName name="M304S">#REF!</definedName>
    <definedName name="M401P">#REF!</definedName>
    <definedName name="M401S">#REF!</definedName>
    <definedName name="M501P">#REF!</definedName>
    <definedName name="M501S">#REF!</definedName>
    <definedName name="M601P">#REF!</definedName>
    <definedName name="M601S">#REF!</definedName>
    <definedName name="M602P">#REF!</definedName>
    <definedName name="M602S">#REF!</definedName>
    <definedName name="M603P">#REF!</definedName>
    <definedName name="M603S">#REF!</definedName>
    <definedName name="M604S">#REF!</definedName>
    <definedName name="M701P">#REF!</definedName>
    <definedName name="M701S">#REF!</definedName>
    <definedName name="M702A">#REF!</definedName>
    <definedName name="M703P">#REF!</definedName>
    <definedName name="M703S">#REF!</definedName>
    <definedName name="M704P">#REF!</definedName>
    <definedName name="M704S">#REF!</definedName>
    <definedName name="M801A">#REF!</definedName>
    <definedName name="M802P">#REF!</definedName>
    <definedName name="M802S">#REF!</definedName>
    <definedName name="Ma" localSheetId="8">#REF!</definedName>
    <definedName name="Ma">#REF!</definedName>
    <definedName name="mac">#REF!</definedName>
    <definedName name="MACROMEDIDOR__3__B_x_B" localSheetId="8">#REF!</definedName>
    <definedName name="MACROMEDIDOR__3__B_x_B">#REF!</definedName>
    <definedName name="MACROMEDIDOR_4__B_x_B" localSheetId="8">#REF!</definedName>
    <definedName name="MACROMEDIDOR_4__B_x_B">#REF!</definedName>
    <definedName name="MAES">#REF!</definedName>
    <definedName name="MAESTRO" localSheetId="8">[42]PRECIOS!$B$19</definedName>
    <definedName name="MAESTRO">[43]PRECIOS!$B$19</definedName>
    <definedName name="MAESTRO_DE_OBRA">'[14]MANO DE OBRA'!$D$15</definedName>
    <definedName name="mafdsf" localSheetId="12">{"via1",#N/A,TRUE,"general";"via2",#N/A,TRUE,"general";"via3",#N/A,TRUE,"general"}</definedName>
    <definedName name="mafdsf" localSheetId="11">{"via1",#N/A,TRUE,"general";"via2",#N/A,TRUE,"general";"via3",#N/A,TRUE,"general"}</definedName>
    <definedName name="mafdsf" localSheetId="13">{"via1",#N/A,TRUE,"general";"via2",#N/A,TRUE,"general";"via3",#N/A,TRUE,"general"}</definedName>
    <definedName name="mafdsf" localSheetId="15">{"via1",#N/A,TRUE,"general";"via2",#N/A,TRUE,"general";"via3",#N/A,TRUE,"general"}</definedName>
    <definedName name="mafdsf" localSheetId="14">{"via1",#N/A,TRUE,"general";"via2",#N/A,TRUE,"general";"via3",#N/A,TRUE,"general"}</definedName>
    <definedName name="mafdsf">{"via1",#N/A,TRUE,"general";"via2",#N/A,TRUE,"general";"via3",#N/A,TRUE,"general"}</definedName>
    <definedName name="MALLA" localSheetId="8">#REF!</definedName>
    <definedName name="MALLA">#REF!</definedName>
    <definedName name="Malla_electrosoldada_4mm_6x2.35m_Hueco_15x15cm">[16]Precios!$C$56</definedName>
    <definedName name="MALLA_ELECTROSOLDADA_5MM_0_15_X_0_15">'[14]LISTA DE MATERIALES'!$D$186</definedName>
    <definedName name="MALLA_ELECTROSOLDADA_5MM_0_25_X_0_25">'[14]LISTA DE MATERIALES'!$D$185</definedName>
    <definedName name="Malla_eslabonada">[16]Precios!$C$307</definedName>
    <definedName name="malla10">[8]materiales!$D$18</definedName>
    <definedName name="mallae">[27]Materiales!$D$36</definedName>
    <definedName name="MALLGAV">[3]PRECIOS!$C$170</definedName>
    <definedName name="mama" localSheetId="12">#REF!</definedName>
    <definedName name="mama" localSheetId="11">'[79]Datos-Gráfica-Apartada'!#REF!</definedName>
    <definedName name="mama" localSheetId="13">'[79]Datos-Gráfica-Apartada'!#REF!</definedName>
    <definedName name="mama" localSheetId="15">#REF!</definedName>
    <definedName name="mama" localSheetId="14">'[79]Datos-Gráfica-Apartada'!#REF!</definedName>
    <definedName name="mama">#REF!</definedName>
    <definedName name="MANGLE" localSheetId="8">#REF!</definedName>
    <definedName name="MANGLE">#REF!</definedName>
    <definedName name="manguera_pf_diám._1_2_pg">#REF!</definedName>
    <definedName name="MANPOSTERIA">#REF!</definedName>
    <definedName name="mantenimiento">'[80]COSTOS OFICINA'!#REF!</definedName>
    <definedName name="mao" localSheetId="12">{"TAB1",#N/A,TRUE,"GENERAL";"TAB2",#N/A,TRUE,"GENERAL";"TAB3",#N/A,TRUE,"GENERAL";"TAB4",#N/A,TRUE,"GENERAL";"TAB5",#N/A,TRUE,"GENERAL"}</definedName>
    <definedName name="mao" localSheetId="11">{"TAB1",#N/A,TRUE,"GENERAL";"TAB2",#N/A,TRUE,"GENERAL";"TAB3",#N/A,TRUE,"GENERAL";"TAB4",#N/A,TRUE,"GENERAL";"TAB5",#N/A,TRUE,"GENERAL"}</definedName>
    <definedName name="mao" localSheetId="13">{"TAB1",#N/A,TRUE,"GENERAL";"TAB2",#N/A,TRUE,"GENERAL";"TAB3",#N/A,TRUE,"GENERAL";"TAB4",#N/A,TRUE,"GENERAL";"TAB5",#N/A,TRUE,"GENERAL"}</definedName>
    <definedName name="mao" localSheetId="15">{"TAB1",#N/A,TRUE,"GENERAL";"TAB2",#N/A,TRUE,"GENERAL";"TAB3",#N/A,TRUE,"GENERAL";"TAB4",#N/A,TRUE,"GENERAL";"TAB5",#N/A,TRUE,"GENERAL"}</definedName>
    <definedName name="mao" localSheetId="14">{"TAB1",#N/A,TRUE,"GENERAL";"TAB2",#N/A,TRUE,"GENERAL";"TAB3",#N/A,TRUE,"GENERAL";"TAB4",#N/A,TRUE,"GENERAL";"TAB5",#N/A,TRUE,"GENERAL"}</definedName>
    <definedName name="mao">{"TAB1",#N/A,TRUE,"GENERAL";"TAB2",#N/A,TRUE,"GENERAL";"TAB3",#N/A,TRUE,"GENERAL";"TAB4",#N/A,TRUE,"GENERAL";"TAB5",#N/A,TRUE,"GENERAL"}</definedName>
    <definedName name="maow" localSheetId="12">{"via1",#N/A,TRUE,"general";"via2",#N/A,TRUE,"general";"via3",#N/A,TRUE,"general"}</definedName>
    <definedName name="maow" localSheetId="11">{"via1",#N/A,TRUE,"general";"via2",#N/A,TRUE,"general";"via3",#N/A,TRUE,"general"}</definedName>
    <definedName name="maow" localSheetId="13">{"via1",#N/A,TRUE,"general";"via2",#N/A,TRUE,"general";"via3",#N/A,TRUE,"general"}</definedName>
    <definedName name="maow" localSheetId="15">{"via1",#N/A,TRUE,"general";"via2",#N/A,TRUE,"general";"via3",#N/A,TRUE,"general"}</definedName>
    <definedName name="maow" localSheetId="14">{"via1",#N/A,TRUE,"general";"via2",#N/A,TRUE,"general";"via3",#N/A,TRUE,"general"}</definedName>
    <definedName name="maow">{"via1",#N/A,TRUE,"general";"via2",#N/A,TRUE,"general";"via3",#N/A,TRUE,"general"}</definedName>
    <definedName name="MAQUINAR">[81]Insum!$A$68:$H$98</definedName>
    <definedName name="MARCOLITA">#REF!</definedName>
    <definedName name="MARCOS_EN_ALUMINIO">'[14]LISTA DE MATERIALES'!$D$188</definedName>
    <definedName name="MASILLA">#REF!</definedName>
    <definedName name="Masilla_Gyplac_5_Galones">[16]Precios!$C$288</definedName>
    <definedName name="masor" localSheetId="12">{"via1",#N/A,TRUE,"general";"via2",#N/A,TRUE,"general";"via3",#N/A,TRUE,"general"}</definedName>
    <definedName name="masor" localSheetId="11">{"via1",#N/A,TRUE,"general";"via2",#N/A,TRUE,"general";"via3",#N/A,TRUE,"general"}</definedName>
    <definedName name="masor" localSheetId="13">{"via1",#N/A,TRUE,"general";"via2",#N/A,TRUE,"general";"via3",#N/A,TRUE,"general"}</definedName>
    <definedName name="masor" localSheetId="15">{"via1",#N/A,TRUE,"general";"via2",#N/A,TRUE,"general";"via3",#N/A,TRUE,"general"}</definedName>
    <definedName name="masor" localSheetId="14">{"via1",#N/A,TRUE,"general";"via2",#N/A,TRUE,"general";"via3",#N/A,TRUE,"general"}</definedName>
    <definedName name="masor">{"via1",#N/A,TRUE,"general";"via2",#N/A,TRUE,"general";"via3",#N/A,TRUE,"general"}</definedName>
    <definedName name="MAT" localSheetId="8">#REF!</definedName>
    <definedName name="mat">[65]Mat!$B$9:$E$191</definedName>
    <definedName name="MATER">[69]MATERIAL!$B$3:$B$580</definedName>
    <definedName name="MATERIAL">[70]Material!$A$3:$A$65538</definedName>
    <definedName name="Material_amarrillo_seleccionado_o_recebo_SC_M">[16]Precios!$C$33</definedName>
    <definedName name="MATERIAL_FILTRANTE" localSheetId="8">#REF!</definedName>
    <definedName name="MATERIAL_FILTRANTE">#REF!</definedName>
    <definedName name="MATERIALES">[69]MATERIAL!$B$2:$D$580</definedName>
    <definedName name="MATERIALES_P">#REF!</definedName>
    <definedName name="MATERIALES_S">#REF!</definedName>
    <definedName name="MATERIALES_T">#REF!</definedName>
    <definedName name="matgranular">[33]lisprecios!#REF!</definedName>
    <definedName name="Matricula_profesional">[16]Datos!$B$3</definedName>
    <definedName name="MATRIZ">#REF!</definedName>
    <definedName name="MATRIZ2">#REF!</definedName>
    <definedName name="MATRIZ3">#REF!</definedName>
    <definedName name="MATRIZ5">#REF!</definedName>
    <definedName name="Mb" localSheetId="8">#REF!</definedName>
    <definedName name="Mb">#REF!</definedName>
    <definedName name="mdd" localSheetId="12">{"via1",#N/A,TRUE,"general";"via2",#N/A,TRUE,"general";"via3",#N/A,TRUE,"general"}</definedName>
    <definedName name="mdd" localSheetId="11">{"via1",#N/A,TRUE,"general";"via2",#N/A,TRUE,"general";"via3",#N/A,TRUE,"general"}</definedName>
    <definedName name="mdd" localSheetId="13">{"via1",#N/A,TRUE,"general";"via2",#N/A,TRUE,"general";"via3",#N/A,TRUE,"general"}</definedName>
    <definedName name="mdd" localSheetId="15">{"via1",#N/A,TRUE,"general";"via2",#N/A,TRUE,"general";"via3",#N/A,TRUE,"general"}</definedName>
    <definedName name="mdd" localSheetId="14">{"via1",#N/A,TRUE,"general";"via2",#N/A,TRUE,"general";"via3",#N/A,TRUE,"general"}</definedName>
    <definedName name="mdd">{"via1",#N/A,TRUE,"general";"via2",#N/A,TRUE,"general";"via3",#N/A,TRUE,"general"}</definedName>
    <definedName name="mecanico" localSheetId="12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canico" localSheetId="15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canico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didor_1_2">[16]Precios!$C$256</definedName>
    <definedName name="Medidor_3_4">[16]Precios!$C$257</definedName>
    <definedName name="Medio_de_soporte___Grava_1__a_1_2">[16]Precios!$C$38</definedName>
    <definedName name="Medio_de_soporte___Grava_1_1_2__a_1">[16]Precios!$C$37</definedName>
    <definedName name="Medio_de_soporte___Grava_1_2__a_1_8">[16]Precios!$C$39</definedName>
    <definedName name="Medio_de_soporte___Grava_1_8__a_2_mm">[16]Precios!$C$40</definedName>
    <definedName name="meg" localSheetId="12">{"TAB1",#N/A,TRUE,"GENERAL";"TAB2",#N/A,TRUE,"GENERAL";"TAB3",#N/A,TRUE,"GENERAL";"TAB4",#N/A,TRUE,"GENERAL";"TAB5",#N/A,TRUE,"GENERAL"}</definedName>
    <definedName name="meg" localSheetId="11">{"TAB1",#N/A,TRUE,"GENERAL";"TAB2",#N/A,TRUE,"GENERAL";"TAB3",#N/A,TRUE,"GENERAL";"TAB4",#N/A,TRUE,"GENERAL";"TAB5",#N/A,TRUE,"GENERAL"}</definedName>
    <definedName name="meg" localSheetId="13">{"TAB1",#N/A,TRUE,"GENERAL";"TAB2",#N/A,TRUE,"GENERAL";"TAB3",#N/A,TRUE,"GENERAL";"TAB4",#N/A,TRUE,"GENERAL";"TAB5",#N/A,TRUE,"GENERAL"}</definedName>
    <definedName name="meg" localSheetId="15">{"TAB1",#N/A,TRUE,"GENERAL";"TAB2",#N/A,TRUE,"GENERAL";"TAB3",#N/A,TRUE,"GENERAL";"TAB4",#N/A,TRUE,"GENERAL";"TAB5",#N/A,TRUE,"GENERAL"}</definedName>
    <definedName name="meg" localSheetId="14">{"TAB1",#N/A,TRUE,"GENERAL";"TAB2",#N/A,TRUE,"GENERAL";"TAB3",#N/A,TRUE,"GENERAL";"TAB4",#N/A,TRUE,"GENERAL";"TAB5",#N/A,TRUE,"GENERAL"}</definedName>
    <definedName name="meg">{"TAB1",#N/A,TRUE,"GENERAL";"TAB2",#N/A,TRUE,"GENERAL";"TAB3",#N/A,TRUE,"GENERAL";"TAB4",#N/A,TRUE,"GENERAL";"TAB5",#N/A,TRUE,"GENERAL"}</definedName>
    <definedName name="mejoramientosubrasante" localSheetId="8">#REF!</definedName>
    <definedName name="mejoramientosubrasante">#REF!</definedName>
    <definedName name="mem" localSheetId="12">{#N/A,#N/A,FALSE,"Costos Productos 6A";#N/A,#N/A,FALSE,"Costo Unitario Total H-94-12"}</definedName>
    <definedName name="mem" localSheetId="15">{#N/A,#N/A,FALSE,"Costos Productos 6A";#N/A,#N/A,FALSE,"Costo Unitario Total H-94-12"}</definedName>
    <definedName name="mem">{#N/A,#N/A,FALSE,"Costos Productos 6A";#N/A,#N/A,FALSE,"Costo Unitario Total H-94-12"}</definedName>
    <definedName name="memorias" localSheetId="12">{#N/A,#N/A,FALSE,"CIBHA05A";#N/A,#N/A,FALSE,"CIBHA05B"}</definedName>
    <definedName name="memorias" localSheetId="15">{#N/A,#N/A,FALSE,"CIBHA05A";#N/A,#N/A,FALSE,"CIBHA05B"}</definedName>
    <definedName name="memorias">{#N/A,#N/A,FALSE,"CIBHA05A";#N/A,#N/A,FALSE,"CIBHA05B"}</definedName>
    <definedName name="MEMPYGH" localSheetId="12">{#N/A,#N/A,FALSE,"Costos Productos 6A";#N/A,#N/A,FALSE,"Costo Unitario Total H-94-12"}</definedName>
    <definedName name="MEMPYGH" localSheetId="15">{#N/A,#N/A,FALSE,"Costos Productos 6A";#N/A,#N/A,FALSE,"Costo Unitario Total H-94-12"}</definedName>
    <definedName name="MEMPYGH">{#N/A,#N/A,FALSE,"Costos Productos 6A";#N/A,#N/A,FALSE,"Costo Unitario Total H-94-12"}</definedName>
    <definedName name="MEMPYGHIS" localSheetId="12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localSheetId="15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OR">[41]Datos!$A$23</definedName>
    <definedName name="meses" localSheetId="8">#REF!</definedName>
    <definedName name="meses">#REF!</definedName>
    <definedName name="MEZCC">[13]Precios!$C$180</definedName>
    <definedName name="MEZCLADORA" localSheetId="8">#REF!</definedName>
    <definedName name="mezcladora">[32]Equipo!$C$16</definedName>
    <definedName name="mfgjrdt" localSheetId="12">{"TAB1",#N/A,TRUE,"GENERAL";"TAB2",#N/A,TRUE,"GENERAL";"TAB3",#N/A,TRUE,"GENERAL";"TAB4",#N/A,TRUE,"GENERAL";"TAB5",#N/A,TRUE,"GENERAL"}</definedName>
    <definedName name="mfgjrdt" localSheetId="11">{"TAB1",#N/A,TRUE,"GENERAL";"TAB2",#N/A,TRUE,"GENERAL";"TAB3",#N/A,TRUE,"GENERAL";"TAB4",#N/A,TRUE,"GENERAL";"TAB5",#N/A,TRUE,"GENERAL"}</definedName>
    <definedName name="mfgjrdt" localSheetId="13">{"TAB1",#N/A,TRUE,"GENERAL";"TAB2",#N/A,TRUE,"GENERAL";"TAB3",#N/A,TRUE,"GENERAL";"TAB4",#N/A,TRUE,"GENERAL";"TAB5",#N/A,TRUE,"GENERAL"}</definedName>
    <definedName name="mfgjrdt" localSheetId="15">{"TAB1",#N/A,TRUE,"GENERAL";"TAB2",#N/A,TRUE,"GENERAL";"TAB3",#N/A,TRUE,"GENERAL";"TAB4",#N/A,TRUE,"GENERAL";"TAB5",#N/A,TRUE,"GENERAL"}</definedName>
    <definedName name="mfgjrdt" localSheetId="14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ghm" localSheetId="12">{"via1",#N/A,TRUE,"general";"via2",#N/A,TRUE,"general";"via3",#N/A,TRUE,"general"}</definedName>
    <definedName name="mghm" localSheetId="11">{"via1",#N/A,TRUE,"general";"via2",#N/A,TRUE,"general";"via3",#N/A,TRUE,"general"}</definedName>
    <definedName name="mghm" localSheetId="13">{"via1",#N/A,TRUE,"general";"via2",#N/A,TRUE,"general";"via3",#N/A,TRUE,"general"}</definedName>
    <definedName name="mghm" localSheetId="15">{"via1",#N/A,TRUE,"general";"via2",#N/A,TRUE,"general";"via3",#N/A,TRUE,"general"}</definedName>
    <definedName name="mghm" localSheetId="14">{"via1",#N/A,TRUE,"general";"via2",#N/A,TRUE,"general";"via3",#N/A,TRUE,"general"}</definedName>
    <definedName name="mghm">{"via1",#N/A,TRUE,"general";"via2",#N/A,TRUE,"general";"via3",#N/A,TRUE,"general"}</definedName>
    <definedName name="Mínimo">#REF!</definedName>
    <definedName name="mjmj" localSheetId="12">{"via1",#N/A,TRUE,"general";"via2",#N/A,TRUE,"general";"via3",#N/A,TRUE,"general"}</definedName>
    <definedName name="mjmj" localSheetId="11">{"via1",#N/A,TRUE,"general";"via2",#N/A,TRUE,"general";"via3",#N/A,TRUE,"general"}</definedName>
    <definedName name="mjmj" localSheetId="13">{"via1",#N/A,TRUE,"general";"via2",#N/A,TRUE,"general";"via3",#N/A,TRUE,"general"}</definedName>
    <definedName name="mjmj" localSheetId="15">{"via1",#N/A,TRUE,"general";"via2",#N/A,TRUE,"general";"via3",#N/A,TRUE,"general"}</definedName>
    <definedName name="mjmj" localSheetId="14">{"via1",#N/A,TRUE,"general";"via2",#N/A,TRUE,"general";"via3",#N/A,TRUE,"general"}</definedName>
    <definedName name="mjmj">{"via1",#N/A,TRUE,"general";"via2",#N/A,TRUE,"general";"via3",#N/A,TRUE,"general"}</definedName>
    <definedName name="mjmjmn" localSheetId="12">{"via1",#N/A,TRUE,"general";"via2",#N/A,TRUE,"general";"via3",#N/A,TRUE,"general"}</definedName>
    <definedName name="mjmjmn" localSheetId="11">{"via1",#N/A,TRUE,"general";"via2",#N/A,TRUE,"general";"via3",#N/A,TRUE,"general"}</definedName>
    <definedName name="mjmjmn" localSheetId="13">{"via1",#N/A,TRUE,"general";"via2",#N/A,TRUE,"general";"via3",#N/A,TRUE,"general"}</definedName>
    <definedName name="mjmjmn" localSheetId="15">{"via1",#N/A,TRUE,"general";"via2",#N/A,TRUE,"general";"via3",#N/A,TRUE,"general"}</definedName>
    <definedName name="mjmjmn" localSheetId="14">{"via1",#N/A,TRUE,"general";"via2",#N/A,TRUE,"general";"via3",#N/A,TRUE,"general"}</definedName>
    <definedName name="mjmjmn">{"via1",#N/A,TRUE,"general";"via2",#N/A,TRUE,"general";"via3",#N/A,TRUE,"general"}</definedName>
    <definedName name="mjnhgkio" localSheetId="12">{"via1",#N/A,TRUE,"general";"via2",#N/A,TRUE,"general";"via3",#N/A,TRUE,"general"}</definedName>
    <definedName name="mjnhgkio" localSheetId="11">{"via1",#N/A,TRUE,"general";"via2",#N/A,TRUE,"general";"via3",#N/A,TRUE,"general"}</definedName>
    <definedName name="mjnhgkio" localSheetId="13">{"via1",#N/A,TRUE,"general";"via2",#N/A,TRUE,"general";"via3",#N/A,TRUE,"general"}</definedName>
    <definedName name="mjnhgkio" localSheetId="15">{"via1",#N/A,TRUE,"general";"via2",#N/A,TRUE,"general";"via3",#N/A,TRUE,"general"}</definedName>
    <definedName name="mjnhgkio" localSheetId="14">{"via1",#N/A,TRUE,"general";"via2",#N/A,TRUE,"general";"via3",#N/A,TRUE,"general"}</definedName>
    <definedName name="mjnhgkio">{"via1",#N/A,TRUE,"general";"via2",#N/A,TRUE,"general";"via3",#N/A,TRUE,"general"}</definedName>
    <definedName name="MLKJ" localSheetId="12">{#N/A,#N/A,FALSE,"Costos Productos 6A";#N/A,#N/A,FALSE,"Costo Unitario Total H-94-12"}</definedName>
    <definedName name="MLKJ" localSheetId="15">{#N/A,#N/A,FALSE,"Costos Productos 6A";#N/A,#N/A,FALSE,"Costo Unitario Total H-94-12"}</definedName>
    <definedName name="MLKJ">{#N/A,#N/A,FALSE,"Costos Productos 6A";#N/A,#N/A,FALSE,"Costo Unitario Total H-94-12"}</definedName>
    <definedName name="mmjmjh" localSheetId="12">{"TAB1",#N/A,TRUE,"GENERAL";"TAB2",#N/A,TRUE,"GENERAL";"TAB3",#N/A,TRUE,"GENERAL";"TAB4",#N/A,TRUE,"GENERAL";"TAB5",#N/A,TRUE,"GENERAL"}</definedName>
    <definedName name="mmjmjh" localSheetId="11">{"TAB1",#N/A,TRUE,"GENERAL";"TAB2",#N/A,TRUE,"GENERAL";"TAB3",#N/A,TRUE,"GENERAL";"TAB4",#N/A,TRUE,"GENERAL";"TAB5",#N/A,TRUE,"GENERAL"}</definedName>
    <definedName name="mmjmjh" localSheetId="13">{"TAB1",#N/A,TRUE,"GENERAL";"TAB2",#N/A,TRUE,"GENERAL";"TAB3",#N/A,TRUE,"GENERAL";"TAB4",#N/A,TRUE,"GENERAL";"TAB5",#N/A,TRUE,"GENERAL"}</definedName>
    <definedName name="mmjmjh" localSheetId="15">{"TAB1",#N/A,TRUE,"GENERAL";"TAB2",#N/A,TRUE,"GENERAL";"TAB3",#N/A,TRUE,"GENERAL";"TAB4",#N/A,TRUE,"GENERAL";"TAB5",#N/A,TRUE,"GENERAL"}</definedName>
    <definedName name="mmjmjh" localSheetId="14">{"TAB1",#N/A,TRUE,"GENERAL";"TAB2",#N/A,TRUE,"GENERAL";"TAB3",#N/A,TRUE,"GENERAL";"TAB4",#N/A,TRUE,"GENERAL";"TAB5",#N/A,TRUE,"GENERAL"}</definedName>
    <definedName name="mmjmjh">{"TAB1",#N/A,TRUE,"GENERAL";"TAB2",#N/A,TRUE,"GENERAL";"TAB3",#N/A,TRUE,"GENERAL";"TAB4",#N/A,TRUE,"GENERAL";"TAB5",#N/A,TRUE,"GENERAL"}</definedName>
    <definedName name="mmm" localSheetId="12">{"TAB1",#N/A,TRUE,"GENERAL";"TAB2",#N/A,TRUE,"GENERAL";"TAB3",#N/A,TRUE,"GENERAL";"TAB4",#N/A,TRUE,"GENERAL";"TAB5",#N/A,TRUE,"GENERAL"}</definedName>
    <definedName name="mmm" localSheetId="11">{"TAB1",#N/A,TRUE,"GENERAL";"TAB2",#N/A,TRUE,"GENERAL";"TAB3",#N/A,TRUE,"GENERAL";"TAB4",#N/A,TRUE,"GENERAL";"TAB5",#N/A,TRUE,"GENERAL"}</definedName>
    <definedName name="mmm" localSheetId="13">{"TAB1",#N/A,TRUE,"GENERAL";"TAB2",#N/A,TRUE,"GENERAL";"TAB3",#N/A,TRUE,"GENERAL";"TAB4",#N/A,TRUE,"GENERAL";"TAB5",#N/A,TRUE,"GENERAL"}</definedName>
    <definedName name="mmm" localSheetId="15">{"TAB1",#N/A,TRUE,"GENERAL";"TAB2",#N/A,TRUE,"GENERAL";"TAB3",#N/A,TRUE,"GENERAL";"TAB4",#N/A,TRUE,"GENERAL";"TAB5",#N/A,TRUE,"GENERAL"}</definedName>
    <definedName name="mmm" localSheetId="14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 localSheetId="12">{"via1",#N/A,TRUE,"general";"via2",#N/A,TRUE,"general";"via3",#N/A,TRUE,"general"}</definedName>
    <definedName name="mmmh" localSheetId="11">{"via1",#N/A,TRUE,"general";"via2",#N/A,TRUE,"general";"via3",#N/A,TRUE,"general"}</definedName>
    <definedName name="mmmh" localSheetId="13">{"via1",#N/A,TRUE,"general";"via2",#N/A,TRUE,"general";"via3",#N/A,TRUE,"general"}</definedName>
    <definedName name="mmmh" localSheetId="15">{"via1",#N/A,TRUE,"general";"via2",#N/A,TRUE,"general";"via3",#N/A,TRUE,"general"}</definedName>
    <definedName name="mmmh" localSheetId="14">{"via1",#N/A,TRUE,"general";"via2",#N/A,TRUE,"general";"via3",#N/A,TRUE,"general"}</definedName>
    <definedName name="mmmh">{"via1",#N/A,TRUE,"general";"via2",#N/A,TRUE,"general";"via3",#N/A,TRUE,"general"}</definedName>
    <definedName name="mmmmm" localSheetId="12">{#N/A,#N/A,FALSE,"CCTV"}</definedName>
    <definedName name="mmmmm" localSheetId="15">{#N/A,#N/A,FALSE,"CCTV"}</definedName>
    <definedName name="mmmmm">{#N/A,#N/A,FALSE,"CCTV"}</definedName>
    <definedName name="mmmmmjyt" localSheetId="12">{"TAB1",#N/A,TRUE,"GENERAL";"TAB2",#N/A,TRUE,"GENERAL";"TAB3",#N/A,TRUE,"GENERAL";"TAB4",#N/A,TRUE,"GENERAL";"TAB5",#N/A,TRUE,"GENERAL"}</definedName>
    <definedName name="mmmmmjyt" localSheetId="11">{"TAB1",#N/A,TRUE,"GENERAL";"TAB2",#N/A,TRUE,"GENERAL";"TAB3",#N/A,TRUE,"GENERAL";"TAB4",#N/A,TRUE,"GENERAL";"TAB5",#N/A,TRUE,"GENERAL"}</definedName>
    <definedName name="mmmmmjyt" localSheetId="13">{"TAB1",#N/A,TRUE,"GENERAL";"TAB2",#N/A,TRUE,"GENERAL";"TAB3",#N/A,TRUE,"GENERAL";"TAB4",#N/A,TRUE,"GENERAL";"TAB5",#N/A,TRUE,"GENERAL"}</definedName>
    <definedName name="mmmmmjyt" localSheetId="15">{"TAB1",#N/A,TRUE,"GENERAL";"TAB2",#N/A,TRUE,"GENERAL";"TAB3",#N/A,TRUE,"GENERAL";"TAB4",#N/A,TRUE,"GENERAL";"TAB5",#N/A,TRUE,"GENERAL"}</definedName>
    <definedName name="mmmmmjyt" localSheetId="14">{"TAB1",#N/A,TRUE,"GENERAL";"TAB2",#N/A,TRUE,"GENERAL";"TAB3",#N/A,TRUE,"GENERAL";"TAB4",#N/A,TRUE,"GENERAL";"TAB5",#N/A,TRUE,"GENERAL"}</definedName>
    <definedName name="mmmmmjyt">{"TAB1",#N/A,TRUE,"GENERAL";"TAB2",#N/A,TRUE,"GENERAL";"TAB3",#N/A,TRUE,"GENERAL";"TAB4",#N/A,TRUE,"GENERAL";"TAB5",#N/A,TRUE,"GENERAL"}</definedName>
    <definedName name="mmmmmmg" localSheetId="12">{"via1",#N/A,TRUE,"general";"via2",#N/A,TRUE,"general";"via3",#N/A,TRUE,"general"}</definedName>
    <definedName name="mmmmmmg" localSheetId="11">{"via1",#N/A,TRUE,"general";"via2",#N/A,TRUE,"general";"via3",#N/A,TRUE,"general"}</definedName>
    <definedName name="mmmmmmg" localSheetId="13">{"via1",#N/A,TRUE,"general";"via2",#N/A,TRUE,"general";"via3",#N/A,TRUE,"general"}</definedName>
    <definedName name="mmmmmmg" localSheetId="15">{"via1",#N/A,TRUE,"general";"via2",#N/A,TRUE,"general";"via3",#N/A,TRUE,"general"}</definedName>
    <definedName name="mmmmmmg" localSheetId="14">{"via1",#N/A,TRUE,"general";"via2",#N/A,TRUE,"general";"via3",#N/A,TRUE,"general"}</definedName>
    <definedName name="mmmmmmg">{"via1",#N/A,TRUE,"general";"via2",#N/A,TRUE,"general";"via3",#N/A,TRUE,"general"}</definedName>
    <definedName name="MN" localSheetId="12">{"via1",#N/A,TRUE,"general";"via2",#N/A,TRUE,"general";"via3",#N/A,TRUE,"general"}</definedName>
    <definedName name="MN" localSheetId="11">{"via1",#N/A,TRUE,"general";"via2",#N/A,TRUE,"general";"via3",#N/A,TRUE,"general"}</definedName>
    <definedName name="MN" localSheetId="13">{"via1",#N/A,TRUE,"general";"via2",#N/A,TRUE,"general";"via3",#N/A,TRUE,"general"}</definedName>
    <definedName name="MN" localSheetId="15">{"via1",#N/A,TRUE,"general";"via2",#N/A,TRUE,"general";"via3",#N/A,TRUE,"general"}</definedName>
    <definedName name="MN" localSheetId="14">{"via1",#N/A,TRUE,"general";"via2",#N/A,TRUE,"general";"via3",#N/A,TRUE,"general"}</definedName>
    <definedName name="MN">{"via1",#N/A,TRUE,"general";"via2",#N/A,TRUE,"general";"via3",#N/A,TRUE,"general"}</definedName>
    <definedName name="MO">#REF!</definedName>
    <definedName name="mob">[65]M.Ob!$B$10:$C$45</definedName>
    <definedName name="MOBRA">[41]Mobra!$A$5:$A$1000</definedName>
    <definedName name="MOBRAS">[41]Mobra!$A$4:$D$1000</definedName>
    <definedName name="Modulos_sedimentación">[16]Precios!$C$126</definedName>
    <definedName name="MOR1_4" localSheetId="8">#REF!</definedName>
    <definedName name="MOR1_4">#REF!</definedName>
    <definedName name="mor13i">[6]subpro!$G$98</definedName>
    <definedName name="mor14i">[6]subpro!$G$85</definedName>
    <definedName name="MORT12">[13]Concretos!$M$23</definedName>
    <definedName name="mort13">[13]Concretos!$M$24</definedName>
    <definedName name="MORTE12" localSheetId="8">#REF!</definedName>
    <definedName name="MORTE12">#REF!</definedName>
    <definedName name="MORTE14" localSheetId="8">#REF!</definedName>
    <definedName name="MORTE14">#REF!</definedName>
    <definedName name="morte15" localSheetId="8">#REF!</definedName>
    <definedName name="morte15">#REF!</definedName>
    <definedName name="MORTE16" localSheetId="8">#REF!</definedName>
    <definedName name="MORTE16">#REF!</definedName>
    <definedName name="mortero" localSheetId="8">#REF!</definedName>
    <definedName name="mortero">#REF!</definedName>
    <definedName name="MORTERO_1_2_CON_IMPERMEABILIZANTE__REPELLO_2cm.">[16]Basicos!$C$66</definedName>
    <definedName name="mortero_1_3">[19]MATERIALES!$C$61</definedName>
    <definedName name="mortero_1_4">[19]MATERIALES!$C$62</definedName>
    <definedName name="MORTERO12">[56]concretos!$H$87</definedName>
    <definedName name="mortero12i">#REF!</definedName>
    <definedName name="mortero14" localSheetId="8">[40]unitario!$G$1283</definedName>
    <definedName name="mortero14">[54]unitario!$G$1283</definedName>
    <definedName name="motobomba">'[33]PRESTACIONES SOCIALES'!#REF!</definedName>
    <definedName name="MPA" localSheetId="12">{"'Sheet1'!$A$1:$G$85"}</definedName>
    <definedName name="MPA" localSheetId="15">{"'Sheet1'!$A$1:$G$85"}</definedName>
    <definedName name="MPA">{"'Sheet1'!$A$1:$G$85"}</definedName>
    <definedName name="MRO">#REF!</definedName>
    <definedName name="msoga">'[4]A.U. BASICOS2'!$C$19</definedName>
    <definedName name="municipio">#REF!</definedName>
    <definedName name="mur">[6]subpro!$G$109</definedName>
    <definedName name="muro" localSheetId="8">#REF!</definedName>
    <definedName name="muro">#REF!</definedName>
    <definedName name="Muro_calado">[16]Basicos!$C$160</definedName>
    <definedName name="murocontencion" localSheetId="8">#REF!</definedName>
    <definedName name="murocontencion">#REF!</definedName>
    <definedName name="MUROSOGA">#REF!</definedName>
    <definedName name="MUROTIZON">#REF!</definedName>
    <definedName name="mursog">[16]Basicos!$C$155</definedName>
    <definedName name="murt">[6]subpro!$G$120</definedName>
    <definedName name="n" localSheetId="12">{"via1",#N/A,TRUE,"general";"via2",#N/A,TRUE,"general";"via3",#N/A,TRUE,"general"}</definedName>
    <definedName name="n" localSheetId="11">{"via1",#N/A,TRUE,"general";"via2",#N/A,TRUE,"general";"via3",#N/A,TRUE,"general"}</definedName>
    <definedName name="n" localSheetId="13">{"via1",#N/A,TRUE,"general";"via2",#N/A,TRUE,"general";"via3",#N/A,TRUE,"general"}</definedName>
    <definedName name="n" localSheetId="15">{"via1",#N/A,TRUE,"general";"via2",#N/A,TRUE,"general";"via3",#N/A,TRUE,"general"}</definedName>
    <definedName name="n" localSheetId="14">{"via1",#N/A,TRUE,"general";"via2",#N/A,TRUE,"general";"via3",#N/A,TRUE,"general"}</definedName>
    <definedName name="n">{"via1",#N/A,TRUE,"general";"via2",#N/A,TRUE,"general";"via3",#N/A,TRUE,"general"}</definedName>
    <definedName name="Na" localSheetId="8">#REF!</definedName>
    <definedName name="Na">#REF!</definedName>
    <definedName name="NANA" localSheetId="12">#REF!</definedName>
    <definedName name="NANA" localSheetId="11">#REF!</definedName>
    <definedName name="NANA" localSheetId="13">#REF!</definedName>
    <definedName name="NANA" localSheetId="15">#REF!</definedName>
    <definedName name="NANA" localSheetId="14">#REF!</definedName>
    <definedName name="NANA">#REF!</definedName>
    <definedName name="Nb" localSheetId="8">#REF!</definedName>
    <definedName name="Nb">#REF!</definedName>
    <definedName name="nbvnv" localSheetId="12">{"via1",#N/A,TRUE,"general";"via2",#N/A,TRUE,"general";"via3",#N/A,TRUE,"general"}</definedName>
    <definedName name="nbvnv" localSheetId="11">{"via1",#N/A,TRUE,"general";"via2",#N/A,TRUE,"general";"via3",#N/A,TRUE,"general"}</definedName>
    <definedName name="nbvnv" localSheetId="13">{"via1",#N/A,TRUE,"general";"via2",#N/A,TRUE,"general";"via3",#N/A,TRUE,"general"}</definedName>
    <definedName name="nbvnv" localSheetId="15">{"via1",#N/A,TRUE,"general";"via2",#N/A,TRUE,"general";"via3",#N/A,TRUE,"general"}</definedName>
    <definedName name="nbvnv" localSheetId="14">{"via1",#N/A,TRUE,"general";"via2",#N/A,TRUE,"general";"via3",#N/A,TRUE,"general"}</definedName>
    <definedName name="nbvnv">{"via1",#N/A,TRUE,"general";"via2",#N/A,TRUE,"general";"via3",#N/A,TRUE,"general"}</definedName>
    <definedName name="Nc" localSheetId="8">#REF!</definedName>
    <definedName name="Nc">#REF!</definedName>
    <definedName name="Nd" localSheetId="8">#REF!</definedName>
    <definedName name="Nd">#REF!</definedName>
    <definedName name="NDHS" localSheetId="12">{"TAB1",#N/A,TRUE,"GENERAL";"TAB2",#N/A,TRUE,"GENERAL";"TAB3",#N/A,TRUE,"GENERAL";"TAB4",#N/A,TRUE,"GENERAL";"TAB5",#N/A,TRUE,"GENERAL"}</definedName>
    <definedName name="NDHS" localSheetId="11">{"TAB1",#N/A,TRUE,"GENERAL";"TAB2",#N/A,TRUE,"GENERAL";"TAB3",#N/A,TRUE,"GENERAL";"TAB4",#N/A,TRUE,"GENERAL";"TAB5",#N/A,TRUE,"GENERAL"}</definedName>
    <definedName name="NDHS" localSheetId="13">{"TAB1",#N/A,TRUE,"GENERAL";"TAB2",#N/A,TRUE,"GENERAL";"TAB3",#N/A,TRUE,"GENERAL";"TAB4",#N/A,TRUE,"GENERAL";"TAB5",#N/A,TRUE,"GENERAL"}</definedName>
    <definedName name="NDHS" localSheetId="15">{"TAB1",#N/A,TRUE,"GENERAL";"TAB2",#N/A,TRUE,"GENERAL";"TAB3",#N/A,TRUE,"GENERAL";"TAB4",#N/A,TRUE,"GENERAL";"TAB5",#N/A,TRUE,"GENERAL"}</definedName>
    <definedName name="NDHS" localSheetId="14">{"TAB1",#N/A,TRUE,"GENERAL";"TAB2",#N/A,TRUE,"GENERAL";"TAB3",#N/A,TRUE,"GENERAL";"TAB4",#N/A,TRUE,"GENERAL";"TAB5",#N/A,TRUE,"GENERAL"}</definedName>
    <definedName name="NDHS">{"TAB1",#N/A,TRUE,"GENERAL";"TAB2",#N/A,TRUE,"GENERAL";"TAB3",#N/A,TRUE,"GENERAL";"TAB4",#N/A,TRUE,"GENERAL";"TAB5",#N/A,TRUE,"GENERAL"}</definedName>
    <definedName name="Ne" localSheetId="8">#REF!</definedName>
    <definedName name="Ne">#REF!</definedName>
    <definedName name="NEOLAI" localSheetId="8">#REF!</definedName>
    <definedName name="NEOLAI">#REF!</definedName>
    <definedName name="NES">#REF!</definedName>
    <definedName name="NEWNAME" localSheetId="12">{#N/A,#N/A,FALSE,"CCTV"}</definedName>
    <definedName name="NEWNAME" localSheetId="15">{#N/A,#N/A,FALSE,"CCTV"}</definedName>
    <definedName name="NEWNAME">{#N/A,#N/A,FALSE,"CCTV"}</definedName>
    <definedName name="nf" localSheetId="12">{"TAB1",#N/A,TRUE,"GENERAL";"TAB2",#N/A,TRUE,"GENERAL";"TAB3",#N/A,TRUE,"GENERAL";"TAB4",#N/A,TRUE,"GENERAL";"TAB5",#N/A,TRUE,"GENERAL"}</definedName>
    <definedName name="nf" localSheetId="11">{"TAB1",#N/A,TRUE,"GENERAL";"TAB2",#N/A,TRUE,"GENERAL";"TAB3",#N/A,TRUE,"GENERAL";"TAB4",#N/A,TRUE,"GENERAL";"TAB5",#N/A,TRUE,"GENERAL"}</definedName>
    <definedName name="nf" localSheetId="13">{"TAB1",#N/A,TRUE,"GENERAL";"TAB2",#N/A,TRUE,"GENERAL";"TAB3",#N/A,TRUE,"GENERAL";"TAB4",#N/A,TRUE,"GENERAL";"TAB5",#N/A,TRUE,"GENERAL"}</definedName>
    <definedName name="nf" localSheetId="15">{"TAB1",#N/A,TRUE,"GENERAL";"TAB2",#N/A,TRUE,"GENERAL";"TAB3",#N/A,TRUE,"GENERAL";"TAB4",#N/A,TRUE,"GENERAL";"TAB5",#N/A,TRUE,"GENERAL"}</definedName>
    <definedName name="nf" localSheetId="14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 localSheetId="12">{"via1",#N/A,TRUE,"general";"via2",#N/A,TRUE,"general";"via3",#N/A,TRUE,"general"}</definedName>
    <definedName name="nfg" localSheetId="11">{"via1",#N/A,TRUE,"general";"via2",#N/A,TRUE,"general";"via3",#N/A,TRUE,"general"}</definedName>
    <definedName name="nfg" localSheetId="13">{"via1",#N/A,TRUE,"general";"via2",#N/A,TRUE,"general";"via3",#N/A,TRUE,"general"}</definedName>
    <definedName name="nfg" localSheetId="15">{"via1",#N/A,TRUE,"general";"via2",#N/A,TRUE,"general";"via3",#N/A,TRUE,"general"}</definedName>
    <definedName name="nfg" localSheetId="14">{"via1",#N/A,TRUE,"general";"via2",#N/A,TRUE,"general";"via3",#N/A,TRUE,"general"}</definedName>
    <definedName name="nfg">{"via1",#N/A,TRUE,"general";"via2",#N/A,TRUE,"general";"via3",#N/A,TRUE,"general"}</definedName>
    <definedName name="nfgn" localSheetId="12">{"via1",#N/A,TRUE,"general";"via2",#N/A,TRUE,"general";"via3",#N/A,TRUE,"general"}</definedName>
    <definedName name="nfgn" localSheetId="11">{"via1",#N/A,TRUE,"general";"via2",#N/A,TRUE,"general";"via3",#N/A,TRUE,"general"}</definedName>
    <definedName name="nfgn" localSheetId="13">{"via1",#N/A,TRUE,"general";"via2",#N/A,TRUE,"general";"via3",#N/A,TRUE,"general"}</definedName>
    <definedName name="nfgn" localSheetId="15">{"via1",#N/A,TRUE,"general";"via2",#N/A,TRUE,"general";"via3",#N/A,TRUE,"general"}</definedName>
    <definedName name="nfgn" localSheetId="14">{"via1",#N/A,TRUE,"general";"via2",#N/A,TRUE,"general";"via3",#N/A,TRUE,"general"}</definedName>
    <definedName name="nfgn">{"via1",#N/A,TRUE,"general";"via2",#N/A,TRUE,"general";"via3",#N/A,TRUE,"general"}</definedName>
    <definedName name="ngdn" localSheetId="12">{"TAB1",#N/A,TRUE,"GENERAL";"TAB2",#N/A,TRUE,"GENERAL";"TAB3",#N/A,TRUE,"GENERAL";"TAB4",#N/A,TRUE,"GENERAL";"TAB5",#N/A,TRUE,"GENERAL"}</definedName>
    <definedName name="ngdn" localSheetId="11">{"TAB1",#N/A,TRUE,"GENERAL";"TAB2",#N/A,TRUE,"GENERAL";"TAB3",#N/A,TRUE,"GENERAL";"TAB4",#N/A,TRUE,"GENERAL";"TAB5",#N/A,TRUE,"GENERAL"}</definedName>
    <definedName name="ngdn" localSheetId="13">{"TAB1",#N/A,TRUE,"GENERAL";"TAB2",#N/A,TRUE,"GENERAL";"TAB3",#N/A,TRUE,"GENERAL";"TAB4",#N/A,TRUE,"GENERAL";"TAB5",#N/A,TRUE,"GENERAL"}</definedName>
    <definedName name="ngdn" localSheetId="15">{"TAB1",#N/A,TRUE,"GENERAL";"TAB2",#N/A,TRUE,"GENERAL";"TAB3",#N/A,TRUE,"GENERAL";"TAB4",#N/A,TRUE,"GENERAL";"TAB5",#N/A,TRUE,"GENERAL"}</definedName>
    <definedName name="ngdn" localSheetId="14">{"TAB1",#N/A,TRUE,"GENERAL";"TAB2",#N/A,TRUE,"GENERAL";"TAB3",#N/A,TRUE,"GENERAL";"TAB4",#N/A,TRUE,"GENERAL";"TAB5",#N/A,TRUE,"GENERAL"}</definedName>
    <definedName name="ngdn">{"TAB1",#N/A,TRUE,"GENERAL";"TAB2",#N/A,TRUE,"GENERAL";"TAB3",#N/A,TRUE,"GENERAL";"TAB4",#N/A,TRUE,"GENERAL";"TAB5",#N/A,TRUE,"GENERAL"}</definedName>
    <definedName name="ngfh" localSheetId="12">{"via1",#N/A,TRUE,"general";"via2",#N/A,TRUE,"general";"via3",#N/A,TRUE,"general"}</definedName>
    <definedName name="ngfh" localSheetId="11">{"via1",#N/A,TRUE,"general";"via2",#N/A,TRUE,"general";"via3",#N/A,TRUE,"general"}</definedName>
    <definedName name="ngfh" localSheetId="13">{"via1",#N/A,TRUE,"general";"via2",#N/A,TRUE,"general";"via3",#N/A,TRUE,"general"}</definedName>
    <definedName name="ngfh" localSheetId="15">{"via1",#N/A,TRUE,"general";"via2",#N/A,TRUE,"general";"via3",#N/A,TRUE,"general"}</definedName>
    <definedName name="ngfh" localSheetId="14">{"via1",#N/A,TRUE,"general";"via2",#N/A,TRUE,"general";"via3",#N/A,TRUE,"general"}</definedName>
    <definedName name="ngfh">{"via1",#N/A,TRUE,"general";"via2",#N/A,TRUE,"general";"via3",#N/A,TRUE,"general"}</definedName>
    <definedName name="nhn" localSheetId="12">{"via1",#N/A,TRUE,"general";"via2",#N/A,TRUE,"general";"via3",#N/A,TRUE,"general"}</definedName>
    <definedName name="nhn" localSheetId="11">{"via1",#N/A,TRUE,"general";"via2",#N/A,TRUE,"general";"via3",#N/A,TRUE,"general"}</definedName>
    <definedName name="nhn" localSheetId="13">{"via1",#N/A,TRUE,"general";"via2",#N/A,TRUE,"general";"via3",#N/A,TRUE,"general"}</definedName>
    <definedName name="nhn" localSheetId="15">{"via1",#N/A,TRUE,"general";"via2",#N/A,TRUE,"general";"via3",#N/A,TRUE,"general"}</definedName>
    <definedName name="nhn" localSheetId="14">{"via1",#N/A,TRUE,"general";"via2",#N/A,TRUE,"general";"via3",#N/A,TRUE,"general"}</definedName>
    <definedName name="nhn">{"via1",#N/A,TRUE,"general";"via2",#N/A,TRUE,"general";"via3",#N/A,TRUE,"general"}</definedName>
    <definedName name="nhncfgn" localSheetId="12">{"TAB1",#N/A,TRUE,"GENERAL";"TAB2",#N/A,TRUE,"GENERAL";"TAB3",#N/A,TRUE,"GENERAL";"TAB4",#N/A,TRUE,"GENERAL";"TAB5",#N/A,TRUE,"GENERAL"}</definedName>
    <definedName name="nhncfgn" localSheetId="11">{"TAB1",#N/A,TRUE,"GENERAL";"TAB2",#N/A,TRUE,"GENERAL";"TAB3",#N/A,TRUE,"GENERAL";"TAB4",#N/A,TRUE,"GENERAL";"TAB5",#N/A,TRUE,"GENERAL"}</definedName>
    <definedName name="nhncfgn" localSheetId="13">{"TAB1",#N/A,TRUE,"GENERAL";"TAB2",#N/A,TRUE,"GENERAL";"TAB3",#N/A,TRUE,"GENERAL";"TAB4",#N/A,TRUE,"GENERAL";"TAB5",#N/A,TRUE,"GENERAL"}</definedName>
    <definedName name="nhncfgn" localSheetId="15">{"TAB1",#N/A,TRUE,"GENERAL";"TAB2",#N/A,TRUE,"GENERAL";"TAB3",#N/A,TRUE,"GENERAL";"TAB4",#N/A,TRUE,"GENERAL";"TAB5",#N/A,TRUE,"GENERAL"}</definedName>
    <definedName name="nhncfgn" localSheetId="14">{"TAB1",#N/A,TRUE,"GENERAL";"TAB2",#N/A,TRUE,"GENERAL";"TAB3",#N/A,TRUE,"GENERAL";"TAB4",#N/A,TRUE,"GENERAL";"TAB5",#N/A,TRUE,"GENERAL"}</definedName>
    <definedName name="nhncfgn">{"TAB1",#N/A,TRUE,"GENERAL";"TAB2",#N/A,TRUE,"GENERAL";"TAB3",#N/A,TRUE,"GENERAL";"TAB4",#N/A,TRUE,"GENERAL";"TAB5",#N/A,TRUE,"GENERAL"}</definedName>
    <definedName name="nhndr" localSheetId="12">{"via1",#N/A,TRUE,"general";"via2",#N/A,TRUE,"general";"via3",#N/A,TRUE,"general"}</definedName>
    <definedName name="nhndr" localSheetId="11">{"via1",#N/A,TRUE,"general";"via2",#N/A,TRUE,"general";"via3",#N/A,TRUE,"general"}</definedName>
    <definedName name="nhndr" localSheetId="13">{"via1",#N/A,TRUE,"general";"via2",#N/A,TRUE,"general";"via3",#N/A,TRUE,"general"}</definedName>
    <definedName name="nhndr" localSheetId="15">{"via1",#N/A,TRUE,"general";"via2",#N/A,TRUE,"general";"via3",#N/A,TRUE,"general"}</definedName>
    <definedName name="nhndr" localSheetId="14">{"via1",#N/A,TRUE,"general";"via2",#N/A,TRUE,"general";"via3",#N/A,TRUE,"general"}</definedName>
    <definedName name="nhndr">{"via1",#N/A,TRUE,"general";"via2",#N/A,TRUE,"general";"via3",#N/A,TRUE,"general"}</definedName>
    <definedName name="NIPLE_DE_1_2__ROSCADO_DE_HG_x_L__3_PULGADAS" localSheetId="8">#REF!</definedName>
    <definedName name="NIPLE_DE_1_2__ROSCADO_DE_HG_x_L__3_PULGADAS">#REF!</definedName>
    <definedName name="NIPLE_DE_3__B_x_EL_L__0.25_MTS" localSheetId="8">#REF!</definedName>
    <definedName name="NIPLE_DE_3__B_x_EL_L__0.25_MTS">#REF!</definedName>
    <definedName name="NIPLE_DE_4__B_x_EL_L__0.25_MTS" localSheetId="8">#REF!</definedName>
    <definedName name="NIPLE_DE_4__B_x_EL_L__0.25_MTS">#REF!</definedName>
    <definedName name="Niple_Ext._Bridados_L_0.11m_D_2">[16]Precios!$C$216</definedName>
    <definedName name="Niple_Ext._Bridados_L_0.15m_D_3">[16]Precios!$C$212</definedName>
    <definedName name="Niple_Ext._Bridados_L_0.20m_D_2">[16]Precios!$C$215</definedName>
    <definedName name="Niple_Ext._Bridados_L_0.20m_D_3">[16]Precios!$C$211</definedName>
    <definedName name="Niple_Ext._Bridados_L_0.20m_D_4">[16]Precios!$C$205</definedName>
    <definedName name="Niple_Ext._Bridados_L_0.20m_D_6">[16]Precios!$C$203</definedName>
    <definedName name="Niple_Ext._Bridados_L_0.28m_D_3">[16]Precios!$C$210</definedName>
    <definedName name="Niple_Ext._Bridados_L_0.30m_D_3">[16]Precios!$C$209</definedName>
    <definedName name="Niple_Ext._Bridados_L_0.30m_D_4">[16]Precios!$C$204</definedName>
    <definedName name="Niple_Ext._Bridados_L_0.30m_D_6">[16]Precios!$C$202</definedName>
    <definedName name="Niple_Ext._Bridados_L_0.31m_D_3">[16]Precios!$C$208</definedName>
    <definedName name="Niple_Ext._Bridados_L_0.32m_D_3">[16]Precios!$C$207</definedName>
    <definedName name="Niple_Ext._Bridados_L_0.37m_D_2">[16]Precios!$C$214</definedName>
    <definedName name="Niple_Ext._Bridados_L_0.56m_D_3">[16]Precios!$C$206</definedName>
    <definedName name="Niple_Ext._Bridados_L_0.5m_D_8">[16]Precios!$C$201</definedName>
    <definedName name="Niple_Ext._Bridados_L_0.62m_D_2">[16]Precios!$C$213</definedName>
    <definedName name="Niple_Ext._Bridados_L_0.75m_D_8">[16]Precios!$C$199</definedName>
    <definedName name="Niple_Ext._Bridados_L_0.85m_D_8">[16]Precios!$C$198</definedName>
    <definedName name="Niple_Ext._Bridados_L_1.0m_D_8">[16]Precios!$C$197</definedName>
    <definedName name="Niple_Ext._Bridados_L_1.2m_D_8">[16]Precios!$C$196</definedName>
    <definedName name="Niple_Ext._Bridados_L_2.05m_D_8">[16]Precios!$C$195</definedName>
    <definedName name="Niple_Ext._Bridados_L_3.20m_D_8">[16]Precios!$C$194</definedName>
    <definedName name="Niple_Ext._Bridados_L_3.70m_D_8">[16]Precios!$C$193</definedName>
    <definedName name="NIPLE_L__0.25" localSheetId="8">#REF!</definedName>
    <definedName name="NIPLE_L__0.25">#REF!</definedName>
    <definedName name="Niple_Pasamuros_Ext._Brida_x_Liso_L_0.4m_con_anillo_de_anclaje_D_3">[16]Precios!$C$188</definedName>
    <definedName name="Niple_Pasamuros_Ext._Brida_x_Liso_L_0.4m_con_anillo_de_anclaje_D_6">[16]Precios!$C$186</definedName>
    <definedName name="Niple_Pasamuros_Ext._Brida_x_Liso_L_0.5m_con_anillo_de_anclaje_D_8">[16]Precios!$C$184</definedName>
    <definedName name="Niple_Pasamuros_Ext._Bridados_L_0.5m_con_anillo_de_anclaje_D_8">[16]Precios!$C$179</definedName>
    <definedName name="Niple_Pasamuros_Ext._Bridados_L_0.6m_con_anillo_de_anclaje_D_3">[16]Precios!$C$183</definedName>
    <definedName name="Niple_Pasamuros_Ext._Bridados_L_0.6m_con_anillo_de_anclaje_D_4">[16]Precios!$C$182</definedName>
    <definedName name="Niple_Pasamuros_Ext._Bridados_L_0.6m_con_anillo_de_anclaje_D_6">[16]Precios!$C$181</definedName>
    <definedName name="Niple_Pasamuros_Ext._Bridados_L_3.0m_con_anillo_de_anclaje_D_8">[16]Precios!$C$180</definedName>
    <definedName name="Niple_pasamuros_Ext._Lisos_L_0.25m_con_anillo_de_anclaje_D_10">[16]Precios!$C$190</definedName>
    <definedName name="Niple_pasamuros_Ext._Lisos_L_0.25m_con_anillo_de_anclaje_D_14">[16]Precios!$C$189</definedName>
    <definedName name="Niple_Pasamuros_Ext._Lisos_L_0.25m_con_anillo_de_anclaje_D_8">[16]Precios!$C$192</definedName>
    <definedName name="Niple_Pasamuros_Ext._Lisos_L_0.3m_con_anillo_de_anclaje_D_8">[16]Precios!$C$191</definedName>
    <definedName name="Niple_Pasamuros_HD_Ext._Brida_x_Liso_L_0.3m_con_anillo_de_anclaje_D_8">[16]Precios!$C$185</definedName>
    <definedName name="nkknk" localSheetId="12">{#N/A,#N/A,FALSE,"CCTV"}</definedName>
    <definedName name="nkknk" localSheetId="15">{#N/A,#N/A,FALSE,"CCTV"}</definedName>
    <definedName name="nkknk">{#N/A,#N/A,FALSE,"CCTV"}</definedName>
    <definedName name="nmmmm" localSheetId="12">{"via1",#N/A,TRUE,"general";"via2",#N/A,TRUE,"general";"via3",#N/A,TRUE,"general"}</definedName>
    <definedName name="nmmmm" localSheetId="11">{"via1",#N/A,TRUE,"general";"via2",#N/A,TRUE,"general";"via3",#N/A,TRUE,"general"}</definedName>
    <definedName name="nmmmm" localSheetId="13">{"via1",#N/A,TRUE,"general";"via2",#N/A,TRUE,"general";"via3",#N/A,TRUE,"general"}</definedName>
    <definedName name="nmmmm" localSheetId="15">{"via1",#N/A,TRUE,"general";"via2",#N/A,TRUE,"general";"via3",#N/A,TRUE,"general"}</definedName>
    <definedName name="nmmmm" localSheetId="14">{"via1",#N/A,TRUE,"general";"via2",#N/A,TRUE,"general";"via3",#N/A,TRUE,"general"}</definedName>
    <definedName name="nmmmm">{"via1",#N/A,TRUE,"general";"via2",#N/A,TRUE,"general";"via3",#N/A,TRUE,"general"}</definedName>
    <definedName name="NN" localSheetId="12">{"TAB1",#N/A,TRUE,"GENERAL";"TAB2",#N/A,TRUE,"GENERAL";"TAB3",#N/A,TRUE,"GENERAL";"TAB4",#N/A,TRUE,"GENERAL";"TAB5",#N/A,TRUE,"GENERAL"}</definedName>
    <definedName name="NN" localSheetId="11">#REF!</definedName>
    <definedName name="NN" localSheetId="13">{"TAB1",#N/A,TRUE,"GENERAL";"TAB2",#N/A,TRUE,"GENERAL";"TAB3",#N/A,TRUE,"GENERAL";"TAB4",#N/A,TRUE,"GENERAL";"TAB5",#N/A,TRUE,"GENERAL"}</definedName>
    <definedName name="NN" localSheetId="15">{"TAB1",#N/A,TRUE,"GENERAL";"TAB2",#N/A,TRUE,"GENERAL";"TAB3",#N/A,TRUE,"GENERAL";"TAB4",#N/A,TRUE,"GENERAL";"TAB5",#N/A,TRUE,"GENERAL"}</definedName>
    <definedName name="NN" localSheetId="14">{"TAB1",#N/A,TRUE,"GENERAL";"TAB2",#N/A,TRUE,"GENERAL";"TAB3",#N/A,TRUE,"GENERAL";"TAB4",#N/A,TRUE,"GENERAL";"TAB5",#N/A,TRUE,"GENERAL"}</definedName>
    <definedName name="NN">{"TAB1",#N/A,TRUE,"GENERAL";"TAB2",#N/A,TRUE,"GENERAL";"TAB3",#N/A,TRUE,"GENERAL";"TAB4",#N/A,TRUE,"GENERAL";"TAB5",#N/A,TRUE,"GENERAL"}</definedName>
    <definedName name="nndng" localSheetId="12">{"TAB1",#N/A,TRUE,"GENERAL";"TAB2",#N/A,TRUE,"GENERAL";"TAB3",#N/A,TRUE,"GENERAL";"TAB4",#N/A,TRUE,"GENERAL";"TAB5",#N/A,TRUE,"GENERAL"}</definedName>
    <definedName name="nndng" localSheetId="11">{"TAB1",#N/A,TRUE,"GENERAL";"TAB2",#N/A,TRUE,"GENERAL";"TAB3",#N/A,TRUE,"GENERAL";"TAB4",#N/A,TRUE,"GENERAL";"TAB5",#N/A,TRUE,"GENERAL"}</definedName>
    <definedName name="nndng" localSheetId="13">{"TAB1",#N/A,TRUE,"GENERAL";"TAB2",#N/A,TRUE,"GENERAL";"TAB3",#N/A,TRUE,"GENERAL";"TAB4",#N/A,TRUE,"GENERAL";"TAB5",#N/A,TRUE,"GENERAL"}</definedName>
    <definedName name="nndng" localSheetId="15">{"TAB1",#N/A,TRUE,"GENERAL";"TAB2",#N/A,TRUE,"GENERAL";"TAB3",#N/A,TRUE,"GENERAL";"TAB4",#N/A,TRUE,"GENERAL";"TAB5",#N/A,TRUE,"GENERAL"}</definedName>
    <definedName name="nndng" localSheetId="14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localSheetId="12">{"TAB1",#N/A,TRUE,"GENERAL";"TAB2",#N/A,TRUE,"GENERAL";"TAB3",#N/A,TRUE,"GENERAL";"TAB4",#N/A,TRUE,"GENERAL";"TAB5",#N/A,TRUE,"GENERAL"}</definedName>
    <definedName name="nnn" localSheetId="15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 localSheetId="12">{"via1",#N/A,TRUE,"general";"via2",#N/A,TRUE,"general";"via3",#N/A,TRUE,"general"}</definedName>
    <definedName name="nnnhd" localSheetId="11">{"via1",#N/A,TRUE,"general";"via2",#N/A,TRUE,"general";"via3",#N/A,TRUE,"general"}</definedName>
    <definedName name="nnnhd" localSheetId="13">{"via1",#N/A,TRUE,"general";"via2",#N/A,TRUE,"general";"via3",#N/A,TRUE,"general"}</definedName>
    <definedName name="nnnhd" localSheetId="15">{"via1",#N/A,TRUE,"general";"via2",#N/A,TRUE,"general";"via3",#N/A,TRUE,"general"}</definedName>
    <definedName name="nnnhd" localSheetId="14">{"via1",#N/A,TRUE,"general";"via2",#N/A,TRUE,"general";"via3",#N/A,TRUE,"general"}</definedName>
    <definedName name="nnnhd">{"via1",#N/A,TRUE,"general";"via2",#N/A,TRUE,"general";"via3",#N/A,TRUE,"general"}</definedName>
    <definedName name="nnnnn" localSheetId="12">{"via1",#N/A,TRUE,"general";"via2",#N/A,TRUE,"general";"via3",#N/A,TRUE,"general"}</definedName>
    <definedName name="nnnnn" localSheetId="11">{"via1",#N/A,TRUE,"general";"via2",#N/A,TRUE,"general";"via3",#N/A,TRUE,"general"}</definedName>
    <definedName name="nnnnn" localSheetId="13">{"via1",#N/A,TRUE,"general";"via2",#N/A,TRUE,"general";"via3",#N/A,TRUE,"general"}</definedName>
    <definedName name="nnnnn" localSheetId="15">{"via1",#N/A,TRUE,"general";"via2",#N/A,TRUE,"general";"via3",#N/A,TRUE,"general"}</definedName>
    <definedName name="nnnnn" localSheetId="14">{"via1",#N/A,TRUE,"general";"via2",#N/A,TRUE,"general";"via3",#N/A,TRUE,"general"}</definedName>
    <definedName name="nnnnn">{"via1",#N/A,TRUE,"general";"via2",#N/A,TRUE,"general";"via3",#N/A,TRUE,"general"}</definedName>
    <definedName name="nnnnnd" localSheetId="12">{"TAB1",#N/A,TRUE,"GENERAL";"TAB2",#N/A,TRUE,"GENERAL";"TAB3",#N/A,TRUE,"GENERAL";"TAB4",#N/A,TRUE,"GENERAL";"TAB5",#N/A,TRUE,"GENERAL"}</definedName>
    <definedName name="nnnnnd" localSheetId="11">{"TAB1",#N/A,TRUE,"GENERAL";"TAB2",#N/A,TRUE,"GENERAL";"TAB3",#N/A,TRUE,"GENERAL";"TAB4",#N/A,TRUE,"GENERAL";"TAB5",#N/A,TRUE,"GENERAL"}</definedName>
    <definedName name="nnnnnd" localSheetId="13">{"TAB1",#N/A,TRUE,"GENERAL";"TAB2",#N/A,TRUE,"GENERAL";"TAB3",#N/A,TRUE,"GENERAL";"TAB4",#N/A,TRUE,"GENERAL";"TAB5",#N/A,TRUE,"GENERAL"}</definedName>
    <definedName name="nnnnnd" localSheetId="15">{"TAB1",#N/A,TRUE,"GENERAL";"TAB2",#N/A,TRUE,"GENERAL";"TAB3",#N/A,TRUE,"GENERAL";"TAB4",#N/A,TRUE,"GENERAL";"TAB5",#N/A,TRUE,"GENERAL"}</definedName>
    <definedName name="nnnnnd" localSheetId="14">{"TAB1",#N/A,TRUE,"GENERAL";"TAB2",#N/A,TRUE,"GENERAL";"TAB3",#N/A,TRUE,"GENERAL";"TAB4",#N/A,TRUE,"GENERAL";"TAB5",#N/A,TRUE,"GENERAL"}</definedName>
    <definedName name="nnnnnd">{"TAB1",#N/A,TRUE,"GENERAL";"TAB2",#N/A,TRUE,"GENERAL";"TAB3",#N/A,TRUE,"GENERAL";"TAB4",#N/A,TRUE,"GENERAL";"TAB5",#N/A,TRUE,"GENERAL"}</definedName>
    <definedName name="nnnnnf" localSheetId="12">{"TAB1",#N/A,TRUE,"GENERAL";"TAB2",#N/A,TRUE,"GENERAL";"TAB3",#N/A,TRUE,"GENERAL";"TAB4",#N/A,TRUE,"GENERAL";"TAB5",#N/A,TRUE,"GENERAL"}</definedName>
    <definedName name="nnnnnf" localSheetId="11">{"TAB1",#N/A,TRUE,"GENERAL";"TAB2",#N/A,TRUE,"GENERAL";"TAB3",#N/A,TRUE,"GENERAL";"TAB4",#N/A,TRUE,"GENERAL";"TAB5",#N/A,TRUE,"GENERAL"}</definedName>
    <definedName name="nnnnnf" localSheetId="13">{"TAB1",#N/A,TRUE,"GENERAL";"TAB2",#N/A,TRUE,"GENERAL";"TAB3",#N/A,TRUE,"GENERAL";"TAB4",#N/A,TRUE,"GENERAL";"TAB5",#N/A,TRUE,"GENERAL"}</definedName>
    <definedName name="nnnnnf" localSheetId="15">{"TAB1",#N/A,TRUE,"GENERAL";"TAB2",#N/A,TRUE,"GENERAL";"TAB3",#N/A,TRUE,"GENERAL";"TAB4",#N/A,TRUE,"GENERAL";"TAB5",#N/A,TRUE,"GENERAL"}</definedName>
    <definedName name="nnnnnf" localSheetId="14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 localSheetId="12">{"via1",#N/A,TRUE,"general";"via2",#N/A,TRUE,"general";"via3",#N/A,TRUE,"general"}</definedName>
    <definedName name="nnnnnh" localSheetId="11">{"via1",#N/A,TRUE,"general";"via2",#N/A,TRUE,"general";"via3",#N/A,TRUE,"general"}</definedName>
    <definedName name="nnnnnh" localSheetId="13">{"via1",#N/A,TRUE,"general";"via2",#N/A,TRUE,"general";"via3",#N/A,TRUE,"general"}</definedName>
    <definedName name="nnnnnh" localSheetId="15">{"via1",#N/A,TRUE,"general";"via2",#N/A,TRUE,"general";"via3",#N/A,TRUE,"general"}</definedName>
    <definedName name="nnnnnh" localSheetId="14">{"via1",#N/A,TRUE,"general";"via2",#N/A,TRUE,"general";"via3",#N/A,TRUE,"general"}</definedName>
    <definedName name="nnnnnh">{"via1",#N/A,TRUE,"general";"via2",#N/A,TRUE,"general";"via3",#N/A,TRUE,"general"}</definedName>
    <definedName name="NO">#REF!</definedName>
    <definedName name="No.T">#REF!</definedName>
    <definedName name="noemi" localSheetId="12">{#N/A,#N/A,FALSE,"Costos Productos 6A";#N/A,#N/A,FALSE,"Costo Unitario Total H-94-12"}</definedName>
    <definedName name="noemi" localSheetId="15">{#N/A,#N/A,FALSE,"Costos Productos 6A";#N/A,#N/A,FALSE,"Costo Unitario Total H-94-12"}</definedName>
    <definedName name="noemi">{#N/A,#N/A,FALSE,"Costos Productos 6A";#N/A,#N/A,FALSE,"Costo Unitario Total H-94-12"}</definedName>
    <definedName name="NOMBRE">#REF!</definedName>
    <definedName name="nova8">[8]materiales!$D$21</definedName>
    <definedName name="NUEVO">#REF!</definedName>
    <definedName name="NUNI" localSheetId="8">#REF!</definedName>
    <definedName name="NUNI">#REF!</definedName>
    <definedName name="nxn" localSheetId="12">{"via1",#N/A,TRUE,"general";"via2",#N/A,TRUE,"general";"via3",#N/A,TRUE,"general"}</definedName>
    <definedName name="nxn" localSheetId="11">{"via1",#N/A,TRUE,"general";"via2",#N/A,TRUE,"general";"via3",#N/A,TRUE,"general"}</definedName>
    <definedName name="nxn" localSheetId="13">{"via1",#N/A,TRUE,"general";"via2",#N/A,TRUE,"general";"via3",#N/A,TRUE,"general"}</definedName>
    <definedName name="nxn" localSheetId="15">{"via1",#N/A,TRUE,"general";"via2",#N/A,TRUE,"general";"via3",#N/A,TRUE,"general"}</definedName>
    <definedName name="nxn" localSheetId="14">{"via1",#N/A,TRUE,"general";"via2",#N/A,TRUE,"general";"via3",#N/A,TRUE,"general"}</definedName>
    <definedName name="nxn">{"via1",#N/A,TRUE,"general";"via2",#N/A,TRUE,"general";"via3",#N/A,TRUE,"general"}</definedName>
    <definedName name="ÑÑÑ">#REF!</definedName>
    <definedName name="ñpñpñ" localSheetId="12">{"via1",#N/A,TRUE,"general";"via2",#N/A,TRUE,"general";"via3",#N/A,TRUE,"general"}</definedName>
    <definedName name="ñpñpñ" localSheetId="11">{"via1",#N/A,TRUE,"general";"via2",#N/A,TRUE,"general";"via3",#N/A,TRUE,"general"}</definedName>
    <definedName name="ñpñpñ" localSheetId="13">{"via1",#N/A,TRUE,"general";"via2",#N/A,TRUE,"general";"via3",#N/A,TRUE,"general"}</definedName>
    <definedName name="ñpñpñ" localSheetId="15">{"via1",#N/A,TRUE,"general";"via2",#N/A,TRUE,"general";"via3",#N/A,TRUE,"general"}</definedName>
    <definedName name="ñpñpñ" localSheetId="14">{"via1",#N/A,TRUE,"general";"via2",#N/A,TRUE,"general";"via3",#N/A,TRUE,"general"}</definedName>
    <definedName name="ñpñpñ">{"via1",#N/A,TRUE,"general";"via2",#N/A,TRUE,"general";"via3",#N/A,TRUE,"general"}</definedName>
    <definedName name="O1001A">#REF!</definedName>
    <definedName name="O1002P">#REF!</definedName>
    <definedName name="O1003P">#REF!</definedName>
    <definedName name="O1005P">#REF!</definedName>
    <definedName name="O101A">#REF!</definedName>
    <definedName name="O102A">#REF!</definedName>
    <definedName name="O201A">#REF!</definedName>
    <definedName name="O202A">#REF!</definedName>
    <definedName name="O301A">#REF!</definedName>
    <definedName name="O302A">#REF!</definedName>
    <definedName name="O303P">#REF!</definedName>
    <definedName name="O303S">#REF!</definedName>
    <definedName name="O304P">#REF!</definedName>
    <definedName name="O304S">#REF!</definedName>
    <definedName name="O401P">#REF!</definedName>
    <definedName name="O401S">#REF!</definedName>
    <definedName name="O501P">#REF!</definedName>
    <definedName name="O501S">#REF!</definedName>
    <definedName name="O601P">#REF!</definedName>
    <definedName name="O601S">#REF!</definedName>
    <definedName name="O602P">#REF!</definedName>
    <definedName name="O602S">#REF!</definedName>
    <definedName name="O603P">#REF!</definedName>
    <definedName name="O603S">#REF!</definedName>
    <definedName name="O604S">#REF!</definedName>
    <definedName name="O701P">#REF!</definedName>
    <definedName name="O701S">#REF!</definedName>
    <definedName name="O702A">#REF!</definedName>
    <definedName name="O703P">#REF!</definedName>
    <definedName name="O703S">#REF!</definedName>
    <definedName name="O704P">#REF!</definedName>
    <definedName name="O704S">#REF!</definedName>
    <definedName name="O801A">#REF!</definedName>
    <definedName name="O802P">#REF!</definedName>
    <definedName name="O802S">#REF!</definedName>
    <definedName name="o9o9" localSheetId="12">{"via1",#N/A,TRUE,"general";"via2",#N/A,TRUE,"general";"via3",#N/A,TRUE,"general"}</definedName>
    <definedName name="o9o9" localSheetId="11">{"via1",#N/A,TRUE,"general";"via2",#N/A,TRUE,"general";"via3",#N/A,TRUE,"general"}</definedName>
    <definedName name="o9o9" localSheetId="13">{"via1",#N/A,TRUE,"general";"via2",#N/A,TRUE,"general";"via3",#N/A,TRUE,"general"}</definedName>
    <definedName name="o9o9" localSheetId="15">{"via1",#N/A,TRUE,"general";"via2",#N/A,TRUE,"general";"via3",#N/A,TRUE,"general"}</definedName>
    <definedName name="o9o9" localSheetId="14">{"via1",#N/A,TRUE,"general";"via2",#N/A,TRUE,"general";"via3",#N/A,TRUE,"general"}</definedName>
    <definedName name="o9o9">{"via1",#N/A,TRUE,"general";"via2",#N/A,TRUE,"general";"via3",#N/A,TRUE,"general"}</definedName>
    <definedName name="Objeto">[16]Datos!$B$1</definedName>
    <definedName name="Obra">#REF!</definedName>
    <definedName name="OBRE">#REF!</definedName>
    <definedName name="OBRERO">'[14]MANO DE OBRA'!$D$6</definedName>
    <definedName name="octogonal">[29]Materiales!$C$20</definedName>
    <definedName name="ODH" localSheetId="12">#REF!</definedName>
    <definedName name="ODH" localSheetId="15">#REF!</definedName>
    <definedName name="ODH">#REF!</definedName>
    <definedName name="OFI">#REF!</definedName>
    <definedName name="OFICIAL" localSheetId="8">[42]PRECIOS!$B$17</definedName>
    <definedName name="OFICIAL">[43]PRECIOS!$B$17</definedName>
    <definedName name="oililui" localSheetId="12">{#N/A,#N/A,FALSE,"CCTV"}</definedName>
    <definedName name="oililui" localSheetId="15">{#N/A,#N/A,FALSE,"CCTV"}</definedName>
    <definedName name="oililui">{#N/A,#N/A,FALSE,"CCTV"}</definedName>
    <definedName name="oiret" localSheetId="12">{"TAB1",#N/A,TRUE,"GENERAL";"TAB2",#N/A,TRUE,"GENERAL";"TAB3",#N/A,TRUE,"GENERAL";"TAB4",#N/A,TRUE,"GENERAL";"TAB5",#N/A,TRUE,"GENERAL"}</definedName>
    <definedName name="oiret" localSheetId="11">{"TAB1",#N/A,TRUE,"GENERAL";"TAB2",#N/A,TRUE,"GENERAL";"TAB3",#N/A,TRUE,"GENERAL";"TAB4",#N/A,TRUE,"GENERAL";"TAB5",#N/A,TRUE,"GENERAL"}</definedName>
    <definedName name="oiret" localSheetId="13">{"TAB1",#N/A,TRUE,"GENERAL";"TAB2",#N/A,TRUE,"GENERAL";"TAB3",#N/A,TRUE,"GENERAL";"TAB4",#N/A,TRUE,"GENERAL";"TAB5",#N/A,TRUE,"GENERAL"}</definedName>
    <definedName name="oiret" localSheetId="15">{"TAB1",#N/A,TRUE,"GENERAL";"TAB2",#N/A,TRUE,"GENERAL";"TAB3",#N/A,TRUE,"GENERAL";"TAB4",#N/A,TRUE,"GENERAL";"TAB5",#N/A,TRUE,"GENERAL"}</definedName>
    <definedName name="oiret" localSheetId="14">{"TAB1",#N/A,TRUE,"GENERAL";"TAB2",#N/A,TRUE,"GENERAL";"TAB3",#N/A,TRUE,"GENERAL";"TAB4",#N/A,TRUE,"GENERAL";"TAB5",#N/A,TRUE,"GENERAL"}</definedName>
    <definedName name="oiret">{"TAB1",#N/A,TRUE,"GENERAL";"TAB2",#N/A,TRUE,"GENERAL";"TAB3",#N/A,TRUE,"GENERAL";"TAB4",#N/A,TRUE,"GENERAL";"TAB5",#N/A,TRUE,"GENERAL"}</definedName>
    <definedName name="oirgrth" localSheetId="12">{"TAB1",#N/A,TRUE,"GENERAL";"TAB2",#N/A,TRUE,"GENERAL";"TAB3",#N/A,TRUE,"GENERAL";"TAB4",#N/A,TRUE,"GENERAL";"TAB5",#N/A,TRUE,"GENERAL"}</definedName>
    <definedName name="oirgrth" localSheetId="11">{"TAB1",#N/A,TRUE,"GENERAL";"TAB2",#N/A,TRUE,"GENERAL";"TAB3",#N/A,TRUE,"GENERAL";"TAB4",#N/A,TRUE,"GENERAL";"TAB5",#N/A,TRUE,"GENERAL"}</definedName>
    <definedName name="oirgrth" localSheetId="13">{"TAB1",#N/A,TRUE,"GENERAL";"TAB2",#N/A,TRUE,"GENERAL";"TAB3",#N/A,TRUE,"GENERAL";"TAB4",#N/A,TRUE,"GENERAL";"TAB5",#N/A,TRUE,"GENERAL"}</definedName>
    <definedName name="oirgrth" localSheetId="15">{"TAB1",#N/A,TRUE,"GENERAL";"TAB2",#N/A,TRUE,"GENERAL";"TAB3",#N/A,TRUE,"GENERAL";"TAB4",#N/A,TRUE,"GENERAL";"TAB5",#N/A,TRUE,"GENERAL"}</definedName>
    <definedName name="oirgrth" localSheetId="14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 localSheetId="12">{"via1",#N/A,TRUE,"general";"via2",#N/A,TRUE,"general";"via3",#N/A,TRUE,"general"}</definedName>
    <definedName name="OIUOIU" localSheetId="11">{"via1",#N/A,TRUE,"general";"via2",#N/A,TRUE,"general";"via3",#N/A,TRUE,"general"}</definedName>
    <definedName name="OIUOIU" localSheetId="13">{"via1",#N/A,TRUE,"general";"via2",#N/A,TRUE,"general";"via3",#N/A,TRUE,"general"}</definedName>
    <definedName name="OIUOIU" localSheetId="15">{"via1",#N/A,TRUE,"general";"via2",#N/A,TRUE,"general";"via3",#N/A,TRUE,"general"}</definedName>
    <definedName name="OIUOIU" localSheetId="14">{"via1",#N/A,TRUE,"general";"via2",#N/A,TRUE,"general";"via3",#N/A,TRUE,"general"}</definedName>
    <definedName name="OIUOIU">{"via1",#N/A,TRUE,"general";"via2",#N/A,TRUE,"general";"via3",#N/A,TRUE,"general"}</definedName>
    <definedName name="OM">#REF!</definedName>
    <definedName name="ooo" localSheetId="12">{"via1",#N/A,TRUE,"general";"via2",#N/A,TRUE,"general";"via3",#N/A,TRUE,"general"}</definedName>
    <definedName name="ooo" localSheetId="15">{"via1",#N/A,TRUE,"general";"via2",#N/A,TRUE,"general";"via3",#N/A,TRUE,"general"}</definedName>
    <definedName name="ooo">{"via1",#N/A,TRUE,"general";"via2",#N/A,TRUE,"general";"via3",#N/A,TRUE,"general"}</definedName>
    <definedName name="ooooiii" localSheetId="12">{"TAB1",#N/A,TRUE,"GENERAL";"TAB2",#N/A,TRUE,"GENERAL";"TAB3",#N/A,TRUE,"GENERAL";"TAB4",#N/A,TRUE,"GENERAL";"TAB5",#N/A,TRUE,"GENERAL"}</definedName>
    <definedName name="ooooiii" localSheetId="11">{"TAB1",#N/A,TRUE,"GENERAL";"TAB2",#N/A,TRUE,"GENERAL";"TAB3",#N/A,TRUE,"GENERAL";"TAB4",#N/A,TRUE,"GENERAL";"TAB5",#N/A,TRUE,"GENERAL"}</definedName>
    <definedName name="ooooiii" localSheetId="13">{"TAB1",#N/A,TRUE,"GENERAL";"TAB2",#N/A,TRUE,"GENERAL";"TAB3",#N/A,TRUE,"GENERAL";"TAB4",#N/A,TRUE,"GENERAL";"TAB5",#N/A,TRUE,"GENERAL"}</definedName>
    <definedName name="ooooiii" localSheetId="15">{"TAB1",#N/A,TRUE,"GENERAL";"TAB2",#N/A,TRUE,"GENERAL";"TAB3",#N/A,TRUE,"GENERAL";"TAB4",#N/A,TRUE,"GENERAL";"TAB5",#N/A,TRUE,"GENERAL"}</definedName>
    <definedName name="ooooiii" localSheetId="14">{"TAB1",#N/A,TRUE,"GENERAL";"TAB2",#N/A,TRUE,"GENERAL";"TAB3",#N/A,TRUE,"GENERAL";"TAB4",#N/A,TRUE,"GENERAL";"TAB5",#N/A,TRUE,"GENERAL"}</definedName>
    <definedName name="ooooiii">{"TAB1",#N/A,TRUE,"GENERAL";"TAB2",#N/A,TRUE,"GENERAL";"TAB3",#N/A,TRUE,"GENERAL";"TAB4",#N/A,TRUE,"GENERAL";"TAB5",#N/A,TRUE,"GENERAL"}</definedName>
    <definedName name="oooos" localSheetId="12">{"via1",#N/A,TRUE,"general";"via2",#N/A,TRUE,"general";"via3",#N/A,TRUE,"general"}</definedName>
    <definedName name="oooos" localSheetId="11">{"via1",#N/A,TRUE,"general";"via2",#N/A,TRUE,"general";"via3",#N/A,TRUE,"general"}</definedName>
    <definedName name="oooos" localSheetId="13">{"via1",#N/A,TRUE,"general";"via2",#N/A,TRUE,"general";"via3",#N/A,TRUE,"general"}</definedName>
    <definedName name="oooos" localSheetId="15">{"via1",#N/A,TRUE,"general";"via2",#N/A,TRUE,"general";"via3",#N/A,TRUE,"general"}</definedName>
    <definedName name="oooos" localSheetId="14">{"via1",#N/A,TRUE,"general";"via2",#N/A,TRUE,"general";"via3",#N/A,TRUE,"general"}</definedName>
    <definedName name="oooos">{"via1",#N/A,TRUE,"general";"via2",#N/A,TRUE,"general";"via3",#N/A,TRUE,"general"}</definedName>
    <definedName name="ORINALES">'[14]LISTA DE MATERIALES'!$D$190</definedName>
    <definedName name="ORO">#REF!</definedName>
    <definedName name="oso">[6]precio!$F$45</definedName>
    <definedName name="osos">[6]precio!$F$44</definedName>
    <definedName name="otros">[82]otros!$A$6:$A$1235</definedName>
    <definedName name="p">'[83]PSP GEN'!$A$11:$G$89</definedName>
    <definedName name="p0p0" localSheetId="12">{"via1",#N/A,TRUE,"general";"via2",#N/A,TRUE,"general";"via3",#N/A,TRUE,"general"}</definedName>
    <definedName name="p0p0" localSheetId="11">{"via1",#N/A,TRUE,"general";"via2",#N/A,TRUE,"general";"via3",#N/A,TRUE,"general"}</definedName>
    <definedName name="p0p0" localSheetId="13">{"via1",#N/A,TRUE,"general";"via2",#N/A,TRUE,"general";"via3",#N/A,TRUE,"general"}</definedName>
    <definedName name="p0p0" localSheetId="15">{"via1",#N/A,TRUE,"general";"via2",#N/A,TRUE,"general";"via3",#N/A,TRUE,"general"}</definedName>
    <definedName name="p0p0" localSheetId="14">{"via1",#N/A,TRUE,"general";"via2",#N/A,TRUE,"general";"via3",#N/A,TRUE,"general"}</definedName>
    <definedName name="p0p0">{"via1",#N/A,TRUE,"general";"via2",#N/A,TRUE,"general";"via3",#N/A,TRUE,"general"}</definedName>
    <definedName name="Pa" localSheetId="8">#REF!</definedName>
    <definedName name="Pa">#REF!</definedName>
    <definedName name="paga">[65]PAGA!$B$5:$H$45</definedName>
    <definedName name="pañet" localSheetId="8">#REF!</definedName>
    <definedName name="pañet">#REF!</definedName>
    <definedName name="PASADOR__METALICO">'[14]LISTA DE MATERIALES'!$D$191</definedName>
    <definedName name="pasamuro">[33]lisprecios!#REF!</definedName>
    <definedName name="PASAMURO_B_x_EL_L_0.25_Z_0.125_M" localSheetId="8">#REF!</definedName>
    <definedName name="PASAMURO_B_x_EL_L_0.25_Z_0.125_M">#REF!</definedName>
    <definedName name="PASO" localSheetId="11">{#N/A,#N/A,TRUE,"INGENIERIA";#N/A,#N/A,TRUE,"COMPRAS";#N/A,#N/A,TRUE,"DIRECCION";#N/A,#N/A,TRUE,"RESUMEN"}</definedName>
    <definedName name="PASO" localSheetId="13">{#N/A,#N/A,TRUE,"INGENIERIA";#N/A,#N/A,TRUE,"COMPRAS";#N/A,#N/A,TRUE,"DIRECCION";#N/A,#N/A,TRUE,"RESUMEN"}</definedName>
    <definedName name="PASO" localSheetId="14">{#N/A,#N/A,TRUE,"INGENIERIA";#N/A,#N/A,TRUE,"COMPRAS";#N/A,#N/A,TRUE,"DIRECCION";#N/A,#N/A,TRUE,"RESUMEN"}</definedName>
    <definedName name="PASO">{#N/A,#N/A,TRUE,"INGENIERIA";#N/A,#N/A,TRUE,"COMPRAS";#N/A,#N/A,TRUE,"DIRECCION";#N/A,#N/A,TRUE,"RESUMEN"}</definedName>
    <definedName name="PASS" localSheetId="11">{#N/A,#N/A,TRUE,"INGENIERIA";#N/A,#N/A,TRUE,"COMPRAS";#N/A,#N/A,TRUE,"DIRECCION";#N/A,#N/A,TRUE,"RESUMEN"}</definedName>
    <definedName name="PASS" localSheetId="13">{#N/A,#N/A,TRUE,"INGENIERIA";#N/A,#N/A,TRUE,"COMPRAS";#N/A,#N/A,TRUE,"DIRECCION";#N/A,#N/A,TRUE,"RESUMEN"}</definedName>
    <definedName name="PASS" localSheetId="14">{#N/A,#N/A,TRUE,"INGENIERIA";#N/A,#N/A,TRUE,"COMPRAS";#N/A,#N/A,TRUE,"DIRECCION";#N/A,#N/A,TRUE,"RESUMEN"}</definedName>
    <definedName name="PASS">{#N/A,#N/A,TRUE,"INGENIERIA";#N/A,#N/A,TRUE,"COMPRAS";#N/A,#N/A,TRUE,"DIRECCION";#N/A,#N/A,TRUE,"RESUMEN"}</definedName>
    <definedName name="Pb" localSheetId="8">#REF!</definedName>
    <definedName name="Pb">#REF!</definedName>
    <definedName name="Pc" localSheetId="8">#REF!</definedName>
    <definedName name="Pc">#REF!</definedName>
    <definedName name="Pd" localSheetId="8">#REF!</definedName>
    <definedName name="Pd">#REF!</definedName>
    <definedName name="Pe" localSheetId="8">#REF!</definedName>
    <definedName name="Pe">#REF!</definedName>
    <definedName name="PEDESTAL_TUBO__DE_ACERO_GALVANIZADO">'[14]LISTA DE MATERIALES'!$D$193</definedName>
    <definedName name="Pegacor_I_10_Blanco_CRNA_90104">[16]Precios!$C$264</definedName>
    <definedName name="PEGANTE_P.V.C" localSheetId="8">#REF!</definedName>
    <definedName name="PEGANTE_P.V.C">#REF!</definedName>
    <definedName name="PEGANTE_PARA_ENCHAPES">'[14]LISTA DE MATERIALES'!$D$195</definedName>
    <definedName name="PELD">[13]Precios!$C$239</definedName>
    <definedName name="perfil">[33]lisprecios!#REF!</definedName>
    <definedName name="PERFIL_PHR_160X60X2">'[14]LISTA DE MATERIALES'!$D$199</definedName>
    <definedName name="PERFIL_PHR_220X80X3_0">'[14]LISTA DE MATERIALES'!$D$203</definedName>
    <definedName name="PERFIL10">#REF!</definedName>
    <definedName name="PERFIL15">#REF!</definedName>
    <definedName name="Perfileria_En_L_De_15_X_15_Mm_Galvanizado_Cal_26">[16]Precios!$C$275</definedName>
    <definedName name="Perfileria_En_L_De_25_X_25_MM_Galvanizado_Cal_26">[16]Precios!$C$276</definedName>
    <definedName name="Perfileria_Omega_Cal_26_X_2_44ML">[16]Precios!$C$277</definedName>
    <definedName name="Perfileria_Vigueta_Cal_26_X_2_44_ML">[16]Precios!$C$278</definedName>
    <definedName name="PERNO_5_8_X_38_cm">'[14]LISTA DE MATERIALES'!$D$205</definedName>
    <definedName name="PESO14.2" localSheetId="8">#REF!</definedName>
    <definedName name="PESO14.2">#REF!</definedName>
    <definedName name="PESO14.3" localSheetId="8">#REF!</definedName>
    <definedName name="PESO14.3">#REF!</definedName>
    <definedName name="PESO14.4" localSheetId="8">#REF!</definedName>
    <definedName name="PESO14.4">#REF!</definedName>
    <definedName name="PF">#REF!</definedName>
    <definedName name="PFF">#REF!</definedName>
    <definedName name="PFFF">#REF!</definedName>
    <definedName name="PILOTE">#REF!</definedName>
    <definedName name="PINTURA_ANTICORROSIVA">'[14]LISTA DE MATERIALES'!$D$208</definedName>
    <definedName name="PINTURA_ESMALTE">'[14]LISTA DE MATERIALES'!$D$209</definedName>
    <definedName name="Pintura_esmalte_x_Galón__Rend._20m2">[16]Precios!$C$293</definedName>
    <definedName name="pintura_sintetica">#REF!</definedName>
    <definedName name="Pintura_Vinilo_viniltex_de_pintuco_en_cuñete_x_5_galones">[16]Precios!$C$291</definedName>
    <definedName name="pinturavinilo" localSheetId="8">#REF!</definedName>
    <definedName name="pinturavinilo">#REF!</definedName>
    <definedName name="Pistola_de_fijacion_Calibre_22_1_1_2__ftm_para_Dry_Wall">[16]Precios!$C$23</definedName>
    <definedName name="PKHK" localSheetId="12">{"TAB1",#N/A,TRUE,"GENERAL";"TAB2",#N/A,TRUE,"GENERAL";"TAB3",#N/A,TRUE,"GENERAL";"TAB4",#N/A,TRUE,"GENERAL";"TAB5",#N/A,TRUE,"GENERAL"}</definedName>
    <definedName name="PKHK" localSheetId="11">{"TAB1",#N/A,TRUE,"GENERAL";"TAB2",#N/A,TRUE,"GENERAL";"TAB3",#N/A,TRUE,"GENERAL";"TAB4",#N/A,TRUE,"GENERAL";"TAB5",#N/A,TRUE,"GENERAL"}</definedName>
    <definedName name="PKHK" localSheetId="13">{"TAB1",#N/A,TRUE,"GENERAL";"TAB2",#N/A,TRUE,"GENERAL";"TAB3",#N/A,TRUE,"GENERAL";"TAB4",#N/A,TRUE,"GENERAL";"TAB5",#N/A,TRUE,"GENERAL"}</definedName>
    <definedName name="PKHK" localSheetId="15">{"TAB1",#N/A,TRUE,"GENERAL";"TAB2",#N/A,TRUE,"GENERAL";"TAB3",#N/A,TRUE,"GENERAL";"TAB4",#N/A,TRUE,"GENERAL";"TAB5",#N/A,TRUE,"GENERAL"}</definedName>
    <definedName name="PKHK" localSheetId="14">{"TAB1",#N/A,TRUE,"GENERAL";"TAB2",#N/A,TRUE,"GENERAL";"TAB3",#N/A,TRUE,"GENERAL";"TAB4",#N/A,TRUE,"GENERAL";"TAB5",#N/A,TRUE,"GENERAL"}</definedName>
    <definedName name="PKHK">{"TAB1",#N/A,TRUE,"GENERAL";"TAB2",#N/A,TRUE,"GENERAL";"TAB3",#N/A,TRUE,"GENERAL";"TAB4",#N/A,TRUE,"GENERAL";"TAB5",#N/A,TRUE,"GENERAL"}</definedName>
    <definedName name="pkj" localSheetId="12">{"TAB1",#N/A,TRUE,"GENERAL";"TAB2",#N/A,TRUE,"GENERAL";"TAB3",#N/A,TRUE,"GENERAL";"TAB4",#N/A,TRUE,"GENERAL";"TAB5",#N/A,TRUE,"GENERAL"}</definedName>
    <definedName name="pkj" localSheetId="11">{"TAB1",#N/A,TRUE,"GENERAL";"TAB2",#N/A,TRUE,"GENERAL";"TAB3",#N/A,TRUE,"GENERAL";"TAB4",#N/A,TRUE,"GENERAL";"TAB5",#N/A,TRUE,"GENERAL"}</definedName>
    <definedName name="pkj" localSheetId="13">{"TAB1",#N/A,TRUE,"GENERAL";"TAB2",#N/A,TRUE,"GENERAL";"TAB3",#N/A,TRUE,"GENERAL";"TAB4",#N/A,TRUE,"GENERAL";"TAB5",#N/A,TRUE,"GENERAL"}</definedName>
    <definedName name="pkj" localSheetId="15">{"TAB1",#N/A,TRUE,"GENERAL";"TAB2",#N/A,TRUE,"GENERAL";"TAB3",#N/A,TRUE,"GENERAL";"TAB4",#N/A,TRUE,"GENERAL";"TAB5",#N/A,TRUE,"GENERAL"}</definedName>
    <definedName name="pkj" localSheetId="14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cas_en_PRFV_e_10mm__0.90x1.60m">[16]Precios!$C$172</definedName>
    <definedName name="Placas_en_PRFV_e_10mm__0.90x1.66m">[16]Precios!$C$171</definedName>
    <definedName name="Placas_en_PRFV_e_10mm__1.1x2.23m">[16]Precios!$C$170</definedName>
    <definedName name="Placas_en_PRFV_e_10mm__1.1x2.34m">[16]Precios!$C$169</definedName>
    <definedName name="Placas_en_PRFV_e_10mm__1.1x2.39m">[16]Precios!$C$168</definedName>
    <definedName name="Placas_en_PRFV_e_10mm_0.90x1.55m">[16]Precios!$C$173</definedName>
    <definedName name="PLAD" localSheetId="12">{"TAB1",#N/A,TRUE,"GENERAL";"TAB2",#N/A,TRUE,"GENERAL";"TAB3",#N/A,TRUE,"GENERAL";"TAB4",#N/A,TRUE,"GENERAL";"TAB5",#N/A,TRUE,"GENERAL"}</definedName>
    <definedName name="PLAD" localSheetId="11">{"TAB1",#N/A,TRUE,"GENERAL";"TAB2",#N/A,TRUE,"GENERAL";"TAB3",#N/A,TRUE,"GENERAL";"TAB4",#N/A,TRUE,"GENERAL";"TAB5",#N/A,TRUE,"GENERAL"}</definedName>
    <definedName name="PLAD" localSheetId="13">{"TAB1",#N/A,TRUE,"GENERAL";"TAB2",#N/A,TRUE,"GENERAL";"TAB3",#N/A,TRUE,"GENERAL";"TAB4",#N/A,TRUE,"GENERAL";"TAB5",#N/A,TRUE,"GENERAL"}</definedName>
    <definedName name="PLAD" localSheetId="15">{"TAB1",#N/A,TRUE,"GENERAL";"TAB2",#N/A,TRUE,"GENERAL";"TAB3",#N/A,TRUE,"GENERAL";"TAB4",#N/A,TRUE,"GENERAL";"TAB5",#N/A,TRUE,"GENERAL"}</definedName>
    <definedName name="PLAD" localSheetId="14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FON">'[14]LISTA DE MATERIALES'!$D$212</definedName>
    <definedName name="PLANT7" localSheetId="8">#REF!</definedName>
    <definedName name="PLANT7">#REF!</definedName>
    <definedName name="plastocrete">[33]lisprecios!#REF!</definedName>
    <definedName name="PLASTROCRETE_DM" localSheetId="8">#REF!</definedName>
    <definedName name="PLASTROCRETE_DM">#REF!</definedName>
    <definedName name="PLATINA_DE_COBRE_DE_3__1_4__60CM">'[14]LISTA DE MATERIALES'!$D$216</definedName>
    <definedName name="PLATINA_PORTACORREA_TIPO_E_1_8">'[14]LISTA DE MATERIALES'!$D$219</definedName>
    <definedName name="Plazo">[45]BASES!$E$27</definedName>
    <definedName name="PlazoAIU">#REF!</definedName>
    <definedName name="PLOMERO" localSheetId="8">[20]PRECIOS!$B$15</definedName>
    <definedName name="PLOMERO">[21]PRECIOS!$B$15</definedName>
    <definedName name="PLPLUNN" localSheetId="12">{"TAB1",#N/A,TRUE,"GENERAL";"TAB2",#N/A,TRUE,"GENERAL";"TAB3",#N/A,TRUE,"GENERAL";"TAB4",#N/A,TRUE,"GENERAL";"TAB5",#N/A,TRUE,"GENERAL"}</definedName>
    <definedName name="PLPLUNN" localSheetId="11">{"TAB1",#N/A,TRUE,"GENERAL";"TAB2",#N/A,TRUE,"GENERAL";"TAB3",#N/A,TRUE,"GENERAL";"TAB4",#N/A,TRUE,"GENERAL";"TAB5",#N/A,TRUE,"GENERAL"}</definedName>
    <definedName name="PLPLUNN" localSheetId="13">{"TAB1",#N/A,TRUE,"GENERAL";"TAB2",#N/A,TRUE,"GENERAL";"TAB3",#N/A,TRUE,"GENERAL";"TAB4",#N/A,TRUE,"GENERAL";"TAB5",#N/A,TRUE,"GENERAL"}</definedName>
    <definedName name="PLPLUNN" localSheetId="15">{"TAB1",#N/A,TRUE,"GENERAL";"TAB2",#N/A,TRUE,"GENERAL";"TAB3",#N/A,TRUE,"GENERAL";"TAB4",#N/A,TRUE,"GENERAL";"TAB5",#N/A,TRUE,"GENERAL"}</definedName>
    <definedName name="PLPLUNN" localSheetId="14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name="PMT" localSheetId="8">#REF!</definedName>
    <definedName name="pmt">[65]PMT!$B$12:$E$24</definedName>
    <definedName name="POIL">#REF!</definedName>
    <definedName name="POIUP" localSheetId="12">{"via1",#N/A,TRUE,"general";"via2",#N/A,TRUE,"general";"via3",#N/A,TRUE,"general"}</definedName>
    <definedName name="POIUP" localSheetId="11">{"via1",#N/A,TRUE,"general";"via2",#N/A,TRUE,"general";"via3",#N/A,TRUE,"general"}</definedName>
    <definedName name="POIUP" localSheetId="13">{"via1",#N/A,TRUE,"general";"via2",#N/A,TRUE,"general";"via3",#N/A,TRUE,"general"}</definedName>
    <definedName name="POIUP" localSheetId="15">{"via1",#N/A,TRUE,"general";"via2",#N/A,TRUE,"general";"via3",#N/A,TRUE,"general"}</definedName>
    <definedName name="POIUP" localSheetId="14">{"via1",#N/A,TRUE,"general";"via2",#N/A,TRUE,"general";"via3",#N/A,TRUE,"general"}</definedName>
    <definedName name="POIUP">{"via1",#N/A,TRUE,"general";"via2",#N/A,TRUE,"general";"via3",#N/A,TRUE,"general"}</definedName>
    <definedName name="POLISOMBRA">'[14]LISTA DE MATERIALES'!$D$221</definedName>
    <definedName name="POPO">#REF!</definedName>
    <definedName name="popop" localSheetId="12">{"via1",#N/A,TRUE,"general";"via2",#N/A,TRUE,"general";"via3",#N/A,TRUE,"general"}</definedName>
    <definedName name="popop" localSheetId="11">{"via1",#N/A,TRUE,"general";"via2",#N/A,TRUE,"general";"via3",#N/A,TRUE,"general"}</definedName>
    <definedName name="popop" localSheetId="13">{"via1",#N/A,TRUE,"general";"via2",#N/A,TRUE,"general";"via3",#N/A,TRUE,"general"}</definedName>
    <definedName name="popop" localSheetId="15">{"via1",#N/A,TRUE,"general";"via2",#N/A,TRUE,"general";"via3",#N/A,TRUE,"general"}</definedName>
    <definedName name="popop" localSheetId="14">{"via1",#N/A,TRUE,"general";"via2",#N/A,TRUE,"general";"via3",#N/A,TRUE,"general"}</definedName>
    <definedName name="popop">{"via1",#N/A,TRUE,"general";"via2",#N/A,TRUE,"general";"via3",#N/A,TRUE,"general"}</definedName>
    <definedName name="popp" localSheetId="12">{"via1",#N/A,TRUE,"general";"via2",#N/A,TRUE,"general";"via3",#N/A,TRUE,"general"}</definedName>
    <definedName name="popp" localSheetId="11">{"via1",#N/A,TRUE,"general";"via2",#N/A,TRUE,"general";"via3",#N/A,TRUE,"general"}</definedName>
    <definedName name="popp" localSheetId="13">{"via1",#N/A,TRUE,"general";"via2",#N/A,TRUE,"general";"via3",#N/A,TRUE,"general"}</definedName>
    <definedName name="popp" localSheetId="15">{"via1",#N/A,TRUE,"general";"via2",#N/A,TRUE,"general";"via3",#N/A,TRUE,"general"}</definedName>
    <definedName name="popp" localSheetId="14">{"via1",#N/A,TRUE,"general";"via2",#N/A,TRUE,"general";"via3",#N/A,TRUE,"general"}</definedName>
    <definedName name="popp">{"via1",#N/A,TRUE,"general";"via2",#N/A,TRUE,"general";"via3",#N/A,TRUE,"general"}</definedName>
    <definedName name="popvds" localSheetId="12">{"TAB1",#N/A,TRUE,"GENERAL";"TAB2",#N/A,TRUE,"GENERAL";"TAB3",#N/A,TRUE,"GENERAL";"TAB4",#N/A,TRUE,"GENERAL";"TAB5",#N/A,TRUE,"GENERAL"}</definedName>
    <definedName name="popvds" localSheetId="11">{"TAB1",#N/A,TRUE,"GENERAL";"TAB2",#N/A,TRUE,"GENERAL";"TAB3",#N/A,TRUE,"GENERAL";"TAB4",#N/A,TRUE,"GENERAL";"TAB5",#N/A,TRUE,"GENERAL"}</definedName>
    <definedName name="popvds" localSheetId="13">{"TAB1",#N/A,TRUE,"GENERAL";"TAB2",#N/A,TRUE,"GENERAL";"TAB3",#N/A,TRUE,"GENERAL";"TAB4",#N/A,TRUE,"GENERAL";"TAB5",#N/A,TRUE,"GENERAL"}</definedName>
    <definedName name="popvds" localSheetId="15">{"TAB1",#N/A,TRUE,"GENERAL";"TAB2",#N/A,TRUE,"GENERAL";"TAB3",#N/A,TRUE,"GENERAL";"TAB4",#N/A,TRUE,"GENERAL";"TAB5",#N/A,TRUE,"GENERAL"}</definedName>
    <definedName name="popvds" localSheetId="14">{"TAB1",#N/A,TRUE,"GENERAL";"TAB2",#N/A,TRUE,"GENERAL";"TAB3",#N/A,TRUE,"GENERAL";"TAB4",#N/A,TRUE,"GENERAL";"TAB5",#N/A,TRUE,"GENERAL"}</definedName>
    <definedName name="popvds">{"TAB1",#N/A,TRUE,"GENERAL";"TAB2",#N/A,TRUE,"GENERAL";"TAB3",#N/A,TRUE,"GENERAL";"TAB4",#N/A,TRUE,"GENERAL";"TAB5",#N/A,TRUE,"GENERAL"}</definedName>
    <definedName name="PORCE">[36]BASES!$E$26</definedName>
    <definedName name="PORTACANDADO">'[14]LISTA DE MATERIALES'!$D$222</definedName>
    <definedName name="pouig" localSheetId="12">{"via1",#N/A,TRUE,"general";"via2",#N/A,TRUE,"general";"via3",#N/A,TRUE,"general"}</definedName>
    <definedName name="pouig" localSheetId="11">{"via1",#N/A,TRUE,"general";"via2",#N/A,TRUE,"general";"via3",#N/A,TRUE,"general"}</definedName>
    <definedName name="pouig" localSheetId="13">{"via1",#N/A,TRUE,"general";"via2",#N/A,TRUE,"general";"via3",#N/A,TRUE,"general"}</definedName>
    <definedName name="pouig" localSheetId="15">{"via1",#N/A,TRUE,"general";"via2",#N/A,TRUE,"general";"via3",#N/A,TRUE,"general"}</definedName>
    <definedName name="pouig" localSheetId="14">{"via1",#N/A,TRUE,"general";"via2",#N/A,TRUE,"general";"via3",#N/A,TRUE,"general"}</definedName>
    <definedName name="pouig">{"via1",#N/A,TRUE,"general";"via2",#N/A,TRUE,"general";"via3",#N/A,TRUE,"general"}</definedName>
    <definedName name="POZOS">[84]pozos!$A$2:$D$71</definedName>
    <definedName name="PPP" localSheetId="12">{#N/A,#N/A,FALSE,"CCTV"}</definedName>
    <definedName name="PPP" localSheetId="15">{#N/A,#N/A,FALSE,"CCTV"}</definedName>
    <definedName name="PPP">{#N/A,#N/A,FALSE,"CCTV"}</definedName>
    <definedName name="ppppp9" localSheetId="12">{"via1",#N/A,TRUE,"general";"via2",#N/A,TRUE,"general";"via3",#N/A,TRUE,"general"}</definedName>
    <definedName name="ppppp9" localSheetId="11">{"via1",#N/A,TRUE,"general";"via2",#N/A,TRUE,"general";"via3",#N/A,TRUE,"general"}</definedName>
    <definedName name="ppppp9" localSheetId="13">{"via1",#N/A,TRUE,"general";"via2",#N/A,TRUE,"general";"via3",#N/A,TRUE,"general"}</definedName>
    <definedName name="ppppp9" localSheetId="15">{"via1",#N/A,TRUE,"general";"via2",#N/A,TRUE,"general";"via3",#N/A,TRUE,"general"}</definedName>
    <definedName name="ppppp9" localSheetId="14">{"via1",#N/A,TRUE,"general";"via2",#N/A,TRUE,"general";"via3",#N/A,TRUE,"general"}</definedName>
    <definedName name="ppppp9">{"via1",#N/A,TRUE,"general";"via2",#N/A,TRUE,"general";"via3",#N/A,TRUE,"general"}</definedName>
    <definedName name="pppppd" localSheetId="12">{"TAB1",#N/A,TRUE,"GENERAL";"TAB2",#N/A,TRUE,"GENERAL";"TAB3",#N/A,TRUE,"GENERAL";"TAB4",#N/A,TRUE,"GENERAL";"TAB5",#N/A,TRUE,"GENERAL"}</definedName>
    <definedName name="pppppd" localSheetId="11">{"TAB1",#N/A,TRUE,"GENERAL";"TAB2",#N/A,TRUE,"GENERAL";"TAB3",#N/A,TRUE,"GENERAL";"TAB4",#N/A,TRUE,"GENERAL";"TAB5",#N/A,TRUE,"GENERAL"}</definedName>
    <definedName name="pppppd" localSheetId="13">{"TAB1",#N/A,TRUE,"GENERAL";"TAB2",#N/A,TRUE,"GENERAL";"TAB3",#N/A,TRUE,"GENERAL";"TAB4",#N/A,TRUE,"GENERAL";"TAB5",#N/A,TRUE,"GENERAL"}</definedName>
    <definedName name="pppppd" localSheetId="15">{"TAB1",#N/A,TRUE,"GENERAL";"TAB2",#N/A,TRUE,"GENERAL";"TAB3",#N/A,TRUE,"GENERAL";"TAB4",#N/A,TRUE,"GENERAL";"TAB5",#N/A,TRUE,"GENERAL"}</definedName>
    <definedName name="pppppd" localSheetId="14">{"TAB1",#N/A,TRUE,"GENERAL";"TAB2",#N/A,TRUE,"GENERAL";"TAB3",#N/A,TRUE,"GENERAL";"TAB4",#N/A,TRUE,"GENERAL";"TAB5",#N/A,TRUE,"GENERAL"}</definedName>
    <definedName name="pppppd">{"TAB1",#N/A,TRUE,"GENERAL";"TAB2",#N/A,TRUE,"GENERAL";"TAB3",#N/A,TRUE,"GENERAL";"TAB4",#N/A,TRUE,"GENERAL";"TAB5",#N/A,TRUE,"GENERAL"}</definedName>
    <definedName name="PPT">#REF!</definedName>
    <definedName name="PPTO">[85]ANALISIS!#REF!</definedName>
    <definedName name="pqroj" localSheetId="12">{"via1",#N/A,TRUE,"general";"via2",#N/A,TRUE,"general";"via3",#N/A,TRUE,"general"}</definedName>
    <definedName name="pqroj" localSheetId="11">{"via1",#N/A,TRUE,"general";"via2",#N/A,TRUE,"general";"via3",#N/A,TRUE,"general"}</definedName>
    <definedName name="pqroj" localSheetId="13">{"via1",#N/A,TRUE,"general";"via2",#N/A,TRUE,"general";"via3",#N/A,TRUE,"general"}</definedName>
    <definedName name="pqroj" localSheetId="15">{"via1",#N/A,TRUE,"general";"via2",#N/A,TRUE,"general";"via3",#N/A,TRUE,"general"}</definedName>
    <definedName name="pqroj" localSheetId="14">{"via1",#N/A,TRUE,"general";"via2",#N/A,TRUE,"general";"via3",#N/A,TRUE,"general"}</definedName>
    <definedName name="pqroj">{"via1",#N/A,TRUE,"general";"via2",#N/A,TRUE,"general";"via3",#N/A,TRUE,"general"}</definedName>
    <definedName name="PR">#REF!</definedName>
    <definedName name="PRE" localSheetId="8">#REF!</definedName>
    <definedName name="PRE">#REF!</definedName>
    <definedName name="PRECIO">[70]Material!$C$3:$C$65538</definedName>
    <definedName name="Precios">[86]Precios!$A:$G</definedName>
    <definedName name="presta">[6]cuadri!$D$43</definedName>
    <definedName name="PRIMER" localSheetId="12">{"via1",#N/A,TRUE,"general";"via2",#N/A,TRUE,"general";"via3",#N/A,TRUE,"general"}</definedName>
    <definedName name="PRIMER" localSheetId="11">{"via1",#N/A,TRUE,"general";"via2",#N/A,TRUE,"general";"via3",#N/A,TRUE,"general"}</definedName>
    <definedName name="PRIMER" localSheetId="13">{"via1",#N/A,TRUE,"general";"via2",#N/A,TRUE,"general";"via3",#N/A,TRUE,"general"}</definedName>
    <definedName name="PRIMER" localSheetId="15">{"via1",#N/A,TRUE,"general";"via2",#N/A,TRUE,"general";"via3",#N/A,TRUE,"general"}</definedName>
    <definedName name="PRIMER" localSheetId="14">{"via1",#N/A,TRUE,"general";"via2",#N/A,TRUE,"general";"via3",#N/A,TRUE,"general"}</definedName>
    <definedName name="PRIMER">{"via1",#N/A,TRUE,"general";"via2",#N/A,TRUE,"general";"via3",#N/A,TRUE,"general"}</definedName>
    <definedName name="PRIMET" localSheetId="12">{"TAB1",#N/A,TRUE,"GENERAL";"TAB2",#N/A,TRUE,"GENERAL";"TAB3",#N/A,TRUE,"GENERAL";"TAB4",#N/A,TRUE,"GENERAL";"TAB5",#N/A,TRUE,"GENERAL"}</definedName>
    <definedName name="PRIMET" localSheetId="11">{"TAB1",#N/A,TRUE,"GENERAL";"TAB2",#N/A,TRUE,"GENERAL";"TAB3",#N/A,TRUE,"GENERAL";"TAB4",#N/A,TRUE,"GENERAL";"TAB5",#N/A,TRUE,"GENERAL"}</definedName>
    <definedName name="PRIMET" localSheetId="13">{"TAB1",#N/A,TRUE,"GENERAL";"TAB2",#N/A,TRUE,"GENERAL";"TAB3",#N/A,TRUE,"GENERAL";"TAB4",#N/A,TRUE,"GENERAL";"TAB5",#N/A,TRUE,"GENERAL"}</definedName>
    <definedName name="PRIMET" localSheetId="15">{"TAB1",#N/A,TRUE,"GENERAL";"TAB2",#N/A,TRUE,"GENERAL";"TAB3",#N/A,TRUE,"GENERAL";"TAB4",#N/A,TRUE,"GENERAL";"TAB5",#N/A,TRUE,"GENERAL"}</definedName>
    <definedName name="PRIMET" localSheetId="14">{"TAB1",#N/A,TRUE,"GENERAL";"TAB2",#N/A,TRUE,"GENERAL";"TAB3",#N/A,TRUE,"GENERAL";"TAB4",#N/A,TRUE,"GENERAL";"TAB5",#N/A,TRUE,"GENERAL"}</definedName>
    <definedName name="PRIMET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TITLES">#N/A</definedName>
    <definedName name="PRINT_TITLES_MI">#N/A</definedName>
    <definedName name="PrOfic">[45]BASES!$B$31</definedName>
    <definedName name="Proponente">#REF!</definedName>
    <definedName name="PROV">#REF!</definedName>
    <definedName name="PRUEBA">absc</definedName>
    <definedName name="prueba1">absc</definedName>
    <definedName name="PRUEBA2" localSheetId="8">#REF!</definedName>
    <definedName name="PRUEBA2">#REF!</definedName>
    <definedName name="ps">#REF!</definedName>
    <definedName name="ptope" localSheetId="12">{"TAB1",#N/A,TRUE,"GENERAL";"TAB2",#N/A,TRUE,"GENERAL";"TAB3",#N/A,TRUE,"GENERAL";"TAB4",#N/A,TRUE,"GENERAL";"TAB5",#N/A,TRUE,"GENERAL"}</definedName>
    <definedName name="ptope" localSheetId="11">{"TAB1",#N/A,TRUE,"GENERAL";"TAB2",#N/A,TRUE,"GENERAL";"TAB3",#N/A,TRUE,"GENERAL";"TAB4",#N/A,TRUE,"GENERAL";"TAB5",#N/A,TRUE,"GENERAL"}</definedName>
    <definedName name="ptope" localSheetId="13">{"TAB1",#N/A,TRUE,"GENERAL";"TAB2",#N/A,TRUE,"GENERAL";"TAB3",#N/A,TRUE,"GENERAL";"TAB4",#N/A,TRUE,"GENERAL";"TAB5",#N/A,TRUE,"GENERAL"}</definedName>
    <definedName name="ptope" localSheetId="15">{"TAB1",#N/A,TRUE,"GENERAL";"TAB2",#N/A,TRUE,"GENERAL";"TAB3",#N/A,TRUE,"GENERAL";"TAB4",#N/A,TRUE,"GENERAL";"TAB5",#N/A,TRUE,"GENERAL"}</definedName>
    <definedName name="ptope" localSheetId="14">{"TAB1",#N/A,TRUE,"GENERAL";"TAB2",#N/A,TRUE,"GENERAL";"TAB3",#N/A,TRUE,"GENERAL";"TAB4",#N/A,TRUE,"GENERAL";"TAB5",#N/A,TRUE,"GENERAL"}</definedName>
    <definedName name="ptope">{"TAB1",#N/A,TRUE,"GENERAL";"TAB2",#N/A,TRUE,"GENERAL";"TAB3",#N/A,TRUE,"GENERAL";"TAB4",#N/A,TRUE,"GENERAL";"TAB5",#N/A,TRUE,"GENERAL"}</definedName>
    <definedName name="ptopes" localSheetId="12">{"via1",#N/A,TRUE,"general";"via2",#N/A,TRUE,"general";"via3",#N/A,TRUE,"general"}</definedName>
    <definedName name="ptopes" localSheetId="11">{"via1",#N/A,TRUE,"general";"via2",#N/A,TRUE,"general";"via3",#N/A,TRUE,"general"}</definedName>
    <definedName name="ptopes" localSheetId="13">{"via1",#N/A,TRUE,"general";"via2",#N/A,TRUE,"general";"via3",#N/A,TRUE,"general"}</definedName>
    <definedName name="ptopes" localSheetId="15">{"via1",#N/A,TRUE,"general";"via2",#N/A,TRUE,"general";"via3",#N/A,TRUE,"general"}</definedName>
    <definedName name="ptopes" localSheetId="14">{"via1",#N/A,TRUE,"general";"via2",#N/A,TRUE,"general";"via3",#N/A,TRUE,"general"}</definedName>
    <definedName name="ptopes">{"via1",#N/A,TRUE,"general";"via2",#N/A,TRUE,"general";"via3",#N/A,TRUE,"general"}</definedName>
    <definedName name="PTTTT" localSheetId="11">{#N/A,#N/A,TRUE,"INGENIERIA";#N/A,#N/A,TRUE,"COMPRAS";#N/A,#N/A,TRUE,"DIRECCION";#N/A,#N/A,TRUE,"RESUMEN"}</definedName>
    <definedName name="PTTTT" localSheetId="13">{#N/A,#N/A,TRUE,"INGENIERIA";#N/A,#N/A,TRUE,"COMPRAS";#N/A,#N/A,TRUE,"DIRECCION";#N/A,#N/A,TRUE,"RESUMEN"}</definedName>
    <definedName name="PTTTT" localSheetId="14">{#N/A,#N/A,TRUE,"INGENIERIA";#N/A,#N/A,TRUE,"COMPRAS";#N/A,#N/A,TRUE,"DIRECCION";#N/A,#N/A,TRUE,"RESUMEN"}</definedName>
    <definedName name="PTTTT">{#N/A,#N/A,TRUE,"INGENIERIA";#N/A,#N/A,TRUE,"COMPRAS";#N/A,#N/A,TRUE,"DIRECCION";#N/A,#N/A,TRUE,"RESUMEN"}</definedName>
    <definedName name="puas">[8]materiales!$D$19</definedName>
    <definedName name="PUERLA">#REF!</definedName>
    <definedName name="PUERTA_BAÑO_EN_ALUMINIO_0._7X2.1">'[14]LISTA DE MATERIALES'!$D$231</definedName>
    <definedName name="Puerta_en_aluminio">[16]Precios!$C$295</definedName>
    <definedName name="PUERTA_EN_LAMINA_CAL_18_0_6X2_10">'[14]LISTA DE MATERIALES'!$D$235</definedName>
    <definedName name="PUERTA_EN_LAMINA_CAL_18_1_55X2.10">'[14]LISTA DE MATERIALES'!$D$237</definedName>
    <definedName name="PUERTA_EN_LAMINA_CAL_18_1_6X2.2">'[14]LISTA DE MATERIALES'!$D$238</definedName>
    <definedName name="PUERTA_EN_LAMINA_METALICA_0_65X1_80">'[14]LISTA DE MATERIALES'!$D$239</definedName>
    <definedName name="PUERTA_EN_LAMINA_METALICA_CAL_18_1_0_X_2_10">'[14]LISTA DE MATERIALES'!$D$241</definedName>
    <definedName name="puertas_metalicas">#REF!</definedName>
    <definedName name="PUNTILLA" localSheetId="8">#REF!</definedName>
    <definedName name="PUNTILLA">#REF!</definedName>
    <definedName name="PUNTILLA_2">'[14]LISTA DE MATERIALES'!$D$249</definedName>
    <definedName name="PUNTILLA_3">'[14]LISTA DE MATERIALES'!$D$250</definedName>
    <definedName name="PURGA2">[6]precio!$F$71</definedName>
    <definedName name="pyg" localSheetId="12">{#N/A,#N/A,FALSE,"Costos Productos 6A";#N/A,#N/A,FALSE,"Costo Unitario Total H-94-12"}</definedName>
    <definedName name="pyg" localSheetId="15">{#N/A,#N/A,FALSE,"Costos Productos 6A";#N/A,#N/A,FALSE,"Costo Unitario Total H-94-12"}</definedName>
    <definedName name="pyg">{#N/A,#N/A,FALSE,"Costos Productos 6A";#N/A,#N/A,FALSE,"Costo Unitario Total H-94-12"}</definedName>
    <definedName name="PYGAJ" localSheetId="12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localSheetId="15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12">{#N/A,#N/A,FALSE,"Costos Productos 6A";#N/A,#N/A,FALSE,"Costo Unitario Total H-94-12"}</definedName>
    <definedName name="PYGCON" localSheetId="15">{#N/A,#N/A,FALSE,"Costos Productos 6A";#N/A,#N/A,FALSE,"Costo Unitario Total H-94-12"}</definedName>
    <definedName name="PYGCON">{#N/A,#N/A,FALSE,"Costos Productos 6A";#N/A,#N/A,FALSE,"Costo Unitario Total H-94-12"}</definedName>
    <definedName name="PYGCONTABLE" localSheetId="12">{#N/A,#N/A,FALSE,"Costos Productos 6A";#N/A,#N/A,FALSE,"Costo Unitario Total H-94-12"}</definedName>
    <definedName name="PYGCONTABLE" localSheetId="15">{#N/A,#N/A,FALSE,"Costos Productos 6A";#N/A,#N/A,FALSE,"Costo Unitario Total H-94-12"}</definedName>
    <definedName name="PYGCONTABLE">{#N/A,#N/A,FALSE,"Costos Productos 6A";#N/A,#N/A,FALSE,"Costo Unitario Total H-94-12"}</definedName>
    <definedName name="PYGCONTBLCRUDO" localSheetId="12">{#N/A,#N/A,FALSE,"Costos Productos 6A";#N/A,#N/A,FALSE,"Costo Unitario Total H-94-12"}</definedName>
    <definedName name="PYGCONTBLCRUDO" localSheetId="15">{#N/A,#N/A,FALSE,"Costos Productos 6A";#N/A,#N/A,FALSE,"Costo Unitario Total H-94-12"}</definedName>
    <definedName name="PYGCONTBLCRUDO">{#N/A,#N/A,FALSE,"Costos Productos 6A";#N/A,#N/A,FALSE,"Costo Unitario Total H-94-12"}</definedName>
    <definedName name="PYGCONTPTO" localSheetId="12">{#N/A,#N/A,FALSE,"Costos Productos 6A";#N/A,#N/A,FALSE,"Costo Unitario Total H-94-12"}</definedName>
    <definedName name="PYGCONTPTO" localSheetId="15">{#N/A,#N/A,FALSE,"Costos Productos 6A";#N/A,#N/A,FALSE,"Costo Unitario Total H-94-12"}</definedName>
    <definedName name="PYGCONTPTO">{#N/A,#N/A,FALSE,"Costos Productos 6A";#N/A,#N/A,FALSE,"Costo Unitario Total H-94-12"}</definedName>
    <definedName name="PYGGRCAJ" localSheetId="12">{#N/A,#N/A,FALSE,"Costos Productos 6A";#N/A,#N/A,FALSE,"Costo Unitario Total H-94-12"}</definedName>
    <definedName name="PYGGRCAJ" localSheetId="15">{#N/A,#N/A,FALSE,"Costos Productos 6A";#N/A,#N/A,FALSE,"Costo Unitario Total H-94-12"}</definedName>
    <definedName name="PYGGRCAJ">{#N/A,#N/A,FALSE,"Costos Productos 6A";#N/A,#N/A,FALSE,"Costo Unitario Total H-94-12"}</definedName>
    <definedName name="PYGHGRC" localSheetId="12">{#N/A,#N/A,FALSE,"Costos Productos 6A";#N/A,#N/A,FALSE,"Costo Unitario Total H-94-12"}</definedName>
    <definedName name="PYGHGRC" localSheetId="15">{#N/A,#N/A,FALSE,"Costos Productos 6A";#N/A,#N/A,FALSE,"Costo Unitario Total H-94-12"}</definedName>
    <definedName name="PYGHGRC">{#N/A,#N/A,FALSE,"Costos Productos 6A";#N/A,#N/A,FALSE,"Costo Unitario Total H-94-12"}</definedName>
    <definedName name="PYGRC" localSheetId="12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localSheetId="15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diseño">[84]OPTIMIZACION!$BY$16:$BZ$80</definedName>
    <definedName name="q1q1q" localSheetId="12">{"via1",#N/A,TRUE,"general";"via2",#N/A,TRUE,"general";"via3",#N/A,TRUE,"general"}</definedName>
    <definedName name="q1q1q" localSheetId="11">{"via1",#N/A,TRUE,"general";"via2",#N/A,TRUE,"general";"via3",#N/A,TRUE,"general"}</definedName>
    <definedName name="q1q1q" localSheetId="13">{"via1",#N/A,TRUE,"general";"via2",#N/A,TRUE,"general";"via3",#N/A,TRUE,"general"}</definedName>
    <definedName name="q1q1q" localSheetId="15">{"via1",#N/A,TRUE,"general";"via2",#N/A,TRUE,"general";"via3",#N/A,TRUE,"general"}</definedName>
    <definedName name="q1q1q" localSheetId="14">{"via1",#N/A,TRUE,"general";"via2",#N/A,TRUE,"general";"via3",#N/A,TRUE,"general"}</definedName>
    <definedName name="q1q1q">{"via1",#N/A,TRUE,"general";"via2",#N/A,TRUE,"general";"via3",#N/A,TRUE,"general"}</definedName>
    <definedName name="qaedtguj" localSheetId="12">{"via1",#N/A,TRUE,"general";"via2",#N/A,TRUE,"general";"via3",#N/A,TRUE,"general"}</definedName>
    <definedName name="qaedtguj" localSheetId="11">{"via1",#N/A,TRUE,"general";"via2",#N/A,TRUE,"general";"via3",#N/A,TRUE,"general"}</definedName>
    <definedName name="qaedtguj" localSheetId="13">{"via1",#N/A,TRUE,"general";"via2",#N/A,TRUE,"general";"via3",#N/A,TRUE,"general"}</definedName>
    <definedName name="qaedtguj" localSheetId="15">{"via1",#N/A,TRUE,"general";"via2",#N/A,TRUE,"general";"via3",#N/A,TRUE,"general"}</definedName>
    <definedName name="qaedtguj" localSheetId="14">{"via1",#N/A,TRUE,"general";"via2",#N/A,TRUE,"general";"via3",#N/A,TRUE,"general"}</definedName>
    <definedName name="qaedtguj">{"via1",#N/A,TRUE,"general";"via2",#N/A,TRUE,"general";"via3",#N/A,TRUE,"general"}</definedName>
    <definedName name="QAQSWS" localSheetId="12">{"via1",#N/A,TRUE,"general";"via2",#N/A,TRUE,"general";"via3",#N/A,TRUE,"general"}</definedName>
    <definedName name="QAQSWS" localSheetId="11">{"via1",#N/A,TRUE,"general";"via2",#N/A,TRUE,"general";"via3",#N/A,TRUE,"general"}</definedName>
    <definedName name="QAQSWS" localSheetId="13">{"via1",#N/A,TRUE,"general";"via2",#N/A,TRUE,"general";"via3",#N/A,TRUE,"general"}</definedName>
    <definedName name="QAQSWS" localSheetId="15">{"via1",#N/A,TRUE,"general";"via2",#N/A,TRUE,"general";"via3",#N/A,TRUE,"general"}</definedName>
    <definedName name="QAQSWS" localSheetId="14">{"via1",#N/A,TRUE,"general";"via2",#N/A,TRUE,"general";"via3",#N/A,TRUE,"general"}</definedName>
    <definedName name="QAQSWS">{"via1",#N/A,TRUE,"general";"via2",#N/A,TRUE,"general";"via3",#N/A,TRUE,"general"}</definedName>
    <definedName name="qaqwwxcr" localSheetId="12">{"via1",#N/A,TRUE,"general";"via2",#N/A,TRUE,"general";"via3",#N/A,TRUE,"general"}</definedName>
    <definedName name="qaqwwxcr" localSheetId="11">{"via1",#N/A,TRUE,"general";"via2",#N/A,TRUE,"general";"via3",#N/A,TRUE,"general"}</definedName>
    <definedName name="qaqwwxcr" localSheetId="13">{"via1",#N/A,TRUE,"general";"via2",#N/A,TRUE,"general";"via3",#N/A,TRUE,"general"}</definedName>
    <definedName name="qaqwwxcr" localSheetId="15">{"via1",#N/A,TRUE,"general";"via2",#N/A,TRUE,"general";"via3",#N/A,TRUE,"general"}</definedName>
    <definedName name="qaqwwxcr" localSheetId="14">{"via1",#N/A,TRUE,"general";"via2",#N/A,TRUE,"general";"via3",#N/A,TRUE,"general"}</definedName>
    <definedName name="qaqwwxcr">{"via1",#N/A,TRUE,"general";"via2",#N/A,TRUE,"general";"via3",#N/A,TRUE,"general"}</definedName>
    <definedName name="QE" localSheetId="12">{#N/A,#N/A,FALSE,"Costos Productos 6A";#N/A,#N/A,FALSE,"Costo Unitario Total H-94-12"}</definedName>
    <definedName name="QE" localSheetId="15">{#N/A,#N/A,FALSE,"Costos Productos 6A";#N/A,#N/A,FALSE,"Costo Unitario Total H-94-12"}</definedName>
    <definedName name="QE">{#N/A,#N/A,FALSE,"Costos Productos 6A";#N/A,#N/A,FALSE,"Costo Unitario Total H-94-12"}</definedName>
    <definedName name="qedcd" localSheetId="12">{"via1",#N/A,TRUE,"general";"via2",#N/A,TRUE,"general";"via3",#N/A,TRUE,"general"}</definedName>
    <definedName name="qedcd" localSheetId="11">{"via1",#N/A,TRUE,"general";"via2",#N/A,TRUE,"general";"via3",#N/A,TRUE,"general"}</definedName>
    <definedName name="qedcd" localSheetId="13">{"via1",#N/A,TRUE,"general";"via2",#N/A,TRUE,"general";"via3",#N/A,TRUE,"general"}</definedName>
    <definedName name="qedcd" localSheetId="15">{"via1",#N/A,TRUE,"general";"via2",#N/A,TRUE,"general";"via3",#N/A,TRUE,"general"}</definedName>
    <definedName name="qedcd" localSheetId="14">{"via1",#N/A,TRUE,"general";"via2",#N/A,TRUE,"general";"via3",#N/A,TRUE,"general"}</definedName>
    <definedName name="qedcd">{"via1",#N/A,TRUE,"general";"via2",#N/A,TRUE,"general";"via3",#N/A,TRUE,"general"}</definedName>
    <definedName name="qeqewe" localSheetId="12">{"TAB1",#N/A,TRUE,"GENERAL";"TAB2",#N/A,TRUE,"GENERAL";"TAB3",#N/A,TRUE,"GENERAL";"TAB4",#N/A,TRUE,"GENERAL";"TAB5",#N/A,TRUE,"GENERAL"}</definedName>
    <definedName name="qeqewe" localSheetId="11">{"TAB1",#N/A,TRUE,"GENERAL";"TAB2",#N/A,TRUE,"GENERAL";"TAB3",#N/A,TRUE,"GENERAL";"TAB4",#N/A,TRUE,"GENERAL";"TAB5",#N/A,TRUE,"GENERAL"}</definedName>
    <definedName name="qeqewe" localSheetId="13">{"TAB1",#N/A,TRUE,"GENERAL";"TAB2",#N/A,TRUE,"GENERAL";"TAB3",#N/A,TRUE,"GENERAL";"TAB4",#N/A,TRUE,"GENERAL";"TAB5",#N/A,TRUE,"GENERAL"}</definedName>
    <definedName name="qeqewe" localSheetId="15">{"TAB1",#N/A,TRUE,"GENERAL";"TAB2",#N/A,TRUE,"GENERAL";"TAB3",#N/A,TRUE,"GENERAL";"TAB4",#N/A,TRUE,"GENERAL";"TAB5",#N/A,TRUE,"GENERAL"}</definedName>
    <definedName name="qeqewe" localSheetId="14">{"TAB1",#N/A,TRUE,"GENERAL";"TAB2",#N/A,TRUE,"GENERAL";"TAB3",#N/A,TRUE,"GENERAL";"TAB4",#N/A,TRUE,"GENERAL";"TAB5",#N/A,TRUE,"GENERAL"}</definedName>
    <definedName name="qeqewe">{"TAB1",#N/A,TRUE,"GENERAL";"TAB2",#N/A,TRUE,"GENERAL";"TAB3",#N/A,TRUE,"GENERAL";"TAB4",#N/A,TRUE,"GENERAL";"TAB5",#N/A,TRUE,"GENERAL"}</definedName>
    <definedName name="qewj" localSheetId="12">{"via1",#N/A,TRUE,"general";"via2",#N/A,TRUE,"general";"via3",#N/A,TRUE,"general"}</definedName>
    <definedName name="qewj" localSheetId="11">{"via1",#N/A,TRUE,"general";"via2",#N/A,TRUE,"general";"via3",#N/A,TRUE,"general"}</definedName>
    <definedName name="qewj" localSheetId="13">{"via1",#N/A,TRUE,"general";"via2",#N/A,TRUE,"general";"via3",#N/A,TRUE,"general"}</definedName>
    <definedName name="qewj" localSheetId="15">{"via1",#N/A,TRUE,"general";"via2",#N/A,TRUE,"general";"via3",#N/A,TRUE,"general"}</definedName>
    <definedName name="qewj" localSheetId="14">{"via1",#N/A,TRUE,"general";"via2",#N/A,TRUE,"general";"via3",#N/A,TRUE,"general"}</definedName>
    <definedName name="qewj">{"via1",#N/A,TRUE,"general";"via2",#N/A,TRUE,"general";"via3",#N/A,TRUE,"general"}</definedName>
    <definedName name="qqq" localSheetId="8">#REF!</definedName>
    <definedName name="qqq">#REF!</definedName>
    <definedName name="qqqqqw" localSheetId="12">{"via1",#N/A,TRUE,"general";"via2",#N/A,TRUE,"general";"via3",#N/A,TRUE,"general"}</definedName>
    <definedName name="qqqqqw" localSheetId="11">{"via1",#N/A,TRUE,"general";"via2",#N/A,TRUE,"general";"via3",#N/A,TRUE,"general"}</definedName>
    <definedName name="qqqqqw" localSheetId="13">{"via1",#N/A,TRUE,"general";"via2",#N/A,TRUE,"general";"via3",#N/A,TRUE,"general"}</definedName>
    <definedName name="qqqqqw" localSheetId="15">{"via1",#N/A,TRUE,"general";"via2",#N/A,TRUE,"general";"via3",#N/A,TRUE,"general"}</definedName>
    <definedName name="qqqqqw" localSheetId="14">{"via1",#N/A,TRUE,"general";"via2",#N/A,TRUE,"general";"via3",#N/A,TRUE,"general"}</definedName>
    <definedName name="qqqqqw">{"via1",#N/A,TRUE,"general";"via2",#N/A,TRUE,"general";"via3",#N/A,TRUE,"general"}</definedName>
    <definedName name="QR" localSheetId="12">{#N/A,#N/A,FALSE,"Costos Productos 6A";#N/A,#N/A,FALSE,"Costo Unitario Total H-94-12"}</definedName>
    <definedName name="QR" localSheetId="15">{#N/A,#N/A,FALSE,"Costos Productos 6A";#N/A,#N/A,FALSE,"Costo Unitario Total H-94-12"}</definedName>
    <definedName name="QR">{#N/A,#N/A,FALSE,"Costos Productos 6A";#N/A,#N/A,FALSE,"Costo Unitario Total H-94-12"}</definedName>
    <definedName name="QT" localSheetId="12">{#N/A,#N/A,FALSE,"Costos Productos 6A";#N/A,#N/A,FALSE,"Costo Unitario Total H-94-12"}</definedName>
    <definedName name="QT" localSheetId="15">{#N/A,#N/A,FALSE,"Costos Productos 6A";#N/A,#N/A,FALSE,"Costo Unitario Total H-94-12"}</definedName>
    <definedName name="QT">{#N/A,#N/A,FALSE,"Costos Productos 6A";#N/A,#N/A,FALSE,"Costo Unitario Total H-94-12"}</definedName>
    <definedName name="QU" localSheetId="12">{#N/A,#N/A,FALSE,"Costos Productos 6A";#N/A,#N/A,FALSE,"Costo Unitario Total H-94-12"}</definedName>
    <definedName name="QU" localSheetId="15">{#N/A,#N/A,FALSE,"Costos Productos 6A";#N/A,#N/A,FALSE,"Costo Unitario Total H-94-12"}</definedName>
    <definedName name="QU">{#N/A,#N/A,FALSE,"Costos Productos 6A";#N/A,#N/A,FALSE,"Costo Unitario Total H-94-12"}</definedName>
    <definedName name="qw" localSheetId="12">{"via1",#N/A,TRUE,"general";"via2",#N/A,TRUE,"general";"via3",#N/A,TRUE,"general"}</definedName>
    <definedName name="qw" localSheetId="11">{"via1",#N/A,TRUE,"general";"via2",#N/A,TRUE,"general";"via3",#N/A,TRUE,"general"}</definedName>
    <definedName name="qw" localSheetId="13">{"via1",#N/A,TRUE,"general";"via2",#N/A,TRUE,"general";"via3",#N/A,TRUE,"general"}</definedName>
    <definedName name="qw" localSheetId="15">{"via1",#N/A,TRUE,"general";"via2",#N/A,TRUE,"general";"via3",#N/A,TRUE,"general"}</definedName>
    <definedName name="qw" localSheetId="14">{"via1",#N/A,TRUE,"general";"via2",#N/A,TRUE,"general";"via3",#N/A,TRUE,"general"}</definedName>
    <definedName name="qw">{"via1",#N/A,TRUE,"general";"via2",#N/A,TRUE,"general";"via3",#N/A,TRUE,"general"}</definedName>
    <definedName name="qwdas2" localSheetId="12">{"via1",#N/A,TRUE,"general";"via2",#N/A,TRUE,"general";"via3",#N/A,TRUE,"general"}</definedName>
    <definedName name="qwdas2" localSheetId="11">{"via1",#N/A,TRUE,"general";"via2",#N/A,TRUE,"general";"via3",#N/A,TRUE,"general"}</definedName>
    <definedName name="qwdas2" localSheetId="13">{"via1",#N/A,TRUE,"general";"via2",#N/A,TRUE,"general";"via3",#N/A,TRUE,"general"}</definedName>
    <definedName name="qwdas2" localSheetId="15">{"via1",#N/A,TRUE,"general";"via2",#N/A,TRUE,"general";"via3",#N/A,TRUE,"general"}</definedName>
    <definedName name="qwdas2" localSheetId="14">{"via1",#N/A,TRUE,"general";"via2",#N/A,TRUE,"general";"via3",#N/A,TRUE,"general"}</definedName>
    <definedName name="qwdas2">{"via1",#N/A,TRUE,"general";"via2",#N/A,TRUE,"general";"via3",#N/A,TRUE,"general"}</definedName>
    <definedName name="QWE">'[9]ETAPA 50 SMMLV'!#REF!</definedName>
    <definedName name="qweqe" localSheetId="12">{"TAB1",#N/A,TRUE,"GENERAL";"TAB2",#N/A,TRUE,"GENERAL";"TAB3",#N/A,TRUE,"GENERAL";"TAB4",#N/A,TRUE,"GENERAL";"TAB5",#N/A,TRUE,"GENERAL"}</definedName>
    <definedName name="qweqe" localSheetId="11">{"TAB1",#N/A,TRUE,"GENERAL";"TAB2",#N/A,TRUE,"GENERAL";"TAB3",#N/A,TRUE,"GENERAL";"TAB4",#N/A,TRUE,"GENERAL";"TAB5",#N/A,TRUE,"GENERAL"}</definedName>
    <definedName name="qweqe" localSheetId="13">{"TAB1",#N/A,TRUE,"GENERAL";"TAB2",#N/A,TRUE,"GENERAL";"TAB3",#N/A,TRUE,"GENERAL";"TAB4",#N/A,TRUE,"GENERAL";"TAB5",#N/A,TRUE,"GENERAL"}</definedName>
    <definedName name="qweqe" localSheetId="15">{"TAB1",#N/A,TRUE,"GENERAL";"TAB2",#N/A,TRUE,"GENERAL";"TAB3",#N/A,TRUE,"GENERAL";"TAB4",#N/A,TRUE,"GENERAL";"TAB5",#N/A,TRUE,"GENERAL"}</definedName>
    <definedName name="qweqe" localSheetId="14">{"TAB1",#N/A,TRUE,"GENERAL";"TAB2",#N/A,TRUE,"GENERAL";"TAB3",#N/A,TRUE,"GENERAL";"TAB4",#N/A,TRUE,"GENERAL";"TAB5",#N/A,TRUE,"GENERAL"}</definedName>
    <definedName name="qweqe">{"TAB1",#N/A,TRUE,"GENERAL";"TAB2",#N/A,TRUE,"GENERAL";"TAB3",#N/A,TRUE,"GENERAL";"TAB4",#N/A,TRUE,"GENERAL";"TAB5",#N/A,TRUE,"GENERAL"}</definedName>
    <definedName name="qwqwqwj" localSheetId="12">{"TAB1",#N/A,TRUE,"GENERAL";"TAB2",#N/A,TRUE,"GENERAL";"TAB3",#N/A,TRUE,"GENERAL";"TAB4",#N/A,TRUE,"GENERAL";"TAB5",#N/A,TRUE,"GENERAL"}</definedName>
    <definedName name="qwqwqwj" localSheetId="11">{"TAB1",#N/A,TRUE,"GENERAL";"TAB2",#N/A,TRUE,"GENERAL";"TAB3",#N/A,TRUE,"GENERAL";"TAB4",#N/A,TRUE,"GENERAL";"TAB5",#N/A,TRUE,"GENERAL"}</definedName>
    <definedName name="qwqwqwj" localSheetId="13">{"TAB1",#N/A,TRUE,"GENERAL";"TAB2",#N/A,TRUE,"GENERAL";"TAB3",#N/A,TRUE,"GENERAL";"TAB4",#N/A,TRUE,"GENERAL";"TAB5",#N/A,TRUE,"GENERAL"}</definedName>
    <definedName name="qwqwqwj" localSheetId="15">{"TAB1",#N/A,TRUE,"GENERAL";"TAB2",#N/A,TRUE,"GENERAL";"TAB3",#N/A,TRUE,"GENERAL";"TAB4",#N/A,TRUE,"GENERAL";"TAB5",#N/A,TRUE,"GENERAL"}</definedName>
    <definedName name="qwqwqwj" localSheetId="14">{"TAB1",#N/A,TRUE,"GENERAL";"TAB2",#N/A,TRUE,"GENERAL";"TAB3",#N/A,TRUE,"GENERAL";"TAB4",#N/A,TRUE,"GENERAL";"TAB5",#N/A,TRUE,"GENERAL"}</definedName>
    <definedName name="qwqwqwj">{"TAB1",#N/A,TRUE,"GENERAL";"TAB2",#N/A,TRUE,"GENERAL";"TAB3",#N/A,TRUE,"GENERAL";"TAB4",#N/A,TRUE,"GENERAL";"TAB5",#N/A,TRUE,"GENERAL"}</definedName>
    <definedName name="R.1" localSheetId="8">#REF!</definedName>
    <definedName name="R.1">#REF!</definedName>
    <definedName name="R.10" localSheetId="8">#REF!</definedName>
    <definedName name="R.10">#REF!</definedName>
    <definedName name="R.11" localSheetId="8">#REF!</definedName>
    <definedName name="R.11">#REF!</definedName>
    <definedName name="R.12" localSheetId="8">#REF!</definedName>
    <definedName name="R.12">#REF!</definedName>
    <definedName name="R.13" localSheetId="8">#REF!</definedName>
    <definedName name="R.13">#REF!</definedName>
    <definedName name="R.14" localSheetId="8">#REF!</definedName>
    <definedName name="R.14">#REF!</definedName>
    <definedName name="R.15" localSheetId="8">#REF!</definedName>
    <definedName name="R.15">#REF!</definedName>
    <definedName name="R.16" localSheetId="8">#REF!</definedName>
    <definedName name="R.16">#REF!</definedName>
    <definedName name="R.17" localSheetId="8">#REF!</definedName>
    <definedName name="R.17">#REF!</definedName>
    <definedName name="R.18" localSheetId="8">#REF!</definedName>
    <definedName name="R.18">#REF!</definedName>
    <definedName name="R.19" localSheetId="8">#REF!</definedName>
    <definedName name="R.19">#REF!</definedName>
    <definedName name="R.2" localSheetId="8">#REF!</definedName>
    <definedName name="R.2">#REF!</definedName>
    <definedName name="R.3" localSheetId="8">#REF!</definedName>
    <definedName name="R.3">#REF!</definedName>
    <definedName name="R.4" localSheetId="8">#REF!</definedName>
    <definedName name="R.4">#REF!</definedName>
    <definedName name="R.5" localSheetId="8">#REF!</definedName>
    <definedName name="R.5">#REF!</definedName>
    <definedName name="R.6" localSheetId="8">#REF!</definedName>
    <definedName name="R.6">#REF!</definedName>
    <definedName name="R.7" localSheetId="8">#REF!</definedName>
    <definedName name="R.7">#REF!</definedName>
    <definedName name="R.8" localSheetId="8">#REF!</definedName>
    <definedName name="R.8">#REF!</definedName>
    <definedName name="R.9" localSheetId="8">#REF!</definedName>
    <definedName name="R.9">#REF!</definedName>
    <definedName name="Ra" localSheetId="8">#REF!</definedName>
    <definedName name="Ra">#REF!</definedName>
    <definedName name="Racor_D_1_2">[16]Precios!$C$254</definedName>
    <definedName name="Racor_D_3_4">[16]Precios!$C$255</definedName>
    <definedName name="RAJON">'[14]LISTA DE MATERIALES'!$D$251</definedName>
    <definedName name="rarewt" localSheetId="12">{#N/A,#N/A,FALSE,"CCTV"}</definedName>
    <definedName name="rarewt" localSheetId="15">{#N/A,#N/A,FALSE,"CCTV"}</definedName>
    <definedName name="rarewt">{#N/A,#N/A,FALSE,"CCTV"}</definedName>
    <definedName name="Rb" localSheetId="8">#REF!</definedName>
    <definedName name="Rb">#REF!</definedName>
    <definedName name="Rd" localSheetId="8">#REF!</definedName>
    <definedName name="Rd">#REF!</definedName>
    <definedName name="Re" localSheetId="8">#REF!</definedName>
    <definedName name="Re">#REF!</definedName>
    <definedName name="recebo">#REF!</definedName>
    <definedName name="RECEBO_EN_CANTERA">'[14]LISTA DE MATERIALES'!$D$252</definedName>
    <definedName name="REDUCCION_3__x_2" localSheetId="8">#REF!</definedName>
    <definedName name="REDUCCION_3__x_2">#REF!</definedName>
    <definedName name="REDUCCION_4__x_3" localSheetId="8">#REF!</definedName>
    <definedName name="REDUCCION_4__x_3">#REF!</definedName>
    <definedName name="Reducción_Ext._Bridados_3_x2">[16]Precios!$C$240</definedName>
    <definedName name="Reducción_Ext._Bridados_4_x3">[16]Precios!$C$239</definedName>
    <definedName name="Reducción_Ext._Bridados_6_x4">[16]Precios!$C$238</definedName>
    <definedName name="Reducción_PVC_presión_3__x_2">[16]Precios!$C$103</definedName>
    <definedName name="Reducción_PVC_presión_3__x_2.1_2">[16]Precios!$C$102</definedName>
    <definedName name="Reducción_PVC_presión_4__x_2.1_2">[16]Precios!$C$101</definedName>
    <definedName name="Reducción_PVC_presión_4__x_3">[16]Precios!$C$100</definedName>
    <definedName name="Reducción_PVC_presión_6__x_4">[16]Precios!$C$99</definedName>
    <definedName name="Reducción_PVC_presión_8__x_6">[16]Precios!$C$98</definedName>
    <definedName name="REF" localSheetId="8">#REF!</definedName>
    <definedName name="REF">#REF!</definedName>
    <definedName name="REFPDR60">[87]precios!$D$20</definedName>
    <definedName name="REFUERZO">[8]materiales!$D$14</definedName>
    <definedName name="REGCOR">[13]Precios!$C$77</definedName>
    <definedName name="rege" localSheetId="12">{"TAB1",#N/A,TRUE,"GENERAL";"TAB2",#N/A,TRUE,"GENERAL";"TAB3",#N/A,TRUE,"GENERAL";"TAB4",#N/A,TRUE,"GENERAL";"TAB5",#N/A,TRUE,"GENERAL"}</definedName>
    <definedName name="rege" localSheetId="11">{"TAB1",#N/A,TRUE,"GENERAL";"TAB2",#N/A,TRUE,"GENERAL";"TAB3",#N/A,TRUE,"GENERAL";"TAB4",#N/A,TRUE,"GENERAL";"TAB5",#N/A,TRUE,"GENERAL"}</definedName>
    <definedName name="rege" localSheetId="13">{"TAB1",#N/A,TRUE,"GENERAL";"TAB2",#N/A,TRUE,"GENERAL";"TAB3",#N/A,TRUE,"GENERAL";"TAB4",#N/A,TRUE,"GENERAL";"TAB5",#N/A,TRUE,"GENERAL"}</definedName>
    <definedName name="rege" localSheetId="15">{"TAB1",#N/A,TRUE,"GENERAL";"TAB2",#N/A,TRUE,"GENERAL";"TAB3",#N/A,TRUE,"GENERAL";"TAB4",#N/A,TRUE,"GENERAL";"TAB5",#N/A,TRUE,"GENERAL"}</definedName>
    <definedName name="rege" localSheetId="14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INC">[13]Precios!$C$78</definedName>
    <definedName name="REGION">#REF!</definedName>
    <definedName name="REGISTRO">#REF!</definedName>
    <definedName name="Registro_de_corte_D_1_2">[16]Precios!$C$252</definedName>
    <definedName name="Registro_de_corte_D_3_4">[16]Precios!$C$253</definedName>
    <definedName name="Registro_de_corte_de_bola_D_1_2">[16]Precios!$C$258</definedName>
    <definedName name="Registro_de_corte_de_bola_D_3_4">[16]Precios!$C$259</definedName>
    <definedName name="Registro_de_incorporación_D_1_2">[16]Precios!$C$250</definedName>
    <definedName name="regla_vibratoria">[18]EQUIPOS!$D$15</definedName>
    <definedName name="regresd" localSheetId="12">{"TAB1",#N/A,TRUE,"GENERAL";"TAB2",#N/A,TRUE,"GENERAL";"TAB3",#N/A,TRUE,"GENERAL";"TAB4",#N/A,TRUE,"GENERAL";"TAB5",#N/A,TRUE,"GENERAL"}</definedName>
    <definedName name="regresd" localSheetId="11">{"TAB1",#N/A,TRUE,"GENERAL";"TAB2",#N/A,TRUE,"GENERAL";"TAB3",#N/A,TRUE,"GENERAL";"TAB4",#N/A,TRUE,"GENERAL";"TAB5",#N/A,TRUE,"GENERAL"}</definedName>
    <definedName name="regresd" localSheetId="13">{"TAB1",#N/A,TRUE,"GENERAL";"TAB2",#N/A,TRUE,"GENERAL";"TAB3",#N/A,TRUE,"GENERAL";"TAB4",#N/A,TRUE,"GENERAL";"TAB5",#N/A,TRUE,"GENERAL"}</definedName>
    <definedName name="regresd" localSheetId="15">{"TAB1",#N/A,TRUE,"GENERAL";"TAB2",#N/A,TRUE,"GENERAL";"TAB3",#N/A,TRUE,"GENERAL";"TAB4",#N/A,TRUE,"GENERAL";"TAB5",#N/A,TRUE,"GENERAL"}</definedName>
    <definedName name="regresd" localSheetId="14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 localSheetId="12">{"TAB1",#N/A,TRUE,"GENERAL";"TAB2",#N/A,TRUE,"GENERAL";"TAB3",#N/A,TRUE,"GENERAL";"TAB4",#N/A,TRUE,"GENERAL";"TAB5",#N/A,TRUE,"GENERAL"}</definedName>
    <definedName name="regthio" localSheetId="11">{"TAB1",#N/A,TRUE,"GENERAL";"TAB2",#N/A,TRUE,"GENERAL";"TAB3",#N/A,TRUE,"GENERAL";"TAB4",#N/A,TRUE,"GENERAL";"TAB5",#N/A,TRUE,"GENERAL"}</definedName>
    <definedName name="regthio" localSheetId="13">{"TAB1",#N/A,TRUE,"GENERAL";"TAB2",#N/A,TRUE,"GENERAL";"TAB3",#N/A,TRUE,"GENERAL";"TAB4",#N/A,TRUE,"GENERAL";"TAB5",#N/A,TRUE,"GENERAL"}</definedName>
    <definedName name="regthio" localSheetId="15">{"TAB1",#N/A,TRUE,"GENERAL";"TAB2",#N/A,TRUE,"GENERAL";"TAB3",#N/A,TRUE,"GENERAL";"TAB4",#N/A,TRUE,"GENERAL";"TAB5",#N/A,TRUE,"GENERAL"}</definedName>
    <definedName name="regthio" localSheetId="14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JHE" localSheetId="12">{"via1",#N/A,TRUE,"general";"via2",#N/A,TRUE,"general";"via3",#N/A,TRUE,"general"}</definedName>
    <definedName name="REJHE" localSheetId="11">{"via1",#N/A,TRUE,"general";"via2",#N/A,TRUE,"general";"via3",#N/A,TRUE,"general"}</definedName>
    <definedName name="REJHE" localSheetId="13">{"via1",#N/A,TRUE,"general";"via2",#N/A,TRUE,"general";"via3",#N/A,TRUE,"general"}</definedName>
    <definedName name="REJHE" localSheetId="15">{"via1",#N/A,TRUE,"general";"via2",#N/A,TRUE,"general";"via3",#N/A,TRUE,"general"}</definedName>
    <definedName name="REJHE" localSheetId="14">{"via1",#N/A,TRUE,"general";"via2",#N/A,TRUE,"general";"via3",#N/A,TRUE,"general"}</definedName>
    <definedName name="REJHE">{"via1",#N/A,TRUE,"general";"via2",#N/A,TRUE,"general";"via3",#N/A,TRUE,"general"}</definedName>
    <definedName name="REJILLA">'[14]LISTA DE MATERIALES'!$D$255</definedName>
    <definedName name="REJILLA_SIFON_DE_3">'[14]LISTA DE MATERIALES'!$D$256</definedName>
    <definedName name="REJMET">[3]PRECIOS!$C$166</definedName>
    <definedName name="REJMETA">[13]Precios!$C$238</definedName>
    <definedName name="Relacionhidraulicas">[58]R.HIDRAULICAS!$A$2:$E$105</definedName>
    <definedName name="rell" localSheetId="8">#REF!</definedName>
    <definedName name="rell">#REF!</definedName>
    <definedName name="relle" localSheetId="8">#REF!</definedName>
    <definedName name="relle">#REF!</definedName>
    <definedName name="relleno" localSheetId="8">#REF!</definedName>
    <definedName name="relleno">#REF!</definedName>
    <definedName name="reparacion4">'[33]PRESTACIONES SOCIALES'!#REF!</definedName>
    <definedName name="repello" localSheetId="8">#REF!</definedName>
    <definedName name="repello">#REF!</definedName>
    <definedName name="REPIM12">'[3]A.U. BASICOS2'!$C$81</definedName>
    <definedName name="repim13">'[4]A.U. BASICOS2'!$C$86</definedName>
    <definedName name="replanteo" localSheetId="8">#REF!</definedName>
    <definedName name="replanteo">#REF!</definedName>
    <definedName name="REPRESENTANTE">#REF!</definedName>
    <definedName name="repuestos2" localSheetId="12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puestos2" localSheetId="15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puestos2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r" localSheetId="12">{"via1",#N/A,TRUE,"general";"via2",#N/A,TRUE,"general";"via3",#N/A,TRUE,"general"}</definedName>
    <definedName name="rer" localSheetId="11">{"via1",#N/A,TRUE,"general";"via2",#N/A,TRUE,"general";"via3",#N/A,TRUE,"general"}</definedName>
    <definedName name="rer" localSheetId="13">{"via1",#N/A,TRUE,"general";"via2",#N/A,TRUE,"general";"via3",#N/A,TRUE,"general"}</definedName>
    <definedName name="rer" localSheetId="15">{"via1",#N/A,TRUE,"general";"via2",#N/A,TRUE,"general";"via3",#N/A,TRUE,"general"}</definedName>
    <definedName name="rer" localSheetId="14">{"via1",#N/A,TRUE,"general";"via2",#N/A,TRUE,"general";"via3",#N/A,TRUE,"general"}</definedName>
    <definedName name="rer">{"via1",#N/A,TRUE,"general";"via2",#N/A,TRUE,"general";"via3",#N/A,TRUE,"general"}</definedName>
    <definedName name="rererw" localSheetId="12">{"TAB1",#N/A,TRUE,"GENERAL";"TAB2",#N/A,TRUE,"GENERAL";"TAB3",#N/A,TRUE,"GENERAL";"TAB4",#N/A,TRUE,"GENERAL";"TAB5",#N/A,TRUE,"GENERAL"}</definedName>
    <definedName name="rererw" localSheetId="11">{"TAB1",#N/A,TRUE,"GENERAL";"TAB2",#N/A,TRUE,"GENERAL";"TAB3",#N/A,TRUE,"GENERAL";"TAB4",#N/A,TRUE,"GENERAL";"TAB5",#N/A,TRUE,"GENERAL"}</definedName>
    <definedName name="rererw" localSheetId="13">{"TAB1",#N/A,TRUE,"GENERAL";"TAB2",#N/A,TRUE,"GENERAL";"TAB3",#N/A,TRUE,"GENERAL";"TAB4",#N/A,TRUE,"GENERAL";"TAB5",#N/A,TRUE,"GENERAL"}</definedName>
    <definedName name="rererw" localSheetId="15">{"TAB1",#N/A,TRUE,"GENERAL";"TAB2",#N/A,TRUE,"GENERAL";"TAB3",#N/A,TRUE,"GENERAL";"TAB4",#N/A,TRUE,"GENERAL";"TAB5",#N/A,TRUE,"GENERAL"}</definedName>
    <definedName name="rererw" localSheetId="14">{"TAB1",#N/A,TRUE,"GENERAL";"TAB2",#N/A,TRUE,"GENERAL";"TAB3",#N/A,TRUE,"GENERAL";"TAB4",#N/A,TRUE,"GENERAL";"TAB5",#N/A,TRUE,"GENERAL"}</definedName>
    <definedName name="rererw">{"TAB1",#N/A,TRUE,"GENERAL";"TAB2",#N/A,TRUE,"GENERAL";"TAB3",#N/A,TRUE,"GENERAL";"TAB4",#N/A,TRUE,"GENERAL";"TAB5",#N/A,TRUE,"GENERAL"}</definedName>
    <definedName name="rerg" localSheetId="12">{"TAB1",#N/A,TRUE,"GENERAL";"TAB2",#N/A,TRUE,"GENERAL";"TAB3",#N/A,TRUE,"GENERAL";"TAB4",#N/A,TRUE,"GENERAL";"TAB5",#N/A,TRUE,"GENERAL"}</definedName>
    <definedName name="rerg" localSheetId="11">{"TAB1",#N/A,TRUE,"GENERAL";"TAB2",#N/A,TRUE,"GENERAL";"TAB3",#N/A,TRUE,"GENERAL";"TAB4",#N/A,TRUE,"GENERAL";"TAB5",#N/A,TRUE,"GENERAL"}</definedName>
    <definedName name="rerg" localSheetId="13">{"TAB1",#N/A,TRUE,"GENERAL";"TAB2",#N/A,TRUE,"GENERAL";"TAB3",#N/A,TRUE,"GENERAL";"TAB4",#N/A,TRUE,"GENERAL";"TAB5",#N/A,TRUE,"GENERAL"}</definedName>
    <definedName name="rerg" localSheetId="15">{"TAB1",#N/A,TRUE,"GENERAL";"TAB2",#N/A,TRUE,"GENERAL";"TAB3",#N/A,TRUE,"GENERAL";"TAB4",#N/A,TRUE,"GENERAL";"TAB5",#N/A,TRUE,"GENERAL"}</definedName>
    <definedName name="rerg" localSheetId="14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 localSheetId="12">{"TAB1",#N/A,TRUE,"GENERAL";"TAB2",#N/A,TRUE,"GENERAL";"TAB3",#N/A,TRUE,"GENERAL";"TAB4",#N/A,TRUE,"GENERAL";"TAB5",#N/A,TRUE,"GENERAL"}</definedName>
    <definedName name="rerrrrw" localSheetId="11">{"TAB1",#N/A,TRUE,"GENERAL";"TAB2",#N/A,TRUE,"GENERAL";"TAB3",#N/A,TRUE,"GENERAL";"TAB4",#N/A,TRUE,"GENERAL";"TAB5",#N/A,TRUE,"GENERAL"}</definedName>
    <definedName name="rerrrrw" localSheetId="13">{"TAB1",#N/A,TRUE,"GENERAL";"TAB2",#N/A,TRUE,"GENERAL";"TAB3",#N/A,TRUE,"GENERAL";"TAB4",#N/A,TRUE,"GENERAL";"TAB5",#N/A,TRUE,"GENERAL"}</definedName>
    <definedName name="rerrrrw" localSheetId="15">{"TAB1",#N/A,TRUE,"GENERAL";"TAB2",#N/A,TRUE,"GENERAL";"TAB3",#N/A,TRUE,"GENERAL";"TAB4",#N/A,TRUE,"GENERAL";"TAB5",#N/A,TRUE,"GENERAL"}</definedName>
    <definedName name="rerrrrw" localSheetId="14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tenc">[45]BASES!$E$31</definedName>
    <definedName name="retiroarbol" localSheetId="8">#REF!</definedName>
    <definedName name="retiroarbol">#REF!</definedName>
    <definedName name="retirocorte" localSheetId="8">#REF!</definedName>
    <definedName name="retirocorte">#REF!</definedName>
    <definedName name="RETTRE" localSheetId="12">{"via1",#N/A,TRUE,"general";"via2",#N/A,TRUE,"general";"via3",#N/A,TRUE,"general"}</definedName>
    <definedName name="RETTRE" localSheetId="11">{"via1",#N/A,TRUE,"general";"via2",#N/A,TRUE,"general";"via3",#N/A,TRUE,"general"}</definedName>
    <definedName name="RETTRE" localSheetId="13">{"via1",#N/A,TRUE,"general";"via2",#N/A,TRUE,"general";"via3",#N/A,TRUE,"general"}</definedName>
    <definedName name="RETTRE" localSheetId="15">{"via1",#N/A,TRUE,"general";"via2",#N/A,TRUE,"general";"via3",#N/A,TRUE,"general"}</definedName>
    <definedName name="RETTRE" localSheetId="14">{"via1",#N/A,TRUE,"general";"via2",#N/A,TRUE,"general";"via3",#N/A,TRUE,"general"}</definedName>
    <definedName name="RETTRE">{"via1",#N/A,TRUE,"general";"via2",#N/A,TRUE,"general";"via3",#N/A,TRUE,"general"}</definedName>
    <definedName name="rety" localSheetId="12">{"TAB1",#N/A,TRUE,"GENERAL";"TAB2",#N/A,TRUE,"GENERAL";"TAB3",#N/A,TRUE,"GENERAL";"TAB4",#N/A,TRUE,"GENERAL";"TAB5",#N/A,TRUE,"GENERAL"}</definedName>
    <definedName name="rety" localSheetId="11">{"TAB1",#N/A,TRUE,"GENERAL";"TAB2",#N/A,TRUE,"GENERAL";"TAB3",#N/A,TRUE,"GENERAL";"TAB4",#N/A,TRUE,"GENERAL";"TAB5",#N/A,TRUE,"GENERAL"}</definedName>
    <definedName name="rety" localSheetId="13">{"TAB1",#N/A,TRUE,"GENERAL";"TAB2",#N/A,TRUE,"GENERAL";"TAB3",#N/A,TRUE,"GENERAL";"TAB4",#N/A,TRUE,"GENERAL";"TAB5",#N/A,TRUE,"GENERAL"}</definedName>
    <definedName name="rety" localSheetId="15">{"TAB1",#N/A,TRUE,"GENERAL";"TAB2",#N/A,TRUE,"GENERAL";"TAB3",#N/A,TRUE,"GENERAL";"TAB4",#N/A,TRUE,"GENERAL";"TAB5",#N/A,TRUE,"GENERAL"}</definedName>
    <definedName name="rety" localSheetId="14">{"TAB1",#N/A,TRUE,"GENERAL";"TAB2",#N/A,TRUE,"GENERAL";"TAB3",#N/A,TRUE,"GENERAL";"TAB4",#N/A,TRUE,"GENERAL";"TAB5",#N/A,TRUE,"GENERAL"}</definedName>
    <definedName name="rety">{"TAB1",#N/A,TRUE,"GENERAL";"TAB2",#N/A,TRUE,"GENERAL";"TAB3",#N/A,TRUE,"GENERAL";"TAB4",#N/A,TRUE,"GENERAL";"TAB5",#N/A,TRUE,"GENERAL"}</definedName>
    <definedName name="rewfreg" localSheetId="12">{"via1",#N/A,TRUE,"general";"via2",#N/A,TRUE,"general";"via3",#N/A,TRUE,"general"}</definedName>
    <definedName name="rewfreg" localSheetId="11">{"via1",#N/A,TRUE,"general";"via2",#N/A,TRUE,"general";"via3",#N/A,TRUE,"general"}</definedName>
    <definedName name="rewfreg" localSheetId="13">{"via1",#N/A,TRUE,"general";"via2",#N/A,TRUE,"general";"via3",#N/A,TRUE,"general"}</definedName>
    <definedName name="rewfreg" localSheetId="15">{"via1",#N/A,TRUE,"general";"via2",#N/A,TRUE,"general";"via3",#N/A,TRUE,"general"}</definedName>
    <definedName name="rewfreg" localSheetId="14">{"via1",#N/A,TRUE,"general";"via2",#N/A,TRUE,"general";"via3",#N/A,TRUE,"general"}</definedName>
    <definedName name="rewfreg">{"via1",#N/A,TRUE,"general";"via2",#N/A,TRUE,"general";"via3",#N/A,TRUE,"general"}</definedName>
    <definedName name="rewr" localSheetId="12">{"via1",#N/A,TRUE,"general";"via2",#N/A,TRUE,"general";"via3",#N/A,TRUE,"general"}</definedName>
    <definedName name="rewr" localSheetId="11">{"via1",#N/A,TRUE,"general";"via2",#N/A,TRUE,"general";"via3",#N/A,TRUE,"general"}</definedName>
    <definedName name="rewr" localSheetId="13">{"via1",#N/A,TRUE,"general";"via2",#N/A,TRUE,"general";"via3",#N/A,TRUE,"general"}</definedName>
    <definedName name="rewr" localSheetId="15">{"via1",#N/A,TRUE,"general";"via2",#N/A,TRUE,"general";"via3",#N/A,TRUE,"general"}</definedName>
    <definedName name="rewr" localSheetId="14">{"via1",#N/A,TRUE,"general";"via2",#N/A,TRUE,"general";"via3",#N/A,TRUE,"general"}</definedName>
    <definedName name="rewr">{"via1",#N/A,TRUE,"general";"via2",#N/A,TRUE,"general";"via3",#N/A,TRUE,"general"}</definedName>
    <definedName name="REWWER" localSheetId="12">{"TAB1",#N/A,TRUE,"GENERAL";"TAB2",#N/A,TRUE,"GENERAL";"TAB3",#N/A,TRUE,"GENERAL";"TAB4",#N/A,TRUE,"GENERAL";"TAB5",#N/A,TRUE,"GENERAL"}</definedName>
    <definedName name="REWWER" localSheetId="11">{"TAB1",#N/A,TRUE,"GENERAL";"TAB2",#N/A,TRUE,"GENERAL";"TAB3",#N/A,TRUE,"GENERAL";"TAB4",#N/A,TRUE,"GENERAL";"TAB5",#N/A,TRUE,"GENERAL"}</definedName>
    <definedName name="REWWER" localSheetId="13">{"TAB1",#N/A,TRUE,"GENERAL";"TAB2",#N/A,TRUE,"GENERAL";"TAB3",#N/A,TRUE,"GENERAL";"TAB4",#N/A,TRUE,"GENERAL";"TAB5",#N/A,TRUE,"GENERAL"}</definedName>
    <definedName name="REWWER" localSheetId="15">{"TAB1",#N/A,TRUE,"GENERAL";"TAB2",#N/A,TRUE,"GENERAL";"TAB3",#N/A,TRUE,"GENERAL";"TAB4",#N/A,TRUE,"GENERAL";"TAB5",#N/A,TRUE,"GENERAL"}</definedName>
    <definedName name="REWWER" localSheetId="14">{"TAB1",#N/A,TRUE,"GENERAL";"TAB2",#N/A,TRUE,"GENERAL";"TAB3",#N/A,TRUE,"GENERAL";"TAB4",#N/A,TRUE,"GENERAL";"TAB5",#N/A,TRUE,"GENERAL"}</definedName>
    <definedName name="REWWER">{"TAB1",#N/A,TRUE,"GENERAL";"TAB2",#N/A,TRUE,"GENERAL";"TAB3",#N/A,TRUE,"GENERAL";"TAB4",#N/A,TRUE,"GENERAL";"TAB5",#N/A,TRUE,"GENERAL"}</definedName>
    <definedName name="reyepoi" localSheetId="12">{"TAB1",#N/A,TRUE,"GENERAL";"TAB2",#N/A,TRUE,"GENERAL";"TAB3",#N/A,TRUE,"GENERAL";"TAB4",#N/A,TRUE,"GENERAL";"TAB5",#N/A,TRUE,"GENERAL"}</definedName>
    <definedName name="reyepoi" localSheetId="11">{"TAB1",#N/A,TRUE,"GENERAL";"TAB2",#N/A,TRUE,"GENERAL";"TAB3",#N/A,TRUE,"GENERAL";"TAB4",#N/A,TRUE,"GENERAL";"TAB5",#N/A,TRUE,"GENERAL"}</definedName>
    <definedName name="reyepoi" localSheetId="13">{"TAB1",#N/A,TRUE,"GENERAL";"TAB2",#N/A,TRUE,"GENERAL";"TAB3",#N/A,TRUE,"GENERAL";"TAB4",#N/A,TRUE,"GENERAL";"TAB5",#N/A,TRUE,"GENERAL"}</definedName>
    <definedName name="reyepoi" localSheetId="15">{"TAB1",#N/A,TRUE,"GENERAL";"TAB2",#N/A,TRUE,"GENERAL";"TAB3",#N/A,TRUE,"GENERAL";"TAB4",#N/A,TRUE,"GENERAL";"TAB5",#N/A,TRUE,"GENERAL"}</definedName>
    <definedName name="reyepoi" localSheetId="14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 localSheetId="12">{"via1",#N/A,TRUE,"general";"via2",#N/A,TRUE,"general";"via3",#N/A,TRUE,"general"}</definedName>
    <definedName name="reyety" localSheetId="11">{"via1",#N/A,TRUE,"general";"via2",#N/A,TRUE,"general";"via3",#N/A,TRUE,"general"}</definedName>
    <definedName name="reyety" localSheetId="13">{"via1",#N/A,TRUE,"general";"via2",#N/A,TRUE,"general";"via3",#N/A,TRUE,"general"}</definedName>
    <definedName name="reyety" localSheetId="15">{"via1",#N/A,TRUE,"general";"via2",#N/A,TRUE,"general";"via3",#N/A,TRUE,"general"}</definedName>
    <definedName name="reyety" localSheetId="14">{"via1",#N/A,TRUE,"general";"via2",#N/A,TRUE,"general";"via3",#N/A,TRUE,"general"}</definedName>
    <definedName name="reyety">{"via1",#N/A,TRUE,"general";"via2",#N/A,TRUE,"general";"via3",#N/A,TRUE,"general"}</definedName>
    <definedName name="reyty" localSheetId="12">{"via1",#N/A,TRUE,"general";"via2",#N/A,TRUE,"general";"via3",#N/A,TRUE,"general"}</definedName>
    <definedName name="reyty" localSheetId="11">{"via1",#N/A,TRUE,"general";"via2",#N/A,TRUE,"general";"via3",#N/A,TRUE,"general"}</definedName>
    <definedName name="reyty" localSheetId="13">{"via1",#N/A,TRUE,"general";"via2",#N/A,TRUE,"general";"via3",#N/A,TRUE,"general"}</definedName>
    <definedName name="reyty" localSheetId="15">{"via1",#N/A,TRUE,"general";"via2",#N/A,TRUE,"general";"via3",#N/A,TRUE,"general"}</definedName>
    <definedName name="reyty" localSheetId="14">{"via1",#N/A,TRUE,"general";"via2",#N/A,TRUE,"general";"via3",#N/A,TRUE,"general"}</definedName>
    <definedName name="reyty">{"via1",#N/A,TRUE,"general";"via2",#N/A,TRUE,"general";"via3",#N/A,TRUE,"general"}</definedName>
    <definedName name="reyyt" localSheetId="12">{"via1",#N/A,TRUE,"general";"via2",#N/A,TRUE,"general";"via3",#N/A,TRUE,"general"}</definedName>
    <definedName name="reyyt" localSheetId="11">{"via1",#N/A,TRUE,"general";"via2",#N/A,TRUE,"general";"via3",#N/A,TRUE,"general"}</definedName>
    <definedName name="reyyt" localSheetId="13">{"via1",#N/A,TRUE,"general";"via2",#N/A,TRUE,"general";"via3",#N/A,TRUE,"general"}</definedName>
    <definedName name="reyyt" localSheetId="15">{"via1",#N/A,TRUE,"general";"via2",#N/A,TRUE,"general";"via3",#N/A,TRUE,"general"}</definedName>
    <definedName name="reyyt" localSheetId="14">{"via1",#N/A,TRUE,"general";"via2",#N/A,TRUE,"general";"via3",#N/A,TRUE,"general"}</definedName>
    <definedName name="reyyt">{"via1",#N/A,TRUE,"general";"via2",#N/A,TRUE,"general";"via3",#N/A,TRUE,"general"}</definedName>
    <definedName name="Rf" localSheetId="8">#REF!</definedName>
    <definedName name="Rf">#REF!</definedName>
    <definedName name="rfhnhjyu" localSheetId="12">{"TAB1",#N/A,TRUE,"GENERAL";"TAB2",#N/A,TRUE,"GENERAL";"TAB3",#N/A,TRUE,"GENERAL";"TAB4",#N/A,TRUE,"GENERAL";"TAB5",#N/A,TRUE,"GENERAL"}</definedName>
    <definedName name="rfhnhjyu" localSheetId="11">{"TAB1",#N/A,TRUE,"GENERAL";"TAB2",#N/A,TRUE,"GENERAL";"TAB3",#N/A,TRUE,"GENERAL";"TAB4",#N/A,TRUE,"GENERAL";"TAB5",#N/A,TRUE,"GENERAL"}</definedName>
    <definedName name="rfhnhjyu" localSheetId="13">{"TAB1",#N/A,TRUE,"GENERAL";"TAB2",#N/A,TRUE,"GENERAL";"TAB3",#N/A,TRUE,"GENERAL";"TAB4",#N/A,TRUE,"GENERAL";"TAB5",#N/A,TRUE,"GENERAL"}</definedName>
    <definedName name="rfhnhjyu" localSheetId="15">{"TAB1",#N/A,TRUE,"GENERAL";"TAB2",#N/A,TRUE,"GENERAL";"TAB3",#N/A,TRUE,"GENERAL";"TAB4",#N/A,TRUE,"GENERAL";"TAB5",#N/A,TRUE,"GENERAL"}</definedName>
    <definedName name="rfhnhjyu" localSheetId="14">{"TAB1",#N/A,TRUE,"GENERAL";"TAB2",#N/A,TRUE,"GENERAL";"TAB3",#N/A,TRUE,"GENERAL";"TAB4",#N/A,TRUE,"GENERAL";"TAB5",#N/A,TRUE,"GENERAL"}</definedName>
    <definedName name="rfhnhjyu">{"TAB1",#N/A,TRUE,"GENERAL";"TAB2",#N/A,TRUE,"GENERAL";"TAB3",#N/A,TRUE,"GENERAL";"TAB4",#N/A,TRUE,"GENERAL";"TAB5",#N/A,TRUE,"GENERAL"}</definedName>
    <definedName name="rfref">#REF!</definedName>
    <definedName name="rfrf" localSheetId="12">{"via1",#N/A,TRUE,"general";"via2",#N/A,TRUE,"general";"via3",#N/A,TRUE,"general"}</definedName>
    <definedName name="rfrf" localSheetId="11">{"via1",#N/A,TRUE,"general";"via2",#N/A,TRUE,"general";"via3",#N/A,TRUE,"general"}</definedName>
    <definedName name="rfrf" localSheetId="13">{"via1",#N/A,TRUE,"general";"via2",#N/A,TRUE,"general";"via3",#N/A,TRUE,"general"}</definedName>
    <definedName name="rfrf" localSheetId="15">{"via1",#N/A,TRUE,"general";"via2",#N/A,TRUE,"general";"via3",#N/A,TRUE,"general"}</definedName>
    <definedName name="rfrf" localSheetId="14">{"via1",#N/A,TRUE,"general";"via2",#N/A,TRUE,"general";"via3",#N/A,TRUE,"general"}</definedName>
    <definedName name="rfrf">{"via1",#N/A,TRUE,"general";"via2",#N/A,TRUE,"general";"via3",#N/A,TRUE,"general"}</definedName>
    <definedName name="Rg" localSheetId="8">#REF!</definedName>
    <definedName name="Rg">#REF!</definedName>
    <definedName name="rge" localSheetId="12">{"via1",#N/A,TRUE,"general";"via2",#N/A,TRUE,"general";"via3",#N/A,TRUE,"general"}</definedName>
    <definedName name="rge" localSheetId="11">{"via1",#N/A,TRUE,"general";"via2",#N/A,TRUE,"general";"via3",#N/A,TRUE,"general"}</definedName>
    <definedName name="rge" localSheetId="13">{"via1",#N/A,TRUE,"general";"via2",#N/A,TRUE,"general";"via3",#N/A,TRUE,"general"}</definedName>
    <definedName name="rge" localSheetId="15">{"via1",#N/A,TRUE,"general";"via2",#N/A,TRUE,"general";"via3",#N/A,TRUE,"general"}</definedName>
    <definedName name="rge" localSheetId="14">{"via1",#N/A,TRUE,"general";"via2",#N/A,TRUE,"general";"via3",#N/A,TRUE,"general"}</definedName>
    <definedName name="rge">{"via1",#N/A,TRUE,"general";"via2",#N/A,TRUE,"general";"via3",#N/A,TRUE,"general"}</definedName>
    <definedName name="rgegg" localSheetId="12">{"via1",#N/A,TRUE,"general";"via2",#N/A,TRUE,"general";"via3",#N/A,TRUE,"general"}</definedName>
    <definedName name="rgegg" localSheetId="11">{"via1",#N/A,TRUE,"general";"via2",#N/A,TRUE,"general";"via3",#N/A,TRUE,"general"}</definedName>
    <definedName name="rgegg" localSheetId="13">{"via1",#N/A,TRUE,"general";"via2",#N/A,TRUE,"general";"via3",#N/A,TRUE,"general"}</definedName>
    <definedName name="rgegg" localSheetId="15">{"via1",#N/A,TRUE,"general";"via2",#N/A,TRUE,"general";"via3",#N/A,TRUE,"general"}</definedName>
    <definedName name="rgegg" localSheetId="14">{"via1",#N/A,TRUE,"general";"via2",#N/A,TRUE,"general";"via3",#N/A,TRUE,"general"}</definedName>
    <definedName name="rgegg">{"via1",#N/A,TRUE,"general";"via2",#N/A,TRUE,"general";"via3",#N/A,TRUE,"general"}</definedName>
    <definedName name="Rh" localSheetId="8">#REF!</definedName>
    <definedName name="Rh">#REF!</definedName>
    <definedName name="rhh" localSheetId="12">{"TAB1",#N/A,TRUE,"GENERAL";"TAB2",#N/A,TRUE,"GENERAL";"TAB3",#N/A,TRUE,"GENERAL";"TAB4",#N/A,TRUE,"GENERAL";"TAB5",#N/A,TRUE,"GENERAL"}</definedName>
    <definedName name="rhh" localSheetId="11">{"TAB1",#N/A,TRUE,"GENERAL";"TAB2",#N/A,TRUE,"GENERAL";"TAB3",#N/A,TRUE,"GENERAL";"TAB4",#N/A,TRUE,"GENERAL";"TAB5",#N/A,TRUE,"GENERAL"}</definedName>
    <definedName name="rhh" localSheetId="13">{"TAB1",#N/A,TRUE,"GENERAL";"TAB2",#N/A,TRUE,"GENERAL";"TAB3",#N/A,TRUE,"GENERAL";"TAB4",#N/A,TRUE,"GENERAL";"TAB5",#N/A,TRUE,"GENERAL"}</definedName>
    <definedName name="rhh" localSheetId="15">{"TAB1",#N/A,TRUE,"GENERAL";"TAB2",#N/A,TRUE,"GENERAL";"TAB3",#N/A,TRUE,"GENERAL";"TAB4",#N/A,TRUE,"GENERAL";"TAB5",#N/A,TRUE,"GENERAL"}</definedName>
    <definedName name="rhh" localSheetId="14">{"TAB1",#N/A,TRUE,"GENERAL";"TAB2",#N/A,TRUE,"GENERAL";"TAB3",#N/A,TRUE,"GENERAL";"TAB4",#N/A,TRUE,"GENERAL";"TAB5",#N/A,TRUE,"GENERAL"}</definedName>
    <definedName name="rhh">{"TAB1",#N/A,TRUE,"GENERAL";"TAB2",#N/A,TRUE,"GENERAL";"TAB3",#N/A,TRUE,"GENERAL";"TAB4",#N/A,TRUE,"GENERAL";"TAB5",#N/A,TRUE,"GENERAL"}</definedName>
    <definedName name="rhrtd" localSheetId="12">{"TAB1",#N/A,TRUE,"GENERAL";"TAB2",#N/A,TRUE,"GENERAL";"TAB3",#N/A,TRUE,"GENERAL";"TAB4",#N/A,TRUE,"GENERAL";"TAB5",#N/A,TRUE,"GENERAL"}</definedName>
    <definedName name="rhrtd" localSheetId="11">{"TAB1",#N/A,TRUE,"GENERAL";"TAB2",#N/A,TRUE,"GENERAL";"TAB3",#N/A,TRUE,"GENERAL";"TAB4",#N/A,TRUE,"GENERAL";"TAB5",#N/A,TRUE,"GENERAL"}</definedName>
    <definedName name="rhrtd" localSheetId="13">{"TAB1",#N/A,TRUE,"GENERAL";"TAB2",#N/A,TRUE,"GENERAL";"TAB3",#N/A,TRUE,"GENERAL";"TAB4",#N/A,TRUE,"GENERAL";"TAB5",#N/A,TRUE,"GENERAL"}</definedName>
    <definedName name="rhrtd" localSheetId="15">{"TAB1",#N/A,TRUE,"GENERAL";"TAB2",#N/A,TRUE,"GENERAL";"TAB3",#N/A,TRUE,"GENERAL";"TAB4",#N/A,TRUE,"GENERAL";"TAB5",#N/A,TRUE,"GENERAL"}</definedName>
    <definedName name="rhrtd" localSheetId="14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 localSheetId="12">{"TAB1",#N/A,TRUE,"GENERAL";"TAB2",#N/A,TRUE,"GENERAL";"TAB3",#N/A,TRUE,"GENERAL";"TAB4",#N/A,TRUE,"GENERAL";"TAB5",#N/A,TRUE,"GENERAL"}</definedName>
    <definedName name="rhtry" localSheetId="11">{"TAB1",#N/A,TRUE,"GENERAL";"TAB2",#N/A,TRUE,"GENERAL";"TAB3",#N/A,TRUE,"GENERAL";"TAB4",#N/A,TRUE,"GENERAL";"TAB5",#N/A,TRUE,"GENERAL"}</definedName>
    <definedName name="rhtry" localSheetId="13">{"TAB1",#N/A,TRUE,"GENERAL";"TAB2",#N/A,TRUE,"GENERAL";"TAB3",#N/A,TRUE,"GENERAL";"TAB4",#N/A,TRUE,"GENERAL";"TAB5",#N/A,TRUE,"GENERAL"}</definedName>
    <definedName name="rhtry" localSheetId="15">{"TAB1",#N/A,TRUE,"GENERAL";"TAB2",#N/A,TRUE,"GENERAL";"TAB3",#N/A,TRUE,"GENERAL";"TAB4",#N/A,TRUE,"GENERAL";"TAB5",#N/A,TRUE,"GENERAL"}</definedName>
    <definedName name="rhtry" localSheetId="14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" localSheetId="8">#REF!</definedName>
    <definedName name="Ri">#REF!</definedName>
    <definedName name="rj" localSheetId="12">{"TAB1",#N/A,TRUE,"GENERAL";"TAB2",#N/A,TRUE,"GENERAL";"TAB3",#N/A,TRUE,"GENERAL";"TAB4",#N/A,TRUE,"GENERAL";"TAB5",#N/A,TRUE,"GENERAL"}</definedName>
    <definedName name="rj" localSheetId="11">{"TAB1",#N/A,TRUE,"GENERAL";"TAB2",#N/A,TRUE,"GENERAL";"TAB3",#N/A,TRUE,"GENERAL";"TAB4",#N/A,TRUE,"GENERAL";"TAB5",#N/A,TRUE,"GENERAL"}</definedName>
    <definedName name="rj" localSheetId="13">{"TAB1",#N/A,TRUE,"GENERAL";"TAB2",#N/A,TRUE,"GENERAL";"TAB3",#N/A,TRUE,"GENERAL";"TAB4",#N/A,TRUE,"GENERAL";"TAB5",#N/A,TRUE,"GENERAL"}</definedName>
    <definedName name="rj" localSheetId="15">{"TAB1",#N/A,TRUE,"GENERAL";"TAB2",#N/A,TRUE,"GENERAL";"TAB3",#N/A,TRUE,"GENERAL";"TAB4",#N/A,TRUE,"GENERAL";"TAB5",#N/A,TRUE,"GENERAL"}</definedName>
    <definedName name="rj" localSheetId="14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jth" localSheetId="12">{"TAB1",#N/A,TRUE,"GENERAL";"TAB2",#N/A,TRUE,"GENERAL";"TAB3",#N/A,TRUE,"GENERAL";"TAB4",#N/A,TRUE,"GENERAL";"TAB5",#N/A,TRUE,"GENERAL"}</definedName>
    <definedName name="rjjth" localSheetId="11">{"TAB1",#N/A,TRUE,"GENERAL";"TAB2",#N/A,TRUE,"GENERAL";"TAB3",#N/A,TRUE,"GENERAL";"TAB4",#N/A,TRUE,"GENERAL";"TAB5",#N/A,TRUE,"GENERAL"}</definedName>
    <definedName name="rjjth" localSheetId="13">{"TAB1",#N/A,TRUE,"GENERAL";"TAB2",#N/A,TRUE,"GENERAL";"TAB3",#N/A,TRUE,"GENERAL";"TAB4",#N/A,TRUE,"GENERAL";"TAB5",#N/A,TRUE,"GENERAL"}</definedName>
    <definedName name="rjjth" localSheetId="15">{"TAB1",#N/A,TRUE,"GENERAL";"TAB2",#N/A,TRUE,"GENERAL";"TAB3",#N/A,TRUE,"GENERAL";"TAB4",#N/A,TRUE,"GENERAL";"TAB5",#N/A,TRUE,"GENERAL"}</definedName>
    <definedName name="rjjth" localSheetId="14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 localSheetId="12">{"via1",#N/A,TRUE,"general";"via2",#N/A,TRUE,"general";"via3",#N/A,TRUE,"general"}</definedName>
    <definedName name="rjy" localSheetId="11">{"via1",#N/A,TRUE,"general";"via2",#N/A,TRUE,"general";"via3",#N/A,TRUE,"general"}</definedName>
    <definedName name="rjy" localSheetId="13">{"via1",#N/A,TRUE,"general";"via2",#N/A,TRUE,"general";"via3",#N/A,TRUE,"general"}</definedName>
    <definedName name="rjy" localSheetId="15">{"via1",#N/A,TRUE,"general";"via2",#N/A,TRUE,"general";"via3",#N/A,TRUE,"general"}</definedName>
    <definedName name="rjy" localSheetId="14">{"via1",#N/A,TRUE,"general";"via2",#N/A,TRUE,"general";"via3",#N/A,TRUE,"general"}</definedName>
    <definedName name="rjy">{"via1",#N/A,TRUE,"general";"via2",#N/A,TRUE,"general";"via3",#N/A,TRUE,"general"}</definedName>
    <definedName name="Rk" localSheetId="8">#REF!</definedName>
    <definedName name="Rk">#REF!</definedName>
    <definedName name="rkjyk" localSheetId="12">{"TAB1",#N/A,TRUE,"GENERAL";"TAB2",#N/A,TRUE,"GENERAL";"TAB3",#N/A,TRUE,"GENERAL";"TAB4",#N/A,TRUE,"GENERAL";"TAB5",#N/A,TRUE,"GENERAL"}</definedName>
    <definedName name="rkjyk" localSheetId="11">{"TAB1",#N/A,TRUE,"GENERAL";"TAB2",#N/A,TRUE,"GENERAL";"TAB3",#N/A,TRUE,"GENERAL";"TAB4",#N/A,TRUE,"GENERAL";"TAB5",#N/A,TRUE,"GENERAL"}</definedName>
    <definedName name="rkjyk" localSheetId="13">{"TAB1",#N/A,TRUE,"GENERAL";"TAB2",#N/A,TRUE,"GENERAL";"TAB3",#N/A,TRUE,"GENERAL";"TAB4",#N/A,TRUE,"GENERAL";"TAB5",#N/A,TRUE,"GENERAL"}</definedName>
    <definedName name="rkjyk" localSheetId="15">{"TAB1",#N/A,TRUE,"GENERAL";"TAB2",#N/A,TRUE,"GENERAL";"TAB3",#N/A,TRUE,"GENERAL";"TAB4",#N/A,TRUE,"GENERAL";"TAB5",#N/A,TRUE,"GENERAL"}</definedName>
    <definedName name="rkjyk" localSheetId="14">{"TAB1",#N/A,TRUE,"GENERAL";"TAB2",#N/A,TRUE,"GENERAL";"TAB3",#N/A,TRUE,"GENERAL";"TAB4",#N/A,TRUE,"GENERAL";"TAB5",#N/A,TRUE,"GENERAL"}</definedName>
    <definedName name="rkjyk">{"TAB1",#N/A,TRUE,"GENERAL";"TAB2",#N/A,TRUE,"GENERAL";"TAB3",#N/A,TRUE,"GENERAL";"TAB4",#N/A,TRUE,"GENERAL";"TAB5",#N/A,TRUE,"GENERAL"}</definedName>
    <definedName name="rkru" localSheetId="12">{"via1",#N/A,TRUE,"general";"via2",#N/A,TRUE,"general";"via3",#N/A,TRUE,"general"}</definedName>
    <definedName name="rkru" localSheetId="11">{"via1",#N/A,TRUE,"general";"via2",#N/A,TRUE,"general";"via3",#N/A,TRUE,"general"}</definedName>
    <definedName name="rkru" localSheetId="13">{"via1",#N/A,TRUE,"general";"via2",#N/A,TRUE,"general";"via3",#N/A,TRUE,"general"}</definedName>
    <definedName name="rkru" localSheetId="15">{"via1",#N/A,TRUE,"general";"via2",#N/A,TRUE,"general";"via3",#N/A,TRUE,"general"}</definedName>
    <definedName name="rkru" localSheetId="14">{"via1",#N/A,TRUE,"general";"via2",#N/A,TRUE,"general";"via3",#N/A,TRUE,"general"}</definedName>
    <definedName name="rkru">{"via1",#N/A,TRUE,"general";"via2",#N/A,TRUE,"general";"via3",#N/A,TRUE,"general"}</definedName>
    <definedName name="rky" localSheetId="12">{"TAB1",#N/A,TRUE,"GENERAL";"TAB2",#N/A,TRUE,"GENERAL";"TAB3",#N/A,TRUE,"GENERAL";"TAB4",#N/A,TRUE,"GENERAL";"TAB5",#N/A,TRUE,"GENERAL"}</definedName>
    <definedName name="rky" localSheetId="11">{"TAB1",#N/A,TRUE,"GENERAL";"TAB2",#N/A,TRUE,"GENERAL";"TAB3",#N/A,TRUE,"GENERAL";"TAB4",#N/A,TRUE,"GENERAL";"TAB5",#N/A,TRUE,"GENERAL"}</definedName>
    <definedName name="rky" localSheetId="13">{"TAB1",#N/A,TRUE,"GENERAL";"TAB2",#N/A,TRUE,"GENERAL";"TAB3",#N/A,TRUE,"GENERAL";"TAB4",#N/A,TRUE,"GENERAL";"TAB5",#N/A,TRUE,"GENERAL"}</definedName>
    <definedName name="rky" localSheetId="15">{"TAB1",#N/A,TRUE,"GENERAL";"TAB2",#N/A,TRUE,"GENERAL";"TAB3",#N/A,TRUE,"GENERAL";"TAB4",#N/A,TRUE,"GENERAL";"TAB5",#N/A,TRUE,"GENERAL"}</definedName>
    <definedName name="rky" localSheetId="14">{"TAB1",#N/A,TRUE,"GENERAL";"TAB2",#N/A,TRUE,"GENERAL";"TAB3",#N/A,TRUE,"GENERAL";"TAB4",#N/A,TRUE,"GENERAL";"TAB5",#N/A,TRUE,"GENERAL"}</definedName>
    <definedName name="rky">{"TAB1",#N/A,TRUE,"GENERAL";"TAB2",#N/A,TRUE,"GENERAL";"TAB3",#N/A,TRUE,"GENERAL";"TAB4",#N/A,TRUE,"GENERAL";"TAB5",#N/A,TRUE,"GENERAL"}</definedName>
    <definedName name="Rm" localSheetId="8">#REF!</definedName>
    <definedName name="Rm">#REF!</definedName>
    <definedName name="rmcCategory">"FYE996"</definedName>
    <definedName name="rmcName">"CARPRD"</definedName>
    <definedName name="RMCOptions">"*100000000000000"</definedName>
    <definedName name="Rmm" localSheetId="8">#REF!</definedName>
    <definedName name="Rmm">#REF!</definedName>
    <definedName name="Rn" localSheetId="8">#REF!</definedName>
    <definedName name="Rn">#REF!</definedName>
    <definedName name="Rñ" localSheetId="8">#REF!</definedName>
    <definedName name="Rñ">#REF!</definedName>
    <definedName name="Ro" localSheetId="8">#REF!</definedName>
    <definedName name="Ro">#REF!</definedName>
    <definedName name="rodaje">[33]lisprecios!#REF!</definedName>
    <definedName name="Rodillo_de_felpa_9">[16]Precios!$C$294</definedName>
    <definedName name="Rp" localSheetId="8">#REF!</definedName>
    <definedName name="Rp">#REF!</definedName>
    <definedName name="Rq" localSheetId="8">#REF!</definedName>
    <definedName name="Rq">#REF!</definedName>
    <definedName name="rr" localSheetId="12">{"'Sheet1'!$A$1:$G$85"}</definedName>
    <definedName name="rr" localSheetId="15">{"'Sheet1'!$A$1:$G$85"}</definedName>
    <definedName name="rr">{"'Sheet1'!$A$1:$G$85"}</definedName>
    <definedName name="rrr" localSheetId="12">{"via1",#N/A,TRUE,"general";"via2",#N/A,TRUE,"general";"via3",#N/A,TRUE,"general"}</definedName>
    <definedName name="rrr" localSheetId="11">{"via1",#N/A,TRUE,"general";"via2",#N/A,TRUE,"general";"via3",#N/A,TRUE,"general"}</definedName>
    <definedName name="rrr" localSheetId="13">{"via1",#N/A,TRUE,"general";"via2",#N/A,TRUE,"general";"via3",#N/A,TRUE,"general"}</definedName>
    <definedName name="rrr" localSheetId="15">{"via1",#N/A,TRUE,"general";"via2",#N/A,TRUE,"general";"via3",#N/A,TRUE,"general"}</definedName>
    <definedName name="rrr" localSheetId="14">{"via1",#N/A,TRUE,"general";"via2",#N/A,TRUE,"general";"via3",#N/A,TRUE,"general"}</definedName>
    <definedName name="rrr">{"via1",#N/A,TRUE,"general";"via2",#N/A,TRUE,"general";"via3",#N/A,TRUE,"general"}</definedName>
    <definedName name="rrrrr" localSheetId="12">{"'Sheet1'!$A$1:$G$85"}</definedName>
    <definedName name="rrrrr" localSheetId="15">{"'Sheet1'!$A$1:$G$85"}</definedName>
    <definedName name="rrrrr">{"'Sheet1'!$A$1:$G$85"}</definedName>
    <definedName name="rrrrrb" localSheetId="12">{"via1",#N/A,TRUE,"general";"via2",#N/A,TRUE,"general";"via3",#N/A,TRUE,"general"}</definedName>
    <definedName name="rrrrrb" localSheetId="11">{"via1",#N/A,TRUE,"general";"via2",#N/A,TRUE,"general";"via3",#N/A,TRUE,"general"}</definedName>
    <definedName name="rrrrrb" localSheetId="13">{"via1",#N/A,TRUE,"general";"via2",#N/A,TRUE,"general";"via3",#N/A,TRUE,"general"}</definedName>
    <definedName name="rrrrrb" localSheetId="15">{"via1",#N/A,TRUE,"general";"via2",#N/A,TRUE,"general";"via3",#N/A,TRUE,"general"}</definedName>
    <definedName name="rrrrrb" localSheetId="14">{"via1",#N/A,TRUE,"general";"via2",#N/A,TRUE,"general";"via3",#N/A,TRUE,"general"}</definedName>
    <definedName name="rrrrrb">{"via1",#N/A,TRUE,"general";"via2",#N/A,TRUE,"general";"via3",#N/A,TRUE,"general"}</definedName>
    <definedName name="RRRRRRR" localSheetId="12">{"'Sheet1'!$A$1:$G$85"}</definedName>
    <definedName name="RRRRRRR" localSheetId="15">{"'Sheet1'!$A$1:$G$85"}</definedName>
    <definedName name="RRRRRRR">{"'Sheet1'!$A$1:$G$85"}</definedName>
    <definedName name="rrrrrrre" localSheetId="12">{"TAB1",#N/A,TRUE,"GENERAL";"TAB2",#N/A,TRUE,"GENERAL";"TAB3",#N/A,TRUE,"GENERAL";"TAB4",#N/A,TRUE,"GENERAL";"TAB5",#N/A,TRUE,"GENERAL"}</definedName>
    <definedName name="rrrrrrre" localSheetId="11">{"TAB1",#N/A,TRUE,"GENERAL";"TAB2",#N/A,TRUE,"GENERAL";"TAB3",#N/A,TRUE,"GENERAL";"TAB4",#N/A,TRUE,"GENERAL";"TAB5",#N/A,TRUE,"GENERAL"}</definedName>
    <definedName name="rrrrrrre" localSheetId="13">{"TAB1",#N/A,TRUE,"GENERAL";"TAB2",#N/A,TRUE,"GENERAL";"TAB3",#N/A,TRUE,"GENERAL";"TAB4",#N/A,TRUE,"GENERAL";"TAB5",#N/A,TRUE,"GENERAL"}</definedName>
    <definedName name="rrrrrrre" localSheetId="15">{"TAB1",#N/A,TRUE,"GENERAL";"TAB2",#N/A,TRUE,"GENERAL";"TAB3",#N/A,TRUE,"GENERAL";"TAB4",#N/A,TRUE,"GENERAL";"TAB5",#N/A,TRUE,"GENERAL"}</definedName>
    <definedName name="rrrrrrre" localSheetId="14">{"TAB1",#N/A,TRUE,"GENERAL";"TAB2",#N/A,TRUE,"GENERAL";"TAB3",#N/A,TRUE,"GENERAL";"TAB4",#N/A,TRUE,"GENERAL";"TAB5",#N/A,TRUE,"GENERAL"}</definedName>
    <definedName name="rrrrrrre">{"TAB1",#N/A,TRUE,"GENERAL";"TAB2",#N/A,TRUE,"GENERAL";"TAB3",#N/A,TRUE,"GENERAL";"TAB4",#N/A,TRUE,"GENERAL";"TAB5",#N/A,TRUE,"GENERAL"}</definedName>
    <definedName name="rrrrt" localSheetId="12">{"via1",#N/A,TRUE,"general";"via2",#N/A,TRUE,"general";"via3",#N/A,TRUE,"general"}</definedName>
    <definedName name="rrrrt" localSheetId="11">{"via1",#N/A,TRUE,"general";"via2",#N/A,TRUE,"general";"via3",#N/A,TRUE,"general"}</definedName>
    <definedName name="rrrrt" localSheetId="13">{"via1",#N/A,TRUE,"general";"via2",#N/A,TRUE,"general";"via3",#N/A,TRUE,"general"}</definedName>
    <definedName name="rrrrt" localSheetId="15">{"via1",#N/A,TRUE,"general";"via2",#N/A,TRUE,"general";"via3",#N/A,TRUE,"general"}</definedName>
    <definedName name="rrrrt" localSheetId="14">{"via1",#N/A,TRUE,"general";"via2",#N/A,TRUE,"general";"via3",#N/A,TRUE,"general"}</definedName>
    <definedName name="rrrrt">{"via1",#N/A,TRUE,"general";"via2",#N/A,TRUE,"general";"via3",#N/A,TRUE,"general"}</definedName>
    <definedName name="Rs" localSheetId="8">#REF!</definedName>
    <definedName name="Rs">#REF!</definedName>
    <definedName name="rsdgsd5" localSheetId="12">{"TAB1",#N/A,TRUE,"GENERAL";"TAB2",#N/A,TRUE,"GENERAL";"TAB3",#N/A,TRUE,"GENERAL";"TAB4",#N/A,TRUE,"GENERAL";"TAB5",#N/A,TRUE,"GENERAL"}</definedName>
    <definedName name="rsdgsd5" localSheetId="11">{"TAB1",#N/A,TRUE,"GENERAL";"TAB2",#N/A,TRUE,"GENERAL";"TAB3",#N/A,TRUE,"GENERAL";"TAB4",#N/A,TRUE,"GENERAL";"TAB5",#N/A,TRUE,"GENERAL"}</definedName>
    <definedName name="rsdgsd5" localSheetId="13">{"TAB1",#N/A,TRUE,"GENERAL";"TAB2",#N/A,TRUE,"GENERAL";"TAB3",#N/A,TRUE,"GENERAL";"TAB4",#N/A,TRUE,"GENERAL";"TAB5",#N/A,TRUE,"GENERAL"}</definedName>
    <definedName name="rsdgsd5" localSheetId="15">{"TAB1",#N/A,TRUE,"GENERAL";"TAB2",#N/A,TRUE,"GENERAL";"TAB3",#N/A,TRUE,"GENERAL";"TAB4",#N/A,TRUE,"GENERAL";"TAB5",#N/A,TRUE,"GENERAL"}</definedName>
    <definedName name="rsdgsd5" localSheetId="14">{"TAB1",#N/A,TRUE,"GENERAL";"TAB2",#N/A,TRUE,"GENERAL";"TAB3",#N/A,TRUE,"GENERAL";"TAB4",#N/A,TRUE,"GENERAL";"TAB5",#N/A,TRUE,"GENERAL"}</definedName>
    <definedName name="rsdgsd5">{"TAB1",#N/A,TRUE,"GENERAL";"TAB2",#N/A,TRUE,"GENERAL";"TAB3",#N/A,TRUE,"GENERAL";"TAB4",#N/A,TRUE,"GENERAL";"TAB5",#N/A,TRUE,"GENERAL"}</definedName>
    <definedName name="rt" localSheetId="12">{"TAB1",#N/A,TRUE,"GENERAL";"TAB2",#N/A,TRUE,"GENERAL";"TAB3",#N/A,TRUE,"GENERAL";"TAB4",#N/A,TRUE,"GENERAL";"TAB5",#N/A,TRUE,"GENERAL"}</definedName>
    <definedName name="rt" localSheetId="11">{"TAB1",#N/A,TRUE,"GENERAL";"TAB2",#N/A,TRUE,"GENERAL";"TAB3",#N/A,TRUE,"GENERAL";"TAB4",#N/A,TRUE,"GENERAL";"TAB5",#N/A,TRUE,"GENERAL"}</definedName>
    <definedName name="rt" localSheetId="13">{"TAB1",#N/A,TRUE,"GENERAL";"TAB2",#N/A,TRUE,"GENERAL";"TAB3",#N/A,TRUE,"GENERAL";"TAB4",#N/A,TRUE,"GENERAL";"TAB5",#N/A,TRUE,"GENERAL"}</definedName>
    <definedName name="rt" localSheetId="15">{"TAB1",#N/A,TRUE,"GENERAL";"TAB2",#N/A,TRUE,"GENERAL";"TAB3",#N/A,TRUE,"GENERAL";"TAB4",#N/A,TRUE,"GENERAL";"TAB5",#N/A,TRUE,"GENERAL"}</definedName>
    <definedName name="Rt" localSheetId="8">#REF!</definedName>
    <definedName name="rt" localSheetId="14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 localSheetId="12">{"TAB1",#N/A,TRUE,"GENERAL";"TAB2",#N/A,TRUE,"GENERAL";"TAB3",#N/A,TRUE,"GENERAL";"TAB4",#N/A,TRUE,"GENERAL";"TAB5",#N/A,TRUE,"GENERAL"}</definedName>
    <definedName name="rte" localSheetId="11">{"TAB1",#N/A,TRUE,"GENERAL";"TAB2",#N/A,TRUE,"GENERAL";"TAB3",#N/A,TRUE,"GENERAL";"TAB4",#N/A,TRUE,"GENERAL";"TAB5",#N/A,TRUE,"GENERAL"}</definedName>
    <definedName name="rte" localSheetId="13">{"TAB1",#N/A,TRUE,"GENERAL";"TAB2",#N/A,TRUE,"GENERAL";"TAB3",#N/A,TRUE,"GENERAL";"TAB4",#N/A,TRUE,"GENERAL";"TAB5",#N/A,TRUE,"GENERAL"}</definedName>
    <definedName name="rte" localSheetId="15">{"TAB1",#N/A,TRUE,"GENERAL";"TAB2",#N/A,TRUE,"GENERAL";"TAB3",#N/A,TRUE,"GENERAL";"TAB4",#N/A,TRUE,"GENERAL";"TAB5",#N/A,TRUE,"GENERAL"}</definedName>
    <definedName name="rte" localSheetId="14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 localSheetId="12">{"via1",#N/A,TRUE,"general";"via2",#N/A,TRUE,"general";"via3",#N/A,TRUE,"general"}</definedName>
    <definedName name="rteg" localSheetId="11">{"via1",#N/A,TRUE,"general";"via2",#N/A,TRUE,"general";"via3",#N/A,TRUE,"general"}</definedName>
    <definedName name="rteg" localSheetId="13">{"via1",#N/A,TRUE,"general";"via2",#N/A,TRUE,"general";"via3",#N/A,TRUE,"general"}</definedName>
    <definedName name="rteg" localSheetId="15">{"via1",#N/A,TRUE,"general";"via2",#N/A,TRUE,"general";"via3",#N/A,TRUE,"general"}</definedName>
    <definedName name="rteg" localSheetId="14">{"via1",#N/A,TRUE,"general";"via2",#N/A,TRUE,"general";"via3",#N/A,TRUE,"general"}</definedName>
    <definedName name="rteg">{"via1",#N/A,TRUE,"general";"via2",#N/A,TRUE,"general";"via3",#N/A,TRUE,"general"}</definedName>
    <definedName name="rtert" localSheetId="12">{"TAB1",#N/A,TRUE,"GENERAL";"TAB2",#N/A,TRUE,"GENERAL";"TAB3",#N/A,TRUE,"GENERAL";"TAB4",#N/A,TRUE,"GENERAL";"TAB5",#N/A,TRUE,"GENERAL"}</definedName>
    <definedName name="rtert" localSheetId="11">{"TAB1",#N/A,TRUE,"GENERAL";"TAB2",#N/A,TRUE,"GENERAL";"TAB3",#N/A,TRUE,"GENERAL";"TAB4",#N/A,TRUE,"GENERAL";"TAB5",#N/A,TRUE,"GENERAL"}</definedName>
    <definedName name="rtert" localSheetId="13">{"TAB1",#N/A,TRUE,"GENERAL";"TAB2",#N/A,TRUE,"GENERAL";"TAB3",#N/A,TRUE,"GENERAL";"TAB4",#N/A,TRUE,"GENERAL";"TAB5",#N/A,TRUE,"GENERAL"}</definedName>
    <definedName name="rtert" localSheetId="15">{"TAB1",#N/A,TRUE,"GENERAL";"TAB2",#N/A,TRUE,"GENERAL";"TAB3",#N/A,TRUE,"GENERAL";"TAB4",#N/A,TRUE,"GENERAL";"TAB5",#N/A,TRUE,"GENERAL"}</definedName>
    <definedName name="rtert" localSheetId="14">{"TAB1",#N/A,TRUE,"GENERAL";"TAB2",#N/A,TRUE,"GENERAL";"TAB3",#N/A,TRUE,"GENERAL";"TAB4",#N/A,TRUE,"GENERAL";"TAB5",#N/A,TRUE,"GENERAL"}</definedName>
    <definedName name="rtert">{"TAB1",#N/A,TRUE,"GENERAL";"TAB2",#N/A,TRUE,"GENERAL";"TAB3",#N/A,TRUE,"GENERAL";"TAB4",#N/A,TRUE,"GENERAL";"TAB5",#N/A,TRUE,"GENERAL"}</definedName>
    <definedName name="rtes" localSheetId="12">{"via1",#N/A,TRUE,"general";"via2",#N/A,TRUE,"general";"via3",#N/A,TRUE,"general"}</definedName>
    <definedName name="rtes" localSheetId="11">{"via1",#N/A,TRUE,"general";"via2",#N/A,TRUE,"general";"via3",#N/A,TRUE,"general"}</definedName>
    <definedName name="rtes" localSheetId="13">{"via1",#N/A,TRUE,"general";"via2",#N/A,TRUE,"general";"via3",#N/A,TRUE,"general"}</definedName>
    <definedName name="rtes" localSheetId="15">{"via1",#N/A,TRUE,"general";"via2",#N/A,TRUE,"general";"via3",#N/A,TRUE,"general"}</definedName>
    <definedName name="rtes" localSheetId="14">{"via1",#N/A,TRUE,"general";"via2",#N/A,TRUE,"general";"via3",#N/A,TRUE,"general"}</definedName>
    <definedName name="rtes">{"via1",#N/A,TRUE,"general";"via2",#N/A,TRUE,"general";"via3",#N/A,TRUE,"general"}</definedName>
    <definedName name="rtewth" localSheetId="12">{"TAB1",#N/A,TRUE,"GENERAL";"TAB2",#N/A,TRUE,"GENERAL";"TAB3",#N/A,TRUE,"GENERAL";"TAB4",#N/A,TRUE,"GENERAL";"TAB5",#N/A,TRUE,"GENERAL"}</definedName>
    <definedName name="rtewth" localSheetId="11">{"TAB1",#N/A,TRUE,"GENERAL";"TAB2",#N/A,TRUE,"GENERAL";"TAB3",#N/A,TRUE,"GENERAL";"TAB4",#N/A,TRUE,"GENERAL";"TAB5",#N/A,TRUE,"GENERAL"}</definedName>
    <definedName name="rtewth" localSheetId="13">{"TAB1",#N/A,TRUE,"GENERAL";"TAB2",#N/A,TRUE,"GENERAL";"TAB3",#N/A,TRUE,"GENERAL";"TAB4",#N/A,TRUE,"GENERAL";"TAB5",#N/A,TRUE,"GENERAL"}</definedName>
    <definedName name="rtewth" localSheetId="15">{"TAB1",#N/A,TRUE,"GENERAL";"TAB2",#N/A,TRUE,"GENERAL";"TAB3",#N/A,TRUE,"GENERAL";"TAB4",#N/A,TRUE,"GENERAL";"TAB5",#N/A,TRUE,"GENERAL"}</definedName>
    <definedName name="rtewth" localSheetId="14">{"TAB1",#N/A,TRUE,"GENERAL";"TAB2",#N/A,TRUE,"GENERAL";"TAB3",#N/A,TRUE,"GENERAL";"TAB4",#N/A,TRUE,"GENERAL";"TAB5",#N/A,TRUE,"GENERAL"}</definedName>
    <definedName name="rtewth">{"TAB1",#N/A,TRUE,"GENERAL";"TAB2",#N/A,TRUE,"GENERAL";"TAB3",#N/A,TRUE,"GENERAL";"TAB4",#N/A,TRUE,"GENERAL";"TAB5",#N/A,TRUE,"GENERAL"}</definedName>
    <definedName name="rthjtj" localSheetId="12">{"TAB1",#N/A,TRUE,"GENERAL";"TAB2",#N/A,TRUE,"GENERAL";"TAB3",#N/A,TRUE,"GENERAL";"TAB4",#N/A,TRUE,"GENERAL";"TAB5",#N/A,TRUE,"GENERAL"}</definedName>
    <definedName name="rthjtj" localSheetId="11">{"TAB1",#N/A,TRUE,"GENERAL";"TAB2",#N/A,TRUE,"GENERAL";"TAB3",#N/A,TRUE,"GENERAL";"TAB4",#N/A,TRUE,"GENERAL";"TAB5",#N/A,TRUE,"GENERAL"}</definedName>
    <definedName name="rthjtj" localSheetId="13">{"TAB1",#N/A,TRUE,"GENERAL";"TAB2",#N/A,TRUE,"GENERAL";"TAB3",#N/A,TRUE,"GENERAL";"TAB4",#N/A,TRUE,"GENERAL";"TAB5",#N/A,TRUE,"GENERAL"}</definedName>
    <definedName name="rthjtj" localSheetId="15">{"TAB1",#N/A,TRUE,"GENERAL";"TAB2",#N/A,TRUE,"GENERAL";"TAB3",#N/A,TRUE,"GENERAL";"TAB4",#N/A,TRUE,"GENERAL";"TAB5",#N/A,TRUE,"GENERAL"}</definedName>
    <definedName name="rthjtj" localSheetId="14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 localSheetId="12">{"via1",#N/A,TRUE,"general";"via2",#N/A,TRUE,"general";"via3",#N/A,TRUE,"general"}</definedName>
    <definedName name="rthrthg" localSheetId="11">{"via1",#N/A,TRUE,"general";"via2",#N/A,TRUE,"general";"via3",#N/A,TRUE,"general"}</definedName>
    <definedName name="rthrthg" localSheetId="13">{"via1",#N/A,TRUE,"general";"via2",#N/A,TRUE,"general";"via3",#N/A,TRUE,"general"}</definedName>
    <definedName name="rthrthg" localSheetId="15">{"via1",#N/A,TRUE,"general";"via2",#N/A,TRUE,"general";"via3",#N/A,TRUE,"general"}</definedName>
    <definedName name="rthrthg" localSheetId="14">{"via1",#N/A,TRUE,"general";"via2",#N/A,TRUE,"general";"via3",#N/A,TRUE,"general"}</definedName>
    <definedName name="rthrthg">{"via1",#N/A,TRUE,"general";"via2",#N/A,TRUE,"general";"via3",#N/A,TRUE,"general"}</definedName>
    <definedName name="rthtrh" localSheetId="12">{"via1",#N/A,TRUE,"general";"via2",#N/A,TRUE,"general";"via3",#N/A,TRUE,"general"}</definedName>
    <definedName name="rthtrh" localSheetId="11">{"via1",#N/A,TRUE,"general";"via2",#N/A,TRUE,"general";"via3",#N/A,TRUE,"general"}</definedName>
    <definedName name="rthtrh" localSheetId="13">{"via1",#N/A,TRUE,"general";"via2",#N/A,TRUE,"general";"via3",#N/A,TRUE,"general"}</definedName>
    <definedName name="rthtrh" localSheetId="15">{"via1",#N/A,TRUE,"general";"via2",#N/A,TRUE,"general";"via3",#N/A,TRUE,"general"}</definedName>
    <definedName name="rthtrh" localSheetId="14">{"via1",#N/A,TRUE,"general";"via2",#N/A,TRUE,"general";"via3",#N/A,TRUE,"general"}</definedName>
    <definedName name="rthtrh">{"via1",#N/A,TRUE,"general";"via2",#N/A,TRUE,"general";"via3",#N/A,TRUE,"general"}</definedName>
    <definedName name="rtkk" localSheetId="12">{"via1",#N/A,TRUE,"general";"via2",#N/A,TRUE,"general";"via3",#N/A,TRUE,"general"}</definedName>
    <definedName name="rtkk" localSheetId="11">{"via1",#N/A,TRUE,"general";"via2",#N/A,TRUE,"general";"via3",#N/A,TRUE,"general"}</definedName>
    <definedName name="rtkk" localSheetId="13">{"via1",#N/A,TRUE,"general";"via2",#N/A,TRUE,"general";"via3",#N/A,TRUE,"general"}</definedName>
    <definedName name="rtkk" localSheetId="15">{"via1",#N/A,TRUE,"general";"via2",#N/A,TRUE,"general";"via3",#N/A,TRUE,"general"}</definedName>
    <definedName name="rtkk" localSheetId="14">{"via1",#N/A,TRUE,"general";"via2",#N/A,TRUE,"general";"via3",#N/A,TRUE,"general"}</definedName>
    <definedName name="rtkk">{"via1",#N/A,TRUE,"general";"via2",#N/A,TRUE,"general";"via3",#N/A,TRUE,"general"}</definedName>
    <definedName name="rttthy" localSheetId="12">{"via1",#N/A,TRUE,"general";"via2",#N/A,TRUE,"general";"via3",#N/A,TRUE,"general"}</definedName>
    <definedName name="rttthy" localSheetId="11">{"via1",#N/A,TRUE,"general";"via2",#N/A,TRUE,"general";"via3",#N/A,TRUE,"general"}</definedName>
    <definedName name="rttthy" localSheetId="13">{"via1",#N/A,TRUE,"general";"via2",#N/A,TRUE,"general";"via3",#N/A,TRUE,"general"}</definedName>
    <definedName name="rttthy" localSheetId="15">{"via1",#N/A,TRUE,"general";"via2",#N/A,TRUE,"general";"via3",#N/A,TRUE,"general"}</definedName>
    <definedName name="rttthy" localSheetId="14">{"via1",#N/A,TRUE,"general";"via2",#N/A,TRUE,"general";"via3",#N/A,TRUE,"general"}</definedName>
    <definedName name="rttthy">{"via1",#N/A,TRUE,"general";"via2",#N/A,TRUE,"general";"via3",#N/A,TRUE,"general"}</definedName>
    <definedName name="rtu" localSheetId="12">{"via1",#N/A,TRUE,"general";"via2",#N/A,TRUE,"general";"via3",#N/A,TRUE,"general"}</definedName>
    <definedName name="rtu" localSheetId="11">{"via1",#N/A,TRUE,"general";"via2",#N/A,TRUE,"general";"via3",#N/A,TRUE,"general"}</definedName>
    <definedName name="rtu" localSheetId="13">{"via1",#N/A,TRUE,"general";"via2",#N/A,TRUE,"general";"via3",#N/A,TRUE,"general"}</definedName>
    <definedName name="rtu" localSheetId="15">{"via1",#N/A,TRUE,"general";"via2",#N/A,TRUE,"general";"via3",#N/A,TRUE,"general"}</definedName>
    <definedName name="rtu" localSheetId="14">{"via1",#N/A,TRUE,"general";"via2",#N/A,TRUE,"general";"via3",#N/A,TRUE,"general"}</definedName>
    <definedName name="rtu">{"via1",#N/A,TRUE,"general";"via2",#N/A,TRUE,"general";"via3",#N/A,TRUE,"general"}</definedName>
    <definedName name="rtug" localSheetId="12">{"TAB1",#N/A,TRUE,"GENERAL";"TAB2",#N/A,TRUE,"GENERAL";"TAB3",#N/A,TRUE,"GENERAL";"TAB4",#N/A,TRUE,"GENERAL";"TAB5",#N/A,TRUE,"GENERAL"}</definedName>
    <definedName name="rtug" localSheetId="11">{"TAB1",#N/A,TRUE,"GENERAL";"TAB2",#N/A,TRUE,"GENERAL";"TAB3",#N/A,TRUE,"GENERAL";"TAB4",#N/A,TRUE,"GENERAL";"TAB5",#N/A,TRUE,"GENERAL"}</definedName>
    <definedName name="rtug" localSheetId="13">{"TAB1",#N/A,TRUE,"GENERAL";"TAB2",#N/A,TRUE,"GENERAL";"TAB3",#N/A,TRUE,"GENERAL";"TAB4",#N/A,TRUE,"GENERAL";"TAB5",#N/A,TRUE,"GENERAL"}</definedName>
    <definedName name="rtug" localSheetId="15">{"TAB1",#N/A,TRUE,"GENERAL";"TAB2",#N/A,TRUE,"GENERAL";"TAB3",#N/A,TRUE,"GENERAL";"TAB4",#N/A,TRUE,"GENERAL";"TAB5",#N/A,TRUE,"GENERAL"}</definedName>
    <definedName name="rtug" localSheetId="14">{"TAB1",#N/A,TRUE,"GENERAL";"TAB2",#N/A,TRUE,"GENERAL";"TAB3",#N/A,TRUE,"GENERAL";"TAB4",#N/A,TRUE,"GENERAL";"TAB5",#N/A,TRUE,"GENERAL"}</definedName>
    <definedName name="rtug">{"TAB1",#N/A,TRUE,"GENERAL";"TAB2",#N/A,TRUE,"GENERAL";"TAB3",#N/A,TRUE,"GENERAL";"TAB4",#N/A,TRUE,"GENERAL";"TAB5",#N/A,TRUE,"GENERAL"}</definedName>
    <definedName name="rtugsd" localSheetId="12">{"TAB1",#N/A,TRUE,"GENERAL";"TAB2",#N/A,TRUE,"GENERAL";"TAB3",#N/A,TRUE,"GENERAL";"TAB4",#N/A,TRUE,"GENERAL";"TAB5",#N/A,TRUE,"GENERAL"}</definedName>
    <definedName name="rtugsd" localSheetId="11">{"TAB1",#N/A,TRUE,"GENERAL";"TAB2",#N/A,TRUE,"GENERAL";"TAB3",#N/A,TRUE,"GENERAL";"TAB4",#N/A,TRUE,"GENERAL";"TAB5",#N/A,TRUE,"GENERAL"}</definedName>
    <definedName name="rtugsd" localSheetId="13">{"TAB1",#N/A,TRUE,"GENERAL";"TAB2",#N/A,TRUE,"GENERAL";"TAB3",#N/A,TRUE,"GENERAL";"TAB4",#N/A,TRUE,"GENERAL";"TAB5",#N/A,TRUE,"GENERAL"}</definedName>
    <definedName name="rtugsd" localSheetId="15">{"TAB1",#N/A,TRUE,"GENERAL";"TAB2",#N/A,TRUE,"GENERAL";"TAB3",#N/A,TRUE,"GENERAL";"TAB4",#N/A,TRUE,"GENERAL";"TAB5",#N/A,TRUE,"GENERAL"}</definedName>
    <definedName name="rtugsd" localSheetId="14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 localSheetId="12">{"via1",#N/A,TRUE,"general";"via2",#N/A,TRUE,"general";"via3",#N/A,TRUE,"general"}</definedName>
    <definedName name="rturtu" localSheetId="11">{"via1",#N/A,TRUE,"general";"via2",#N/A,TRUE,"general";"via3",#N/A,TRUE,"general"}</definedName>
    <definedName name="rturtu" localSheetId="13">{"via1",#N/A,TRUE,"general";"via2",#N/A,TRUE,"general";"via3",#N/A,TRUE,"general"}</definedName>
    <definedName name="rturtu" localSheetId="15">{"via1",#N/A,TRUE,"general";"via2",#N/A,TRUE,"general";"via3",#N/A,TRUE,"general"}</definedName>
    <definedName name="rturtu" localSheetId="14">{"via1",#N/A,TRUE,"general";"via2",#N/A,TRUE,"general";"via3",#N/A,TRUE,"general"}</definedName>
    <definedName name="rturtu">{"via1",#N/A,TRUE,"general";"via2",#N/A,TRUE,"general";"via3",#N/A,TRUE,"general"}</definedName>
    <definedName name="rturu" localSheetId="12">{"via1",#N/A,TRUE,"general";"via2",#N/A,TRUE,"general";"via3",#N/A,TRUE,"general"}</definedName>
    <definedName name="rturu" localSheetId="11">{"via1",#N/A,TRUE,"general";"via2",#N/A,TRUE,"general";"via3",#N/A,TRUE,"general"}</definedName>
    <definedName name="rturu" localSheetId="13">{"via1",#N/A,TRUE,"general";"via2",#N/A,TRUE,"general";"via3",#N/A,TRUE,"general"}</definedName>
    <definedName name="rturu" localSheetId="15">{"via1",#N/A,TRUE,"general";"via2",#N/A,TRUE,"general";"via3",#N/A,TRUE,"general"}</definedName>
    <definedName name="rturu" localSheetId="14">{"via1",#N/A,TRUE,"general";"via2",#N/A,TRUE,"general";"via3",#N/A,TRUE,"general"}</definedName>
    <definedName name="rturu">{"via1",#N/A,TRUE,"general";"via2",#N/A,TRUE,"general";"via3",#N/A,TRUE,"general"}</definedName>
    <definedName name="rtut" localSheetId="12">{"via1",#N/A,TRUE,"general";"via2",#N/A,TRUE,"general";"via3",#N/A,TRUE,"general"}</definedName>
    <definedName name="rtut" localSheetId="11">{"via1",#N/A,TRUE,"general";"via2",#N/A,TRUE,"general";"via3",#N/A,TRUE,"general"}</definedName>
    <definedName name="rtut" localSheetId="13">{"via1",#N/A,TRUE,"general";"via2",#N/A,TRUE,"general";"via3",#N/A,TRUE,"general"}</definedName>
    <definedName name="rtut" localSheetId="15">{"via1",#N/A,TRUE,"general";"via2",#N/A,TRUE,"general";"via3",#N/A,TRUE,"general"}</definedName>
    <definedName name="rtut" localSheetId="14">{"via1",#N/A,TRUE,"general";"via2",#N/A,TRUE,"general";"via3",#N/A,TRUE,"general"}</definedName>
    <definedName name="rtut">{"via1",#N/A,TRUE,"general";"via2",#N/A,TRUE,"general";"via3",#N/A,TRUE,"general"}</definedName>
    <definedName name="rtutru" localSheetId="12">{"via1",#N/A,TRUE,"general";"via2",#N/A,TRUE,"general";"via3",#N/A,TRUE,"general"}</definedName>
    <definedName name="rtutru" localSheetId="11">{"via1",#N/A,TRUE,"general";"via2",#N/A,TRUE,"general";"via3",#N/A,TRUE,"general"}</definedName>
    <definedName name="rtutru" localSheetId="13">{"via1",#N/A,TRUE,"general";"via2",#N/A,TRUE,"general";"via3",#N/A,TRUE,"general"}</definedName>
    <definedName name="rtutru" localSheetId="15">{"via1",#N/A,TRUE,"general";"via2",#N/A,TRUE,"general";"via3",#N/A,TRUE,"general"}</definedName>
    <definedName name="rtutru" localSheetId="14">{"via1",#N/A,TRUE,"general";"via2",#N/A,TRUE,"general";"via3",#N/A,TRUE,"general"}</definedName>
    <definedName name="rtutru">{"via1",#N/A,TRUE,"general";"via2",#N/A,TRUE,"general";"via3",#N/A,TRUE,"general"}</definedName>
    <definedName name="rtuy" localSheetId="12">{"via1",#N/A,TRUE,"general";"via2",#N/A,TRUE,"general";"via3",#N/A,TRUE,"general"}</definedName>
    <definedName name="rtuy" localSheetId="11">{"via1",#N/A,TRUE,"general";"via2",#N/A,TRUE,"general";"via3",#N/A,TRUE,"general"}</definedName>
    <definedName name="rtuy" localSheetId="13">{"via1",#N/A,TRUE,"general";"via2",#N/A,TRUE,"general";"via3",#N/A,TRUE,"general"}</definedName>
    <definedName name="rtuy" localSheetId="15">{"via1",#N/A,TRUE,"general";"via2",#N/A,TRUE,"general";"via3",#N/A,TRUE,"general"}</definedName>
    <definedName name="rtuy" localSheetId="14">{"via1",#N/A,TRUE,"general";"via2",#N/A,TRUE,"general";"via3",#N/A,TRUE,"general"}</definedName>
    <definedName name="rtuy">{"via1",#N/A,TRUE,"general";"via2",#N/A,TRUE,"general";"via3",#N/A,TRUE,"general"}</definedName>
    <definedName name="rtyhr" localSheetId="12">{"TAB1",#N/A,TRUE,"GENERAL";"TAB2",#N/A,TRUE,"GENERAL";"TAB3",#N/A,TRUE,"GENERAL";"TAB4",#N/A,TRUE,"GENERAL";"TAB5",#N/A,TRUE,"GENERAL"}</definedName>
    <definedName name="rtyhr" localSheetId="11">{"TAB1",#N/A,TRUE,"GENERAL";"TAB2",#N/A,TRUE,"GENERAL";"TAB3",#N/A,TRUE,"GENERAL";"TAB4",#N/A,TRUE,"GENERAL";"TAB5",#N/A,TRUE,"GENERAL"}</definedName>
    <definedName name="rtyhr" localSheetId="13">{"TAB1",#N/A,TRUE,"GENERAL";"TAB2",#N/A,TRUE,"GENERAL";"TAB3",#N/A,TRUE,"GENERAL";"TAB4",#N/A,TRUE,"GENERAL";"TAB5",#N/A,TRUE,"GENERAL"}</definedName>
    <definedName name="rtyhr" localSheetId="15">{"TAB1",#N/A,TRUE,"GENERAL";"TAB2",#N/A,TRUE,"GENERAL";"TAB3",#N/A,TRUE,"GENERAL";"TAB4",#N/A,TRUE,"GENERAL";"TAB5",#N/A,TRUE,"GENERAL"}</definedName>
    <definedName name="rtyhr" localSheetId="14">{"TAB1",#N/A,TRUE,"GENERAL";"TAB2",#N/A,TRUE,"GENERAL";"TAB3",#N/A,TRUE,"GENERAL";"TAB4",#N/A,TRUE,"GENERAL";"TAB5",#N/A,TRUE,"GENERAL"}</definedName>
    <definedName name="rtyhr">{"TAB1",#N/A,TRUE,"GENERAL";"TAB2",#N/A,TRUE,"GENERAL";"TAB3",#N/A,TRUE,"GENERAL";"TAB4",#N/A,TRUE,"GENERAL";"TAB5",#N/A,TRUE,"GENERAL"}</definedName>
    <definedName name="rtym" localSheetId="12">{"via1",#N/A,TRUE,"general";"via2",#N/A,TRUE,"general";"via3",#N/A,TRUE,"general"}</definedName>
    <definedName name="rtym" localSheetId="11">{"via1",#N/A,TRUE,"general";"via2",#N/A,TRUE,"general";"via3",#N/A,TRUE,"general"}</definedName>
    <definedName name="rtym" localSheetId="13">{"via1",#N/A,TRUE,"general";"via2",#N/A,TRUE,"general";"via3",#N/A,TRUE,"general"}</definedName>
    <definedName name="rtym" localSheetId="15">{"via1",#N/A,TRUE,"general";"via2",#N/A,TRUE,"general";"via3",#N/A,TRUE,"general"}</definedName>
    <definedName name="rtym" localSheetId="14">{"via1",#N/A,TRUE,"general";"via2",#N/A,TRUE,"general";"via3",#N/A,TRUE,"general"}</definedName>
    <definedName name="rtym">{"via1",#N/A,TRUE,"general";"via2",#N/A,TRUE,"general";"via3",#N/A,TRUE,"general"}</definedName>
    <definedName name="rtyrey" localSheetId="12">{"TAB1",#N/A,TRUE,"GENERAL";"TAB2",#N/A,TRUE,"GENERAL";"TAB3",#N/A,TRUE,"GENERAL";"TAB4",#N/A,TRUE,"GENERAL";"TAB5",#N/A,TRUE,"GENERAL"}</definedName>
    <definedName name="rtyrey" localSheetId="11">{"TAB1",#N/A,TRUE,"GENERAL";"TAB2",#N/A,TRUE,"GENERAL";"TAB3",#N/A,TRUE,"GENERAL";"TAB4",#N/A,TRUE,"GENERAL";"TAB5",#N/A,TRUE,"GENERAL"}</definedName>
    <definedName name="rtyrey" localSheetId="13">{"TAB1",#N/A,TRUE,"GENERAL";"TAB2",#N/A,TRUE,"GENERAL";"TAB3",#N/A,TRUE,"GENERAL";"TAB4",#N/A,TRUE,"GENERAL";"TAB5",#N/A,TRUE,"GENERAL"}</definedName>
    <definedName name="rtyrey" localSheetId="15">{"TAB1",#N/A,TRUE,"GENERAL";"TAB2",#N/A,TRUE,"GENERAL";"TAB3",#N/A,TRUE,"GENERAL";"TAB4",#N/A,TRUE,"GENERAL";"TAB5",#N/A,TRUE,"GENERAL"}</definedName>
    <definedName name="rtyrey" localSheetId="14">{"TAB1",#N/A,TRUE,"GENERAL";"TAB2",#N/A,TRUE,"GENERAL";"TAB3",#N/A,TRUE,"GENERAL";"TAB4",#N/A,TRUE,"GENERAL";"TAB5",#N/A,TRUE,"GENERAL"}</definedName>
    <definedName name="rtyrey">{"TAB1",#N/A,TRUE,"GENERAL";"TAB2",#N/A,TRUE,"GENERAL";"TAB3",#N/A,TRUE,"GENERAL";"TAB4",#N/A,TRUE,"GENERAL";"TAB5",#N/A,TRUE,"GENERAL"}</definedName>
    <definedName name="rtyrh" localSheetId="12">{"via1",#N/A,TRUE,"general";"via2",#N/A,TRUE,"general";"via3",#N/A,TRUE,"general"}</definedName>
    <definedName name="rtyrh" localSheetId="11">{"via1",#N/A,TRUE,"general";"via2",#N/A,TRUE,"general";"via3",#N/A,TRUE,"general"}</definedName>
    <definedName name="rtyrh" localSheetId="13">{"via1",#N/A,TRUE,"general";"via2",#N/A,TRUE,"general";"via3",#N/A,TRUE,"general"}</definedName>
    <definedName name="rtyrh" localSheetId="15">{"via1",#N/A,TRUE,"general";"via2",#N/A,TRUE,"general";"via3",#N/A,TRUE,"general"}</definedName>
    <definedName name="rtyrh" localSheetId="14">{"via1",#N/A,TRUE,"general";"via2",#N/A,TRUE,"general";"via3",#N/A,TRUE,"general"}</definedName>
    <definedName name="rtyrh">{"via1",#N/A,TRUE,"general";"via2",#N/A,TRUE,"general";"via3",#N/A,TRUE,"general"}</definedName>
    <definedName name="RTYRTY" localSheetId="12">{"via1",#N/A,TRUE,"general";"via2",#N/A,TRUE,"general";"via3",#N/A,TRUE,"general"}</definedName>
    <definedName name="RTYRTY" localSheetId="11">{"via1",#N/A,TRUE,"general";"via2",#N/A,TRUE,"general";"via3",#N/A,TRUE,"general"}</definedName>
    <definedName name="RTYRTY" localSheetId="13">{"via1",#N/A,TRUE,"general";"via2",#N/A,TRUE,"general";"via3",#N/A,TRUE,"general"}</definedName>
    <definedName name="RTYRTY" localSheetId="15">{"via1",#N/A,TRUE,"general";"via2",#N/A,TRUE,"general";"via3",#N/A,TRUE,"general"}</definedName>
    <definedName name="RTYRTY" localSheetId="14">{"via1",#N/A,TRUE,"general";"via2",#N/A,TRUE,"general";"via3",#N/A,TRUE,"general"}</definedName>
    <definedName name="RTYRTY">{"via1",#N/A,TRUE,"general";"via2",#N/A,TRUE,"general";"via3",#N/A,TRUE,"general"}</definedName>
    <definedName name="rtyt" localSheetId="12">{"TAB1",#N/A,TRUE,"GENERAL";"TAB2",#N/A,TRUE,"GENERAL";"TAB3",#N/A,TRUE,"GENERAL";"TAB4",#N/A,TRUE,"GENERAL";"TAB5",#N/A,TRUE,"GENERAL"}</definedName>
    <definedName name="rtyt" localSheetId="11">{"TAB1",#N/A,TRUE,"GENERAL";"TAB2",#N/A,TRUE,"GENERAL";"TAB3",#N/A,TRUE,"GENERAL";"TAB4",#N/A,TRUE,"GENERAL";"TAB5",#N/A,TRUE,"GENERAL"}</definedName>
    <definedName name="rtyt" localSheetId="13">{"TAB1",#N/A,TRUE,"GENERAL";"TAB2",#N/A,TRUE,"GENERAL";"TAB3",#N/A,TRUE,"GENERAL";"TAB4",#N/A,TRUE,"GENERAL";"TAB5",#N/A,TRUE,"GENERAL"}</definedName>
    <definedName name="rtyt" localSheetId="15">{"TAB1",#N/A,TRUE,"GENERAL";"TAB2",#N/A,TRUE,"GENERAL";"TAB3",#N/A,TRUE,"GENERAL";"TAB4",#N/A,TRUE,"GENERAL";"TAB5",#N/A,TRUE,"GENERAL"}</definedName>
    <definedName name="rtyt" localSheetId="14">{"TAB1",#N/A,TRUE,"GENERAL";"TAB2",#N/A,TRUE,"GENERAL";"TAB3",#N/A,TRUE,"GENERAL";"TAB4",#N/A,TRUE,"GENERAL";"TAB5",#N/A,TRUE,"GENERAL"}</definedName>
    <definedName name="rtyt">{"TAB1",#N/A,TRUE,"GENERAL";"TAB2",#N/A,TRUE,"GENERAL";"TAB3",#N/A,TRUE,"GENERAL";"TAB4",#N/A,TRUE,"GENERAL";"TAB5",#N/A,TRUE,"GENERAL"}</definedName>
    <definedName name="rtytry" localSheetId="12">{"via1",#N/A,TRUE,"general";"via2",#N/A,TRUE,"general";"via3",#N/A,TRUE,"general"}</definedName>
    <definedName name="rtytry" localSheetId="11">{"via1",#N/A,TRUE,"general";"via2",#N/A,TRUE,"general";"via3",#N/A,TRUE,"general"}</definedName>
    <definedName name="rtytry" localSheetId="13">{"via1",#N/A,TRUE,"general";"via2",#N/A,TRUE,"general";"via3",#N/A,TRUE,"general"}</definedName>
    <definedName name="rtytry" localSheetId="15">{"via1",#N/A,TRUE,"general";"via2",#N/A,TRUE,"general";"via3",#N/A,TRUE,"general"}</definedName>
    <definedName name="rtytry" localSheetId="14">{"via1",#N/A,TRUE,"general";"via2",#N/A,TRUE,"general";"via3",#N/A,TRUE,"general"}</definedName>
    <definedName name="rtytry">{"via1",#N/A,TRUE,"general";"via2",#N/A,TRUE,"general";"via3",#N/A,TRUE,"general"}</definedName>
    <definedName name="rueda">[33]lisprecios!#REF!</definedName>
    <definedName name="ruru" localSheetId="12">{"TAB1",#N/A,TRUE,"GENERAL";"TAB2",#N/A,TRUE,"GENERAL";"TAB3",#N/A,TRUE,"GENERAL";"TAB4",#N/A,TRUE,"GENERAL";"TAB5",#N/A,TRUE,"GENERAL"}</definedName>
    <definedName name="ruru" localSheetId="11">{"TAB1",#N/A,TRUE,"GENERAL";"TAB2",#N/A,TRUE,"GENERAL";"TAB3",#N/A,TRUE,"GENERAL";"TAB4",#N/A,TRUE,"GENERAL";"TAB5",#N/A,TRUE,"GENERAL"}</definedName>
    <definedName name="ruru" localSheetId="13">{"TAB1",#N/A,TRUE,"GENERAL";"TAB2",#N/A,TRUE,"GENERAL";"TAB3",#N/A,TRUE,"GENERAL";"TAB4",#N/A,TRUE,"GENERAL";"TAB5",#N/A,TRUE,"GENERAL"}</definedName>
    <definedName name="ruru" localSheetId="15">{"TAB1",#N/A,TRUE,"GENERAL";"TAB2",#N/A,TRUE,"GENERAL";"TAB3",#N/A,TRUE,"GENERAL";"TAB4",#N/A,TRUE,"GENERAL";"TAB5",#N/A,TRUE,"GENERAL"}</definedName>
    <definedName name="ruru" localSheetId="14">{"TAB1",#N/A,TRUE,"GENERAL";"TAB2",#N/A,TRUE,"GENERAL";"TAB3",#N/A,TRUE,"GENERAL";"TAB4",#N/A,TRUE,"GENERAL";"TAB5",#N/A,TRUE,"GENERAL"}</definedName>
    <definedName name="ruru">{"TAB1",#N/A,TRUE,"GENERAL";"TAB2",#N/A,TRUE,"GENERAL";"TAB3",#N/A,TRUE,"GENERAL";"TAB4",#N/A,TRUE,"GENERAL";"TAB5",#N/A,TRUE,"GENERAL"}</definedName>
    <definedName name="rutu" localSheetId="12">{"via1",#N/A,TRUE,"general";"via2",#N/A,TRUE,"general";"via3",#N/A,TRUE,"general"}</definedName>
    <definedName name="rutu" localSheetId="11">{"via1",#N/A,TRUE,"general";"via2",#N/A,TRUE,"general";"via3",#N/A,TRUE,"general"}</definedName>
    <definedName name="rutu" localSheetId="13">{"via1",#N/A,TRUE,"general";"via2",#N/A,TRUE,"general";"via3",#N/A,TRUE,"general"}</definedName>
    <definedName name="rutu" localSheetId="15">{"via1",#N/A,TRUE,"general";"via2",#N/A,TRUE,"general";"via3",#N/A,TRUE,"general"}</definedName>
    <definedName name="rutu" localSheetId="14">{"via1",#N/A,TRUE,"general";"via2",#N/A,TRUE,"general";"via3",#N/A,TRUE,"general"}</definedName>
    <definedName name="rutu">{"via1",#N/A,TRUE,"general";"via2",#N/A,TRUE,"general";"via3",#N/A,TRUE,"general"}</definedName>
    <definedName name="Rv" localSheetId="8">#REF!</definedName>
    <definedName name="Rv">#REF!</definedName>
    <definedName name="Rw" localSheetId="8">#REF!</definedName>
    <definedName name="Rw">#REF!</definedName>
    <definedName name="rwt" localSheetId="12">{"via1",#N/A,TRUE,"general";"via2",#N/A,TRUE,"general";"via3",#N/A,TRUE,"general"}</definedName>
    <definedName name="rwt" localSheetId="11">{"via1",#N/A,TRUE,"general";"via2",#N/A,TRUE,"general";"via3",#N/A,TRUE,"general"}</definedName>
    <definedName name="rwt" localSheetId="13">{"via1",#N/A,TRUE,"general";"via2",#N/A,TRUE,"general";"via3",#N/A,TRUE,"general"}</definedName>
    <definedName name="rwt" localSheetId="15">{"via1",#N/A,TRUE,"general";"via2",#N/A,TRUE,"general";"via3",#N/A,TRUE,"general"}</definedName>
    <definedName name="rwt" localSheetId="14">{"via1",#N/A,TRUE,"general";"via2",#N/A,TRUE,"general";"via3",#N/A,TRUE,"general"}</definedName>
    <definedName name="rwt">{"via1",#N/A,TRUE,"general";"via2",#N/A,TRUE,"general";"via3",#N/A,TRUE,"general"}</definedName>
    <definedName name="Rx" localSheetId="8">#REF!</definedName>
    <definedName name="Rx">#REF!</definedName>
    <definedName name="ry" localSheetId="12">{"via1",#N/A,TRUE,"general";"via2",#N/A,TRUE,"general";"via3",#N/A,TRUE,"general"}</definedName>
    <definedName name="ry" localSheetId="11">{"via1",#N/A,TRUE,"general";"via2",#N/A,TRUE,"general";"via3",#N/A,TRUE,"general"}</definedName>
    <definedName name="ry" localSheetId="13">{"via1",#N/A,TRUE,"general";"via2",#N/A,TRUE,"general";"via3",#N/A,TRUE,"general"}</definedName>
    <definedName name="ry" localSheetId="15">{"via1",#N/A,TRUE,"general";"via2",#N/A,TRUE,"general";"via3",#N/A,TRUE,"general"}</definedName>
    <definedName name="Ry" localSheetId="8">#REF!</definedName>
    <definedName name="ry" localSheetId="14">{"via1",#N/A,TRUE,"general";"via2",#N/A,TRUE,"general";"via3",#N/A,TRUE,"general"}</definedName>
    <definedName name="ry">{"via1",#N/A,TRUE,"general";"via2",#N/A,TRUE,"general";"via3",#N/A,TRUE,"general"}</definedName>
    <definedName name="ryeryb" localSheetId="12">{"TAB1",#N/A,TRUE,"GENERAL";"TAB2",#N/A,TRUE,"GENERAL";"TAB3",#N/A,TRUE,"GENERAL";"TAB4",#N/A,TRUE,"GENERAL";"TAB5",#N/A,TRUE,"GENERAL"}</definedName>
    <definedName name="ryeryb" localSheetId="11">{"TAB1",#N/A,TRUE,"GENERAL";"TAB2",#N/A,TRUE,"GENERAL";"TAB3",#N/A,TRUE,"GENERAL";"TAB4",#N/A,TRUE,"GENERAL";"TAB5",#N/A,TRUE,"GENERAL"}</definedName>
    <definedName name="ryeryb" localSheetId="13">{"TAB1",#N/A,TRUE,"GENERAL";"TAB2",#N/A,TRUE,"GENERAL";"TAB3",#N/A,TRUE,"GENERAL";"TAB4",#N/A,TRUE,"GENERAL";"TAB5",#N/A,TRUE,"GENERAL"}</definedName>
    <definedName name="ryeryb" localSheetId="15">{"TAB1",#N/A,TRUE,"GENERAL";"TAB2",#N/A,TRUE,"GENERAL";"TAB3",#N/A,TRUE,"GENERAL";"TAB4",#N/A,TRUE,"GENERAL";"TAB5",#N/A,TRUE,"GENERAL"}</definedName>
    <definedName name="ryeryb" localSheetId="14">{"TAB1",#N/A,TRUE,"GENERAL";"TAB2",#N/A,TRUE,"GENERAL";"TAB3",#N/A,TRUE,"GENERAL";"TAB4",#N/A,TRUE,"GENERAL";"TAB5",#N/A,TRUE,"GENERAL"}</definedName>
    <definedName name="ryeryb">{"TAB1",#N/A,TRUE,"GENERAL";"TAB2",#N/A,TRUE,"GENERAL";"TAB3",#N/A,TRUE,"GENERAL";"TAB4",#N/A,TRUE,"GENERAL";"TAB5",#N/A,TRUE,"GENERAL"}</definedName>
    <definedName name="rytrsdg" localSheetId="12">{"via1",#N/A,TRUE,"general";"via2",#N/A,TRUE,"general";"via3",#N/A,TRUE,"general"}</definedName>
    <definedName name="rytrsdg" localSheetId="11">{"via1",#N/A,TRUE,"general";"via2",#N/A,TRUE,"general";"via3",#N/A,TRUE,"general"}</definedName>
    <definedName name="rytrsdg" localSheetId="13">{"via1",#N/A,TRUE,"general";"via2",#N/A,TRUE,"general";"via3",#N/A,TRUE,"general"}</definedName>
    <definedName name="rytrsdg" localSheetId="15">{"via1",#N/A,TRUE,"general";"via2",#N/A,TRUE,"general";"via3",#N/A,TRUE,"general"}</definedName>
    <definedName name="rytrsdg" localSheetId="14">{"via1",#N/A,TRUE,"general";"via2",#N/A,TRUE,"general";"via3",#N/A,TRUE,"general"}</definedName>
    <definedName name="rytrsdg">{"via1",#N/A,TRUE,"general";"via2",#N/A,TRUE,"general";"via3",#N/A,TRUE,"general"}</definedName>
    <definedName name="Rz" localSheetId="8">#REF!</definedName>
    <definedName name="Rz">#REF!</definedName>
    <definedName name="S" localSheetId="8">#REF!</definedName>
    <definedName name="S">#REF!</definedName>
    <definedName name="Sa" localSheetId="8">#REF!</definedName>
    <definedName name="Sa">#REF!</definedName>
    <definedName name="saa" localSheetId="12">{"via1",#N/A,TRUE,"general";"via2",#N/A,TRUE,"general";"via3",#N/A,TRUE,"general"}</definedName>
    <definedName name="saa" localSheetId="11">{"via1",#N/A,TRUE,"general";"via2",#N/A,TRUE,"general";"via3",#N/A,TRUE,"general"}</definedName>
    <definedName name="saa" localSheetId="13">{"via1",#N/A,TRUE,"general";"via2",#N/A,TRUE,"general";"via3",#N/A,TRUE,"general"}</definedName>
    <definedName name="saa" localSheetId="15">{"via1",#N/A,TRUE,"general";"via2",#N/A,TRUE,"general";"via3",#N/A,TRUE,"general"}</definedName>
    <definedName name="saa" localSheetId="14">{"via1",#N/A,TRUE,"general";"via2",#N/A,TRUE,"general";"via3",#N/A,TRUE,"general"}</definedName>
    <definedName name="saa">{"via1",#N/A,TRUE,"general";"via2",#N/A,TRUE,"general";"via3",#N/A,TRUE,"general"}</definedName>
    <definedName name="SAD" localSheetId="12">{"via1",#N/A,TRUE,"general";"via2",#N/A,TRUE,"general";"via3",#N/A,TRUE,"general"}</definedName>
    <definedName name="SAD" localSheetId="11">{"via1",#N/A,TRUE,"general";"via2",#N/A,TRUE,"general";"via3",#N/A,TRUE,"general"}</definedName>
    <definedName name="SAD" localSheetId="13">{"via1",#N/A,TRUE,"general";"via2",#N/A,TRUE,"general";"via3",#N/A,TRUE,"general"}</definedName>
    <definedName name="SAD" localSheetId="15">{"via1",#N/A,TRUE,"general";"via2",#N/A,TRUE,"general";"via3",#N/A,TRUE,"general"}</definedName>
    <definedName name="SAD" localSheetId="14">{"via1",#N/A,TRUE,"general";"via2",#N/A,TRUE,"general";"via3",#N/A,TRUE,"general"}</definedName>
    <definedName name="SAD">{"via1",#N/A,TRUE,"general";"via2",#N/A,TRUE,"general";"via3",#N/A,TRUE,"general"}</definedName>
    <definedName name="SADF" localSheetId="12">{"via1",#N/A,TRUE,"general";"via2",#N/A,TRUE,"general";"via3",#N/A,TRUE,"general"}</definedName>
    <definedName name="SADF" localSheetId="11">{"via1",#N/A,TRUE,"general";"via2",#N/A,TRUE,"general";"via3",#N/A,TRUE,"general"}</definedName>
    <definedName name="SADF" localSheetId="13">{"via1",#N/A,TRUE,"general";"via2",#N/A,TRUE,"general";"via3",#N/A,TRUE,"general"}</definedName>
    <definedName name="SADF" localSheetId="15">{"via1",#N/A,TRUE,"general";"via2",#N/A,TRUE,"general";"via3",#N/A,TRUE,"general"}</definedName>
    <definedName name="SADF" localSheetId="14">{"via1",#N/A,TRUE,"general";"via2",#N/A,TRUE,"general";"via3",#N/A,TRUE,"general"}</definedName>
    <definedName name="SADF">{"via1",#N/A,TRUE,"general";"via2",#N/A,TRUE,"general";"via3",#N/A,TRUE,"general"}</definedName>
    <definedName name="sadff" localSheetId="12">{"TAB1",#N/A,TRUE,"GENERAL";"TAB2",#N/A,TRUE,"GENERAL";"TAB3",#N/A,TRUE,"GENERAL";"TAB4",#N/A,TRUE,"GENERAL";"TAB5",#N/A,TRUE,"GENERAL"}</definedName>
    <definedName name="sadff" localSheetId="11">{"TAB1",#N/A,TRUE,"GENERAL";"TAB2",#N/A,TRUE,"GENERAL";"TAB3",#N/A,TRUE,"GENERAL";"TAB4",#N/A,TRUE,"GENERAL";"TAB5",#N/A,TRUE,"GENERAL"}</definedName>
    <definedName name="sadff" localSheetId="13">{"TAB1",#N/A,TRUE,"GENERAL";"TAB2",#N/A,TRUE,"GENERAL";"TAB3",#N/A,TRUE,"GENERAL";"TAB4",#N/A,TRUE,"GENERAL";"TAB5",#N/A,TRUE,"GENERAL"}</definedName>
    <definedName name="sadff" localSheetId="15">{"TAB1",#N/A,TRUE,"GENERAL";"TAB2",#N/A,TRUE,"GENERAL";"TAB3",#N/A,TRUE,"GENERAL";"TAB4",#N/A,TRUE,"GENERAL";"TAB5",#N/A,TRUE,"GENERAL"}</definedName>
    <definedName name="sadff" localSheetId="14">{"TAB1",#N/A,TRUE,"GENERAL";"TAB2",#N/A,TRUE,"GENERAL";"TAB3",#N/A,TRUE,"GENERAL";"TAB4",#N/A,TRUE,"GENERAL";"TAB5",#N/A,TRUE,"GENERAL"}</definedName>
    <definedName name="sadff">{"TAB1",#N/A,TRUE,"GENERAL";"TAB2",#N/A,TRUE,"GENERAL";"TAB3",#N/A,TRUE,"GENERAL";"TAB4",#N/A,TRUE,"GENERAL";"TAB5",#N/A,TRUE,"GENERAL"}</definedName>
    <definedName name="sadfo" localSheetId="12">{"via1",#N/A,TRUE,"general";"via2",#N/A,TRUE,"general";"via3",#N/A,TRUE,"general"}</definedName>
    <definedName name="sadfo" localSheetId="11">{"via1",#N/A,TRUE,"general";"via2",#N/A,TRUE,"general";"via3",#N/A,TRUE,"general"}</definedName>
    <definedName name="sadfo" localSheetId="13">{"via1",#N/A,TRUE,"general";"via2",#N/A,TRUE,"general";"via3",#N/A,TRUE,"general"}</definedName>
    <definedName name="sadfo" localSheetId="15">{"via1",#N/A,TRUE,"general";"via2",#N/A,TRUE,"general";"via3",#N/A,TRUE,"general"}</definedName>
    <definedName name="sadfo" localSheetId="14">{"via1",#N/A,TRUE,"general";"via2",#N/A,TRUE,"general";"via3",#N/A,TRUE,"general"}</definedName>
    <definedName name="sadfo">{"via1",#N/A,TRUE,"general";"via2",#N/A,TRUE,"general";"via3",#N/A,TRUE,"general"}</definedName>
    <definedName name="safdp" localSheetId="12">{"TAB1",#N/A,TRUE,"GENERAL";"TAB2",#N/A,TRUE,"GENERAL";"TAB3",#N/A,TRUE,"GENERAL";"TAB4",#N/A,TRUE,"GENERAL";"TAB5",#N/A,TRUE,"GENERAL"}</definedName>
    <definedName name="safdp" localSheetId="11">{"TAB1",#N/A,TRUE,"GENERAL";"TAB2",#N/A,TRUE,"GENERAL";"TAB3",#N/A,TRUE,"GENERAL";"TAB4",#N/A,TRUE,"GENERAL";"TAB5",#N/A,TRUE,"GENERAL"}</definedName>
    <definedName name="safdp" localSheetId="13">{"TAB1",#N/A,TRUE,"GENERAL";"TAB2",#N/A,TRUE,"GENERAL";"TAB3",#N/A,TRUE,"GENERAL";"TAB4",#N/A,TRUE,"GENERAL";"TAB5",#N/A,TRUE,"GENERAL"}</definedName>
    <definedName name="safdp" localSheetId="15">{"TAB1",#N/A,TRUE,"GENERAL";"TAB2",#N/A,TRUE,"GENERAL";"TAB3",#N/A,TRUE,"GENERAL";"TAB4",#N/A,TRUE,"GENERAL";"TAB5",#N/A,TRUE,"GENERAL"}</definedName>
    <definedName name="safdp" localSheetId="14">{"TAB1",#N/A,TRUE,"GENERAL";"TAB2",#N/A,TRUE,"GENERAL";"TAB3",#N/A,TRUE,"GENERAL";"TAB4",#N/A,TRUE,"GENERAL";"TAB5",#N/A,TRUE,"GENERAL"}</definedName>
    <definedName name="safdp">{"TAB1",#N/A,TRUE,"GENERAL";"TAB2",#N/A,TRUE,"GENERAL";"TAB3",#N/A,TRUE,"GENERAL";"TAB4",#N/A,TRUE,"GENERAL";"TAB5",#N/A,TRUE,"GENERAL"}</definedName>
    <definedName name="SALIDA">#REF!</definedName>
    <definedName name="SalMinimo">[45]BASES!$E$41</definedName>
    <definedName name="SALTA">[13]Precios!$C$179</definedName>
    <definedName name="SALTARIN">[14]EQUIPO!$D$24</definedName>
    <definedName name="sanit4">[35]Materiales!$C$46</definedName>
    <definedName name="sanitario" localSheetId="8">[40]lisprecios!$D$35</definedName>
    <definedName name="sanitario">[54]lisprecios!$D$35</definedName>
    <definedName name="SANITARIO_LINEA_INSTITUCIONAL">'[14]LISTA DE MATERIALES'!$D$258</definedName>
    <definedName name="SANITARIO_PARA_MINUSVALIDOS">'[14]LISTA DE MATERIALES'!$D$259</definedName>
    <definedName name="Sb" localSheetId="8">#REF!</definedName>
    <definedName name="Sb">#REF!</definedName>
    <definedName name="sbgfbgdr" localSheetId="12">{"via1",#N/A,TRUE,"general";"via2",#N/A,TRUE,"general";"via3",#N/A,TRUE,"general"}</definedName>
    <definedName name="sbgfbgdr" localSheetId="11">{"via1",#N/A,TRUE,"general";"via2",#N/A,TRUE,"general";"via3",#N/A,TRUE,"general"}</definedName>
    <definedName name="sbgfbgdr" localSheetId="13">{"via1",#N/A,TRUE,"general";"via2",#N/A,TRUE,"general";"via3",#N/A,TRUE,"general"}</definedName>
    <definedName name="sbgfbgdr" localSheetId="15">{"via1",#N/A,TRUE,"general";"via2",#N/A,TRUE,"general";"via3",#N/A,TRUE,"general"}</definedName>
    <definedName name="sbgfbgdr" localSheetId="14">{"via1",#N/A,TRUE,"general";"via2",#N/A,TRUE,"general";"via3",#N/A,TRUE,"general"}</definedName>
    <definedName name="sbgfbgdr">{"via1",#N/A,TRUE,"general";"via2",#N/A,TRUE,"general";"via3",#N/A,TRUE,"general"}</definedName>
    <definedName name="Sc" localSheetId="8">#REF!</definedName>
    <definedName name="Sc">#REF!</definedName>
    <definedName name="SCI">#REF!</definedName>
    <definedName name="sd" localSheetId="12">{"TAB1",#N/A,TRUE,"GENERAL";"TAB2",#N/A,TRUE,"GENERAL";"TAB3",#N/A,TRUE,"GENERAL";"TAB4",#N/A,TRUE,"GENERAL";"TAB5",#N/A,TRUE,"GENERAL"}</definedName>
    <definedName name="sd" localSheetId="11">{"TAB1",#N/A,TRUE,"GENERAL";"TAB2",#N/A,TRUE,"GENERAL";"TAB3",#N/A,TRUE,"GENERAL";"TAB4",#N/A,TRUE,"GENERAL";"TAB5",#N/A,TRUE,"GENERAL"}</definedName>
    <definedName name="sd" localSheetId="13">{"TAB1",#N/A,TRUE,"GENERAL";"TAB2",#N/A,TRUE,"GENERAL";"TAB3",#N/A,TRUE,"GENERAL";"TAB4",#N/A,TRUE,"GENERAL";"TAB5",#N/A,TRUE,"GENERAL"}</definedName>
    <definedName name="sd" localSheetId="15">{"TAB1",#N/A,TRUE,"GENERAL";"TAB2",#N/A,TRUE,"GENERAL";"TAB3",#N/A,TRUE,"GENERAL";"TAB4",#N/A,TRUE,"GENERAL";"TAB5",#N/A,TRUE,"GENERAL"}</definedName>
    <definedName name="Sd" localSheetId="8">#REF!</definedName>
    <definedName name="sd" localSheetId="14">{"TAB1",#N/A,TRUE,"GENERAL";"TAB2",#N/A,TRUE,"GENERAL";"TAB3",#N/A,TRUE,"GENERAL";"TAB4",#N/A,TRUE,"GENERAL";"TAB5",#N/A,TRUE,"GENERAL"}</definedName>
    <definedName name="sd">{"TAB1",#N/A,TRUE,"GENERAL";"TAB2",#N/A,TRUE,"GENERAL";"TAB3",#N/A,TRUE,"GENERAL";"TAB4",#N/A,TRUE,"GENERAL";"TAB5",#N/A,TRUE,"GENERAL"}</definedName>
    <definedName name="sdaf" localSheetId="12">{"via1",#N/A,TRUE,"general";"via2",#N/A,TRUE,"general";"via3",#N/A,TRUE,"general"}</definedName>
    <definedName name="sdaf" localSheetId="11">{"via1",#N/A,TRUE,"general";"via2",#N/A,TRUE,"general";"via3",#N/A,TRUE,"general"}</definedName>
    <definedName name="sdaf" localSheetId="13">{"via1",#N/A,TRUE,"general";"via2",#N/A,TRUE,"general";"via3",#N/A,TRUE,"general"}</definedName>
    <definedName name="sdaf" localSheetId="15">{"via1",#N/A,TRUE,"general";"via2",#N/A,TRUE,"general";"via3",#N/A,TRUE,"general"}</definedName>
    <definedName name="sdaf" localSheetId="14">{"via1",#N/A,TRUE,"general";"via2",#N/A,TRUE,"general";"via3",#N/A,TRUE,"general"}</definedName>
    <definedName name="sdaf">{"via1",#N/A,TRUE,"general";"via2",#N/A,TRUE,"general";"via3",#N/A,TRUE,"general"}</definedName>
    <definedName name="sdas" localSheetId="12">{"via1",#N/A,TRUE,"general";"via2",#N/A,TRUE,"general";"via3",#N/A,TRUE,"general"}</definedName>
    <definedName name="sdas" localSheetId="11">{"via1",#N/A,TRUE,"general";"via2",#N/A,TRUE,"general";"via3",#N/A,TRUE,"general"}</definedName>
    <definedName name="sdas" localSheetId="13">{"via1",#N/A,TRUE,"general";"via2",#N/A,TRUE,"general";"via3",#N/A,TRUE,"general"}</definedName>
    <definedName name="sdas" localSheetId="15">{"via1",#N/A,TRUE,"general";"via2",#N/A,TRUE,"general";"via3",#N/A,TRUE,"general"}</definedName>
    <definedName name="sdas" localSheetId="14">{"via1",#N/A,TRUE,"general";"via2",#N/A,TRUE,"general";"via3",#N/A,TRUE,"general"}</definedName>
    <definedName name="sdas">{"via1",#N/A,TRUE,"general";"via2",#N/A,TRUE,"general";"via3",#N/A,TRUE,"general"}</definedName>
    <definedName name="sdasdf" localSheetId="12">{"via1",#N/A,TRUE,"general";"via2",#N/A,TRUE,"general";"via3",#N/A,TRUE,"general"}</definedName>
    <definedName name="sdasdf" localSheetId="11">{"via1",#N/A,TRUE,"general";"via2",#N/A,TRUE,"general";"via3",#N/A,TRUE,"general"}</definedName>
    <definedName name="sdasdf" localSheetId="13">{"via1",#N/A,TRUE,"general";"via2",#N/A,TRUE,"general";"via3",#N/A,TRUE,"general"}</definedName>
    <definedName name="sdasdf" localSheetId="15">{"via1",#N/A,TRUE,"general";"via2",#N/A,TRUE,"general";"via3",#N/A,TRUE,"general"}</definedName>
    <definedName name="sdasdf" localSheetId="14">{"via1",#N/A,TRUE,"general";"via2",#N/A,TRUE,"general";"via3",#N/A,TRUE,"general"}</definedName>
    <definedName name="sdasdf">{"via1",#N/A,TRUE,"general";"via2",#N/A,TRUE,"general";"via3",#N/A,TRUE,"general"}</definedName>
    <definedName name="SDCDSCT" localSheetId="12">{"TAB1",#N/A,TRUE,"GENERAL";"TAB2",#N/A,TRUE,"GENERAL";"TAB3",#N/A,TRUE,"GENERAL";"TAB4",#N/A,TRUE,"GENERAL";"TAB5",#N/A,TRUE,"GENERAL"}</definedName>
    <definedName name="SDCDSCT" localSheetId="11">{"TAB1",#N/A,TRUE,"GENERAL";"TAB2",#N/A,TRUE,"GENERAL";"TAB3",#N/A,TRUE,"GENERAL";"TAB4",#N/A,TRUE,"GENERAL";"TAB5",#N/A,TRUE,"GENERAL"}</definedName>
    <definedName name="SDCDSCT" localSheetId="13">{"TAB1",#N/A,TRUE,"GENERAL";"TAB2",#N/A,TRUE,"GENERAL";"TAB3",#N/A,TRUE,"GENERAL";"TAB4",#N/A,TRUE,"GENERAL";"TAB5",#N/A,TRUE,"GENERAL"}</definedName>
    <definedName name="SDCDSCT" localSheetId="15">{"TAB1",#N/A,TRUE,"GENERAL";"TAB2",#N/A,TRUE,"GENERAL";"TAB3",#N/A,TRUE,"GENERAL";"TAB4",#N/A,TRUE,"GENERAL";"TAB5",#N/A,TRUE,"GENERAL"}</definedName>
    <definedName name="SDCDSCT" localSheetId="14">{"TAB1",#N/A,TRUE,"GENERAL";"TAB2",#N/A,TRUE,"GENERAL";"TAB3",#N/A,TRUE,"GENERAL";"TAB4",#N/A,TRUE,"GENERAL";"TAB5",#N/A,TRUE,"GENERAL"}</definedName>
    <definedName name="SDCDSCT">{"TAB1",#N/A,TRUE,"GENERAL";"TAB2",#N/A,TRUE,"GENERAL";"TAB3",#N/A,TRUE,"GENERAL";"TAB4",#N/A,TRUE,"GENERAL";"TAB5",#N/A,TRUE,"GENERAL"}</definedName>
    <definedName name="sdf">#REF!</definedName>
    <definedName name="SDFAGW">#REF!</definedName>
    <definedName name="SDFCE" localSheetId="12">{"TAB1",#N/A,TRUE,"GENERAL";"TAB2",#N/A,TRUE,"GENERAL";"TAB3",#N/A,TRUE,"GENERAL";"TAB4",#N/A,TRUE,"GENERAL";"TAB5",#N/A,TRUE,"GENERAL"}</definedName>
    <definedName name="SDFCE" localSheetId="11">{"TAB1",#N/A,TRUE,"GENERAL";"TAB2",#N/A,TRUE,"GENERAL";"TAB3",#N/A,TRUE,"GENERAL";"TAB4",#N/A,TRUE,"GENERAL";"TAB5",#N/A,TRUE,"GENERAL"}</definedName>
    <definedName name="SDFCE" localSheetId="13">{"TAB1",#N/A,TRUE,"GENERAL";"TAB2",#N/A,TRUE,"GENERAL";"TAB3",#N/A,TRUE,"GENERAL";"TAB4",#N/A,TRUE,"GENERAL";"TAB5",#N/A,TRUE,"GENERAL"}</definedName>
    <definedName name="SDFCE" localSheetId="15">{"TAB1",#N/A,TRUE,"GENERAL";"TAB2",#N/A,TRUE,"GENERAL";"TAB3",#N/A,TRUE,"GENERAL";"TAB4",#N/A,TRUE,"GENERAL";"TAB5",#N/A,TRUE,"GENERAL"}</definedName>
    <definedName name="SDFCE" localSheetId="14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name="sdfd" localSheetId="12">{"via1",#N/A,TRUE,"general";"via2",#N/A,TRUE,"general";"via3",#N/A,TRUE,"general"}</definedName>
    <definedName name="sdfd" localSheetId="11">{"via1",#N/A,TRUE,"general";"via2",#N/A,TRUE,"general";"via3",#N/A,TRUE,"general"}</definedName>
    <definedName name="sdfd" localSheetId="13">{"via1",#N/A,TRUE,"general";"via2",#N/A,TRUE,"general";"via3",#N/A,TRUE,"general"}</definedName>
    <definedName name="sdfd" localSheetId="15">{"via1",#N/A,TRUE,"general";"via2",#N/A,TRUE,"general";"via3",#N/A,TRUE,"general"}</definedName>
    <definedName name="sdfd" localSheetId="14">{"via1",#N/A,TRUE,"general";"via2",#N/A,TRUE,"general";"via3",#N/A,TRUE,"general"}</definedName>
    <definedName name="sdfd">{"via1",#N/A,TRUE,"general";"via2",#N/A,TRUE,"general";"via3",#N/A,TRUE,"general"}</definedName>
    <definedName name="sdfds" localSheetId="12">{"via1",#N/A,TRUE,"general";"via2",#N/A,TRUE,"general";"via3",#N/A,TRUE,"general"}</definedName>
    <definedName name="sdfds" localSheetId="11">{"via1",#N/A,TRUE,"general";"via2",#N/A,TRUE,"general";"via3",#N/A,TRUE,"general"}</definedName>
    <definedName name="sdfds" localSheetId="13">{"via1",#N/A,TRUE,"general";"via2",#N/A,TRUE,"general";"via3",#N/A,TRUE,"general"}</definedName>
    <definedName name="sdfds" localSheetId="15">{"via1",#N/A,TRUE,"general";"via2",#N/A,TRUE,"general";"via3",#N/A,TRUE,"general"}</definedName>
    <definedName name="sdfds" localSheetId="14">{"via1",#N/A,TRUE,"general";"via2",#N/A,TRUE,"general";"via3",#N/A,TRUE,"general"}</definedName>
    <definedName name="sdfds">{"via1",#N/A,TRUE,"general";"via2",#N/A,TRUE,"general";"via3",#N/A,TRUE,"general"}</definedName>
    <definedName name="SDFDSO" localSheetId="12">{"via1",#N/A,TRUE,"general";"via2",#N/A,TRUE,"general";"via3",#N/A,TRUE,"general"}</definedName>
    <definedName name="SDFDSO" localSheetId="11">{"via1",#N/A,TRUE,"general";"via2",#N/A,TRUE,"general";"via3",#N/A,TRUE,"general"}</definedName>
    <definedName name="SDFDSO" localSheetId="13">{"via1",#N/A,TRUE,"general";"via2",#N/A,TRUE,"general";"via3",#N/A,TRUE,"general"}</definedName>
    <definedName name="SDFDSO" localSheetId="15">{"via1",#N/A,TRUE,"general";"via2",#N/A,TRUE,"general";"via3",#N/A,TRUE,"general"}</definedName>
    <definedName name="SDFDSO" localSheetId="14">{"via1",#N/A,TRUE,"general";"via2",#N/A,TRUE,"general";"via3",#N/A,TRUE,"general"}</definedName>
    <definedName name="SDFDSO">{"via1",#N/A,TRUE,"general";"via2",#N/A,TRUE,"general";"via3",#N/A,TRUE,"general"}</definedName>
    <definedName name="sdfdstp" localSheetId="12">{"TAB1",#N/A,TRUE,"GENERAL";"TAB2",#N/A,TRUE,"GENERAL";"TAB3",#N/A,TRUE,"GENERAL";"TAB4",#N/A,TRUE,"GENERAL";"TAB5",#N/A,TRUE,"GENERAL"}</definedName>
    <definedName name="sdfdstp" localSheetId="11">{"TAB1",#N/A,TRUE,"GENERAL";"TAB2",#N/A,TRUE,"GENERAL";"TAB3",#N/A,TRUE,"GENERAL";"TAB4",#N/A,TRUE,"GENERAL";"TAB5",#N/A,TRUE,"GENERAL"}</definedName>
    <definedName name="sdfdstp" localSheetId="13">{"TAB1",#N/A,TRUE,"GENERAL";"TAB2",#N/A,TRUE,"GENERAL";"TAB3",#N/A,TRUE,"GENERAL";"TAB4",#N/A,TRUE,"GENERAL";"TAB5",#N/A,TRUE,"GENERAL"}</definedName>
    <definedName name="sdfdstp" localSheetId="15">{"TAB1",#N/A,TRUE,"GENERAL";"TAB2",#N/A,TRUE,"GENERAL";"TAB3",#N/A,TRUE,"GENERAL";"TAB4",#N/A,TRUE,"GENERAL";"TAB5",#N/A,TRUE,"GENERAL"}</definedName>
    <definedName name="sdfdstp" localSheetId="14">{"TAB1",#N/A,TRUE,"GENERAL";"TAB2",#N/A,TRUE,"GENERAL";"TAB3",#N/A,TRUE,"GENERAL";"TAB4",#N/A,TRUE,"GENERAL";"TAB5",#N/A,TRUE,"GENERAL"}</definedName>
    <definedName name="sdfdstp">{"TAB1",#N/A,TRUE,"GENERAL";"TAB2",#N/A,TRUE,"GENERAL";"TAB3",#N/A,TRUE,"GENERAL";"TAB4",#N/A,TRUE,"GENERAL";"TAB5",#N/A,TRUE,"GENERAL"}</definedName>
    <definedName name="SDFEO" localSheetId="12">{"via1",#N/A,TRUE,"general";"via2",#N/A,TRUE,"general";"via3",#N/A,TRUE,"general"}</definedName>
    <definedName name="SDFEO" localSheetId="11">{"via1",#N/A,TRUE,"general";"via2",#N/A,TRUE,"general";"via3",#N/A,TRUE,"general"}</definedName>
    <definedName name="SDFEO" localSheetId="13">{"via1",#N/A,TRUE,"general";"via2",#N/A,TRUE,"general";"via3",#N/A,TRUE,"general"}</definedName>
    <definedName name="SDFEO" localSheetId="15">{"via1",#N/A,TRUE,"general";"via2",#N/A,TRUE,"general";"via3",#N/A,TRUE,"general"}</definedName>
    <definedName name="SDFEO" localSheetId="14">{"via1",#N/A,TRUE,"general";"via2",#N/A,TRUE,"general";"via3",#N/A,TRUE,"general"}</definedName>
    <definedName name="SDFEO">{"via1",#N/A,TRUE,"general";"via2",#N/A,TRUE,"general";"via3",#N/A,TRUE,"general"}</definedName>
    <definedName name="sdfg" localSheetId="12">{"TAB1",#N/A,TRUE,"GENERAL";"TAB2",#N/A,TRUE,"GENERAL";"TAB3",#N/A,TRUE,"GENERAL";"TAB4",#N/A,TRUE,"GENERAL";"TAB5",#N/A,TRUE,"GENERAL"}</definedName>
    <definedName name="sdfg" localSheetId="11">{"TAB1",#N/A,TRUE,"GENERAL";"TAB2",#N/A,TRUE,"GENERAL";"TAB3",#N/A,TRUE,"GENERAL";"TAB4",#N/A,TRUE,"GENERAL";"TAB5",#N/A,TRUE,"GENERAL"}</definedName>
    <definedName name="sdfg" localSheetId="13">{"TAB1",#N/A,TRUE,"GENERAL";"TAB2",#N/A,TRUE,"GENERAL";"TAB3",#N/A,TRUE,"GENERAL";"TAB4",#N/A,TRUE,"GENERAL";"TAB5",#N/A,TRUE,"GENERAL"}</definedName>
    <definedName name="sdfg" localSheetId="15">{"TAB1",#N/A,TRUE,"GENERAL";"TAB2",#N/A,TRUE,"GENERAL";"TAB3",#N/A,TRUE,"GENERAL";"TAB4",#N/A,TRUE,"GENERAL";"TAB5",#N/A,TRUE,"GENERAL"}</definedName>
    <definedName name="sdfg" localSheetId="14">{"TAB1",#N/A,TRUE,"GENERAL";"TAB2",#N/A,TRUE,"GENERAL";"TAB3",#N/A,TRUE,"GENERAL";"TAB4",#N/A,TRUE,"GENERAL";"TAB5",#N/A,TRUE,"GENERAL"}</definedName>
    <definedName name="sdfg">{"TAB1",#N/A,TRUE,"GENERAL";"TAB2",#N/A,TRUE,"GENERAL";"TAB3",#N/A,TRUE,"GENERAL";"TAB4",#N/A,TRUE,"GENERAL";"TAB5",#N/A,TRUE,"GENERAL"}</definedName>
    <definedName name="sdfgdsfk" localSheetId="12">{"via1",#N/A,TRUE,"general";"via2",#N/A,TRUE,"general";"via3",#N/A,TRUE,"general"}</definedName>
    <definedName name="sdfgdsfk" localSheetId="11">{"via1",#N/A,TRUE,"general";"via2",#N/A,TRUE,"general";"via3",#N/A,TRUE,"general"}</definedName>
    <definedName name="sdfgdsfk" localSheetId="13">{"via1",#N/A,TRUE,"general";"via2",#N/A,TRUE,"general";"via3",#N/A,TRUE,"general"}</definedName>
    <definedName name="sdfgdsfk" localSheetId="15">{"via1",#N/A,TRUE,"general";"via2",#N/A,TRUE,"general";"via3",#N/A,TRUE,"general"}</definedName>
    <definedName name="sdfgdsfk" localSheetId="14">{"via1",#N/A,TRUE,"general";"via2",#N/A,TRUE,"general";"via3",#N/A,TRUE,"general"}</definedName>
    <definedName name="sdfgdsfk">{"via1",#N/A,TRUE,"general";"via2",#N/A,TRUE,"general";"via3",#N/A,TRUE,"general"}</definedName>
    <definedName name="sdfgsg" localSheetId="12">{"via1",#N/A,TRUE,"general";"via2",#N/A,TRUE,"general";"via3",#N/A,TRUE,"general"}</definedName>
    <definedName name="sdfgsg" localSheetId="11">{"via1",#N/A,TRUE,"general";"via2",#N/A,TRUE,"general";"via3",#N/A,TRUE,"general"}</definedName>
    <definedName name="sdfgsg" localSheetId="13">{"via1",#N/A,TRUE,"general";"via2",#N/A,TRUE,"general";"via3",#N/A,TRUE,"general"}</definedName>
    <definedName name="sdfgsg" localSheetId="15">{"via1",#N/A,TRUE,"general";"via2",#N/A,TRUE,"general";"via3",#N/A,TRUE,"general"}</definedName>
    <definedName name="sdfgsg" localSheetId="14">{"via1",#N/A,TRUE,"general";"via2",#N/A,TRUE,"general";"via3",#N/A,TRUE,"general"}</definedName>
    <definedName name="sdfgsg">{"via1",#N/A,TRUE,"general";"via2",#N/A,TRUE,"general";"via3",#N/A,TRUE,"general"}</definedName>
    <definedName name="SDFLJK" localSheetId="12">{"TAB1",#N/A,TRUE,"GENERAL";"TAB2",#N/A,TRUE,"GENERAL";"TAB3",#N/A,TRUE,"GENERAL";"TAB4",#N/A,TRUE,"GENERAL";"TAB5",#N/A,TRUE,"GENERAL"}</definedName>
    <definedName name="SDFLJK" localSheetId="11">{"TAB1",#N/A,TRUE,"GENERAL";"TAB2",#N/A,TRUE,"GENERAL";"TAB3",#N/A,TRUE,"GENERAL";"TAB4",#N/A,TRUE,"GENERAL";"TAB5",#N/A,TRUE,"GENERAL"}</definedName>
    <definedName name="SDFLJK" localSheetId="13">{"TAB1",#N/A,TRUE,"GENERAL";"TAB2",#N/A,TRUE,"GENERAL";"TAB3",#N/A,TRUE,"GENERAL";"TAB4",#N/A,TRUE,"GENERAL";"TAB5",#N/A,TRUE,"GENERAL"}</definedName>
    <definedName name="SDFLJK" localSheetId="15">{"TAB1",#N/A,TRUE,"GENERAL";"TAB2",#N/A,TRUE,"GENERAL";"TAB3",#N/A,TRUE,"GENERAL";"TAB4",#N/A,TRUE,"GENERAL";"TAB5",#N/A,TRUE,"GENERAL"}</definedName>
    <definedName name="SDFLJK" localSheetId="14">{"TAB1",#N/A,TRUE,"GENERAL";"TAB2",#N/A,TRUE,"GENERAL";"TAB3",#N/A,TRUE,"GENERAL";"TAB4",#N/A,TRUE,"GENERAL";"TAB5",#N/A,TRUE,"GENERAL"}</definedName>
    <definedName name="SDFLJK">{"TAB1",#N/A,TRUE,"GENERAL";"TAB2",#N/A,TRUE,"GENERAL";"TAB3",#N/A,TRUE,"GENERAL";"TAB4",#N/A,TRUE,"GENERAL";"TAB5",#N/A,TRUE,"GENERAL"}</definedName>
    <definedName name="sdfsd4" localSheetId="12">{"via1",#N/A,TRUE,"general";"via2",#N/A,TRUE,"general";"via3",#N/A,TRUE,"general"}</definedName>
    <definedName name="sdfsd4" localSheetId="11">{"via1",#N/A,TRUE,"general";"via2",#N/A,TRUE,"general";"via3",#N/A,TRUE,"general"}</definedName>
    <definedName name="sdfsd4" localSheetId="13">{"via1",#N/A,TRUE,"general";"via2",#N/A,TRUE,"general";"via3",#N/A,TRUE,"general"}</definedName>
    <definedName name="sdfsd4" localSheetId="15">{"via1",#N/A,TRUE,"general";"via2",#N/A,TRUE,"general";"via3",#N/A,TRUE,"general"}</definedName>
    <definedName name="sdfsd4" localSheetId="14">{"via1",#N/A,TRUE,"general";"via2",#N/A,TRUE,"general";"via3",#N/A,TRUE,"general"}</definedName>
    <definedName name="sdfsd4">{"via1",#N/A,TRUE,"general";"via2",#N/A,TRUE,"general";"via3",#N/A,TRUE,"general"}</definedName>
    <definedName name="SDFSDF" localSheetId="12">{"TAB1",#N/A,TRUE,"GENERAL";"TAB2",#N/A,TRUE,"GENERAL";"TAB3",#N/A,TRUE,"GENERAL";"TAB4",#N/A,TRUE,"GENERAL";"TAB5",#N/A,TRUE,"GENERAL"}</definedName>
    <definedName name="SDFSDF" localSheetId="11">{"TAB1",#N/A,TRUE,"GENERAL";"TAB2",#N/A,TRUE,"GENERAL";"TAB3",#N/A,TRUE,"GENERAL";"TAB4",#N/A,TRUE,"GENERAL";"TAB5",#N/A,TRUE,"GENERAL"}</definedName>
    <definedName name="SDFSDF" localSheetId="13">{"TAB1",#N/A,TRUE,"GENERAL";"TAB2",#N/A,TRUE,"GENERAL";"TAB3",#N/A,TRUE,"GENERAL";"TAB4",#N/A,TRUE,"GENERAL";"TAB5",#N/A,TRUE,"GENERAL"}</definedName>
    <definedName name="SDFSDF" localSheetId="15">{"TAB1",#N/A,TRUE,"GENERAL";"TAB2",#N/A,TRUE,"GENERAL";"TAB3",#N/A,TRUE,"GENERAL";"TAB4",#N/A,TRUE,"GENERAL";"TAB5",#N/A,TRUE,"GENERAL"}</definedName>
    <definedName name="SDFSDF" localSheetId="14">{"TAB1",#N/A,TRUE,"GENERAL";"TAB2",#N/A,TRUE,"GENERAL";"TAB3",#N/A,TRUE,"GENERAL";"TAB4",#N/A,TRUE,"GENERAL";"TAB5",#N/A,TRUE,"GENERAL"}</definedName>
    <definedName name="SDFSDF">{"TAB1",#N/A,TRUE,"GENERAL";"TAB2",#N/A,TRUE,"GENERAL";"TAB3",#N/A,TRUE,"GENERAL";"TAB4",#N/A,TRUE,"GENERAL";"TAB5",#N/A,TRUE,"GENERAL"}</definedName>
    <definedName name="sdfsdfb" localSheetId="12">{"via1",#N/A,TRUE,"general";"via2",#N/A,TRUE,"general";"via3",#N/A,TRUE,"general"}</definedName>
    <definedName name="sdfsdfb" localSheetId="11">{"via1",#N/A,TRUE,"general";"via2",#N/A,TRUE,"general";"via3",#N/A,TRUE,"general"}</definedName>
    <definedName name="sdfsdfb" localSheetId="13">{"via1",#N/A,TRUE,"general";"via2",#N/A,TRUE,"general";"via3",#N/A,TRUE,"general"}</definedName>
    <definedName name="sdfsdfb" localSheetId="15">{"via1",#N/A,TRUE,"general";"via2",#N/A,TRUE,"general";"via3",#N/A,TRUE,"general"}</definedName>
    <definedName name="sdfsdfb" localSheetId="14">{"via1",#N/A,TRUE,"general";"via2",#N/A,TRUE,"general";"via3",#N/A,TRUE,"general"}</definedName>
    <definedName name="sdfsdfb">{"via1",#N/A,TRUE,"general";"via2",#N/A,TRUE,"general";"via3",#N/A,TRUE,"general"}</definedName>
    <definedName name="SDFSF" localSheetId="12">{"TAB1",#N/A,TRUE,"GENERAL";"TAB2",#N/A,TRUE,"GENERAL";"TAB3",#N/A,TRUE,"GENERAL";"TAB4",#N/A,TRUE,"GENERAL";"TAB5",#N/A,TRUE,"GENERAL"}</definedName>
    <definedName name="SDFSF" localSheetId="11">{"TAB1",#N/A,TRUE,"GENERAL";"TAB2",#N/A,TRUE,"GENERAL";"TAB3",#N/A,TRUE,"GENERAL";"TAB4",#N/A,TRUE,"GENERAL";"TAB5",#N/A,TRUE,"GENERAL"}</definedName>
    <definedName name="SDFSF" localSheetId="13">{"TAB1",#N/A,TRUE,"GENERAL";"TAB2",#N/A,TRUE,"GENERAL";"TAB3",#N/A,TRUE,"GENERAL";"TAB4",#N/A,TRUE,"GENERAL";"TAB5",#N/A,TRUE,"GENERAL"}</definedName>
    <definedName name="SDFSF" localSheetId="15">{"TAB1",#N/A,TRUE,"GENERAL";"TAB2",#N/A,TRUE,"GENERAL";"TAB3",#N/A,TRUE,"GENERAL";"TAB4",#N/A,TRUE,"GENERAL";"TAB5",#N/A,TRUE,"GENERAL"}</definedName>
    <definedName name="SDFSF" localSheetId="14">{"TAB1",#N/A,TRUE,"GENERAL";"TAB2",#N/A,TRUE,"GENERAL";"TAB3",#N/A,TRUE,"GENERAL";"TAB4",#N/A,TRUE,"GENERAL";"TAB5",#N/A,TRUE,"GENERAL"}</definedName>
    <definedName name="SDFSF">{"TAB1",#N/A,TRUE,"GENERAL";"TAB2",#N/A,TRUE,"GENERAL";"TAB3",#N/A,TRUE,"GENERAL";"TAB4",#N/A,TRUE,"GENERAL";"TAB5",#N/A,TRUE,"GENERAL"}</definedName>
    <definedName name="sdfsv" localSheetId="12">{"TAB1",#N/A,TRUE,"GENERAL";"TAB2",#N/A,TRUE,"GENERAL";"TAB3",#N/A,TRUE,"GENERAL";"TAB4",#N/A,TRUE,"GENERAL";"TAB5",#N/A,TRUE,"GENERAL"}</definedName>
    <definedName name="sdfsv" localSheetId="11">{"TAB1",#N/A,TRUE,"GENERAL";"TAB2",#N/A,TRUE,"GENERAL";"TAB3",#N/A,TRUE,"GENERAL";"TAB4",#N/A,TRUE,"GENERAL";"TAB5",#N/A,TRUE,"GENERAL"}</definedName>
    <definedName name="sdfsv" localSheetId="13">{"TAB1",#N/A,TRUE,"GENERAL";"TAB2",#N/A,TRUE,"GENERAL";"TAB3",#N/A,TRUE,"GENERAL";"TAB4",#N/A,TRUE,"GENERAL";"TAB5",#N/A,TRUE,"GENERAL"}</definedName>
    <definedName name="sdfsv" localSheetId="15">{"TAB1",#N/A,TRUE,"GENERAL";"TAB2",#N/A,TRUE,"GENERAL";"TAB3",#N/A,TRUE,"GENERAL";"TAB4",#N/A,TRUE,"GENERAL";"TAB5",#N/A,TRUE,"GENERAL"}</definedName>
    <definedName name="sdfsv" localSheetId="14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 localSheetId="12">{"TAB1",#N/A,TRUE,"GENERAL";"TAB2",#N/A,TRUE,"GENERAL";"TAB3",#N/A,TRUE,"GENERAL";"TAB4",#N/A,TRUE,"GENERAL";"TAB5",#N/A,TRUE,"GENERAL"}</definedName>
    <definedName name="sdgfd" localSheetId="11">{"TAB1",#N/A,TRUE,"GENERAL";"TAB2",#N/A,TRUE,"GENERAL";"TAB3",#N/A,TRUE,"GENERAL";"TAB4",#N/A,TRUE,"GENERAL";"TAB5",#N/A,TRUE,"GENERAL"}</definedName>
    <definedName name="sdgfd" localSheetId="13">{"TAB1",#N/A,TRUE,"GENERAL";"TAB2",#N/A,TRUE,"GENERAL";"TAB3",#N/A,TRUE,"GENERAL";"TAB4",#N/A,TRUE,"GENERAL";"TAB5",#N/A,TRUE,"GENERAL"}</definedName>
    <definedName name="sdgfd" localSheetId="15">{"TAB1",#N/A,TRUE,"GENERAL";"TAB2",#N/A,TRUE,"GENERAL";"TAB3",#N/A,TRUE,"GENERAL";"TAB4",#N/A,TRUE,"GENERAL";"TAB5",#N/A,TRUE,"GENERAL"}</definedName>
    <definedName name="sdgfd" localSheetId="14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 localSheetId="12">{"via1",#N/A,TRUE,"general";"via2",#N/A,TRUE,"general";"via3",#N/A,TRUE,"general"}</definedName>
    <definedName name="sdgfgp" localSheetId="11">{"via1",#N/A,TRUE,"general";"via2",#N/A,TRUE,"general";"via3",#N/A,TRUE,"general"}</definedName>
    <definedName name="sdgfgp" localSheetId="13">{"via1",#N/A,TRUE,"general";"via2",#N/A,TRUE,"general";"via3",#N/A,TRUE,"general"}</definedName>
    <definedName name="sdgfgp" localSheetId="15">{"via1",#N/A,TRUE,"general";"via2",#N/A,TRUE,"general";"via3",#N/A,TRUE,"general"}</definedName>
    <definedName name="sdgfgp" localSheetId="14">{"via1",#N/A,TRUE,"general";"via2",#N/A,TRUE,"general";"via3",#N/A,TRUE,"general"}</definedName>
    <definedName name="sdgfgp">{"via1",#N/A,TRUE,"general";"via2",#N/A,TRUE,"general";"via3",#N/A,TRUE,"general"}</definedName>
    <definedName name="sdgfiu" localSheetId="12">{"via1",#N/A,TRUE,"general";"via2",#N/A,TRUE,"general";"via3",#N/A,TRUE,"general"}</definedName>
    <definedName name="sdgfiu" localSheetId="11">{"via1",#N/A,TRUE,"general";"via2",#N/A,TRUE,"general";"via3",#N/A,TRUE,"general"}</definedName>
    <definedName name="sdgfiu" localSheetId="13">{"via1",#N/A,TRUE,"general";"via2",#N/A,TRUE,"general";"via3",#N/A,TRUE,"general"}</definedName>
    <definedName name="sdgfiu" localSheetId="15">{"via1",#N/A,TRUE,"general";"via2",#N/A,TRUE,"general";"via3",#N/A,TRUE,"general"}</definedName>
    <definedName name="sdgfiu" localSheetId="14">{"via1",#N/A,TRUE,"general";"via2",#N/A,TRUE,"general";"via3",#N/A,TRUE,"general"}</definedName>
    <definedName name="sdgfiu">{"via1",#N/A,TRUE,"general";"via2",#N/A,TRUE,"general";"via3",#N/A,TRUE,"general"}</definedName>
    <definedName name="sdgsd" localSheetId="12">{"TAB1",#N/A,TRUE,"GENERAL";"TAB2",#N/A,TRUE,"GENERAL";"TAB3",#N/A,TRUE,"GENERAL";"TAB4",#N/A,TRUE,"GENERAL";"TAB5",#N/A,TRUE,"GENERAL"}</definedName>
    <definedName name="sdgsd" localSheetId="11">{"TAB1",#N/A,TRUE,"GENERAL";"TAB2",#N/A,TRUE,"GENERAL";"TAB3",#N/A,TRUE,"GENERAL";"TAB4",#N/A,TRUE,"GENERAL";"TAB5",#N/A,TRUE,"GENERAL"}</definedName>
    <definedName name="sdgsd" localSheetId="13">{"TAB1",#N/A,TRUE,"GENERAL";"TAB2",#N/A,TRUE,"GENERAL";"TAB3",#N/A,TRUE,"GENERAL";"TAB4",#N/A,TRUE,"GENERAL";"TAB5",#N/A,TRUE,"GENERAL"}</definedName>
    <definedName name="sdgsd" localSheetId="15">{"TAB1",#N/A,TRUE,"GENERAL";"TAB2",#N/A,TRUE,"GENERAL";"TAB3",#N/A,TRUE,"GENERAL";"TAB4",#N/A,TRUE,"GENERAL";"TAB5",#N/A,TRUE,"GENERAL"}</definedName>
    <definedName name="sdgsd" localSheetId="14">{"TAB1",#N/A,TRUE,"GENERAL";"TAB2",#N/A,TRUE,"GENERAL";"TAB3",#N/A,TRUE,"GENERAL";"TAB4",#N/A,TRUE,"GENERAL";"TAB5",#N/A,TRUE,"GENERAL"}</definedName>
    <definedName name="sdgsd">{"TAB1",#N/A,TRUE,"GENERAL";"TAB2",#N/A,TRUE,"GENERAL";"TAB3",#N/A,TRUE,"GENERAL";"TAB4",#N/A,TRUE,"GENERAL";"TAB5",#N/A,TRUE,"GENERAL"}</definedName>
    <definedName name="sdgsg" localSheetId="12">{"via1",#N/A,TRUE,"general";"via2",#N/A,TRUE,"general";"via3",#N/A,TRUE,"general"}</definedName>
    <definedName name="sdgsg" localSheetId="11">{"via1",#N/A,TRUE,"general";"via2",#N/A,TRUE,"general";"via3",#N/A,TRUE,"general"}</definedName>
    <definedName name="sdgsg" localSheetId="13">{"via1",#N/A,TRUE,"general";"via2",#N/A,TRUE,"general";"via3",#N/A,TRUE,"general"}</definedName>
    <definedName name="sdgsg" localSheetId="15">{"via1",#N/A,TRUE,"general";"via2",#N/A,TRUE,"general";"via3",#N/A,TRUE,"general"}</definedName>
    <definedName name="sdgsg" localSheetId="14">{"via1",#N/A,TRUE,"general";"via2",#N/A,TRUE,"general";"via3",#N/A,TRUE,"general"}</definedName>
    <definedName name="sdgsg">{"via1",#N/A,TRUE,"general";"via2",#N/A,TRUE,"general";"via3",#N/A,TRUE,"general"}</definedName>
    <definedName name="SDIKOM" localSheetId="12">{"TAB1",#N/A,TRUE,"GENERAL";"TAB2",#N/A,TRUE,"GENERAL";"TAB3",#N/A,TRUE,"GENERAL";"TAB4",#N/A,TRUE,"GENERAL";"TAB5",#N/A,TRUE,"GENERAL"}</definedName>
    <definedName name="SDIKOM" localSheetId="11">{"TAB1",#N/A,TRUE,"GENERAL";"TAB2",#N/A,TRUE,"GENERAL";"TAB3",#N/A,TRUE,"GENERAL";"TAB4",#N/A,TRUE,"GENERAL";"TAB5",#N/A,TRUE,"GENERAL"}</definedName>
    <definedName name="SDIKOM" localSheetId="13">{"TAB1",#N/A,TRUE,"GENERAL";"TAB2",#N/A,TRUE,"GENERAL";"TAB3",#N/A,TRUE,"GENERAL";"TAB4",#N/A,TRUE,"GENERAL";"TAB5",#N/A,TRUE,"GENERAL"}</definedName>
    <definedName name="SDIKOM" localSheetId="15">{"TAB1",#N/A,TRUE,"GENERAL";"TAB2",#N/A,TRUE,"GENERAL";"TAB3",#N/A,TRUE,"GENERAL";"TAB4",#N/A,TRUE,"GENERAL";"TAB5",#N/A,TRUE,"GENERAL"}</definedName>
    <definedName name="SDIKOM" localSheetId="14">{"TAB1",#N/A,TRUE,"GENERAL";"TAB2",#N/A,TRUE,"GENERAL";"TAB3",#N/A,TRUE,"GENERAL";"TAB4",#N/A,TRUE,"GENERAL";"TAB5",#N/A,TRUE,"GENERAL"}</definedName>
    <definedName name="SDIKOM">{"TAB1",#N/A,TRUE,"GENERAL";"TAB2",#N/A,TRUE,"GENERAL";"TAB3",#N/A,TRUE,"GENERAL";"TAB4",#N/A,TRUE,"GENERAL";"TAB5",#N/A,TRUE,"GENERAL"}</definedName>
    <definedName name="sdsdfh" localSheetId="12">{"via1",#N/A,TRUE,"general";"via2",#N/A,TRUE,"general";"via3",#N/A,TRUE,"general"}</definedName>
    <definedName name="sdsdfh" localSheetId="11">{"via1",#N/A,TRUE,"general";"via2",#N/A,TRUE,"general";"via3",#N/A,TRUE,"general"}</definedName>
    <definedName name="sdsdfh" localSheetId="13">{"via1",#N/A,TRUE,"general";"via2",#N/A,TRUE,"general";"via3",#N/A,TRUE,"general"}</definedName>
    <definedName name="sdsdfh" localSheetId="15">{"via1",#N/A,TRUE,"general";"via2",#N/A,TRUE,"general";"via3",#N/A,TRUE,"general"}</definedName>
    <definedName name="sdsdfh" localSheetId="14">{"via1",#N/A,TRUE,"general";"via2",#N/A,TRUE,"general";"via3",#N/A,TRUE,"general"}</definedName>
    <definedName name="sdsdfh">{"via1",#N/A,TRUE,"general";"via2",#N/A,TRUE,"general";"via3",#N/A,TRUE,"general"}</definedName>
    <definedName name="Se" localSheetId="8">#REF!</definedName>
    <definedName name="Se">#REF!</definedName>
    <definedName name="Sellador_autonivelante">[16]Precios!$C$28</definedName>
    <definedName name="SELLANTE_ELASTICO__PARA_CUBIERTAS___TUBO_600_CC">'[14]LISTA DE MATERIALES'!$D$260</definedName>
    <definedName name="sencount">1</definedName>
    <definedName name="setrj" localSheetId="12">{"via1",#N/A,TRUE,"general";"via2",#N/A,TRUE,"general";"via3",#N/A,TRUE,"general"}</definedName>
    <definedName name="setrj" localSheetId="11">{"via1",#N/A,TRUE,"general";"via2",#N/A,TRUE,"general";"via3",#N/A,TRUE,"general"}</definedName>
    <definedName name="setrj" localSheetId="13">{"via1",#N/A,TRUE,"general";"via2",#N/A,TRUE,"general";"via3",#N/A,TRUE,"general"}</definedName>
    <definedName name="setrj" localSheetId="15">{"via1",#N/A,TRUE,"general";"via2",#N/A,TRUE,"general";"via3",#N/A,TRUE,"general"}</definedName>
    <definedName name="setrj" localSheetId="14">{"via1",#N/A,TRUE,"general";"via2",#N/A,TRUE,"general";"via3",#N/A,TRUE,"general"}</definedName>
    <definedName name="setrj">{"via1",#N/A,TRUE,"general";"via2",#N/A,TRUE,"general";"via3",#N/A,TRUE,"general"}</definedName>
    <definedName name="sett" localSheetId="12">{"via1",#N/A,TRUE,"general";"via2",#N/A,TRUE,"general";"via3",#N/A,TRUE,"general"}</definedName>
    <definedName name="sett" localSheetId="11">{"via1",#N/A,TRUE,"general";"via2",#N/A,TRUE,"general";"via3",#N/A,TRUE,"general"}</definedName>
    <definedName name="sett" localSheetId="13">{"via1",#N/A,TRUE,"general";"via2",#N/A,TRUE,"general";"via3",#N/A,TRUE,"general"}</definedName>
    <definedName name="sett" localSheetId="15">{"via1",#N/A,TRUE,"general";"via2",#N/A,TRUE,"general";"via3",#N/A,TRUE,"general"}</definedName>
    <definedName name="sett" localSheetId="14">{"via1",#N/A,TRUE,"general";"via2",#N/A,TRUE,"general";"via3",#N/A,TRUE,"general"}</definedName>
    <definedName name="sett">{"via1",#N/A,TRUE,"general";"via2",#N/A,TRUE,"general";"via3",#N/A,TRUE,"general"}</definedName>
    <definedName name="Sf" localSheetId="8">#REF!</definedName>
    <definedName name="Sf">#REF!</definedName>
    <definedName name="sfasf" localSheetId="12">{"TAB1",#N/A,TRUE,"GENERAL";"TAB2",#N/A,TRUE,"GENERAL";"TAB3",#N/A,TRUE,"GENERAL";"TAB4",#N/A,TRUE,"GENERAL";"TAB5",#N/A,TRUE,"GENERAL"}</definedName>
    <definedName name="sfasf" localSheetId="11">{"TAB1",#N/A,TRUE,"GENERAL";"TAB2",#N/A,TRUE,"GENERAL";"TAB3",#N/A,TRUE,"GENERAL";"TAB4",#N/A,TRUE,"GENERAL";"TAB5",#N/A,TRUE,"GENERAL"}</definedName>
    <definedName name="sfasf" localSheetId="13">{"TAB1",#N/A,TRUE,"GENERAL";"TAB2",#N/A,TRUE,"GENERAL";"TAB3",#N/A,TRUE,"GENERAL";"TAB4",#N/A,TRUE,"GENERAL";"TAB5",#N/A,TRUE,"GENERAL"}</definedName>
    <definedName name="sfasf" localSheetId="15">{"TAB1",#N/A,TRUE,"GENERAL";"TAB2",#N/A,TRUE,"GENERAL";"TAB3",#N/A,TRUE,"GENERAL";"TAB4",#N/A,TRUE,"GENERAL";"TAB5",#N/A,TRUE,"GENERAL"}</definedName>
    <definedName name="sfasf" localSheetId="14">{"TAB1",#N/A,TRUE,"GENERAL";"TAB2",#N/A,TRUE,"GENERAL";"TAB3",#N/A,TRUE,"GENERAL";"TAB4",#N/A,TRUE,"GENERAL";"TAB5",#N/A,TRUE,"GENERAL"}</definedName>
    <definedName name="sfasf">{"TAB1",#N/A,TRUE,"GENERAL";"TAB2",#N/A,TRUE,"GENERAL";"TAB3",#N/A,TRUE,"GENERAL";"TAB4",#N/A,TRUE,"GENERAL";"TAB5",#N/A,TRUE,"GENERAL"}</definedName>
    <definedName name="SFD_5" localSheetId="8">#REF!</definedName>
    <definedName name="SFD_5">#REF!</definedName>
    <definedName name="SFHSGFH" localSheetId="12">{"TAB1",#N/A,TRUE,"GENERAL";"TAB2",#N/A,TRUE,"GENERAL";"TAB3",#N/A,TRUE,"GENERAL";"TAB4",#N/A,TRUE,"GENERAL";"TAB5",#N/A,TRUE,"GENERAL"}</definedName>
    <definedName name="SFHSGFH" localSheetId="11">{"TAB1",#N/A,TRUE,"GENERAL";"TAB2",#N/A,TRUE,"GENERAL";"TAB3",#N/A,TRUE,"GENERAL";"TAB4",#N/A,TRUE,"GENERAL";"TAB5",#N/A,TRUE,"GENERAL"}</definedName>
    <definedName name="SFHSGFH" localSheetId="13">{"TAB1",#N/A,TRUE,"GENERAL";"TAB2",#N/A,TRUE,"GENERAL";"TAB3",#N/A,TRUE,"GENERAL";"TAB4",#N/A,TRUE,"GENERAL";"TAB5",#N/A,TRUE,"GENERAL"}</definedName>
    <definedName name="SFHSGFH" localSheetId="15">{"TAB1",#N/A,TRUE,"GENERAL";"TAB2",#N/A,TRUE,"GENERAL";"TAB3",#N/A,TRUE,"GENERAL";"TAB4",#N/A,TRUE,"GENERAL";"TAB5",#N/A,TRUE,"GENERAL"}</definedName>
    <definedName name="SFHSGFH" localSheetId="14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 localSheetId="12">{"via1",#N/A,TRUE,"general";"via2",#N/A,TRUE,"general";"via3",#N/A,TRUE,"general"}</definedName>
    <definedName name="sfsd" localSheetId="11">{"via1",#N/A,TRUE,"general";"via2",#N/A,TRUE,"general";"via3",#N/A,TRUE,"general"}</definedName>
    <definedName name="sfsd" localSheetId="13">{"via1",#N/A,TRUE,"general";"via2",#N/A,TRUE,"general";"via3",#N/A,TRUE,"general"}</definedName>
    <definedName name="sfsd" localSheetId="15">{"via1",#N/A,TRUE,"general";"via2",#N/A,TRUE,"general";"via3",#N/A,TRUE,"general"}</definedName>
    <definedName name="sfsd" localSheetId="14">{"via1",#N/A,TRUE,"general";"via2",#N/A,TRUE,"general";"via3",#N/A,TRUE,"general"}</definedName>
    <definedName name="sfsd">{"via1",#N/A,TRUE,"general";"via2",#N/A,TRUE,"general";"via3",#N/A,TRUE,"general"}</definedName>
    <definedName name="sfsdf" localSheetId="12">{"TAB1",#N/A,TRUE,"GENERAL";"TAB2",#N/A,TRUE,"GENERAL";"TAB3",#N/A,TRUE,"GENERAL";"TAB4",#N/A,TRUE,"GENERAL";"TAB5",#N/A,TRUE,"GENERAL"}</definedName>
    <definedName name="sfsdf" localSheetId="11">{"TAB1",#N/A,TRUE,"GENERAL";"TAB2",#N/A,TRUE,"GENERAL";"TAB3",#N/A,TRUE,"GENERAL";"TAB4",#N/A,TRUE,"GENERAL";"TAB5",#N/A,TRUE,"GENERAL"}</definedName>
    <definedName name="sfsdf" localSheetId="13">{"TAB1",#N/A,TRUE,"GENERAL";"TAB2",#N/A,TRUE,"GENERAL";"TAB3",#N/A,TRUE,"GENERAL";"TAB4",#N/A,TRUE,"GENERAL";"TAB5",#N/A,TRUE,"GENERAL"}</definedName>
    <definedName name="sfsdf" localSheetId="15">{"TAB1",#N/A,TRUE,"GENERAL";"TAB2",#N/A,TRUE,"GENERAL";"TAB3",#N/A,TRUE,"GENERAL";"TAB4",#N/A,TRUE,"GENERAL";"TAB5",#N/A,TRUE,"GENERAL"}</definedName>
    <definedName name="sfsdf" localSheetId="14">{"TAB1",#N/A,TRUE,"GENERAL";"TAB2",#N/A,TRUE,"GENERAL";"TAB3",#N/A,TRUE,"GENERAL";"TAB4",#N/A,TRUE,"GENERAL";"TAB5",#N/A,TRUE,"GENERAL"}</definedName>
    <definedName name="sfsdf">{"TAB1",#N/A,TRUE,"GENERAL";"TAB2",#N/A,TRUE,"GENERAL";"TAB3",#N/A,TRUE,"GENERAL";"TAB4",#N/A,TRUE,"GENERAL";"TAB5",#N/A,TRUE,"GENERAL"}</definedName>
    <definedName name="sfsdferg" localSheetId="12">{"TAB1",#N/A,TRUE,"GENERAL";"TAB2",#N/A,TRUE,"GENERAL";"TAB3",#N/A,TRUE,"GENERAL";"TAB4",#N/A,TRUE,"GENERAL";"TAB5",#N/A,TRUE,"GENERAL"}</definedName>
    <definedName name="sfsdferg" localSheetId="11">{"TAB1",#N/A,TRUE,"GENERAL";"TAB2",#N/A,TRUE,"GENERAL";"TAB3",#N/A,TRUE,"GENERAL";"TAB4",#N/A,TRUE,"GENERAL";"TAB5",#N/A,TRUE,"GENERAL"}</definedName>
    <definedName name="sfsdferg" localSheetId="13">{"TAB1",#N/A,TRUE,"GENERAL";"TAB2",#N/A,TRUE,"GENERAL";"TAB3",#N/A,TRUE,"GENERAL";"TAB4",#N/A,TRUE,"GENERAL";"TAB5",#N/A,TRUE,"GENERAL"}</definedName>
    <definedName name="sfsdferg" localSheetId="15">{"TAB1",#N/A,TRUE,"GENERAL";"TAB2",#N/A,TRUE,"GENERAL";"TAB3",#N/A,TRUE,"GENERAL";"TAB4",#N/A,TRUE,"GENERAL";"TAB5",#N/A,TRUE,"GENERAL"}</definedName>
    <definedName name="sfsdferg" localSheetId="14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 localSheetId="12">{"TAB1",#N/A,TRUE,"GENERAL";"TAB2",#N/A,TRUE,"GENERAL";"TAB3",#N/A,TRUE,"GENERAL";"TAB4",#N/A,TRUE,"GENERAL";"TAB5",#N/A,TRUE,"GENERAL"}</definedName>
    <definedName name="sfsdfs" localSheetId="11">{"TAB1",#N/A,TRUE,"GENERAL";"TAB2",#N/A,TRUE,"GENERAL";"TAB3",#N/A,TRUE,"GENERAL";"TAB4",#N/A,TRUE,"GENERAL";"TAB5",#N/A,TRUE,"GENERAL"}</definedName>
    <definedName name="sfsdfs" localSheetId="13">{"TAB1",#N/A,TRUE,"GENERAL";"TAB2",#N/A,TRUE,"GENERAL";"TAB3",#N/A,TRUE,"GENERAL";"TAB4",#N/A,TRUE,"GENERAL";"TAB5",#N/A,TRUE,"GENERAL"}</definedName>
    <definedName name="sfsdfs" localSheetId="15">{"TAB1",#N/A,TRUE,"GENERAL";"TAB2",#N/A,TRUE,"GENERAL";"TAB3",#N/A,TRUE,"GENERAL";"TAB4",#N/A,TRUE,"GENERAL";"TAB5",#N/A,TRUE,"GENERAL"}</definedName>
    <definedName name="sfsdfs" localSheetId="14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g" localSheetId="8">#REF!</definedName>
    <definedName name="Sg">#REF!</definedName>
    <definedName name="Sh" localSheetId="8">#REF!</definedName>
    <definedName name="Sh">#REF!</definedName>
    <definedName name="SIFON_180_2" localSheetId="8">#REF!</definedName>
    <definedName name="SIFON_180_2">#REF!</definedName>
    <definedName name="SIKA" localSheetId="8">#REF!</definedName>
    <definedName name="SIKA">#REF!</definedName>
    <definedName name="sika1">#REF!</definedName>
    <definedName name="SIKADUR" localSheetId="8">#REF!</definedName>
    <definedName name="SIKADUR">#REF!</definedName>
    <definedName name="SILICONA">'[14]LISTA DE MATERIALES'!$D$262</definedName>
    <definedName name="Silicona_transparente_x_300ml">[16]Precios!$C$263</definedName>
    <definedName name="silla_y_315x110">[19]MATERIALES!$C$67</definedName>
    <definedName name="silla_y_355x110">[19]MATERIALES!$C$68</definedName>
    <definedName name="SILLAYE86">[7]MATERIALES!$D$28</definedName>
    <definedName name="Sistema_de_desinfección">[16]Precios!$C$318</definedName>
    <definedName name="SM">#REF!</definedName>
    <definedName name="SMA">#REF!</definedName>
    <definedName name="SOBRE2H" localSheetId="8">#REF!</definedName>
    <definedName name="SOBRE2H">#REF!</definedName>
    <definedName name="sobrecimiento" localSheetId="8">#REF!</definedName>
    <definedName name="sobrecimiento">#REF!</definedName>
    <definedName name="SOCIAL" localSheetId="8">#REF!</definedName>
    <definedName name="SOCIAL">#REF!</definedName>
    <definedName name="SOGA">#REF!</definedName>
    <definedName name="solado" localSheetId="8">#REF!</definedName>
    <definedName name="solado">#REF!</definedName>
    <definedName name="SOLDA" localSheetId="8">#REF!</definedName>
    <definedName name="SOLDA">#REF!</definedName>
    <definedName name="SOLDADURA" localSheetId="8">#REF!</definedName>
    <definedName name="soldadura">[35]Materiales!$C$40</definedName>
    <definedName name="Soldadura_electrica">[16]Precios!$C$57</definedName>
    <definedName name="SOLDADURA_ELECTRICA__6011_x_1_8">'[14]LISTA DE MATERIALES'!$D$269</definedName>
    <definedName name="Soldadura_Exotermica_115_Gm">'[14]LISTA DE MATERIALES'!$D$270</definedName>
    <definedName name="SOLDADURA_LIQUIDA__1_4__galon">[16]Precios!$C$61</definedName>
    <definedName name="SOLDADURA_PVC">'[14]LISTA DE MATERIALES'!$D$272</definedName>
    <definedName name="soldadurapvc">[17]MATERIALES!$D$35</definedName>
    <definedName name="solver_adj" localSheetId="1">APUS!#REF!</definedName>
    <definedName name="solver_cvg" localSheetId="1">"0,0001"</definedName>
    <definedName name="solver_drv" localSheetId="1">1</definedName>
    <definedName name="solver_eng" localSheetId="1">1</definedName>
    <definedName name="solver_est" localSheetId="1">1</definedName>
    <definedName name="solver_itr" localSheetId="1">2147483647</definedName>
    <definedName name="solver_mip" localSheetId="1">2147483647</definedName>
    <definedName name="solver_mni" localSheetId="1">30</definedName>
    <definedName name="solver_mrt" localSheetId="1">"0,075"</definedName>
    <definedName name="solver_msl" localSheetId="1">2</definedName>
    <definedName name="solver_neg" localSheetId="1">1</definedName>
    <definedName name="solver_nod" localSheetId="1">2147483647</definedName>
    <definedName name="solver_num" localSheetId="1">0</definedName>
    <definedName name="solver_nwt" localSheetId="1">1</definedName>
    <definedName name="solver_opt" localSheetId="1">APUS!#REF!</definedName>
    <definedName name="solver_pre" localSheetId="1">"0,000001"</definedName>
    <definedName name="solver_rbv" localSheetId="1">1</definedName>
    <definedName name="solver_rlx" localSheetId="1">2</definedName>
    <definedName name="solver_rsd" localSheetId="1">0</definedName>
    <definedName name="solver_scl" localSheetId="1">1</definedName>
    <definedName name="solver_sho" localSheetId="1">2</definedName>
    <definedName name="solver_ssz" localSheetId="1">100</definedName>
    <definedName name="solver_tim" localSheetId="1">2147483647</definedName>
    <definedName name="solver_tol" localSheetId="1">0.01</definedName>
    <definedName name="solver_typ" localSheetId="1">3</definedName>
    <definedName name="solver_val" localSheetId="1">700173</definedName>
    <definedName name="solver_ver" localSheetId="1">3</definedName>
    <definedName name="Soporte_metálico_canal_raingo">[16]Precios!$C$269</definedName>
    <definedName name="SOSO">'[9]ETAPA 50 SMMLV'!#REF!</definedName>
    <definedName name="SRES">#REF!</definedName>
    <definedName name="srwrwr" localSheetId="12">{"TAB1",#N/A,TRUE,"GENERAL";"TAB2",#N/A,TRUE,"GENERAL";"TAB3",#N/A,TRUE,"GENERAL";"TAB4",#N/A,TRUE,"GENERAL";"TAB5",#N/A,TRUE,"GENERAL"}</definedName>
    <definedName name="srwrwr" localSheetId="11">{"TAB1",#N/A,TRUE,"GENERAL";"TAB2",#N/A,TRUE,"GENERAL";"TAB3",#N/A,TRUE,"GENERAL";"TAB4",#N/A,TRUE,"GENERAL";"TAB5",#N/A,TRUE,"GENERAL"}</definedName>
    <definedName name="srwrwr" localSheetId="13">{"TAB1",#N/A,TRUE,"GENERAL";"TAB2",#N/A,TRUE,"GENERAL";"TAB3",#N/A,TRUE,"GENERAL";"TAB4",#N/A,TRUE,"GENERAL";"TAB5",#N/A,TRUE,"GENERAL"}</definedName>
    <definedName name="srwrwr" localSheetId="15">{"TAB1",#N/A,TRUE,"GENERAL";"TAB2",#N/A,TRUE,"GENERAL";"TAB3",#N/A,TRUE,"GENERAL";"TAB4",#N/A,TRUE,"GENERAL";"TAB5",#N/A,TRUE,"GENERAL"}</definedName>
    <definedName name="srwrwr" localSheetId="14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name="sss">#REF!</definedName>
    <definedName name="sssss7" localSheetId="12">{"via1",#N/A,TRUE,"general";"via2",#N/A,TRUE,"general";"via3",#N/A,TRUE,"general"}</definedName>
    <definedName name="sssss7" localSheetId="11">{"via1",#N/A,TRUE,"general";"via2",#N/A,TRUE,"general";"via3",#N/A,TRUE,"general"}</definedName>
    <definedName name="sssss7" localSheetId="13">{"via1",#N/A,TRUE,"general";"via2",#N/A,TRUE,"general";"via3",#N/A,TRUE,"general"}</definedName>
    <definedName name="sssss7" localSheetId="15">{"via1",#N/A,TRUE,"general";"via2",#N/A,TRUE,"general";"via3",#N/A,TRUE,"general"}</definedName>
    <definedName name="sssss7" localSheetId="14">{"via1",#N/A,TRUE,"general";"via2",#N/A,TRUE,"general";"via3",#N/A,TRUE,"general"}</definedName>
    <definedName name="sssss7">{"via1",#N/A,TRUE,"general";"via2",#N/A,TRUE,"general";"via3",#N/A,TRUE,"general"}</definedName>
    <definedName name="sssssa" localSheetId="12">{"TAB1",#N/A,TRUE,"GENERAL";"TAB2",#N/A,TRUE,"GENERAL";"TAB3",#N/A,TRUE,"GENERAL";"TAB4",#N/A,TRUE,"GENERAL";"TAB5",#N/A,TRUE,"GENERAL"}</definedName>
    <definedName name="sssssa" localSheetId="11">{"TAB1",#N/A,TRUE,"GENERAL";"TAB2",#N/A,TRUE,"GENERAL";"TAB3",#N/A,TRUE,"GENERAL";"TAB4",#N/A,TRUE,"GENERAL";"TAB5",#N/A,TRUE,"GENERAL"}</definedName>
    <definedName name="sssssa" localSheetId="13">{"TAB1",#N/A,TRUE,"GENERAL";"TAB2",#N/A,TRUE,"GENERAL";"TAB3",#N/A,TRUE,"GENERAL";"TAB4",#N/A,TRUE,"GENERAL";"TAB5",#N/A,TRUE,"GENERAL"}</definedName>
    <definedName name="sssssa" localSheetId="15">{"TAB1",#N/A,TRUE,"GENERAL";"TAB2",#N/A,TRUE,"GENERAL";"TAB3",#N/A,TRUE,"GENERAL";"TAB4",#N/A,TRUE,"GENERAL";"TAB5",#N/A,TRUE,"GENERAL"}</definedName>
    <definedName name="sssssa" localSheetId="14">{"TAB1",#N/A,TRUE,"GENERAL";"TAB2",#N/A,TRUE,"GENERAL";"TAB3",#N/A,TRUE,"GENERAL";"TAB4",#N/A,TRUE,"GENERAL";"TAB5",#N/A,TRUE,"GENERAL"}</definedName>
    <definedName name="sssssa">{"TAB1",#N/A,TRUE,"GENERAL";"TAB2",#N/A,TRUE,"GENERAL";"TAB3",#N/A,TRUE,"GENERAL";"TAB4",#N/A,TRUE,"GENERAL";"TAB5",#N/A,TRUE,"GENERAL"}</definedName>
    <definedName name="sssssy" localSheetId="12">{"via1",#N/A,TRUE,"general";"via2",#N/A,TRUE,"general";"via3",#N/A,TRUE,"general"}</definedName>
    <definedName name="sssssy" localSheetId="11">{"via1",#N/A,TRUE,"general";"via2",#N/A,TRUE,"general";"via3",#N/A,TRUE,"general"}</definedName>
    <definedName name="sssssy" localSheetId="13">{"via1",#N/A,TRUE,"general";"via2",#N/A,TRUE,"general";"via3",#N/A,TRUE,"general"}</definedName>
    <definedName name="sssssy" localSheetId="15">{"via1",#N/A,TRUE,"general";"via2",#N/A,TRUE,"general";"via3",#N/A,TRUE,"general"}</definedName>
    <definedName name="sssssy" localSheetId="14">{"via1",#N/A,TRUE,"general";"via2",#N/A,TRUE,"general";"via3",#N/A,TRUE,"general"}</definedName>
    <definedName name="sssssy">{"via1",#N/A,TRUE,"general";"via2",#N/A,TRUE,"general";"via3",#N/A,TRUE,"general"}</definedName>
    <definedName name="st">#REF!</definedName>
    <definedName name="stt" localSheetId="12">{"via1",#N/A,TRUE,"general";"via2",#N/A,TRUE,"general";"via3",#N/A,TRUE,"general"}</definedName>
    <definedName name="stt" localSheetId="11">{"via1",#N/A,TRUE,"general";"via2",#N/A,TRUE,"general";"via3",#N/A,TRUE,"general"}</definedName>
    <definedName name="stt" localSheetId="13">{"via1",#N/A,TRUE,"general";"via2",#N/A,TRUE,"general";"via3",#N/A,TRUE,"general"}</definedName>
    <definedName name="stt" localSheetId="15">{"via1",#N/A,TRUE,"general";"via2",#N/A,TRUE,"general";"via3",#N/A,TRUE,"general"}</definedName>
    <definedName name="stt" localSheetId="14">{"via1",#N/A,TRUE,"general";"via2",#N/A,TRUE,"general";"via3",#N/A,TRUE,"general"}</definedName>
    <definedName name="stt">{"via1",#N/A,TRUE,"general";"via2",#N/A,TRUE,"general";"via3",#N/A,TRUE,"general"}</definedName>
    <definedName name="suma">[88]Hoja1!$F$60</definedName>
    <definedName name="SUPERCEL" localSheetId="8">#REF!</definedName>
    <definedName name="SUPERCEL">#REF!</definedName>
    <definedName name="swsw" localSheetId="12">{"via1",#N/A,TRUE,"general";"via2",#N/A,TRUE,"general";"via3",#N/A,TRUE,"general"}</definedName>
    <definedName name="swsw" localSheetId="11">{"via1",#N/A,TRUE,"general";"via2",#N/A,TRUE,"general";"via3",#N/A,TRUE,"general"}</definedName>
    <definedName name="swsw" localSheetId="13">{"via1",#N/A,TRUE,"general";"via2",#N/A,TRUE,"general";"via3",#N/A,TRUE,"general"}</definedName>
    <definedName name="swsw" localSheetId="15">{"via1",#N/A,TRUE,"general";"via2",#N/A,TRUE,"general";"via3",#N/A,TRUE,"general"}</definedName>
    <definedName name="swsw" localSheetId="14">{"via1",#N/A,TRUE,"general";"via2",#N/A,TRUE,"general";"via3",#N/A,TRUE,"general"}</definedName>
    <definedName name="swsw">{"via1",#N/A,TRUE,"general";"via2",#N/A,TRUE,"general";"via3",#N/A,TRUE,"general"}</definedName>
    <definedName name="swsw3" localSheetId="12">{"TAB1",#N/A,TRUE,"GENERAL";"TAB2",#N/A,TRUE,"GENERAL";"TAB3",#N/A,TRUE,"GENERAL";"TAB4",#N/A,TRUE,"GENERAL";"TAB5",#N/A,TRUE,"GENERAL"}</definedName>
    <definedName name="swsw3" localSheetId="11">{"TAB1",#N/A,TRUE,"GENERAL";"TAB2",#N/A,TRUE,"GENERAL";"TAB3",#N/A,TRUE,"GENERAL";"TAB4",#N/A,TRUE,"GENERAL";"TAB5",#N/A,TRUE,"GENERAL"}</definedName>
    <definedName name="swsw3" localSheetId="13">{"TAB1",#N/A,TRUE,"GENERAL";"TAB2",#N/A,TRUE,"GENERAL";"TAB3",#N/A,TRUE,"GENERAL";"TAB4",#N/A,TRUE,"GENERAL";"TAB5",#N/A,TRUE,"GENERAL"}</definedName>
    <definedName name="swsw3" localSheetId="15">{"TAB1",#N/A,TRUE,"GENERAL";"TAB2",#N/A,TRUE,"GENERAL";"TAB3",#N/A,TRUE,"GENERAL";"TAB4",#N/A,TRUE,"GENERAL";"TAB5",#N/A,TRUE,"GENERAL"}</definedName>
    <definedName name="swsw3" localSheetId="14">{"TAB1",#N/A,TRUE,"GENERAL";"TAB2",#N/A,TRUE,"GENERAL";"TAB3",#N/A,TRUE,"GENERAL";"TAB4",#N/A,TRUE,"GENERAL";"TAB5",#N/A,TRUE,"GENERAL"}</definedName>
    <definedName name="swsw3">{"TAB1",#N/A,TRUE,"GENERAL";"TAB2",#N/A,TRUE,"GENERAL";"TAB3",#N/A,TRUE,"GENERAL";"TAB4",#N/A,TRUE,"GENERAL";"TAB5",#N/A,TRUE,"GENERAL"}</definedName>
    <definedName name="Swvu.TAB1.">#REF!</definedName>
    <definedName name="Swvu.TAB2." localSheetId="12">#REF!</definedName>
    <definedName name="Swvu.TAB2." localSheetId="15">#REF!</definedName>
    <definedName name="Swvu.TAB2.">#REF!</definedName>
    <definedName name="Swvu.TAB3." localSheetId="12">#REF!</definedName>
    <definedName name="Swvu.TAB3." localSheetId="15">#REF!</definedName>
    <definedName name="Swvu.TAB3.">#REF!</definedName>
    <definedName name="Swvu.TAB4." localSheetId="12">#REF!</definedName>
    <definedName name="Swvu.TAB4." localSheetId="15">#REF!</definedName>
    <definedName name="Swvu.TAB4.">#REF!</definedName>
    <definedName name="Swvu.TAB5." localSheetId="12">#REF!</definedName>
    <definedName name="Swvu.TAB5." localSheetId="15">#REF!</definedName>
    <definedName name="Swvu.TAB5.">#REF!</definedName>
    <definedName name="t">absc</definedName>
    <definedName name="T.1" localSheetId="8">#REF!</definedName>
    <definedName name="T.1">#REF!</definedName>
    <definedName name="T.10" localSheetId="8">#REF!</definedName>
    <definedName name="T.10">#REF!</definedName>
    <definedName name="T.11" localSheetId="8">#REF!</definedName>
    <definedName name="T.11">#REF!</definedName>
    <definedName name="T.12" localSheetId="8">#REF!</definedName>
    <definedName name="T.12">#REF!</definedName>
    <definedName name="T.13" localSheetId="8">#REF!</definedName>
    <definedName name="T.13">#REF!</definedName>
    <definedName name="T.14" localSheetId="8">#REF!</definedName>
    <definedName name="T.14">#REF!</definedName>
    <definedName name="T.15" localSheetId="8">#REF!</definedName>
    <definedName name="T.15">#REF!</definedName>
    <definedName name="T.16" localSheetId="8">#REF!</definedName>
    <definedName name="T.16">#REF!</definedName>
    <definedName name="T.17" localSheetId="8">#REF!</definedName>
    <definedName name="T.17">#REF!</definedName>
    <definedName name="T.2" localSheetId="8">#REF!</definedName>
    <definedName name="T.2">#REF!</definedName>
    <definedName name="T.3" localSheetId="8">#REF!</definedName>
    <definedName name="T.3">#REF!</definedName>
    <definedName name="T.4" localSheetId="8">#REF!</definedName>
    <definedName name="T.4">#REF!</definedName>
    <definedName name="T.5" localSheetId="8">#REF!</definedName>
    <definedName name="T.5">#REF!</definedName>
    <definedName name="T.6" localSheetId="8">#REF!</definedName>
    <definedName name="T.6">#REF!</definedName>
    <definedName name="T.7" localSheetId="8">#REF!</definedName>
    <definedName name="T.7">#REF!</definedName>
    <definedName name="T.8" localSheetId="8">#REF!</definedName>
    <definedName name="T.8">#REF!</definedName>
    <definedName name="T.9" localSheetId="8">#REF!</definedName>
    <definedName name="T.9">#REF!</definedName>
    <definedName name="T1001A">#REF!</definedName>
    <definedName name="T1002P">#REF!</definedName>
    <definedName name="T1003P">#REF!</definedName>
    <definedName name="T1005P">#REF!</definedName>
    <definedName name="T101A">#REF!</definedName>
    <definedName name="T102A">#REF!</definedName>
    <definedName name="T201A">#REF!</definedName>
    <definedName name="T202A">#REF!</definedName>
    <definedName name="T301A">#REF!</definedName>
    <definedName name="T302A">#REF!</definedName>
    <definedName name="T303P">#REF!</definedName>
    <definedName name="T303S">#REF!</definedName>
    <definedName name="T304P">#REF!</definedName>
    <definedName name="T304S">#REF!</definedName>
    <definedName name="T401P">#REF!</definedName>
    <definedName name="T401S">#REF!</definedName>
    <definedName name="T501P">#REF!</definedName>
    <definedName name="T501S">#REF!</definedName>
    <definedName name="t5t5" localSheetId="12">{"TAB1",#N/A,TRUE,"GENERAL";"TAB2",#N/A,TRUE,"GENERAL";"TAB3",#N/A,TRUE,"GENERAL";"TAB4",#N/A,TRUE,"GENERAL";"TAB5",#N/A,TRUE,"GENERAL"}</definedName>
    <definedName name="t5t5" localSheetId="11">{"TAB1",#N/A,TRUE,"GENERAL";"TAB2",#N/A,TRUE,"GENERAL";"TAB3",#N/A,TRUE,"GENERAL";"TAB4",#N/A,TRUE,"GENERAL";"TAB5",#N/A,TRUE,"GENERAL"}</definedName>
    <definedName name="t5t5" localSheetId="13">{"TAB1",#N/A,TRUE,"GENERAL";"TAB2",#N/A,TRUE,"GENERAL";"TAB3",#N/A,TRUE,"GENERAL";"TAB4",#N/A,TRUE,"GENERAL";"TAB5",#N/A,TRUE,"GENERAL"}</definedName>
    <definedName name="t5t5" localSheetId="15">{"TAB1",#N/A,TRUE,"GENERAL";"TAB2",#N/A,TRUE,"GENERAL";"TAB3",#N/A,TRUE,"GENERAL";"TAB4",#N/A,TRUE,"GENERAL";"TAB5",#N/A,TRUE,"GENERAL"}</definedName>
    <definedName name="t5t5" localSheetId="14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601P">#REF!</definedName>
    <definedName name="T601S">#REF!</definedName>
    <definedName name="T602P">#REF!</definedName>
    <definedName name="T602S">#REF!</definedName>
    <definedName name="T603P">#REF!</definedName>
    <definedName name="T603S">#REF!</definedName>
    <definedName name="T604S">#REF!</definedName>
    <definedName name="T701P">#REF!</definedName>
    <definedName name="T701S">#REF!</definedName>
    <definedName name="T702A">#REF!</definedName>
    <definedName name="T703P">#REF!</definedName>
    <definedName name="T703S">#REF!</definedName>
    <definedName name="T704P">#REF!</definedName>
    <definedName name="T704S">#REF!</definedName>
    <definedName name="T801A">#REF!</definedName>
    <definedName name="T802P">#REF!</definedName>
    <definedName name="T802S">#REF!</definedName>
    <definedName name="Ta" localSheetId="8">#REF!</definedName>
    <definedName name="Ta">#REF!</definedName>
    <definedName name="tab" localSheetId="12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" localSheetId="15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LA" localSheetId="8">#REF!</definedName>
    <definedName name="tabla">[32]Materiales!$C$47</definedName>
    <definedName name="TABLA__COMUN_L__2_50_m__A__0_25_m">'[14]LISTA DE MATERIALES'!$D$274</definedName>
    <definedName name="tabla_comun">[19]MATERIALES!$C$80</definedName>
    <definedName name="TABLA_DE_CARACOLI" localSheetId="8">#REF!</definedName>
    <definedName name="TABLA_DE_CARACOLI">#REF!</definedName>
    <definedName name="tabla2" localSheetId="8">#REF!</definedName>
    <definedName name="tabla2">#REF!</definedName>
    <definedName name="TABLA2155">#REF!</definedName>
    <definedName name="TABLERO_GENERAL_DE_DISTRIBUCION">'[14]LISTA DE MATERIALES'!$D$275</definedName>
    <definedName name="tablilla" localSheetId="8">#REF!</definedName>
    <definedName name="tablilla">#REF!</definedName>
    <definedName name="tablillas">#REF!</definedName>
    <definedName name="TABLON">#REF!</definedName>
    <definedName name="TAIS" localSheetId="1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1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13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15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LC8">[13]Precios!$C$153</definedName>
    <definedName name="TANQUE_DE_ALMACENAMIENTO_1000_LTS">'[14]LISTA DE MATERIALES'!$D$279</definedName>
    <definedName name="TAPA" localSheetId="8">[42]PRECIOS!$B$43</definedName>
    <definedName name="TAPA">[43]PRECIOS!$B$43</definedName>
    <definedName name="tapa_alcantarilla">[19]MATERIALES!$C$81</definedName>
    <definedName name="TAPA_HF" localSheetId="8">#REF!</definedName>
    <definedName name="TAPA_HF">#REF!</definedName>
    <definedName name="Tapa_seguridad">[16]Precios!$C$298</definedName>
    <definedName name="Tapa_válvula_tipo_chorote_pesada">[16]Precios!$C$249</definedName>
    <definedName name="tapacamara">#REF!</definedName>
    <definedName name="TAPAS_DE_CIERRE_DE_METALDECK">'[14]LISTA DE MATERIALES'!$D$273</definedName>
    <definedName name="taplam">[13]Precios!$C$209</definedName>
    <definedName name="TAPON_2__P.V.C" localSheetId="8">#REF!</definedName>
    <definedName name="TAPON_2__P.V.C">#REF!</definedName>
    <definedName name="Tapón_PVC_de_prueba_6">[16]Precios!$C$107</definedName>
    <definedName name="Tapón_PVC_presión_3">[16]Precios!$C$109</definedName>
    <definedName name="Tapón_PVC_presión_4">[16]Precios!$C$108</definedName>
    <definedName name="Tapón_PVC_presión_soldado_2">[16]Precios!$C$111</definedName>
    <definedName name="Tapón_PVC_presión_soldado_2.1_2">[16]Precios!$C$110</definedName>
    <definedName name="Tapón_PVC_presión_soldado_3_4">[16]Precios!$C$112</definedName>
    <definedName name="TAPON2">[13]Precios!$C$71</definedName>
    <definedName name="taponsan4">[6]precio!$F$81</definedName>
    <definedName name="TARIFA_HORA">[70]MdeO!$D$17:$D$30</definedName>
    <definedName name="Tb" localSheetId="8">#REF!</definedName>
    <definedName name="Tb">#REF!</definedName>
    <definedName name="Tc" localSheetId="8">#REF!</definedName>
    <definedName name="Tc">#REF!</definedName>
    <definedName name="TCD">#REF!</definedName>
    <definedName name="TCP">#REF!</definedName>
    <definedName name="Td" localSheetId="8">#REF!</definedName>
    <definedName name="Td">#REF!</definedName>
    <definedName name="TDUCI" localSheetId="1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1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13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15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y" localSheetId="12">{"TAB1",#N/A,TRUE,"GENERAL";"TAB2",#N/A,TRUE,"GENERAL";"TAB3",#N/A,TRUE,"GENERAL";"TAB4",#N/A,TRUE,"GENERAL";"TAB5",#N/A,TRUE,"GENERAL"}</definedName>
    <definedName name="tdy" localSheetId="11">{"TAB1",#N/A,TRUE,"GENERAL";"TAB2",#N/A,TRUE,"GENERAL";"TAB3",#N/A,TRUE,"GENERAL";"TAB4",#N/A,TRUE,"GENERAL";"TAB5",#N/A,TRUE,"GENERAL"}</definedName>
    <definedName name="tdy" localSheetId="13">{"TAB1",#N/A,TRUE,"GENERAL";"TAB2",#N/A,TRUE,"GENERAL";"TAB3",#N/A,TRUE,"GENERAL";"TAB4",#N/A,TRUE,"GENERAL";"TAB5",#N/A,TRUE,"GENERAL"}</definedName>
    <definedName name="tdy" localSheetId="15">{"TAB1",#N/A,TRUE,"GENERAL";"TAB2",#N/A,TRUE,"GENERAL";"TAB3",#N/A,TRUE,"GENERAL";"TAB4",#N/A,TRUE,"GENERAL";"TAB5",#N/A,TRUE,"GENERAL"}</definedName>
    <definedName name="tdy" localSheetId="14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e" localSheetId="8">#REF!</definedName>
    <definedName name="Te">#REF!</definedName>
    <definedName name="teco8">[7]MATERIALES!$D$23</definedName>
    <definedName name="TEE_2_____2____P.V.C" localSheetId="8">#REF!</definedName>
    <definedName name="TEE_2_____2____P.V.C">#REF!</definedName>
    <definedName name="TEE_3____3____2____P.V.C" localSheetId="8">#REF!</definedName>
    <definedName name="TEE_3____3____2____P.V.C">#REF!</definedName>
    <definedName name="TEE_3____3____2____P.V.C_UM" localSheetId="8">#REF!</definedName>
    <definedName name="TEE_3____3____2____P.V.C_UM">#REF!</definedName>
    <definedName name="TEE_3____3____3____P.V.C" localSheetId="8">#REF!</definedName>
    <definedName name="TEE_3____3____3____P.V.C">#REF!</definedName>
    <definedName name="TEE_3__x_3__B_x_B" localSheetId="8">#REF!</definedName>
    <definedName name="TEE_3__x_3__B_x_B">#REF!</definedName>
    <definedName name="TEE_4____4____4____P.V.C_UM" localSheetId="8">#REF!</definedName>
    <definedName name="TEE_4____4____4____P.V.C_UM">#REF!</definedName>
    <definedName name="Tee_Ext._Bridados_D_2">[16]Precios!$C$225</definedName>
    <definedName name="Tee_Ext._Bridados_D_3">[16]Precios!$C$224</definedName>
    <definedName name="Tee_Ext._Bridados_D_4">[16]Precios!$C$223</definedName>
    <definedName name="Tee_Ext._Bridados_D_8_Material_Acero_al_carbón">[16]Precios!$C$222</definedName>
    <definedName name="Tee_PVC_presión_3__x_3">[16]Precios!$C$88</definedName>
    <definedName name="Tee_PVC_presión_4__x_4">[16]Precios!$C$87</definedName>
    <definedName name="Tee_PVC_presión_6__x_6">[16]Precios!$C$86</definedName>
    <definedName name="Tee_PVC_presión_reducida_4__x_2">[16]Precios!$C$94</definedName>
    <definedName name="Tee_PVC_presión_reducida_4__x_3">[16]Precios!$C$93</definedName>
    <definedName name="Tee_PVC_presión_reducida_6__x_3">[16]Precios!$C$92</definedName>
    <definedName name="Tee_PVC_presión_reducida_6__x_4">[16]Precios!$C$91</definedName>
    <definedName name="Tee_PVC_presión_reducida_8__x_4">[16]Precios!$C$90</definedName>
    <definedName name="Tee_PVC_presión_reducida_8__x_6">[16]Precios!$C$89</definedName>
    <definedName name="Tee_Reducida_Ext._Bridados_3_x2">[16]Precios!$C$229</definedName>
    <definedName name="Tee_Reducida_Ext._Bridados_4_x2">[16]Precios!$C$228</definedName>
    <definedName name="Tee_Reducida_Ext._Bridados_6_x3">[16]Precios!$C$226</definedName>
    <definedName name="TEFLON" localSheetId="8">#REF!</definedName>
    <definedName name="TEFLON">#REF!</definedName>
    <definedName name="TEHF6">[6]precio!$F$58</definedName>
    <definedName name="teja_de_asbesto_cemento_No._6">#REF!</definedName>
    <definedName name="TEJA_DE_ZINC_No_6">'[14]LISTA DE MATERIALES'!$D$286</definedName>
    <definedName name="Teja_Perfil_7_Gris__8_244x92cm">[16]Precios!$C$306</definedName>
    <definedName name="TEJA_TERMOACUSTICA">'[14]LISTA DE MATERIALES'!$D$287</definedName>
    <definedName name="TELEFONO">#REF!</definedName>
    <definedName name="TERMINAL_PONCHAR_COBRE_ESTAÑADO_1_0__AWG___3M">'[14]LISTA DE MATERIALES'!$D$289</definedName>
    <definedName name="tesan6">[6]precio!$F$76</definedName>
    <definedName name="tewst" localSheetId="12">{"TAB1",#N/A,TRUE,"GENERAL";"TAB2",#N/A,TRUE,"GENERAL";"TAB3",#N/A,TRUE,"GENERAL";"TAB4",#N/A,TRUE,"GENERAL";"TAB5",#N/A,TRUE,"GENERAL"}</definedName>
    <definedName name="tewst" localSheetId="11">{"TAB1",#N/A,TRUE,"GENERAL";"TAB2",#N/A,TRUE,"GENERAL";"TAB3",#N/A,TRUE,"GENERAL";"TAB4",#N/A,TRUE,"GENERAL";"TAB5",#N/A,TRUE,"GENERAL"}</definedName>
    <definedName name="tewst" localSheetId="13">{"TAB1",#N/A,TRUE,"GENERAL";"TAB2",#N/A,TRUE,"GENERAL";"TAB3",#N/A,TRUE,"GENERAL";"TAB4",#N/A,TRUE,"GENERAL";"TAB5",#N/A,TRUE,"GENERAL"}</definedName>
    <definedName name="tewst" localSheetId="15">{"TAB1",#N/A,TRUE,"GENERAL";"TAB2",#N/A,TRUE,"GENERAL";"TAB3",#N/A,TRUE,"GENERAL";"TAB4",#N/A,TRUE,"GENERAL";"TAB5",#N/A,TRUE,"GENERAL"}</definedName>
    <definedName name="tewst" localSheetId="14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name="teytrh" localSheetId="12">{"via1",#N/A,TRUE,"general";"via2",#N/A,TRUE,"general";"via3",#N/A,TRUE,"general"}</definedName>
    <definedName name="teytrh" localSheetId="11">{"via1",#N/A,TRUE,"general";"via2",#N/A,TRUE,"general";"via3",#N/A,TRUE,"general"}</definedName>
    <definedName name="teytrh" localSheetId="13">{"via1",#N/A,TRUE,"general";"via2",#N/A,TRUE,"general";"via3",#N/A,TRUE,"general"}</definedName>
    <definedName name="teytrh" localSheetId="15">{"via1",#N/A,TRUE,"general";"via2",#N/A,TRUE,"general";"via3",#N/A,TRUE,"general"}</definedName>
    <definedName name="teytrh" localSheetId="14">{"via1",#N/A,TRUE,"general";"via2",#N/A,TRUE,"general";"via3",#N/A,TRUE,"general"}</definedName>
    <definedName name="teytrh">{"via1",#N/A,TRUE,"general";"via2",#N/A,TRUE,"general";"via3",#N/A,TRUE,"general"}</definedName>
    <definedName name="Tf" localSheetId="8">#REF!</definedName>
    <definedName name="Tf">#REF!</definedName>
    <definedName name="Tg" localSheetId="8">#REF!</definedName>
    <definedName name="Tg">#REF!</definedName>
    <definedName name="Th" localSheetId="8">#REF!</definedName>
    <definedName name="Th">#REF!</definedName>
    <definedName name="thdh" localSheetId="12">{"TAB1",#N/A,TRUE,"GENERAL";"TAB2",#N/A,TRUE,"GENERAL";"TAB3",#N/A,TRUE,"GENERAL";"TAB4",#N/A,TRUE,"GENERAL";"TAB5",#N/A,TRUE,"GENERAL"}</definedName>
    <definedName name="thdh" localSheetId="11">{"TAB1",#N/A,TRUE,"GENERAL";"TAB2",#N/A,TRUE,"GENERAL";"TAB3",#N/A,TRUE,"GENERAL";"TAB4",#N/A,TRUE,"GENERAL";"TAB5",#N/A,TRUE,"GENERAL"}</definedName>
    <definedName name="thdh" localSheetId="13">{"TAB1",#N/A,TRUE,"GENERAL";"TAB2",#N/A,TRUE,"GENERAL";"TAB3",#N/A,TRUE,"GENERAL";"TAB4",#N/A,TRUE,"GENERAL";"TAB5",#N/A,TRUE,"GENERAL"}</definedName>
    <definedName name="thdh" localSheetId="15">{"TAB1",#N/A,TRUE,"GENERAL";"TAB2",#N/A,TRUE,"GENERAL";"TAB3",#N/A,TRUE,"GENERAL";"TAB4",#N/A,TRUE,"GENERAL";"TAB5",#N/A,TRUE,"GENERAL"}</definedName>
    <definedName name="thdh" localSheetId="14">{"TAB1",#N/A,TRUE,"GENERAL";"TAB2",#N/A,TRUE,"GENERAL";"TAB3",#N/A,TRUE,"GENERAL";"TAB4",#N/A,TRUE,"GENERAL";"TAB5",#N/A,TRUE,"GENERAL"}</definedName>
    <definedName name="thdh">{"TAB1",#N/A,TRUE,"GENERAL";"TAB2",#N/A,TRUE,"GENERAL";"TAB3",#N/A,TRUE,"GENERAL";"TAB4",#N/A,TRUE,"GENERAL";"TAB5",#N/A,TRUE,"GENERAL"}</definedName>
    <definedName name="thtj" localSheetId="12">{"via1",#N/A,TRUE,"general";"via2",#N/A,TRUE,"general";"via3",#N/A,TRUE,"general"}</definedName>
    <definedName name="thtj" localSheetId="11">{"via1",#N/A,TRUE,"general";"via2",#N/A,TRUE,"general";"via3",#N/A,TRUE,"general"}</definedName>
    <definedName name="thtj" localSheetId="13">{"via1",#N/A,TRUE,"general";"via2",#N/A,TRUE,"general";"via3",#N/A,TRUE,"general"}</definedName>
    <definedName name="thtj" localSheetId="15">{"via1",#N/A,TRUE,"general";"via2",#N/A,TRUE,"general";"via3",#N/A,TRUE,"general"}</definedName>
    <definedName name="thtj" localSheetId="14">{"via1",#N/A,TRUE,"general";"via2",#N/A,TRUE,"general";"via3",#N/A,TRUE,"general"}</definedName>
    <definedName name="thtj">{"via1",#N/A,TRUE,"general";"via2",#N/A,TRUE,"general";"via3",#N/A,TRUE,"general"}</definedName>
    <definedName name="Ti" localSheetId="8">#REF!</definedName>
    <definedName name="Ti">#REF!</definedName>
    <definedName name="TIEMPO">[36]BASES!$E$27</definedName>
    <definedName name="TIPO">[70]MdeO!$C$17:$C$30</definedName>
    <definedName name="TITULO" localSheetId="8">#REF!</definedName>
    <definedName name="TITULO">#REF!</definedName>
    <definedName name="_xlnm.Print_Titles">#N/A</definedName>
    <definedName name="Títulos_a_imprimir_IM" localSheetId="8">#REF!,#REF!</definedName>
    <definedName name="Títulos_a_imprimir_IM">#REF!,#REF!</definedName>
    <definedName name="TIZON">#REF!</definedName>
    <definedName name="Tj" localSheetId="8">#REF!</definedName>
    <definedName name="Tj">#REF!</definedName>
    <definedName name="Tk" localSheetId="8">#REF!</definedName>
    <definedName name="Tk">#REF!</definedName>
    <definedName name="Tll" localSheetId="8">#REF!</definedName>
    <definedName name="Tll">#REF!</definedName>
    <definedName name="Tm" localSheetId="8">#REF!</definedName>
    <definedName name="Tm">#REF!</definedName>
    <definedName name="Tn" localSheetId="8">#REF!</definedName>
    <definedName name="Tn">#REF!</definedName>
    <definedName name="Tñ" localSheetId="8">#REF!</definedName>
    <definedName name="Tñ">#REF!</definedName>
    <definedName name="To" localSheetId="8">#REF!</definedName>
    <definedName name="To">#REF!</definedName>
    <definedName name="TOMA_CORRIENTE_REGULADO_DOBLE_CON_POLO_A_TIERRA_250_W">'[14]LISTA DE MATERIALES'!$D$293</definedName>
    <definedName name="TOMACORRIENTE_DOBLE_POLO_A_TIERRA">'[14]LISTA DE MATERIALES'!$D$294</definedName>
    <definedName name="topografico">[7]EQUIPO!$C$16</definedName>
    <definedName name="TOPOGRAFO">'[14]MANO DE OBRA'!$D$20</definedName>
    <definedName name="TORNILLO_3" localSheetId="8">#REF!</definedName>
    <definedName name="TORNILLO_3">#REF!</definedName>
    <definedName name="Tornillo_No_6_X_1_5_8__Autoperforante_Punta_Aguda">[16]Precios!$C$281</definedName>
    <definedName name="Tornillo_No_7_De_7_16__Tipo_Pan_Autoperforante_Punta_De_Broca">[16]Precios!$C$282</definedName>
    <definedName name="TORNILLO_PARA_FIJAR_CUBIERTA">'[14]LISTA DE MATERIALES'!$D$296</definedName>
    <definedName name="TORNILLOS_2.5" localSheetId="8">#REF!</definedName>
    <definedName name="TORNILLOS_2.5">#REF!</definedName>
    <definedName name="tortas" localSheetId="12">{"TAB1",#N/A,TRUE,"GENERAL";"TAB2",#N/A,TRUE,"GENERAL";"TAB3",#N/A,TRUE,"GENERAL";"TAB4",#N/A,TRUE,"GENERAL";"TAB5",#N/A,TRUE,"GENERAL"}</definedName>
    <definedName name="tortas" localSheetId="11">{"TAB1",#N/A,TRUE,"GENERAL";"TAB2",#N/A,TRUE,"GENERAL";"TAB3",#N/A,TRUE,"GENERAL";"TAB4",#N/A,TRUE,"GENERAL";"TAB5",#N/A,TRUE,"GENERAL"}</definedName>
    <definedName name="tortas" localSheetId="13">{"TAB1",#N/A,TRUE,"GENERAL";"TAB2",#N/A,TRUE,"GENERAL";"TAB3",#N/A,TRUE,"GENERAL";"TAB4",#N/A,TRUE,"GENERAL";"TAB5",#N/A,TRUE,"GENERAL"}</definedName>
    <definedName name="tortas" localSheetId="15">{"TAB1",#N/A,TRUE,"GENERAL";"TAB2",#N/A,TRUE,"GENERAL";"TAB3",#N/A,TRUE,"GENERAL";"TAB4",#N/A,TRUE,"GENERAL";"TAB5",#N/A,TRUE,"GENERAL"}</definedName>
    <definedName name="tortas" localSheetId="14">{"TAB1",#N/A,TRUE,"GENERAL";"TAB2",#N/A,TRUE,"GENERAL";"TAB3",#N/A,TRUE,"GENERAL";"TAB4",#N/A,TRUE,"GENERAL";"TAB5",#N/A,TRUE,"GENERAL"}</definedName>
    <definedName name="tortas">{"TAB1",#N/A,TRUE,"GENERAL";"TAB2",#N/A,TRUE,"GENERAL";"TAB3",#N/A,TRUE,"GENERAL";"TAB4",#N/A,TRUE,"GENERAL";"TAB5",#N/A,TRUE,"GENERAL"}</definedName>
    <definedName name="tortas2" localSheetId="12">{"via1",#N/A,TRUE,"general";"via2",#N/A,TRUE,"general";"via3",#N/A,TRUE,"general"}</definedName>
    <definedName name="tortas2" localSheetId="11">{"via1",#N/A,TRUE,"general";"via2",#N/A,TRUE,"general";"via3",#N/A,TRUE,"general"}</definedName>
    <definedName name="tortas2" localSheetId="13">{"via1",#N/A,TRUE,"general";"via2",#N/A,TRUE,"general";"via3",#N/A,TRUE,"general"}</definedName>
    <definedName name="tortas2" localSheetId="15">{"via1",#N/A,TRUE,"general";"via2",#N/A,TRUE,"general";"via3",#N/A,TRUE,"general"}</definedName>
    <definedName name="tortas2" localSheetId="14">{"via1",#N/A,TRUE,"general";"via2",#N/A,TRUE,"general";"via3",#N/A,TRUE,"general"}</definedName>
    <definedName name="tortas2">{"via1",#N/A,TRUE,"general";"via2",#N/A,TRUE,"general";"via3",#N/A,TRUE,"general"}</definedName>
    <definedName name="TOTAL" localSheetId="8">#REF!</definedName>
    <definedName name="TOTAL">#REF!</definedName>
    <definedName name="TOTALIZADOR_DE_3_X_50_TIPO_INDUSTRIAL">'[14]LISTA DE MATERIALES'!$D$297</definedName>
    <definedName name="TOTMTPAV">[89]FINANC!$C$6</definedName>
    <definedName name="Tp" localSheetId="8">#REF!</definedName>
    <definedName name="Tp">#REF!</definedName>
    <definedName name="TPING">[44]PPTO!$B$88</definedName>
    <definedName name="Tq" localSheetId="8">#REF!</definedName>
    <definedName name="Tq">#REF!</definedName>
    <definedName name="tr" localSheetId="12">{"TAB1",#N/A,TRUE,"GENERAL";"TAB2",#N/A,TRUE,"GENERAL";"TAB3",#N/A,TRUE,"GENERAL";"TAB4",#N/A,TRUE,"GENERAL";"TAB5",#N/A,TRUE,"GENERAL"}</definedName>
    <definedName name="tr" localSheetId="11">{"TAB1",#N/A,TRUE,"GENERAL";"TAB2",#N/A,TRUE,"GENERAL";"TAB3",#N/A,TRUE,"GENERAL";"TAB4",#N/A,TRUE,"GENERAL";"TAB5",#N/A,TRUE,"GENERAL"}</definedName>
    <definedName name="tr" localSheetId="13">{"TAB1",#N/A,TRUE,"GENERAL";"TAB2",#N/A,TRUE,"GENERAL";"TAB3",#N/A,TRUE,"GENERAL";"TAB4",#N/A,TRUE,"GENERAL";"TAB5",#N/A,TRUE,"GENERAL"}</definedName>
    <definedName name="tr" localSheetId="15">{"TAB1",#N/A,TRUE,"GENERAL";"TAB2",#N/A,TRUE,"GENERAL";"TAB3",#N/A,TRUE,"GENERAL";"TAB4",#N/A,TRUE,"GENERAL";"TAB5",#N/A,TRUE,"GENERAL"}</definedName>
    <definedName name="Tr" localSheetId="8">#REF!</definedName>
    <definedName name="tr" localSheetId="14">{"TAB1",#N/A,TRUE,"GENERAL";"TAB2",#N/A,TRUE,"GENERAL";"TAB3",#N/A,TRUE,"GENERAL";"TAB4",#N/A,TRUE,"GENERAL";"TAB5",#N/A,TRUE,"GENERAL"}</definedName>
    <definedName name="tr">{"TAB1",#N/A,TRUE,"GENERAL";"TAB2",#N/A,TRUE,"GENERAL";"TAB3",#N/A,TRUE,"GENERAL";"TAB4",#N/A,TRUE,"GENERAL";"TAB5",#N/A,TRUE,"GENERAL"}</definedName>
    <definedName name="TRANS">'[3]A.U. BASICOS2'!$C$118</definedName>
    <definedName name="TRANS.">'[67]L. MAT.'!$B$44:$F$44</definedName>
    <definedName name="TRANSPORI" localSheetId="11">{#N/A,#N/A,TRUE,"INGENIERIA";#N/A,#N/A,TRUE,"COMPRAS";#N/A,#N/A,TRUE,"DIRECCION";#N/A,#N/A,TRUE,"RESUMEN"}</definedName>
    <definedName name="TRANSPORI" localSheetId="13">{#N/A,#N/A,TRUE,"INGENIERIA";#N/A,#N/A,TRUE,"COMPRAS";#N/A,#N/A,TRUE,"DIRECCION";#N/A,#N/A,TRUE,"RESUMEN"}</definedName>
    <definedName name="TRANSPORI" localSheetId="14">{#N/A,#N/A,TRUE,"INGENIERIA";#N/A,#N/A,TRUE,"COMPRAS";#N/A,#N/A,TRUE,"DIRECCION";#N/A,#N/A,TRUE,"RESUMEN"}</definedName>
    <definedName name="TRANSPORI">{#N/A,#N/A,TRUE,"INGENIERIA";#N/A,#N/A,TRUE,"COMPRAS";#N/A,#N/A,TRUE,"DIRECCION";#N/A,#N/A,TRUE,"RESUMEN"}</definedName>
    <definedName name="TRANSPORTE">#REF!</definedName>
    <definedName name="TRANSPORTE_ARENA">'[14]LISTA DE MATERIALES'!$D$299</definedName>
    <definedName name="Transporte_Bogota___Sandona">[16]Precios!$C$320</definedName>
    <definedName name="Transporte_Pasto_Sandona">[16]Precios!$C$319</definedName>
    <definedName name="TRANSPORTE_TRITURADO">'[14]LISTA DE MATERIALES'!$D$300</definedName>
    <definedName name="Transporte_Volqueta_por_viaje_de_7m3">[16]Precios!$C$14</definedName>
    <definedName name="TRANSVOL">[13]Precios!$C$187</definedName>
    <definedName name="TRAT" localSheetId="8">[90]desmonte!$E$48</definedName>
    <definedName name="TRAT">[91]desmonte!$E$48</definedName>
    <definedName name="trest" localSheetId="12">{"TAB1",#N/A,TRUE,"GENERAL";"TAB2",#N/A,TRUE,"GENERAL";"TAB3",#N/A,TRUE,"GENERAL";"TAB4",#N/A,TRUE,"GENERAL";"TAB5",#N/A,TRUE,"GENERAL"}</definedName>
    <definedName name="trest" localSheetId="11">{"TAB1",#N/A,TRUE,"GENERAL";"TAB2",#N/A,TRUE,"GENERAL";"TAB3",#N/A,TRUE,"GENERAL";"TAB4",#N/A,TRUE,"GENERAL";"TAB5",#N/A,TRUE,"GENERAL"}</definedName>
    <definedName name="trest" localSheetId="13">{"TAB1",#N/A,TRUE,"GENERAL";"TAB2",#N/A,TRUE,"GENERAL";"TAB3",#N/A,TRUE,"GENERAL";"TAB4",#N/A,TRUE,"GENERAL";"TAB5",#N/A,TRUE,"GENERAL"}</definedName>
    <definedName name="trest" localSheetId="15">{"TAB1",#N/A,TRUE,"GENERAL";"TAB2",#N/A,TRUE,"GENERAL";"TAB3",#N/A,TRUE,"GENERAL";"TAB4",#N/A,TRUE,"GENERAL";"TAB5",#N/A,TRUE,"GENERAL"}</definedName>
    <definedName name="trest" localSheetId="14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 localSheetId="12">{"TAB1",#N/A,TRUE,"GENERAL";"TAB2",#N/A,TRUE,"GENERAL";"TAB3",#N/A,TRUE,"GENERAL";"TAB4",#N/A,TRUE,"GENERAL";"TAB5",#N/A,TRUE,"GENERAL"}</definedName>
    <definedName name="tret" localSheetId="11">{"TAB1",#N/A,TRUE,"GENERAL";"TAB2",#N/A,TRUE,"GENERAL";"TAB3",#N/A,TRUE,"GENERAL";"TAB4",#N/A,TRUE,"GENERAL";"TAB5",#N/A,TRUE,"GENERAL"}</definedName>
    <definedName name="tret" localSheetId="13">{"TAB1",#N/A,TRUE,"GENERAL";"TAB2",#N/A,TRUE,"GENERAL";"TAB3",#N/A,TRUE,"GENERAL";"TAB4",#N/A,TRUE,"GENERAL";"TAB5",#N/A,TRUE,"GENERAL"}</definedName>
    <definedName name="tret" localSheetId="15">{"TAB1",#N/A,TRUE,"GENERAL";"TAB2",#N/A,TRUE,"GENERAL";"TAB3",#N/A,TRUE,"GENERAL";"TAB4",#N/A,TRUE,"GENERAL";"TAB5",#N/A,TRUE,"GENERAL"}</definedName>
    <definedName name="tret" localSheetId="14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 localSheetId="12">{"via1",#N/A,TRUE,"general";"via2",#N/A,TRUE,"general";"via3",#N/A,TRUE,"general"}</definedName>
    <definedName name="trh" localSheetId="11">{"via1",#N/A,TRUE,"general";"via2",#N/A,TRUE,"general";"via3",#N/A,TRUE,"general"}</definedName>
    <definedName name="trh" localSheetId="13">{"via1",#N/A,TRUE,"general";"via2",#N/A,TRUE,"general";"via3",#N/A,TRUE,"general"}</definedName>
    <definedName name="trh" localSheetId="15">{"via1",#N/A,TRUE,"general";"via2",#N/A,TRUE,"general";"via3",#N/A,TRUE,"general"}</definedName>
    <definedName name="trh" localSheetId="14">{"via1",#N/A,TRUE,"general";"via2",#N/A,TRUE,"general";"via3",#N/A,TRUE,"general"}</definedName>
    <definedName name="trh">{"via1",#N/A,TRUE,"general";"via2",#N/A,TRUE,"general";"via3",#N/A,TRUE,"general"}</definedName>
    <definedName name="trhfh" localSheetId="12">{"via1",#N/A,TRUE,"general";"via2",#N/A,TRUE,"general";"via3",#N/A,TRUE,"general"}</definedName>
    <definedName name="trhfh" localSheetId="11">{"via1",#N/A,TRUE,"general";"via2",#N/A,TRUE,"general";"via3",#N/A,TRUE,"general"}</definedName>
    <definedName name="trhfh" localSheetId="13">{"via1",#N/A,TRUE,"general";"via2",#N/A,TRUE,"general";"via3",#N/A,TRUE,"general"}</definedName>
    <definedName name="trhfh" localSheetId="15">{"via1",#N/A,TRUE,"general";"via2",#N/A,TRUE,"general";"via3",#N/A,TRUE,"general"}</definedName>
    <definedName name="trhfh" localSheetId="14">{"via1",#N/A,TRUE,"general";"via2",#N/A,TRUE,"general";"via3",#N/A,TRUE,"general"}</definedName>
    <definedName name="trhfh">{"via1",#N/A,TRUE,"general";"via2",#N/A,TRUE,"general";"via3",#N/A,TRUE,"general"}</definedName>
    <definedName name="TRICOM">[13]Precios!$C$8</definedName>
    <definedName name="TRIPLEX" localSheetId="8">#REF!</definedName>
    <definedName name="TRIPLEX">#REF!</definedName>
    <definedName name="tripode">[6]precio!$F$73</definedName>
    <definedName name="tritur">[28]PRECIOS!$C$43</definedName>
    <definedName name="TRITURADO" localSheetId="8">#REF!</definedName>
    <definedName name="triturado">[32]Materiales!$C$11</definedName>
    <definedName name="TRITURADO1">[8]materiales!$D$9</definedName>
    <definedName name="trjfgjh" localSheetId="12">{"via1",#N/A,TRUE,"general";"via2",#N/A,TRUE,"general";"via3",#N/A,TRUE,"general"}</definedName>
    <definedName name="trjfgjh" localSheetId="11">{"via1",#N/A,TRUE,"general";"via2",#N/A,TRUE,"general";"via3",#N/A,TRUE,"general"}</definedName>
    <definedName name="trjfgjh" localSheetId="13">{"via1",#N/A,TRUE,"general";"via2",#N/A,TRUE,"general";"via3",#N/A,TRUE,"general"}</definedName>
    <definedName name="trjfgjh" localSheetId="15">{"via1",#N/A,TRUE,"general";"via2",#N/A,TRUE,"general";"via3",#N/A,TRUE,"general"}</definedName>
    <definedName name="trjfgjh" localSheetId="14">{"via1",#N/A,TRUE,"general";"via2",#N/A,TRUE,"general";"via3",#N/A,TRUE,"general"}</definedName>
    <definedName name="trjfgjh">{"via1",#N/A,TRUE,"general";"via2",#N/A,TRUE,"general";"via3",#N/A,TRUE,"general"}</definedName>
    <definedName name="tru" localSheetId="12">{"via1",#N/A,TRUE,"general";"via2",#N/A,TRUE,"general";"via3",#N/A,TRUE,"general"}</definedName>
    <definedName name="tru" localSheetId="11">{"via1",#N/A,TRUE,"general";"via2",#N/A,TRUE,"general";"via3",#N/A,TRUE,"general"}</definedName>
    <definedName name="tru" localSheetId="13">{"via1",#N/A,TRUE,"general";"via2",#N/A,TRUE,"general";"via3",#N/A,TRUE,"general"}</definedName>
    <definedName name="tru" localSheetId="15">{"via1",#N/A,TRUE,"general";"via2",#N/A,TRUE,"general";"via3",#N/A,TRUE,"general"}</definedName>
    <definedName name="tru" localSheetId="14">{"via1",#N/A,TRUE,"general";"via2",#N/A,TRUE,"general";"via3",#N/A,TRUE,"general"}</definedName>
    <definedName name="tru">{"via1",#N/A,TRUE,"general";"via2",#N/A,TRUE,"general";"via3",#N/A,TRUE,"general"}</definedName>
    <definedName name="truds" localSheetId="12">{"via1",#N/A,TRUE,"general";"via2",#N/A,TRUE,"general";"via3",#N/A,TRUE,"general"}</definedName>
    <definedName name="truds" localSheetId="11">{"via1",#N/A,TRUE,"general";"via2",#N/A,TRUE,"general";"via3",#N/A,TRUE,"general"}</definedName>
    <definedName name="truds" localSheetId="13">{"via1",#N/A,TRUE,"general";"via2",#N/A,TRUE,"general";"via3",#N/A,TRUE,"general"}</definedName>
    <definedName name="truds" localSheetId="15">{"via1",#N/A,TRUE,"general";"via2",#N/A,TRUE,"general";"via3",#N/A,TRUE,"general"}</definedName>
    <definedName name="truds" localSheetId="14">{"via1",#N/A,TRUE,"general";"via2",#N/A,TRUE,"general";"via3",#N/A,TRUE,"general"}</definedName>
    <definedName name="truds">{"via1",#N/A,TRUE,"general";"via2",#N/A,TRUE,"general";"via3",#N/A,TRUE,"general"}</definedName>
    <definedName name="trutu" localSheetId="12">{"via1",#N/A,TRUE,"general";"via2",#N/A,TRUE,"general";"via3",#N/A,TRUE,"general"}</definedName>
    <definedName name="trutu" localSheetId="11">{"via1",#N/A,TRUE,"general";"via2",#N/A,TRUE,"general";"via3",#N/A,TRUE,"general"}</definedName>
    <definedName name="trutu" localSheetId="13">{"via1",#N/A,TRUE,"general";"via2",#N/A,TRUE,"general";"via3",#N/A,TRUE,"general"}</definedName>
    <definedName name="trutu" localSheetId="15">{"via1",#N/A,TRUE,"general";"via2",#N/A,TRUE,"general";"via3",#N/A,TRUE,"general"}</definedName>
    <definedName name="trutu" localSheetId="14">{"via1",#N/A,TRUE,"general";"via2",#N/A,TRUE,"general";"via3",#N/A,TRUE,"general"}</definedName>
    <definedName name="trutu">{"via1",#N/A,TRUE,"general";"via2",#N/A,TRUE,"general";"via3",#N/A,TRUE,"general"}</definedName>
    <definedName name="trydfg" localSheetId="12">{"via1",#N/A,TRUE,"general";"via2",#N/A,TRUE,"general";"via3",#N/A,TRUE,"general"}</definedName>
    <definedName name="trydfg" localSheetId="11">{"via1",#N/A,TRUE,"general";"via2",#N/A,TRUE,"general";"via3",#N/A,TRUE,"general"}</definedName>
    <definedName name="trydfg" localSheetId="13">{"via1",#N/A,TRUE,"general";"via2",#N/A,TRUE,"general";"via3",#N/A,TRUE,"general"}</definedName>
    <definedName name="trydfg" localSheetId="15">{"via1",#N/A,TRUE,"general";"via2",#N/A,TRUE,"general";"via3",#N/A,TRUE,"general"}</definedName>
    <definedName name="trydfg" localSheetId="14">{"via1",#N/A,TRUE,"general";"via2",#N/A,TRUE,"general";"via3",#N/A,TRUE,"general"}</definedName>
    <definedName name="trydfg">{"via1",#N/A,TRUE,"general";"via2",#N/A,TRUE,"general";"via3",#N/A,TRUE,"general"}</definedName>
    <definedName name="trydtrygf" localSheetId="12">{"via1",#N/A,TRUE,"general";"via2",#N/A,TRUE,"general";"via3",#N/A,TRUE,"general"}</definedName>
    <definedName name="trydtrygf" localSheetId="11">{"via1",#N/A,TRUE,"general";"via2",#N/A,TRUE,"general";"via3",#N/A,TRUE,"general"}</definedName>
    <definedName name="trydtrygf" localSheetId="13">{"via1",#N/A,TRUE,"general";"via2",#N/A,TRUE,"general";"via3",#N/A,TRUE,"general"}</definedName>
    <definedName name="trydtrygf" localSheetId="15">{"via1",#N/A,TRUE,"general";"via2",#N/A,TRUE,"general";"via3",#N/A,TRUE,"general"}</definedName>
    <definedName name="trydtrygf" localSheetId="14">{"via1",#N/A,TRUE,"general";"via2",#N/A,TRUE,"general";"via3",#N/A,TRUE,"general"}</definedName>
    <definedName name="trydtrygf">{"via1",#N/A,TRUE,"general";"via2",#N/A,TRUE,"general";"via3",#N/A,TRUE,"general"}</definedName>
    <definedName name="tryery" localSheetId="12">{"TAB1",#N/A,TRUE,"GENERAL";"TAB2",#N/A,TRUE,"GENERAL";"TAB3",#N/A,TRUE,"GENERAL";"TAB4",#N/A,TRUE,"GENERAL";"TAB5",#N/A,TRUE,"GENERAL"}</definedName>
    <definedName name="tryery" localSheetId="11">{"TAB1",#N/A,TRUE,"GENERAL";"TAB2",#N/A,TRUE,"GENERAL";"TAB3",#N/A,TRUE,"GENERAL";"TAB4",#N/A,TRUE,"GENERAL";"TAB5",#N/A,TRUE,"GENERAL"}</definedName>
    <definedName name="tryery" localSheetId="13">{"TAB1",#N/A,TRUE,"GENERAL";"TAB2",#N/A,TRUE,"GENERAL";"TAB3",#N/A,TRUE,"GENERAL";"TAB4",#N/A,TRUE,"GENERAL";"TAB5",#N/A,TRUE,"GENERAL"}</definedName>
    <definedName name="tryery" localSheetId="15">{"TAB1",#N/A,TRUE,"GENERAL";"TAB2",#N/A,TRUE,"GENERAL";"TAB3",#N/A,TRUE,"GENERAL";"TAB4",#N/A,TRUE,"GENERAL";"TAB5",#N/A,TRUE,"GENERAL"}</definedName>
    <definedName name="tryery" localSheetId="14">{"TAB1",#N/A,TRUE,"GENERAL";"TAB2",#N/A,TRUE,"GENERAL";"TAB3",#N/A,TRUE,"GENERAL";"TAB4",#N/A,TRUE,"GENERAL";"TAB5",#N/A,TRUE,"GENERAL"}</definedName>
    <definedName name="tryery">{"TAB1",#N/A,TRUE,"GENERAL";"TAB2",#N/A,TRUE,"GENERAL";"TAB3",#N/A,TRUE,"GENERAL";"TAB4",#N/A,TRUE,"GENERAL";"TAB5",#N/A,TRUE,"GENERAL"}</definedName>
    <definedName name="tryi6" localSheetId="12">{"TAB1",#N/A,TRUE,"GENERAL";"TAB2",#N/A,TRUE,"GENERAL";"TAB3",#N/A,TRUE,"GENERAL";"TAB4",#N/A,TRUE,"GENERAL";"TAB5",#N/A,TRUE,"GENERAL"}</definedName>
    <definedName name="tryi6" localSheetId="11">{"TAB1",#N/A,TRUE,"GENERAL";"TAB2",#N/A,TRUE,"GENERAL";"TAB3",#N/A,TRUE,"GENERAL";"TAB4",#N/A,TRUE,"GENERAL";"TAB5",#N/A,TRUE,"GENERAL"}</definedName>
    <definedName name="tryi6" localSheetId="13">{"TAB1",#N/A,TRUE,"GENERAL";"TAB2",#N/A,TRUE,"GENERAL";"TAB3",#N/A,TRUE,"GENERAL";"TAB4",#N/A,TRUE,"GENERAL";"TAB5",#N/A,TRUE,"GENERAL"}</definedName>
    <definedName name="tryi6" localSheetId="15">{"TAB1",#N/A,TRUE,"GENERAL";"TAB2",#N/A,TRUE,"GENERAL";"TAB3",#N/A,TRUE,"GENERAL";"TAB4",#N/A,TRUE,"GENERAL";"TAB5",#N/A,TRUE,"GENERAL"}</definedName>
    <definedName name="tryi6" localSheetId="14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 localSheetId="12">{"via1",#N/A,TRUE,"general";"via2",#N/A,TRUE,"general";"via3",#N/A,TRUE,"general"}</definedName>
    <definedName name="tryrth" localSheetId="11">{"via1",#N/A,TRUE,"general";"via2",#N/A,TRUE,"general";"via3",#N/A,TRUE,"general"}</definedName>
    <definedName name="tryrth" localSheetId="13">{"via1",#N/A,TRUE,"general";"via2",#N/A,TRUE,"general";"via3",#N/A,TRUE,"general"}</definedName>
    <definedName name="tryrth" localSheetId="15">{"via1",#N/A,TRUE,"general";"via2",#N/A,TRUE,"general";"via3",#N/A,TRUE,"general"}</definedName>
    <definedName name="tryrth" localSheetId="14">{"via1",#N/A,TRUE,"general";"via2",#N/A,TRUE,"general";"via3",#N/A,TRUE,"general"}</definedName>
    <definedName name="tryrth">{"via1",#N/A,TRUE,"general";"via2",#N/A,TRUE,"general";"via3",#N/A,TRUE,"general"}</definedName>
    <definedName name="Ts" localSheetId="8">#REF!</definedName>
    <definedName name="Ts">#REF!</definedName>
    <definedName name="tsert" localSheetId="12">{"TAB1",#N/A,TRUE,"GENERAL";"TAB2",#N/A,TRUE,"GENERAL";"TAB3",#N/A,TRUE,"GENERAL";"TAB4",#N/A,TRUE,"GENERAL";"TAB5",#N/A,TRUE,"GENERAL"}</definedName>
    <definedName name="tsert" localSheetId="11">{"TAB1",#N/A,TRUE,"GENERAL";"TAB2",#N/A,TRUE,"GENERAL";"TAB3",#N/A,TRUE,"GENERAL";"TAB4",#N/A,TRUE,"GENERAL";"TAB5",#N/A,TRUE,"GENERAL"}</definedName>
    <definedName name="tsert" localSheetId="13">{"TAB1",#N/A,TRUE,"GENERAL";"TAB2",#N/A,TRUE,"GENERAL";"TAB3",#N/A,TRUE,"GENERAL";"TAB4",#N/A,TRUE,"GENERAL";"TAB5",#N/A,TRUE,"GENERAL"}</definedName>
    <definedName name="tsert" localSheetId="15">{"TAB1",#N/A,TRUE,"GENERAL";"TAB2",#N/A,TRUE,"GENERAL";"TAB3",#N/A,TRUE,"GENERAL";"TAB4",#N/A,TRUE,"GENERAL";"TAB5",#N/A,TRUE,"GENERAL"}</definedName>
    <definedName name="tsert" localSheetId="14">{"TAB1",#N/A,TRUE,"GENERAL";"TAB2",#N/A,TRUE,"GENERAL";"TAB3",#N/A,TRUE,"GENERAL";"TAB4",#N/A,TRUE,"GENERAL";"TAB5",#N/A,TRUE,"GENERAL"}</definedName>
    <definedName name="tsert">{"TAB1",#N/A,TRUE,"GENERAL";"TAB2",#N/A,TRUE,"GENERAL";"TAB3",#N/A,TRUE,"GENERAL";"TAB4",#N/A,TRUE,"GENERAL";"TAB5",#N/A,TRUE,"GENERAL"}</definedName>
    <definedName name="TST">#REF!</definedName>
    <definedName name="Tt" localSheetId="8">#REF!</definedName>
    <definedName name="Tt">#REF!</definedName>
    <definedName name="TtCD">#REF!</definedName>
    <definedName name="TTR" localSheetId="12">{"via1",#N/A,TRUE,"general";"via2",#N/A,TRUE,"general";"via3",#N/A,TRUE,"general"}</definedName>
    <definedName name="TTR" localSheetId="11">{"via1",#N/A,TRUE,"general";"via2",#N/A,TRUE,"general";"via3",#N/A,TRUE,"general"}</definedName>
    <definedName name="TTR" localSheetId="13">{"via1",#N/A,TRUE,"general";"via2",#N/A,TRUE,"general";"via3",#N/A,TRUE,"general"}</definedName>
    <definedName name="TTR" localSheetId="15">{"via1",#N/A,TRUE,"general";"via2",#N/A,TRUE,"general";"via3",#N/A,TRUE,"general"}</definedName>
    <definedName name="TTR" localSheetId="14">{"via1",#N/A,TRUE,"general";"via2",#N/A,TRUE,"general";"via3",#N/A,TRUE,"general"}</definedName>
    <definedName name="TTR">{"via1",#N/A,TRUE,"general";"via2",#N/A,TRUE,"general";"via3",#N/A,TRUE,"general"}</definedName>
    <definedName name="ttrff" localSheetId="12">{"via1",#N/A,TRUE,"general";"via2",#N/A,TRUE,"general";"via3",#N/A,TRUE,"general"}</definedName>
    <definedName name="ttrff" localSheetId="11">{"via1",#N/A,TRUE,"general";"via2",#N/A,TRUE,"general";"via3",#N/A,TRUE,"general"}</definedName>
    <definedName name="ttrff" localSheetId="13">{"via1",#N/A,TRUE,"general";"via2",#N/A,TRUE,"general";"via3",#N/A,TRUE,"general"}</definedName>
    <definedName name="ttrff" localSheetId="15">{"via1",#N/A,TRUE,"general";"via2",#N/A,TRUE,"general";"via3",#N/A,TRUE,"general"}</definedName>
    <definedName name="ttrff" localSheetId="14">{"via1",#N/A,TRUE,"general";"via2",#N/A,TRUE,"general";"via3",#N/A,TRUE,"general"}</definedName>
    <definedName name="ttrff">{"via1",#N/A,TRUE,"general";"via2",#N/A,TRUE,"general";"via3",#N/A,TRUE,"general"}</definedName>
    <definedName name="ttt" localSheetId="12">{"TAB1",#N/A,TRUE,"GENERAL";"TAB2",#N/A,TRUE,"GENERAL";"TAB3",#N/A,TRUE,"GENERAL";"TAB4",#N/A,TRUE,"GENERAL";"TAB5",#N/A,TRUE,"GENERAL"}</definedName>
    <definedName name="ttt" localSheetId="11">{"TAB1",#N/A,TRUE,"GENERAL";"TAB2",#N/A,TRUE,"GENERAL";"TAB3",#N/A,TRUE,"GENERAL";"TAB4",#N/A,TRUE,"GENERAL";"TAB5",#N/A,TRUE,"GENERAL"}</definedName>
    <definedName name="ttt" localSheetId="13">{"TAB1",#N/A,TRUE,"GENERAL";"TAB2",#N/A,TRUE,"GENERAL";"TAB3",#N/A,TRUE,"GENERAL";"TAB4",#N/A,TRUE,"GENERAL";"TAB5",#N/A,TRUE,"GENERAL"}</definedName>
    <definedName name="ttt" localSheetId="15">{"TAB1",#N/A,TRUE,"GENERAL";"TAB2",#N/A,TRUE,"GENERAL";"TAB3",#N/A,TRUE,"GENERAL";"TAB4",#N/A,TRUE,"GENERAL";"TAB5",#N/A,TRUE,"GENERAL"}</definedName>
    <definedName name="ttt" localSheetId="14">{"TAB1",#N/A,TRUE,"GENERAL";"TAB2",#N/A,TRUE,"GENERAL";"TAB3",#N/A,TRUE,"GENERAL";"TAB4",#N/A,TRUE,"GENERAL";"TAB5",#N/A,TRUE,"GENERAL"}</definedName>
    <definedName name="ttt">{"TAB1",#N/A,TRUE,"GENERAL";"TAB2",#N/A,TRUE,"GENERAL";"TAB3",#N/A,TRUE,"GENERAL";"TAB4",#N/A,TRUE,"GENERAL";"TAB5",#N/A,TRUE,"GENERAL"}</definedName>
    <definedName name="tttt7" localSheetId="12">{"via1",#N/A,TRUE,"general";"via2",#N/A,TRUE,"general";"via3",#N/A,TRUE,"general"}</definedName>
    <definedName name="tttt7" localSheetId="11">{"via1",#N/A,TRUE,"general";"via2",#N/A,TRUE,"general";"via3",#N/A,TRUE,"general"}</definedName>
    <definedName name="tttt7" localSheetId="13">{"via1",#N/A,TRUE,"general";"via2",#N/A,TRUE,"general";"via3",#N/A,TRUE,"general"}</definedName>
    <definedName name="tttt7" localSheetId="15">{"via1",#N/A,TRUE,"general";"via2",#N/A,TRUE,"general";"via3",#N/A,TRUE,"general"}</definedName>
    <definedName name="tttt7" localSheetId="14">{"via1",#N/A,TRUE,"general";"via2",#N/A,TRUE,"general";"via3",#N/A,TRUE,"general"}</definedName>
    <definedName name="tttt7">{"via1",#N/A,TRUE,"general";"via2",#N/A,TRUE,"general";"via3",#N/A,TRUE,"general"}</definedName>
    <definedName name="tttthy" localSheetId="12">{"TAB1",#N/A,TRUE,"GENERAL";"TAB2",#N/A,TRUE,"GENERAL";"TAB3",#N/A,TRUE,"GENERAL";"TAB4",#N/A,TRUE,"GENERAL";"TAB5",#N/A,TRUE,"GENERAL"}</definedName>
    <definedName name="tttthy" localSheetId="11">{"TAB1",#N/A,TRUE,"GENERAL";"TAB2",#N/A,TRUE,"GENERAL";"TAB3",#N/A,TRUE,"GENERAL";"TAB4",#N/A,TRUE,"GENERAL";"TAB5",#N/A,TRUE,"GENERAL"}</definedName>
    <definedName name="tttthy" localSheetId="13">{"TAB1",#N/A,TRUE,"GENERAL";"TAB2",#N/A,TRUE,"GENERAL";"TAB3",#N/A,TRUE,"GENERAL";"TAB4",#N/A,TRUE,"GENERAL";"TAB5",#N/A,TRUE,"GENERAL"}</definedName>
    <definedName name="tttthy" localSheetId="15">{"TAB1",#N/A,TRUE,"GENERAL";"TAB2",#N/A,TRUE,"GENERAL";"TAB3",#N/A,TRUE,"GENERAL";"TAB4",#N/A,TRUE,"GENERAL";"TAB5",#N/A,TRUE,"GENERAL"}</definedName>
    <definedName name="tttthy" localSheetId="14">{"TAB1",#N/A,TRUE,"GENERAL";"TAB2",#N/A,TRUE,"GENERAL";"TAB3",#N/A,TRUE,"GENERAL";"TAB4",#N/A,TRUE,"GENERAL";"TAB5",#N/A,TRUE,"GENERAL"}</definedName>
    <definedName name="tttthy">{"TAB1",#N/A,TRUE,"GENERAL";"TAB2",#N/A,TRUE,"GENERAL";"TAB3",#N/A,TRUE,"GENERAL";"TAB4",#N/A,TRUE,"GENERAL";"TAB5",#N/A,TRUE,"GENERAL"}</definedName>
    <definedName name="ttttr" localSheetId="12">{"via1",#N/A,TRUE,"general";"via2",#N/A,TRUE,"general";"via3",#N/A,TRUE,"general"}</definedName>
    <definedName name="ttttr" localSheetId="11">{"via1",#N/A,TRUE,"general";"via2",#N/A,TRUE,"general";"via3",#N/A,TRUE,"general"}</definedName>
    <definedName name="ttttr" localSheetId="13">{"via1",#N/A,TRUE,"general";"via2",#N/A,TRUE,"general";"via3",#N/A,TRUE,"general"}</definedName>
    <definedName name="ttttr" localSheetId="15">{"via1",#N/A,TRUE,"general";"via2",#N/A,TRUE,"general";"via3",#N/A,TRUE,"general"}</definedName>
    <definedName name="ttttr" localSheetId="14">{"via1",#N/A,TRUE,"general";"via2",#N/A,TRUE,"general";"via3",#N/A,TRUE,"general"}</definedName>
    <definedName name="ttttr">{"via1",#N/A,TRUE,"general";"via2",#N/A,TRUE,"general";"via3",#N/A,TRUE,"general"}</definedName>
    <definedName name="ttttt" localSheetId="12">{"TAB1",#N/A,TRUE,"GENERAL";"TAB2",#N/A,TRUE,"GENERAL";"TAB3",#N/A,TRUE,"GENERAL";"TAB4",#N/A,TRUE,"GENERAL";"TAB5",#N/A,TRUE,"GENERAL"}</definedName>
    <definedName name="ttttt" localSheetId="11">{"TAB1",#N/A,TRUE,"GENERAL";"TAB2",#N/A,TRUE,"GENERAL";"TAB3",#N/A,TRUE,"GENERAL";"TAB4",#N/A,TRUE,"GENERAL";"TAB5",#N/A,TRUE,"GENERAL"}</definedName>
    <definedName name="ttttt" localSheetId="13">{"TAB1",#N/A,TRUE,"GENERAL";"TAB2",#N/A,TRUE,"GENERAL";"TAB3",#N/A,TRUE,"GENERAL";"TAB4",#N/A,TRUE,"GENERAL";"TAB5",#N/A,TRUE,"GENERAL"}</definedName>
    <definedName name="ttttt" localSheetId="15">{"TAB1",#N/A,TRUE,"GENERAL";"TAB2",#N/A,TRUE,"GENERAL";"TAB3",#N/A,TRUE,"GENERAL";"TAB4",#N/A,TRUE,"GENERAL";"TAB5",#N/A,TRUE,"GENERAL"}</definedName>
    <definedName name="ttttt" localSheetId="14">{"TAB1",#N/A,TRUE,"GENERAL";"TAB2",#N/A,TRUE,"GENERAL";"TAB3",#N/A,TRUE,"GENERAL";"TAB4",#N/A,TRUE,"GENERAL";"TAB5",#N/A,TRUE,"GENERAL"}</definedName>
    <definedName name="ttttt">{"TAB1",#N/A,TRUE,"GENERAL";"TAB2",#N/A,TRUE,"GENERAL";"TAB3",#N/A,TRUE,"GENERAL";"TAB4",#N/A,TRUE,"GENERAL";"TAB5",#N/A,TRUE,"GENERAL"}</definedName>
    <definedName name="tu" localSheetId="12">{"via1",#N/A,TRUE,"general";"via2",#N/A,TRUE,"general";"via3",#N/A,TRUE,"general"}</definedName>
    <definedName name="tu" localSheetId="11">{"via1",#N/A,TRUE,"general";"via2",#N/A,TRUE,"general";"via3",#N/A,TRUE,"general"}</definedName>
    <definedName name="tu" localSheetId="13">{"via1",#N/A,TRUE,"general";"via2",#N/A,TRUE,"general";"via3",#N/A,TRUE,"general"}</definedName>
    <definedName name="tu" localSheetId="15">{"via1",#N/A,TRUE,"general";"via2",#N/A,TRUE,"general";"via3",#N/A,TRUE,"general"}</definedName>
    <definedName name="Tu" localSheetId="8">#REF!</definedName>
    <definedName name="tu" localSheetId="14">{"via1",#N/A,TRUE,"general";"via2",#N/A,TRUE,"general";"via3",#N/A,TRUE,"general"}</definedName>
    <definedName name="tu">{"via1",#N/A,TRUE,"general";"via2",#N/A,TRUE,"general";"via3",#N/A,TRUE,"general"}</definedName>
    <definedName name="TUALL3">#REF!</definedName>
    <definedName name="TUB._ACC_3__Bx_B_SCH_40" localSheetId="8">#REF!</definedName>
    <definedName name="TUB._ACC_3__Bx_B_SCH_40">#REF!</definedName>
    <definedName name="TUB3RDE26">[13]Precios!$C$144</definedName>
    <definedName name="Tubería_novafort_12">[16]Precios!$C$131</definedName>
    <definedName name="TUBERIA_P.V.C_RDE_9" localSheetId="8">#REF!</definedName>
    <definedName name="TUBERIA_P.V.C_RDE_9">#REF!</definedName>
    <definedName name="TUBERIA_P.V.C_UM_RDE_41____2" localSheetId="8">#REF!</definedName>
    <definedName name="TUBERIA_P.V.C_UM_RDE_41____2">#REF!</definedName>
    <definedName name="TUBERIA_P.V.C_UM_RDE_41____3" localSheetId="8">#REF!</definedName>
    <definedName name="TUBERIA_P.V.C_UM_RDE_41____3">#REF!</definedName>
    <definedName name="Tubería_PF_UAD_D_1_2">[16]Precios!$C$70</definedName>
    <definedName name="Tubería_PF_UAD_D_3_4">[16]Precios!$C$71</definedName>
    <definedName name="TUBERIA_PRESION_PVC_1_2">'[14]LISTA DE MATERIALES'!$D$323</definedName>
    <definedName name="TUBERIA_PRESION_PVC_3_4__RDE_21">'[14]LISTA DE MATERIALES'!$D$326</definedName>
    <definedName name="tuberia_pvc_12">[19]MATERIALES!$C$87</definedName>
    <definedName name="tuberia_pvc_14">[19]MATERIALES!$C$88</definedName>
    <definedName name="tuberia_pvc_16">[19]MATERIALES!$C$89</definedName>
    <definedName name="tuberia_pvc_18">[19]MATERIALES!$C$90</definedName>
    <definedName name="tuberia_pvc_20">[19]MATERIALES!$C$91</definedName>
    <definedName name="Tubería_PVC_Presión_UP_RDE_21_D_3">[16]Precios!$C$69</definedName>
    <definedName name="Tubería_PVC_Presión_UP_RDE_21_D_4">[16]Precios!$C$68</definedName>
    <definedName name="Tubería_PVC_Presión_UP_RDE_21_D_6">[16]Precios!$C$67</definedName>
    <definedName name="Tubería_PVC_Presión_UP_RDE_21_D_8">[16]Precios!$C$66</definedName>
    <definedName name="Tubería_PVC_Presión_UP_RDE_32.5_D_8">[16]Precios!$C$63</definedName>
    <definedName name="TUBERIA_SANITARIA_PVC_2">'[14]LISTA DE MATERIALES'!$D$328</definedName>
    <definedName name="TUBERIA_SANITARIA_PVC_3">'[14]LISTA DE MATERIALES'!$D$329</definedName>
    <definedName name="TUBERIA_SANITARIA_PVC_4">'[14]LISTA DE MATERIALES'!$D$330</definedName>
    <definedName name="tuberia3" localSheetId="8">#REF!</definedName>
    <definedName name="tuberia3">#REF!</definedName>
    <definedName name="TUBO_1_2" localSheetId="8">#REF!</definedName>
    <definedName name="TUBO_1_2">#REF!</definedName>
    <definedName name="TUBO_1_2__HG" localSheetId="8">#REF!</definedName>
    <definedName name="TUBO_1_2__HG">#REF!</definedName>
    <definedName name="Tubo_cerramiento_negro_1_1_2pg_x_2.5mm_x_6m">[16]Precios!$C$308</definedName>
    <definedName name="TUBO_CONDUIT_PVC_3_4PG___3Mts">'[14]LISTA DE MATERIALES'!$D$331</definedName>
    <definedName name="tubo_de_cemento_diám._6_pg">#REF!</definedName>
    <definedName name="tubo_de_cemento_diám._8_pg">#REF!</definedName>
    <definedName name="Tubo_metálico_2">[16]Precios!$C$300</definedName>
    <definedName name="Tubo_rectangular_en_aluminio_100x50mm_e_2mm_L_13.84">[16]Precios!$C$177</definedName>
    <definedName name="Tubo_rectangular_en_aluminio_100x50mm_e_2mm_L_3.84">[16]Precios!$C$178</definedName>
    <definedName name="TUBO6" localSheetId="8">[42]PRECIOS!$B$40</definedName>
    <definedName name="TUBO6">[43]PRECIOS!$B$40</definedName>
    <definedName name="TUBO8" localSheetId="8">[42]PRECIOS!$B$41</definedName>
    <definedName name="TUBO8">[43]PRECIOS!$B$41</definedName>
    <definedName name="tubogalva2">[8]materiales!$D$17</definedName>
    <definedName name="tubohg2">[33]lisprecios!#REF!</definedName>
    <definedName name="TUBPF">[13]Precios!$C$85</definedName>
    <definedName name="tubpre12">[17]MATERIALES!$D$51</definedName>
    <definedName name="TUBPRE226">[13]Precios!$C$44</definedName>
    <definedName name="TUBSAN10">[13]Precios!$C$163</definedName>
    <definedName name="tubsan4">[6]precio!$F$52</definedName>
    <definedName name="TUBSAN6">[6]precio!$F$51</definedName>
    <definedName name="TUBSAN8">[13]Precios!$C$164</definedName>
    <definedName name="tuco10">#REF!</definedName>
    <definedName name="TUCO6">#REF!</definedName>
    <definedName name="tuco8">#REF!</definedName>
    <definedName name="TUPRE12">#REF!</definedName>
    <definedName name="tur" localSheetId="12">{"TAB1",#N/A,TRUE,"GENERAL";"TAB2",#N/A,TRUE,"GENERAL";"TAB3",#N/A,TRUE,"GENERAL";"TAB4",#N/A,TRUE,"GENERAL";"TAB5",#N/A,TRUE,"GENERAL"}</definedName>
    <definedName name="tur" localSheetId="11">{"TAB1",#N/A,TRUE,"GENERAL";"TAB2",#N/A,TRUE,"GENERAL";"TAB3",#N/A,TRUE,"GENERAL";"TAB4",#N/A,TRUE,"GENERAL";"TAB5",#N/A,TRUE,"GENERAL"}</definedName>
    <definedName name="tur" localSheetId="13">{"TAB1",#N/A,TRUE,"GENERAL";"TAB2",#N/A,TRUE,"GENERAL";"TAB3",#N/A,TRUE,"GENERAL";"TAB4",#N/A,TRUE,"GENERAL";"TAB5",#N/A,TRUE,"GENERAL"}</definedName>
    <definedName name="tur" localSheetId="15">{"TAB1",#N/A,TRUE,"GENERAL";"TAB2",#N/A,TRUE,"GENERAL";"TAB3",#N/A,TRUE,"GENERAL";"TAB4",#N/A,TRUE,"GENERAL";"TAB5",#N/A,TRUE,"GENERAL"}</definedName>
    <definedName name="tur" localSheetId="14">{"TAB1",#N/A,TRUE,"GENERAL";"TAB2",#N/A,TRUE,"GENERAL";"TAB3",#N/A,TRUE,"GENERAL";"TAB4",#N/A,TRUE,"GENERAL";"TAB5",#N/A,TRUE,"GENERAL"}</definedName>
    <definedName name="tur">{"TAB1",#N/A,TRUE,"GENERAL";"TAB2",#N/A,TRUE,"GENERAL";"TAB3",#N/A,TRUE,"GENERAL";"TAB4",#N/A,TRUE,"GENERAL";"TAB5",#N/A,TRUE,"GENERAL"}</definedName>
    <definedName name="turu" localSheetId="12">{"TAB1",#N/A,TRUE,"GENERAL";"TAB2",#N/A,TRUE,"GENERAL";"TAB3",#N/A,TRUE,"GENERAL";"TAB4",#N/A,TRUE,"GENERAL";"TAB5",#N/A,TRUE,"GENERAL"}</definedName>
    <definedName name="turu" localSheetId="11">{"TAB1",#N/A,TRUE,"GENERAL";"TAB2",#N/A,TRUE,"GENERAL";"TAB3",#N/A,TRUE,"GENERAL";"TAB4",#N/A,TRUE,"GENERAL";"TAB5",#N/A,TRUE,"GENERAL"}</definedName>
    <definedName name="turu" localSheetId="13">{"TAB1",#N/A,TRUE,"GENERAL";"TAB2",#N/A,TRUE,"GENERAL";"TAB3",#N/A,TRUE,"GENERAL";"TAB4",#N/A,TRUE,"GENERAL";"TAB5",#N/A,TRUE,"GENERAL"}</definedName>
    <definedName name="turu" localSheetId="15">{"TAB1",#N/A,TRUE,"GENERAL";"TAB2",#N/A,TRUE,"GENERAL";"TAB3",#N/A,TRUE,"GENERAL";"TAB4",#N/A,TRUE,"GENERAL";"TAB5",#N/A,TRUE,"GENERAL"}</definedName>
    <definedName name="turu" localSheetId="14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USAN2">#REF!</definedName>
    <definedName name="TUSAN4">#REF!</definedName>
    <definedName name="Tw" localSheetId="8">#REF!</definedName>
    <definedName name="Tw">#REF!</definedName>
    <definedName name="twer" localSheetId="12">{"TAB1",#N/A,TRUE,"GENERAL";"TAB2",#N/A,TRUE,"GENERAL";"TAB3",#N/A,TRUE,"GENERAL";"TAB4",#N/A,TRUE,"GENERAL";"TAB5",#N/A,TRUE,"GENERAL"}</definedName>
    <definedName name="twer" localSheetId="11">{"TAB1",#N/A,TRUE,"GENERAL";"TAB2",#N/A,TRUE,"GENERAL";"TAB3",#N/A,TRUE,"GENERAL";"TAB4",#N/A,TRUE,"GENERAL";"TAB5",#N/A,TRUE,"GENERAL"}</definedName>
    <definedName name="twer" localSheetId="13">{"TAB1",#N/A,TRUE,"GENERAL";"TAB2",#N/A,TRUE,"GENERAL";"TAB3",#N/A,TRUE,"GENERAL";"TAB4",#N/A,TRUE,"GENERAL";"TAB5",#N/A,TRUE,"GENERAL"}</definedName>
    <definedName name="twer" localSheetId="15">{"TAB1",#N/A,TRUE,"GENERAL";"TAB2",#N/A,TRUE,"GENERAL";"TAB3",#N/A,TRUE,"GENERAL";"TAB4",#N/A,TRUE,"GENERAL";"TAB5",#N/A,TRUE,"GENERAL"}</definedName>
    <definedName name="twer" localSheetId="14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 localSheetId="12">{"TAB1",#N/A,TRUE,"GENERAL";"TAB2",#N/A,TRUE,"GENERAL";"TAB3",#N/A,TRUE,"GENERAL";"TAB4",#N/A,TRUE,"GENERAL";"TAB5",#N/A,TRUE,"GENERAL"}</definedName>
    <definedName name="twet" localSheetId="11">{"TAB1",#N/A,TRUE,"GENERAL";"TAB2",#N/A,TRUE,"GENERAL";"TAB3",#N/A,TRUE,"GENERAL";"TAB4",#N/A,TRUE,"GENERAL";"TAB5",#N/A,TRUE,"GENERAL"}</definedName>
    <definedName name="twet" localSheetId="13">{"TAB1",#N/A,TRUE,"GENERAL";"TAB2",#N/A,TRUE,"GENERAL";"TAB3",#N/A,TRUE,"GENERAL";"TAB4",#N/A,TRUE,"GENERAL";"TAB5",#N/A,TRUE,"GENERAL"}</definedName>
    <definedName name="twet" localSheetId="15">{"TAB1",#N/A,TRUE,"GENERAL";"TAB2",#N/A,TRUE,"GENERAL";"TAB3",#N/A,TRUE,"GENERAL";"TAB4",#N/A,TRUE,"GENERAL";"TAB5",#N/A,TRUE,"GENERAL"}</definedName>
    <definedName name="twet" localSheetId="14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x" localSheetId="8">#REF!</definedName>
    <definedName name="Tx">#REF!</definedName>
    <definedName name="ty" localSheetId="12">{"via1",#N/A,TRUE,"general";"via2",#N/A,TRUE,"general";"via3",#N/A,TRUE,"general"}</definedName>
    <definedName name="ty" localSheetId="15">{"via1",#N/A,TRUE,"general";"via2",#N/A,TRUE,"general";"via3",#N/A,TRUE,"general"}</definedName>
    <definedName name="Ty" localSheetId="8">#REF!</definedName>
    <definedName name="ty">{"via1",#N/A,TRUE,"general";"via2",#N/A,TRUE,"general";"via3",#N/A,TRUE,"general"}</definedName>
    <definedName name="tyery" localSheetId="12">{"via1",#N/A,TRUE,"general";"via2",#N/A,TRUE,"general";"via3",#N/A,TRUE,"general"}</definedName>
    <definedName name="tyery" localSheetId="11">{"via1",#N/A,TRUE,"general";"via2",#N/A,TRUE,"general";"via3",#N/A,TRUE,"general"}</definedName>
    <definedName name="tyery" localSheetId="13">{"via1",#N/A,TRUE,"general";"via2",#N/A,TRUE,"general";"via3",#N/A,TRUE,"general"}</definedName>
    <definedName name="tyery" localSheetId="15">{"via1",#N/A,TRUE,"general";"via2",#N/A,TRUE,"general";"via3",#N/A,TRUE,"general"}</definedName>
    <definedName name="tyery" localSheetId="14">{"via1",#N/A,TRUE,"general";"via2",#N/A,TRUE,"general";"via3",#N/A,TRUE,"general"}</definedName>
    <definedName name="tyery">{"via1",#N/A,TRUE,"general";"via2",#N/A,TRUE,"general";"via3",#N/A,TRUE,"general"}</definedName>
    <definedName name="tyj" localSheetId="12">{"TAB1",#N/A,TRUE,"GENERAL";"TAB2",#N/A,TRUE,"GENERAL";"TAB3",#N/A,TRUE,"GENERAL";"TAB4",#N/A,TRUE,"GENERAL";"TAB5",#N/A,TRUE,"GENERAL"}</definedName>
    <definedName name="tyj" localSheetId="11">{"TAB1",#N/A,TRUE,"GENERAL";"TAB2",#N/A,TRUE,"GENERAL";"TAB3",#N/A,TRUE,"GENERAL";"TAB4",#N/A,TRUE,"GENERAL";"TAB5",#N/A,TRUE,"GENERAL"}</definedName>
    <definedName name="tyj" localSheetId="13">{"TAB1",#N/A,TRUE,"GENERAL";"TAB2",#N/A,TRUE,"GENERAL";"TAB3",#N/A,TRUE,"GENERAL";"TAB4",#N/A,TRUE,"GENERAL";"TAB5",#N/A,TRUE,"GENERAL"}</definedName>
    <definedName name="tyj" localSheetId="15">{"TAB1",#N/A,TRUE,"GENERAL";"TAB2",#N/A,TRUE,"GENERAL";"TAB3",#N/A,TRUE,"GENERAL";"TAB4",#N/A,TRUE,"GENERAL";"TAB5",#N/A,TRUE,"GENERAL"}</definedName>
    <definedName name="tyj" localSheetId="14">{"TAB1",#N/A,TRUE,"GENERAL";"TAB2",#N/A,TRUE,"GENERAL";"TAB3",#N/A,TRUE,"GENERAL";"TAB4",#N/A,TRUE,"GENERAL";"TAB5",#N/A,TRUE,"GENERAL"}</definedName>
    <definedName name="tyj">{"TAB1",#N/A,TRUE,"GENERAL";"TAB2",#N/A,TRUE,"GENERAL";"TAB3",#N/A,TRUE,"GENERAL";"TAB4",#N/A,TRUE,"GENERAL";"TAB5",#N/A,TRUE,"GENERAL"}</definedName>
    <definedName name="tyjtyj" localSheetId="12">{"TAB1",#N/A,TRUE,"GENERAL";"TAB2",#N/A,TRUE,"GENERAL";"TAB3",#N/A,TRUE,"GENERAL";"TAB4",#N/A,TRUE,"GENERAL";"TAB5",#N/A,TRUE,"GENERAL"}</definedName>
    <definedName name="tyjtyj" localSheetId="11">{"TAB1",#N/A,TRUE,"GENERAL";"TAB2",#N/A,TRUE,"GENERAL";"TAB3",#N/A,TRUE,"GENERAL";"TAB4",#N/A,TRUE,"GENERAL";"TAB5",#N/A,TRUE,"GENERAL"}</definedName>
    <definedName name="tyjtyj" localSheetId="13">{"TAB1",#N/A,TRUE,"GENERAL";"TAB2",#N/A,TRUE,"GENERAL";"TAB3",#N/A,TRUE,"GENERAL";"TAB4",#N/A,TRUE,"GENERAL";"TAB5",#N/A,TRUE,"GENERAL"}</definedName>
    <definedName name="tyjtyj" localSheetId="15">{"TAB1",#N/A,TRUE,"GENERAL";"TAB2",#N/A,TRUE,"GENERAL";"TAB3",#N/A,TRUE,"GENERAL";"TAB4",#N/A,TRUE,"GENERAL";"TAB5",#N/A,TRUE,"GENERAL"}</definedName>
    <definedName name="tyjtyj" localSheetId="14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 localSheetId="12">{"TAB1",#N/A,TRUE,"GENERAL";"TAB2",#N/A,TRUE,"GENERAL";"TAB3",#N/A,TRUE,"GENERAL";"TAB4",#N/A,TRUE,"GENERAL";"TAB5",#N/A,TRUE,"GENERAL"}</definedName>
    <definedName name="tyjytjuyjuy" localSheetId="11">{"TAB1",#N/A,TRUE,"GENERAL";"TAB2",#N/A,TRUE,"GENERAL";"TAB3",#N/A,TRUE,"GENERAL";"TAB4",#N/A,TRUE,"GENERAL";"TAB5",#N/A,TRUE,"GENERAL"}</definedName>
    <definedName name="tyjytjuyjuy" localSheetId="13">{"TAB1",#N/A,TRUE,"GENERAL";"TAB2",#N/A,TRUE,"GENERAL";"TAB3",#N/A,TRUE,"GENERAL";"TAB4",#N/A,TRUE,"GENERAL";"TAB5",#N/A,TRUE,"GENERAL"}</definedName>
    <definedName name="tyjytjuyjuy" localSheetId="15">{"TAB1",#N/A,TRUE,"GENERAL";"TAB2",#N/A,TRUE,"GENERAL";"TAB3",#N/A,TRUE,"GENERAL";"TAB4",#N/A,TRUE,"GENERAL";"TAB5",#N/A,TRUE,"GENERAL"}</definedName>
    <definedName name="tyjytjuyjuy" localSheetId="14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 localSheetId="12">{"via1",#N/A,TRUE,"general";"via2",#N/A,TRUE,"general";"via3",#N/A,TRUE,"general"}</definedName>
    <definedName name="tyk" localSheetId="11">{"via1",#N/A,TRUE,"general";"via2",#N/A,TRUE,"general";"via3",#N/A,TRUE,"general"}</definedName>
    <definedName name="tyk" localSheetId="13">{"via1",#N/A,TRUE,"general";"via2",#N/A,TRUE,"general";"via3",#N/A,TRUE,"general"}</definedName>
    <definedName name="tyk" localSheetId="15">{"via1",#N/A,TRUE,"general";"via2",#N/A,TRUE,"general";"via3",#N/A,TRUE,"general"}</definedName>
    <definedName name="tyk" localSheetId="14">{"via1",#N/A,TRUE,"general";"via2",#N/A,TRUE,"general";"via3",#N/A,TRUE,"general"}</definedName>
    <definedName name="tyk">{"via1",#N/A,TRUE,"general";"via2",#N/A,TRUE,"general";"via3",#N/A,TRUE,"general"}</definedName>
    <definedName name="tym" localSheetId="12">{"via1",#N/A,TRUE,"general";"via2",#N/A,TRUE,"general";"via3",#N/A,TRUE,"general"}</definedName>
    <definedName name="tym" localSheetId="11">{"via1",#N/A,TRUE,"general";"via2",#N/A,TRUE,"general";"via3",#N/A,TRUE,"general"}</definedName>
    <definedName name="tym" localSheetId="13">{"via1",#N/A,TRUE,"general";"via2",#N/A,TRUE,"general";"via3",#N/A,TRUE,"general"}</definedName>
    <definedName name="tym" localSheetId="15">{"via1",#N/A,TRUE,"general";"via2",#N/A,TRUE,"general";"via3",#N/A,TRUE,"general"}</definedName>
    <definedName name="tym" localSheetId="14">{"via1",#N/A,TRUE,"general";"via2",#N/A,TRUE,"general";"via3",#N/A,TRUE,"general"}</definedName>
    <definedName name="tym">{"via1",#N/A,TRUE,"general";"via2",#N/A,TRUE,"general";"via3",#N/A,TRUE,"general"}</definedName>
    <definedName name="tyr" localSheetId="12">{"via1",#N/A,TRUE,"general";"via2",#N/A,TRUE,"general";"via3",#N/A,TRUE,"general"}</definedName>
    <definedName name="tyr" localSheetId="11">{"via1",#N/A,TRUE,"general";"via2",#N/A,TRUE,"general";"via3",#N/A,TRUE,"general"}</definedName>
    <definedName name="tyr" localSheetId="13">{"via1",#N/A,TRUE,"general";"via2",#N/A,TRUE,"general";"via3",#N/A,TRUE,"general"}</definedName>
    <definedName name="tyr" localSheetId="15">{"via1",#N/A,TRUE,"general";"via2",#N/A,TRUE,"general";"via3",#N/A,TRUE,"general"}</definedName>
    <definedName name="tyr" localSheetId="14">{"via1",#N/A,TRUE,"general";"via2",#N/A,TRUE,"general";"via3",#N/A,TRUE,"general"}</definedName>
    <definedName name="tyr">{"via1",#N/A,TRUE,"general";"via2",#N/A,TRUE,"general";"via3",#N/A,TRUE,"general"}</definedName>
    <definedName name="tytgfhgfh" localSheetId="12">{"TAB1",#N/A,TRUE,"GENERAL";"TAB2",#N/A,TRUE,"GENERAL";"TAB3",#N/A,TRUE,"GENERAL";"TAB4",#N/A,TRUE,"GENERAL";"TAB5",#N/A,TRUE,"GENERAL"}</definedName>
    <definedName name="tytgfhgfh" localSheetId="11">{"TAB1",#N/A,TRUE,"GENERAL";"TAB2",#N/A,TRUE,"GENERAL";"TAB3",#N/A,TRUE,"GENERAL";"TAB4",#N/A,TRUE,"GENERAL";"TAB5",#N/A,TRUE,"GENERAL"}</definedName>
    <definedName name="tytgfhgfh" localSheetId="13">{"TAB1",#N/A,TRUE,"GENERAL";"TAB2",#N/A,TRUE,"GENERAL";"TAB3",#N/A,TRUE,"GENERAL";"TAB4",#N/A,TRUE,"GENERAL";"TAB5",#N/A,TRUE,"GENERAL"}</definedName>
    <definedName name="tytgfhgfh" localSheetId="15">{"TAB1",#N/A,TRUE,"GENERAL";"TAB2",#N/A,TRUE,"GENERAL";"TAB3",#N/A,TRUE,"GENERAL";"TAB4",#N/A,TRUE,"GENERAL";"TAB5",#N/A,TRUE,"GENERAL"}</definedName>
    <definedName name="tytgfhgfh" localSheetId="14">{"TAB1",#N/A,TRUE,"GENERAL";"TAB2",#N/A,TRUE,"GENERAL";"TAB3",#N/A,TRUE,"GENERAL";"TAB4",#N/A,TRUE,"GENERAL";"TAB5",#N/A,TRUE,"GENERAL"}</definedName>
    <definedName name="tytgfhgfh">{"TAB1",#N/A,TRUE,"GENERAL";"TAB2",#N/A,TRUE,"GENERAL";"TAB3",#N/A,TRUE,"GENERAL";"TAB4",#N/A,TRUE,"GENERAL";"TAB5",#N/A,TRUE,"GENERAL"}</definedName>
    <definedName name="tyty" localSheetId="12">{"TAB1",#N/A,TRUE,"GENERAL";"TAB2",#N/A,TRUE,"GENERAL";"TAB3",#N/A,TRUE,"GENERAL";"TAB4",#N/A,TRUE,"GENERAL";"TAB5",#N/A,TRUE,"GENERAL"}</definedName>
    <definedName name="tyty" localSheetId="11">{"TAB1",#N/A,TRUE,"GENERAL";"TAB2",#N/A,TRUE,"GENERAL";"TAB3",#N/A,TRUE,"GENERAL";"TAB4",#N/A,TRUE,"GENERAL";"TAB5",#N/A,TRUE,"GENERAL"}</definedName>
    <definedName name="tyty" localSheetId="13">{"TAB1",#N/A,TRUE,"GENERAL";"TAB2",#N/A,TRUE,"GENERAL";"TAB3",#N/A,TRUE,"GENERAL";"TAB4",#N/A,TRUE,"GENERAL";"TAB5",#N/A,TRUE,"GENERAL"}</definedName>
    <definedName name="tyty" localSheetId="15">{"TAB1",#N/A,TRUE,"GENERAL";"TAB2",#N/A,TRUE,"GENERAL";"TAB3",#N/A,TRUE,"GENERAL";"TAB4",#N/A,TRUE,"GENERAL";"TAB5",#N/A,TRUE,"GENERAL"}</definedName>
    <definedName name="tyty" localSheetId="14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 localSheetId="12">{"TAB1",#N/A,TRUE,"GENERAL";"TAB2",#N/A,TRUE,"GENERAL";"TAB3",#N/A,TRUE,"GENERAL";"TAB4",#N/A,TRUE,"GENERAL";"TAB5",#N/A,TRUE,"GENERAL"}</definedName>
    <definedName name="TYUIYI" localSheetId="11">{"TAB1",#N/A,TRUE,"GENERAL";"TAB2",#N/A,TRUE,"GENERAL";"TAB3",#N/A,TRUE,"GENERAL";"TAB4",#N/A,TRUE,"GENERAL";"TAB5",#N/A,TRUE,"GENERAL"}</definedName>
    <definedName name="TYUIYI" localSheetId="13">{"TAB1",#N/A,TRUE,"GENERAL";"TAB2",#N/A,TRUE,"GENERAL";"TAB3",#N/A,TRUE,"GENERAL";"TAB4",#N/A,TRUE,"GENERAL";"TAB5",#N/A,TRUE,"GENERAL"}</definedName>
    <definedName name="TYUIYI" localSheetId="15">{"TAB1",#N/A,TRUE,"GENERAL";"TAB2",#N/A,TRUE,"GENERAL";"TAB3",#N/A,TRUE,"GENERAL";"TAB4",#N/A,TRUE,"GENERAL";"TAB5",#N/A,TRUE,"GENERAL"}</definedName>
    <definedName name="TYUIYI" localSheetId="14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 localSheetId="12">{"TAB1",#N/A,TRUE,"GENERAL";"TAB2",#N/A,TRUE,"GENERAL";"TAB3",#N/A,TRUE,"GENERAL";"TAB4",#N/A,TRUE,"GENERAL";"TAB5",#N/A,TRUE,"GENERAL"}</definedName>
    <definedName name="tyujh" localSheetId="11">{"TAB1",#N/A,TRUE,"GENERAL";"TAB2",#N/A,TRUE,"GENERAL";"TAB3",#N/A,TRUE,"GENERAL";"TAB4",#N/A,TRUE,"GENERAL";"TAB5",#N/A,TRUE,"GENERAL"}</definedName>
    <definedName name="tyujh" localSheetId="13">{"TAB1",#N/A,TRUE,"GENERAL";"TAB2",#N/A,TRUE,"GENERAL";"TAB3",#N/A,TRUE,"GENERAL";"TAB4",#N/A,TRUE,"GENERAL";"TAB5",#N/A,TRUE,"GENERAL"}</definedName>
    <definedName name="tyujh" localSheetId="15">{"TAB1",#N/A,TRUE,"GENERAL";"TAB2",#N/A,TRUE,"GENERAL";"TAB3",#N/A,TRUE,"GENERAL";"TAB4",#N/A,TRUE,"GENERAL";"TAB5",#N/A,TRUE,"GENERAL"}</definedName>
    <definedName name="tyujh" localSheetId="14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 localSheetId="12">{"TAB1",#N/A,TRUE,"GENERAL";"TAB2",#N/A,TRUE,"GENERAL";"TAB3",#N/A,TRUE,"GENERAL";"TAB4",#N/A,TRUE,"GENERAL";"TAB5",#N/A,TRUE,"GENERAL"}</definedName>
    <definedName name="tyuty" localSheetId="11">{"TAB1",#N/A,TRUE,"GENERAL";"TAB2",#N/A,TRUE,"GENERAL";"TAB3",#N/A,TRUE,"GENERAL";"TAB4",#N/A,TRUE,"GENERAL";"TAB5",#N/A,TRUE,"GENERAL"}</definedName>
    <definedName name="tyuty" localSheetId="13">{"TAB1",#N/A,TRUE,"GENERAL";"TAB2",#N/A,TRUE,"GENERAL";"TAB3",#N/A,TRUE,"GENERAL";"TAB4",#N/A,TRUE,"GENERAL";"TAB5",#N/A,TRUE,"GENERAL"}</definedName>
    <definedName name="tyuty" localSheetId="15">{"TAB1",#N/A,TRUE,"GENERAL";"TAB2",#N/A,TRUE,"GENERAL";"TAB3",#N/A,TRUE,"GENERAL";"TAB4",#N/A,TRUE,"GENERAL";"TAB5",#N/A,TRUE,"GENERAL"}</definedName>
    <definedName name="tyuty" localSheetId="14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 localSheetId="12">{"via1",#N/A,TRUE,"general";"via2",#N/A,TRUE,"general";"via3",#N/A,TRUE,"general"}</definedName>
    <definedName name="tyutyu" localSheetId="11">{"via1",#N/A,TRUE,"general";"via2",#N/A,TRUE,"general";"via3",#N/A,TRUE,"general"}</definedName>
    <definedName name="tyutyu" localSheetId="13">{"via1",#N/A,TRUE,"general";"via2",#N/A,TRUE,"general";"via3",#N/A,TRUE,"general"}</definedName>
    <definedName name="tyutyu" localSheetId="15">{"via1",#N/A,TRUE,"general";"via2",#N/A,TRUE,"general";"via3",#N/A,TRUE,"general"}</definedName>
    <definedName name="tyutyu" localSheetId="14">{"via1",#N/A,TRUE,"general";"via2",#N/A,TRUE,"general";"via3",#N/A,TRUE,"general"}</definedName>
    <definedName name="tyutyu">{"via1",#N/A,TRUE,"general";"via2",#N/A,TRUE,"general";"via3",#N/A,TRUE,"general"}</definedName>
    <definedName name="tyxg" localSheetId="12">{"via1",#N/A,TRUE,"general";"via2",#N/A,TRUE,"general";"via3",#N/A,TRUE,"general"}</definedName>
    <definedName name="tyxg" localSheetId="11">{"via1",#N/A,TRUE,"general";"via2",#N/A,TRUE,"general";"via3",#N/A,TRUE,"general"}</definedName>
    <definedName name="tyxg" localSheetId="13">{"via1",#N/A,TRUE,"general";"via2",#N/A,TRUE,"general";"via3",#N/A,TRUE,"general"}</definedName>
    <definedName name="tyxg" localSheetId="15">{"via1",#N/A,TRUE,"general";"via2",#N/A,TRUE,"general";"via3",#N/A,TRUE,"general"}</definedName>
    <definedName name="tyxg" localSheetId="14">{"via1",#N/A,TRUE,"general";"via2",#N/A,TRUE,"general";"via3",#N/A,TRUE,"general"}</definedName>
    <definedName name="tyxg">{"via1",#N/A,TRUE,"general";"via2",#N/A,TRUE,"general";"via3",#N/A,TRUE,"general"}</definedName>
    <definedName name="Tz" localSheetId="8">#REF!</definedName>
    <definedName name="Tz">#REF!</definedName>
    <definedName name="U" localSheetId="8">#REF!</definedName>
    <definedName name="U">#REF!</definedName>
    <definedName name="u3u" localSheetId="12">{"TAB1",#N/A,TRUE,"GENERAL";"TAB2",#N/A,TRUE,"GENERAL";"TAB3",#N/A,TRUE,"GENERAL";"TAB4",#N/A,TRUE,"GENERAL";"TAB5",#N/A,TRUE,"GENERAL"}</definedName>
    <definedName name="u3u" localSheetId="11">{"TAB1",#N/A,TRUE,"GENERAL";"TAB2",#N/A,TRUE,"GENERAL";"TAB3",#N/A,TRUE,"GENERAL";"TAB4",#N/A,TRUE,"GENERAL";"TAB5",#N/A,TRUE,"GENERAL"}</definedName>
    <definedName name="u3u" localSheetId="13">{"TAB1",#N/A,TRUE,"GENERAL";"TAB2",#N/A,TRUE,"GENERAL";"TAB3",#N/A,TRUE,"GENERAL";"TAB4",#N/A,TRUE,"GENERAL";"TAB5",#N/A,TRUE,"GENERAL"}</definedName>
    <definedName name="u3u" localSheetId="15">{"TAB1",#N/A,TRUE,"GENERAL";"TAB2",#N/A,TRUE,"GENERAL";"TAB3",#N/A,TRUE,"GENERAL";"TAB4",#N/A,TRUE,"GENERAL";"TAB5",#N/A,TRUE,"GENERAL"}</definedName>
    <definedName name="u3u" localSheetId="14">{"TAB1",#N/A,TRUE,"GENERAL";"TAB2",#N/A,TRUE,"GENERAL";"TAB3",#N/A,TRUE,"GENERAL";"TAB4",#N/A,TRUE,"GENERAL";"TAB5",#N/A,TRUE,"GENERAL"}</definedName>
    <definedName name="u3u">{"TAB1",#N/A,TRUE,"GENERAL";"TAB2",#N/A,TRUE,"GENERAL";"TAB3",#N/A,TRUE,"GENERAL";"TAB4",#N/A,TRUE,"GENERAL";"TAB5",#N/A,TRUE,"GENERAL"}</definedName>
    <definedName name="u7u7" localSheetId="12">{"TAB1",#N/A,TRUE,"GENERAL";"TAB2",#N/A,TRUE,"GENERAL";"TAB3",#N/A,TRUE,"GENERAL";"TAB4",#N/A,TRUE,"GENERAL";"TAB5",#N/A,TRUE,"GENERAL"}</definedName>
    <definedName name="u7u7" localSheetId="11">{"TAB1",#N/A,TRUE,"GENERAL";"TAB2",#N/A,TRUE,"GENERAL";"TAB3",#N/A,TRUE,"GENERAL";"TAB4",#N/A,TRUE,"GENERAL";"TAB5",#N/A,TRUE,"GENERAL"}</definedName>
    <definedName name="u7u7" localSheetId="13">{"TAB1",#N/A,TRUE,"GENERAL";"TAB2",#N/A,TRUE,"GENERAL";"TAB3",#N/A,TRUE,"GENERAL";"TAB4",#N/A,TRUE,"GENERAL";"TAB5",#N/A,TRUE,"GENERAL"}</definedName>
    <definedName name="u7u7" localSheetId="15">{"TAB1",#N/A,TRUE,"GENERAL";"TAB2",#N/A,TRUE,"GENERAL";"TAB3",#N/A,TRUE,"GENERAL";"TAB4",#N/A,TRUE,"GENERAL";"TAB5",#N/A,TRUE,"GENERAL"}</definedName>
    <definedName name="u7u7" localSheetId="14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a" localSheetId="8">#REF!</definedName>
    <definedName name="Ua">#REF!</definedName>
    <definedName name="Ub" localSheetId="8">#REF!</definedName>
    <definedName name="Ub">#REF!</definedName>
    <definedName name="Ubicación">#REF!</definedName>
    <definedName name="Uc" localSheetId="8">#REF!</definedName>
    <definedName name="Uc">#REF!</definedName>
    <definedName name="Ud" localSheetId="8">#REF!</definedName>
    <definedName name="Ud">#REF!</definedName>
    <definedName name="Ue" localSheetId="8">#REF!</definedName>
    <definedName name="Ue">#REF!</definedName>
    <definedName name="Uf" localSheetId="8">#REF!</definedName>
    <definedName name="Uf">#REF!</definedName>
    <definedName name="Ug" localSheetId="8">#REF!</definedName>
    <definedName name="Ug">#REF!</definedName>
    <definedName name="Uh" localSheetId="8">#REF!</definedName>
    <definedName name="Uh">#REF!</definedName>
    <definedName name="UI" localSheetId="12">{"via1",#N/A,TRUE,"general";"via2",#N/A,TRUE,"general";"via3",#N/A,TRUE,"general"}</definedName>
    <definedName name="UI" localSheetId="11">{"via1",#N/A,TRUE,"general";"via2",#N/A,TRUE,"general";"via3",#N/A,TRUE,"general"}</definedName>
    <definedName name="UI" localSheetId="13">{"via1",#N/A,TRUE,"general";"via2",#N/A,TRUE,"general";"via3",#N/A,TRUE,"general"}</definedName>
    <definedName name="UI" localSheetId="15">{"via1",#N/A,TRUE,"general";"via2",#N/A,TRUE,"general";"via3",#N/A,TRUE,"general"}</definedName>
    <definedName name="UI" localSheetId="14">{"via1",#N/A,TRUE,"general";"via2",#N/A,TRUE,"general";"via3",#N/A,TRUE,"general"}</definedName>
    <definedName name="UI">{"via1",#N/A,TRUE,"general";"via2",#N/A,TRUE,"general";"via3",#N/A,TRUE,"general"}</definedName>
    <definedName name="uijhj" localSheetId="12">{"via1",#N/A,TRUE,"general";"via2",#N/A,TRUE,"general";"via3",#N/A,TRUE,"general"}</definedName>
    <definedName name="uijhj" localSheetId="11">{"via1",#N/A,TRUE,"general";"via2",#N/A,TRUE,"general";"via3",#N/A,TRUE,"general"}</definedName>
    <definedName name="uijhj" localSheetId="13">{"via1",#N/A,TRUE,"general";"via2",#N/A,TRUE,"general";"via3",#N/A,TRUE,"general"}</definedName>
    <definedName name="uijhj" localSheetId="15">{"via1",#N/A,TRUE,"general";"via2",#N/A,TRUE,"general";"via3",#N/A,TRUE,"general"}</definedName>
    <definedName name="uijhj" localSheetId="14">{"via1",#N/A,TRUE,"general";"via2",#N/A,TRUE,"general";"via3",#N/A,TRUE,"general"}</definedName>
    <definedName name="uijhj">{"via1",#N/A,TRUE,"general";"via2",#N/A,TRUE,"general";"via3",#N/A,TRUE,"general"}</definedName>
    <definedName name="uio" localSheetId="12">{"TAB1",#N/A,TRUE,"GENERAL";"TAB2",#N/A,TRUE,"GENERAL";"TAB3",#N/A,TRUE,"GENERAL";"TAB4",#N/A,TRUE,"GENERAL";"TAB5",#N/A,TRUE,"GENERAL"}</definedName>
    <definedName name="uio" localSheetId="11">{"TAB1",#N/A,TRUE,"GENERAL";"TAB2",#N/A,TRUE,"GENERAL";"TAB3",#N/A,TRUE,"GENERAL";"TAB4",#N/A,TRUE,"GENERAL";"TAB5",#N/A,TRUE,"GENERAL"}</definedName>
    <definedName name="uio" localSheetId="13">{"TAB1",#N/A,TRUE,"GENERAL";"TAB2",#N/A,TRUE,"GENERAL";"TAB3",#N/A,TRUE,"GENERAL";"TAB4",#N/A,TRUE,"GENERAL";"TAB5",#N/A,TRUE,"GENERAL"}</definedName>
    <definedName name="uio" localSheetId="15">{"TAB1",#N/A,TRUE,"GENERAL";"TAB2",#N/A,TRUE,"GENERAL";"TAB3",#N/A,TRUE,"GENERAL";"TAB4",#N/A,TRUE,"GENERAL";"TAB5",#N/A,TRUE,"GENERAL"}</definedName>
    <definedName name="uio" localSheetId="14">{"TAB1",#N/A,TRUE,"GENERAL";"TAB2",#N/A,TRUE,"GENERAL";"TAB3",#N/A,TRUE,"GENERAL";"TAB4",#N/A,TRUE,"GENERAL";"TAB5",#N/A,TRUE,"GENERAL"}</definedName>
    <definedName name="uio">{"TAB1",#N/A,TRUE,"GENERAL";"TAB2",#N/A,TRUE,"GENERAL";"TAB3",#N/A,TRUE,"GENERAL";"TAB4",#N/A,TRUE,"GENERAL";"TAB5",#N/A,TRUE,"GENERAL"}</definedName>
    <definedName name="uiou" localSheetId="12">{"TAB1",#N/A,TRUE,"GENERAL";"TAB2",#N/A,TRUE,"GENERAL";"TAB3",#N/A,TRUE,"GENERAL";"TAB4",#N/A,TRUE,"GENERAL";"TAB5",#N/A,TRUE,"GENERAL"}</definedName>
    <definedName name="uiou" localSheetId="11">{"TAB1",#N/A,TRUE,"GENERAL";"TAB2",#N/A,TRUE,"GENERAL";"TAB3",#N/A,TRUE,"GENERAL";"TAB4",#N/A,TRUE,"GENERAL";"TAB5",#N/A,TRUE,"GENERAL"}</definedName>
    <definedName name="uiou" localSheetId="13">{"TAB1",#N/A,TRUE,"GENERAL";"TAB2",#N/A,TRUE,"GENERAL";"TAB3",#N/A,TRUE,"GENERAL";"TAB4",#N/A,TRUE,"GENERAL";"TAB5",#N/A,TRUE,"GENERAL"}</definedName>
    <definedName name="uiou" localSheetId="15">{"TAB1",#N/A,TRUE,"GENERAL";"TAB2",#N/A,TRUE,"GENERAL";"TAB3",#N/A,TRUE,"GENERAL";"TAB4",#N/A,TRUE,"GENERAL";"TAB5",#N/A,TRUE,"GENERAL"}</definedName>
    <definedName name="uiou" localSheetId="14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 localSheetId="12">{"via1",#N/A,TRUE,"general";"via2",#N/A,TRUE,"general";"via3",#N/A,TRUE,"general"}</definedName>
    <definedName name="uir" localSheetId="11">{"via1",#N/A,TRUE,"general";"via2",#N/A,TRUE,"general";"via3",#N/A,TRUE,"general"}</definedName>
    <definedName name="uir" localSheetId="13">{"via1",#N/A,TRUE,"general";"via2",#N/A,TRUE,"general";"via3",#N/A,TRUE,"general"}</definedName>
    <definedName name="uir" localSheetId="15">{"via1",#N/A,TRUE,"general";"via2",#N/A,TRUE,"general";"via3",#N/A,TRUE,"general"}</definedName>
    <definedName name="uir" localSheetId="14">{"via1",#N/A,TRUE,"general";"via2",#N/A,TRUE,"general";"via3",#N/A,TRUE,"general"}</definedName>
    <definedName name="uir">{"via1",#N/A,TRUE,"general";"via2",#N/A,TRUE,"general";"via3",#N/A,TRUE,"general"}</definedName>
    <definedName name="uituii" localSheetId="12">{"TAB1",#N/A,TRUE,"GENERAL";"TAB2",#N/A,TRUE,"GENERAL";"TAB3",#N/A,TRUE,"GENERAL";"TAB4",#N/A,TRUE,"GENERAL";"TAB5",#N/A,TRUE,"GENERAL"}</definedName>
    <definedName name="uituii" localSheetId="11">{"TAB1",#N/A,TRUE,"GENERAL";"TAB2",#N/A,TRUE,"GENERAL";"TAB3",#N/A,TRUE,"GENERAL";"TAB4",#N/A,TRUE,"GENERAL";"TAB5",#N/A,TRUE,"GENERAL"}</definedName>
    <definedName name="uituii" localSheetId="13">{"TAB1",#N/A,TRUE,"GENERAL";"TAB2",#N/A,TRUE,"GENERAL";"TAB3",#N/A,TRUE,"GENERAL";"TAB4",#N/A,TRUE,"GENERAL";"TAB5",#N/A,TRUE,"GENERAL"}</definedName>
    <definedName name="uituii" localSheetId="15">{"TAB1",#N/A,TRUE,"GENERAL";"TAB2",#N/A,TRUE,"GENERAL";"TAB3",#N/A,TRUE,"GENERAL";"TAB4",#N/A,TRUE,"GENERAL";"TAB5",#N/A,TRUE,"GENERAL"}</definedName>
    <definedName name="uituii" localSheetId="14">{"TAB1",#N/A,TRUE,"GENERAL";"TAB2",#N/A,TRUE,"GENERAL";"TAB3",#N/A,TRUE,"GENERAL";"TAB4",#N/A,TRUE,"GENERAL";"TAB5",#N/A,TRUE,"GENERAL"}</definedName>
    <definedName name="uituii">{"TAB1",#N/A,TRUE,"GENERAL";"TAB2",#N/A,TRUE,"GENERAL";"TAB3",#N/A,TRUE,"GENERAL";"TAB4",#N/A,TRUE,"GENERAL";"TAB5",#N/A,TRUE,"GENERAL"}</definedName>
    <definedName name="uityjj" localSheetId="12">{"via1",#N/A,TRUE,"general";"via2",#N/A,TRUE,"general";"via3",#N/A,TRUE,"general"}</definedName>
    <definedName name="uityjj" localSheetId="11">{"via1",#N/A,TRUE,"general";"via2",#N/A,TRUE,"general";"via3",#N/A,TRUE,"general"}</definedName>
    <definedName name="uityjj" localSheetId="13">{"via1",#N/A,TRUE,"general";"via2",#N/A,TRUE,"general";"via3",#N/A,TRUE,"general"}</definedName>
    <definedName name="uityjj" localSheetId="15">{"via1",#N/A,TRUE,"general";"via2",#N/A,TRUE,"general";"via3",#N/A,TRUE,"general"}</definedName>
    <definedName name="uityjj" localSheetId="14">{"via1",#N/A,TRUE,"general";"via2",#N/A,TRUE,"general";"via3",#N/A,TRUE,"general"}</definedName>
    <definedName name="uityjj">{"via1",#N/A,TRUE,"general";"via2",#N/A,TRUE,"general";"via3",#N/A,TRUE,"general"}</definedName>
    <definedName name="uiufgj" localSheetId="12">{"TAB1",#N/A,TRUE,"GENERAL";"TAB2",#N/A,TRUE,"GENERAL";"TAB3",#N/A,TRUE,"GENERAL";"TAB4",#N/A,TRUE,"GENERAL";"TAB5",#N/A,TRUE,"GENERAL"}</definedName>
    <definedName name="uiufgj" localSheetId="11">{"TAB1",#N/A,TRUE,"GENERAL";"TAB2",#N/A,TRUE,"GENERAL";"TAB3",#N/A,TRUE,"GENERAL";"TAB4",#N/A,TRUE,"GENERAL";"TAB5",#N/A,TRUE,"GENERAL"}</definedName>
    <definedName name="uiufgj" localSheetId="13">{"TAB1",#N/A,TRUE,"GENERAL";"TAB2",#N/A,TRUE,"GENERAL";"TAB3",#N/A,TRUE,"GENERAL";"TAB4",#N/A,TRUE,"GENERAL";"TAB5",#N/A,TRUE,"GENERAL"}</definedName>
    <definedName name="uiufgj" localSheetId="15">{"TAB1",#N/A,TRUE,"GENERAL";"TAB2",#N/A,TRUE,"GENERAL";"TAB3",#N/A,TRUE,"GENERAL";"TAB4",#N/A,TRUE,"GENERAL";"TAB5",#N/A,TRUE,"GENERAL"}</definedName>
    <definedName name="uiufgj" localSheetId="14">{"TAB1",#N/A,TRUE,"GENERAL";"TAB2",#N/A,TRUE,"GENERAL";"TAB3",#N/A,TRUE,"GENERAL";"TAB4",#N/A,TRUE,"GENERAL";"TAB5",#N/A,TRUE,"GENERAL"}</definedName>
    <definedName name="uiufgj">{"TAB1",#N/A,TRUE,"GENERAL";"TAB2",#N/A,TRUE,"GENERAL";"TAB3",#N/A,TRUE,"GENERAL";"TAB4",#N/A,TRUE,"GENERAL";"TAB5",#N/A,TRUE,"GENERAL"}</definedName>
    <definedName name="UIUYI" localSheetId="12">{"TAB1",#N/A,TRUE,"GENERAL";"TAB2",#N/A,TRUE,"GENERAL";"TAB3",#N/A,TRUE,"GENERAL";"TAB4",#N/A,TRUE,"GENERAL";"TAB5",#N/A,TRUE,"GENERAL"}</definedName>
    <definedName name="UIUYI" localSheetId="11">{"TAB1",#N/A,TRUE,"GENERAL";"TAB2",#N/A,TRUE,"GENERAL";"TAB3",#N/A,TRUE,"GENERAL";"TAB4",#N/A,TRUE,"GENERAL";"TAB5",#N/A,TRUE,"GENERAL"}</definedName>
    <definedName name="UIUYI" localSheetId="13">{"TAB1",#N/A,TRUE,"GENERAL";"TAB2",#N/A,TRUE,"GENERAL";"TAB3",#N/A,TRUE,"GENERAL";"TAB4",#N/A,TRUE,"GENERAL";"TAB5",#N/A,TRUE,"GENERAL"}</definedName>
    <definedName name="UIUYI" localSheetId="15">{"TAB1",#N/A,TRUE,"GENERAL";"TAB2",#N/A,TRUE,"GENERAL";"TAB3",#N/A,TRUE,"GENERAL";"TAB4",#N/A,TRUE,"GENERAL";"TAB5",#N/A,TRUE,"GENERAL"}</definedName>
    <definedName name="UIUYI" localSheetId="14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j" localSheetId="8">#REF!</definedName>
    <definedName name="Uj">#REF!</definedName>
    <definedName name="Uk" localSheetId="8">#REF!</definedName>
    <definedName name="Uk">#REF!</definedName>
    <definedName name="Ull" localSheetId="8">#REF!</definedName>
    <definedName name="Ull">#REF!</definedName>
    <definedName name="Um" localSheetId="8">#REF!</definedName>
    <definedName name="Um">#REF!</definedName>
    <definedName name="Un" localSheetId="8">#REF!</definedName>
    <definedName name="Un">#REF!</definedName>
    <definedName name="UNIDAD">[70]Material!$B$3:$B$65538</definedName>
    <definedName name="UNIDAD1">[59]ITEMS!$C$2</definedName>
    <definedName name="UNIDAD521" localSheetId="8">[60]ITEMS!$C$522</definedName>
    <definedName name="UNIDAD521">[61]ITEMS!$C$522</definedName>
    <definedName name="unidades">[92]Listado!$AI$2:$AI$85</definedName>
    <definedName name="Unión_bajante_canal_raingo">[16]Precios!$C$271</definedName>
    <definedName name="UNION_CANAL_PVC_AMAZONA">'[14]LISTA DE MATERIALES'!$D$334</definedName>
    <definedName name="Union_Canal_Raingo">[16]Precios!$C$268</definedName>
    <definedName name="UNION_DE_MECANICA_2" localSheetId="8">#REF!</definedName>
    <definedName name="UNION_DE_MECANICA_2">#REF!</definedName>
    <definedName name="UNION_DE_MECANICA_3" localSheetId="8">#REF!</definedName>
    <definedName name="UNION_DE_MECANICA_3">#REF!</definedName>
    <definedName name="UNION_DE_MECANICA_4" localSheetId="8">#REF!</definedName>
    <definedName name="UNION_DE_MECANICA_4">#REF!</definedName>
    <definedName name="UNION_DE_REPARACION_2__P.V.C" localSheetId="8">#REF!</definedName>
    <definedName name="UNION_DE_REPARACION_2__P.V.C">#REF!</definedName>
    <definedName name="UNION_DE_REPARACION_3" localSheetId="8">#REF!</definedName>
    <definedName name="UNION_DE_REPARACION_3">#REF!</definedName>
    <definedName name="UNION_DE_REPARACION_3__P.V.C" localSheetId="8">#REF!</definedName>
    <definedName name="UNION_DE_REPARACION_3__P.V.C">#REF!</definedName>
    <definedName name="UNION_DE_REPARACION_4" localSheetId="8">#REF!</definedName>
    <definedName name="UNION_DE_REPARACION_4">#REF!</definedName>
    <definedName name="UNION_P.V.C_1_2" localSheetId="8">#REF!</definedName>
    <definedName name="UNION_P.V.C_1_2">#REF!</definedName>
    <definedName name="Unión_PVC_presión_reparación_3">[16]Precios!$C$97</definedName>
    <definedName name="Unión_PVC_presión_reparación_4">[16]Precios!$C$96</definedName>
    <definedName name="Unión_PVC_presión_reparación_6">[16]Precios!$C$95</definedName>
    <definedName name="Unión_Tipo_Dresser_3">[16]Precios!$C$232</definedName>
    <definedName name="Unión_Tipo_Dresser_4">[16]Precios!$C$231</definedName>
    <definedName name="Unión_Tipo_Dresser_6">[16]Precios!$C$230</definedName>
    <definedName name="UNITARIO">[93]Unitarios!$A$3:$D$13</definedName>
    <definedName name="Unitarios">#REF!</definedName>
    <definedName name="Uñ" localSheetId="8">#REF!</definedName>
    <definedName name="Uñ">#REF!</definedName>
    <definedName name="Uo" localSheetId="8">#REF!</definedName>
    <definedName name="Uo">#REF!</definedName>
    <definedName name="UOUIV" localSheetId="12">{"TAB1",#N/A,TRUE,"GENERAL";"TAB2",#N/A,TRUE,"GENERAL";"TAB3",#N/A,TRUE,"GENERAL";"TAB4",#N/A,TRUE,"GENERAL";"TAB5",#N/A,TRUE,"GENERAL"}</definedName>
    <definedName name="UOUIV" localSheetId="11">{"TAB1",#N/A,TRUE,"GENERAL";"TAB2",#N/A,TRUE,"GENERAL";"TAB3",#N/A,TRUE,"GENERAL";"TAB4",#N/A,TRUE,"GENERAL";"TAB5",#N/A,TRUE,"GENERAL"}</definedName>
    <definedName name="UOUIV" localSheetId="13">{"TAB1",#N/A,TRUE,"GENERAL";"TAB2",#N/A,TRUE,"GENERAL";"TAB3",#N/A,TRUE,"GENERAL";"TAB4",#N/A,TRUE,"GENERAL";"TAB5",#N/A,TRUE,"GENERAL"}</definedName>
    <definedName name="UOUIV" localSheetId="15">{"TAB1",#N/A,TRUE,"GENERAL";"TAB2",#N/A,TRUE,"GENERAL";"TAB3",#N/A,TRUE,"GENERAL";"TAB4",#N/A,TRUE,"GENERAL";"TAB5",#N/A,TRUE,"GENERAL"}</definedName>
    <definedName name="UOUIV" localSheetId="14">{"TAB1",#N/A,TRUE,"GENERAL";"TAB2",#N/A,TRUE,"GENERAL";"TAB3",#N/A,TRUE,"GENERAL";"TAB4",#N/A,TRUE,"GENERAL";"TAB5",#N/A,TRUE,"GENERAL"}</definedName>
    <definedName name="UOUIV">{"TAB1",#N/A,TRUE,"GENERAL";"TAB2",#N/A,TRUE,"GENERAL";"TAB3",#N/A,TRUE,"GENERAL";"TAB4",#N/A,TRUE,"GENERAL";"TAB5",#N/A,TRUE,"GENERAL"}</definedName>
    <definedName name="Up" localSheetId="8">#REF!</definedName>
    <definedName name="Up">#REF!</definedName>
    <definedName name="Uq" localSheetId="8">#REF!</definedName>
    <definedName name="Uq">#REF!</definedName>
    <definedName name="Ur" localSheetId="8">#REF!</definedName>
    <definedName name="Ur">#REF!</definedName>
    <definedName name="UREP2">[6]precio!$F$67</definedName>
    <definedName name="UREP6">[6]precio!$F$65</definedName>
    <definedName name="uryur" localSheetId="12">{"TAB1",#N/A,TRUE,"GENERAL";"TAB2",#N/A,TRUE,"GENERAL";"TAB3",#N/A,TRUE,"GENERAL";"TAB4",#N/A,TRUE,"GENERAL";"TAB5",#N/A,TRUE,"GENERAL"}</definedName>
    <definedName name="uryur" localSheetId="11">{"TAB1",#N/A,TRUE,"GENERAL";"TAB2",#N/A,TRUE,"GENERAL";"TAB3",#N/A,TRUE,"GENERAL";"TAB4",#N/A,TRUE,"GENERAL";"TAB5",#N/A,TRUE,"GENERAL"}</definedName>
    <definedName name="uryur" localSheetId="13">{"TAB1",#N/A,TRUE,"GENERAL";"TAB2",#N/A,TRUE,"GENERAL";"TAB3",#N/A,TRUE,"GENERAL";"TAB4",#N/A,TRUE,"GENERAL";"TAB5",#N/A,TRUE,"GENERAL"}</definedName>
    <definedName name="uryur" localSheetId="15">{"TAB1",#N/A,TRUE,"GENERAL";"TAB2",#N/A,TRUE,"GENERAL";"TAB3",#N/A,TRUE,"GENERAL";"TAB4",#N/A,TRUE,"GENERAL";"TAB5",#N/A,TRUE,"GENERAL"}</definedName>
    <definedName name="uryur" localSheetId="14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s" localSheetId="8">#REF!</definedName>
    <definedName name="Us">#REF!</definedName>
    <definedName name="USU">#REF!</definedName>
    <definedName name="ut" localSheetId="8">#REF!</definedName>
    <definedName name="ut">[65]Pres.!$E$31</definedName>
    <definedName name="UTIL">#REF!</definedName>
    <definedName name="uu" localSheetId="12">{"TAB1",#N/A,TRUE,"GENERAL";"TAB2",#N/A,TRUE,"GENERAL";"TAB3",#N/A,TRUE,"GENERAL";"TAB4",#N/A,TRUE,"GENERAL";"TAB5",#N/A,TRUE,"GENERAL"}</definedName>
    <definedName name="uu" localSheetId="11">{"TAB1",#N/A,TRUE,"GENERAL";"TAB2",#N/A,TRUE,"GENERAL";"TAB3",#N/A,TRUE,"GENERAL";"TAB4",#N/A,TRUE,"GENERAL";"TAB5",#N/A,TRUE,"GENERAL"}</definedName>
    <definedName name="uu" localSheetId="13">{"TAB1",#N/A,TRUE,"GENERAL";"TAB2",#N/A,TRUE,"GENERAL";"TAB3",#N/A,TRUE,"GENERAL";"TAB4",#N/A,TRUE,"GENERAL";"TAB5",#N/A,TRUE,"GENERAL"}</definedName>
    <definedName name="uu" localSheetId="15">{"TAB1",#N/A,TRUE,"GENERAL";"TAB2",#N/A,TRUE,"GENERAL";"TAB3",#N/A,TRUE,"GENERAL";"TAB4",#N/A,TRUE,"GENERAL";"TAB5",#N/A,TRUE,"GENERAL"}</definedName>
    <definedName name="uu" localSheetId="14">{"TAB1",#N/A,TRUE,"GENERAL";"TAB2",#N/A,TRUE,"GENERAL";"TAB3",#N/A,TRUE,"GENERAL";"TAB4",#N/A,TRUE,"GENERAL";"TAB5",#N/A,TRUE,"GENERAL"}</definedName>
    <definedName name="uu">{"TAB1",#N/A,TRUE,"GENERAL";"TAB2",#N/A,TRUE,"GENERAL";"TAB3",#N/A,TRUE,"GENERAL";"TAB4",#N/A,TRUE,"GENERAL";"TAB5",#N/A,TRUE,"GENERAL"}</definedName>
    <definedName name="uuu" localSheetId="12">{"TAB1",#N/A,TRUE,"GENERAL";"TAB2",#N/A,TRUE,"GENERAL";"TAB3",#N/A,TRUE,"GENERAL";"TAB4",#N/A,TRUE,"GENERAL";"TAB5",#N/A,TRUE,"GENERAL"}</definedName>
    <definedName name="uuu" localSheetId="11">{"TAB1",#N/A,TRUE,"GENERAL";"TAB2",#N/A,TRUE,"GENERAL";"TAB3",#N/A,TRUE,"GENERAL";"TAB4",#N/A,TRUE,"GENERAL";"TAB5",#N/A,TRUE,"GENERAL"}</definedName>
    <definedName name="uuu" localSheetId="13">{"TAB1",#N/A,TRUE,"GENERAL";"TAB2",#N/A,TRUE,"GENERAL";"TAB3",#N/A,TRUE,"GENERAL";"TAB4",#N/A,TRUE,"GENERAL";"TAB5",#N/A,TRUE,"GENERAL"}</definedName>
    <definedName name="uuu" localSheetId="15">{"TAB1",#N/A,TRUE,"GENERAL";"TAB2",#N/A,TRUE,"GENERAL";"TAB3",#N/A,TRUE,"GENERAL";"TAB4",#N/A,TRUE,"GENERAL";"TAB5",#N/A,TRUE,"GENERAL"}</definedName>
    <definedName name="uuu" localSheetId="14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 localSheetId="12">{"TAB1",#N/A,TRUE,"GENERAL";"TAB2",#N/A,TRUE,"GENERAL";"TAB3",#N/A,TRUE,"GENERAL";"TAB4",#N/A,TRUE,"GENERAL";"TAB5",#N/A,TRUE,"GENERAL"}</definedName>
    <definedName name="uuuuo" localSheetId="11">{"TAB1",#N/A,TRUE,"GENERAL";"TAB2",#N/A,TRUE,"GENERAL";"TAB3",#N/A,TRUE,"GENERAL";"TAB4",#N/A,TRUE,"GENERAL";"TAB5",#N/A,TRUE,"GENERAL"}</definedName>
    <definedName name="uuuuo" localSheetId="13">{"TAB1",#N/A,TRUE,"GENERAL";"TAB2",#N/A,TRUE,"GENERAL";"TAB3",#N/A,TRUE,"GENERAL";"TAB4",#N/A,TRUE,"GENERAL";"TAB5",#N/A,TRUE,"GENERAL"}</definedName>
    <definedName name="uuuuo" localSheetId="15">{"TAB1",#N/A,TRUE,"GENERAL";"TAB2",#N/A,TRUE,"GENERAL";"TAB3",#N/A,TRUE,"GENERAL";"TAB4",#N/A,TRUE,"GENERAL";"TAB5",#N/A,TRUE,"GENERAL"}</definedName>
    <definedName name="uuuuo" localSheetId="14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 localSheetId="12">{"via1",#N/A,TRUE,"general";"via2",#N/A,TRUE,"general";"via3",#N/A,TRUE,"general"}</definedName>
    <definedName name="uuuuuj" localSheetId="11">{"via1",#N/A,TRUE,"general";"via2",#N/A,TRUE,"general";"via3",#N/A,TRUE,"general"}</definedName>
    <definedName name="uuuuuj" localSheetId="13">{"via1",#N/A,TRUE,"general";"via2",#N/A,TRUE,"general";"via3",#N/A,TRUE,"general"}</definedName>
    <definedName name="uuuuuj" localSheetId="15">{"via1",#N/A,TRUE,"general";"via2",#N/A,TRUE,"general";"via3",#N/A,TRUE,"general"}</definedName>
    <definedName name="uuuuuj" localSheetId="14">{"via1",#N/A,TRUE,"general";"via2",#N/A,TRUE,"general";"via3",#N/A,TRUE,"general"}</definedName>
    <definedName name="uuuuuj">{"via1",#N/A,TRUE,"general";"via2",#N/A,TRUE,"general";"via3",#N/A,TRUE,"general"}</definedName>
    <definedName name="Uv" localSheetId="8">#REF!</definedName>
    <definedName name="Uv">#REF!</definedName>
    <definedName name="Uw" localSheetId="8">#REF!</definedName>
    <definedName name="Uw">#REF!</definedName>
    <definedName name="uwkap" localSheetId="12">{"TAB1",#N/A,TRUE,"GENERAL";"TAB2",#N/A,TRUE,"GENERAL";"TAB3",#N/A,TRUE,"GENERAL";"TAB4",#N/A,TRUE,"GENERAL";"TAB5",#N/A,TRUE,"GENERAL"}</definedName>
    <definedName name="uwkap" localSheetId="11">{"TAB1",#N/A,TRUE,"GENERAL";"TAB2",#N/A,TRUE,"GENERAL";"TAB3",#N/A,TRUE,"GENERAL";"TAB4",#N/A,TRUE,"GENERAL";"TAB5",#N/A,TRUE,"GENERAL"}</definedName>
    <definedName name="uwkap" localSheetId="13">{"TAB1",#N/A,TRUE,"GENERAL";"TAB2",#N/A,TRUE,"GENERAL";"TAB3",#N/A,TRUE,"GENERAL";"TAB4",#N/A,TRUE,"GENERAL";"TAB5",#N/A,TRUE,"GENERAL"}</definedName>
    <definedName name="uwkap" localSheetId="15">{"TAB1",#N/A,TRUE,"GENERAL";"TAB2",#N/A,TRUE,"GENERAL";"TAB3",#N/A,TRUE,"GENERAL";"TAB4",#N/A,TRUE,"GENERAL";"TAB5",#N/A,TRUE,"GENERAL"}</definedName>
    <definedName name="uwkap" localSheetId="14">{"TAB1",#N/A,TRUE,"GENERAL";"TAB2",#N/A,TRUE,"GENERAL";"TAB3",#N/A,TRUE,"GENERAL";"TAB4",#N/A,TRUE,"GENERAL";"TAB5",#N/A,TRUE,"GENERAL"}</definedName>
    <definedName name="uwkap">{"TAB1",#N/A,TRUE,"GENERAL";"TAB2",#N/A,TRUE,"GENERAL";"TAB3",#N/A,TRUE,"GENERAL";"TAB4",#N/A,TRUE,"GENERAL";"TAB5",#N/A,TRUE,"GENERAL"}</definedName>
    <definedName name="uyiyiy" localSheetId="12">{"TAB1",#N/A,TRUE,"GENERAL";"TAB2",#N/A,TRUE,"GENERAL";"TAB3",#N/A,TRUE,"GENERAL";"TAB4",#N/A,TRUE,"GENERAL";"TAB5",#N/A,TRUE,"GENERAL"}</definedName>
    <definedName name="uyiyiy" localSheetId="11">{"TAB1",#N/A,TRUE,"GENERAL";"TAB2",#N/A,TRUE,"GENERAL";"TAB3",#N/A,TRUE,"GENERAL";"TAB4",#N/A,TRUE,"GENERAL";"TAB5",#N/A,TRUE,"GENERAL"}</definedName>
    <definedName name="uyiyiy" localSheetId="13">{"TAB1",#N/A,TRUE,"GENERAL";"TAB2",#N/A,TRUE,"GENERAL";"TAB3",#N/A,TRUE,"GENERAL";"TAB4",#N/A,TRUE,"GENERAL";"TAB5",#N/A,TRUE,"GENERAL"}</definedName>
    <definedName name="uyiyiy" localSheetId="15">{"TAB1",#N/A,TRUE,"GENERAL";"TAB2",#N/A,TRUE,"GENERAL";"TAB3",#N/A,TRUE,"GENERAL";"TAB4",#N/A,TRUE,"GENERAL";"TAB5",#N/A,TRUE,"GENERAL"}</definedName>
    <definedName name="uyiyiy" localSheetId="14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 localSheetId="12">{"TAB1",#N/A,TRUE,"GENERAL";"TAB2",#N/A,TRUE,"GENERAL";"TAB3",#N/A,TRUE,"GENERAL";"TAB4",#N/A,TRUE,"GENERAL";"TAB5",#N/A,TRUE,"GENERAL"}</definedName>
    <definedName name="uytu" localSheetId="11">{"TAB1",#N/A,TRUE,"GENERAL";"TAB2",#N/A,TRUE,"GENERAL";"TAB3",#N/A,TRUE,"GENERAL";"TAB4",#N/A,TRUE,"GENERAL";"TAB5",#N/A,TRUE,"GENERAL"}</definedName>
    <definedName name="uytu" localSheetId="13">{"TAB1",#N/A,TRUE,"GENERAL";"TAB2",#N/A,TRUE,"GENERAL";"TAB3",#N/A,TRUE,"GENERAL";"TAB4",#N/A,TRUE,"GENERAL";"TAB5",#N/A,TRUE,"GENERAL"}</definedName>
    <definedName name="uytu" localSheetId="15">{"TAB1",#N/A,TRUE,"GENERAL";"TAB2",#N/A,TRUE,"GENERAL";"TAB3",#N/A,TRUE,"GENERAL";"TAB4",#N/A,TRUE,"GENERAL";"TAB5",#N/A,TRUE,"GENERAL"}</definedName>
    <definedName name="uytu" localSheetId="14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 localSheetId="12">{"via1",#N/A,TRUE,"general";"via2",#N/A,TRUE,"general";"via3",#N/A,TRUE,"general"}</definedName>
    <definedName name="uyur" localSheetId="11">{"via1",#N/A,TRUE,"general";"via2",#N/A,TRUE,"general";"via3",#N/A,TRUE,"general"}</definedName>
    <definedName name="uyur" localSheetId="13">{"via1",#N/A,TRUE,"general";"via2",#N/A,TRUE,"general";"via3",#N/A,TRUE,"general"}</definedName>
    <definedName name="uyur" localSheetId="15">{"via1",#N/A,TRUE,"general";"via2",#N/A,TRUE,"general";"via3",#N/A,TRUE,"general"}</definedName>
    <definedName name="uyur" localSheetId="14">{"via1",#N/A,TRUE,"general";"via2",#N/A,TRUE,"general";"via3",#N/A,TRUE,"general"}</definedName>
    <definedName name="uyur">{"via1",#N/A,TRUE,"general";"via2",#N/A,TRUE,"general";"via3",#N/A,TRUE,"general"}</definedName>
    <definedName name="Uz" localSheetId="8">#REF!</definedName>
    <definedName name="Uz">#REF!</definedName>
    <definedName name="v" localSheetId="12">{"TAB1",#N/A,TRUE,"GENERAL";"TAB2",#N/A,TRUE,"GENERAL";"TAB3",#N/A,TRUE,"GENERAL";"TAB4",#N/A,TRUE,"GENERAL";"TAB5",#N/A,TRUE,"GENERAL"}</definedName>
    <definedName name="v" localSheetId="13">{"TAB1",#N/A,TRUE,"GENERAL";"TAB2",#N/A,TRUE,"GENERAL";"TAB3",#N/A,TRUE,"GENERAL";"TAB4",#N/A,TRUE,"GENERAL";"TAB5",#N/A,TRUE,"GENERAL"}</definedName>
    <definedName name="v" localSheetId="15">{"TAB1",#N/A,TRUE,"GENERAL";"TAB2",#N/A,TRUE,"GENERAL";"TAB3",#N/A,TRUE,"GENERAL";"TAB4",#N/A,TRUE,"GENERAL";"TAB5",#N/A,TRUE,"GENERAL"}</definedName>
    <definedName name="v" localSheetId="14">{"TAB1",#N/A,TRUE,"GENERAL";"TAB2",#N/A,TRUE,"GENERAL";"TAB3",#N/A,TRUE,"GENERAL";"TAB4",#N/A,TRUE,"GENERAL";"TAB5",#N/A,TRUE,"GENERAL"}</definedName>
    <definedName name="v">{"TAB1",#N/A,TRUE,"GENERAL";"TAB2",#N/A,TRUE,"GENERAL";"TAB3",#N/A,TRUE,"GENERAL";"TAB4",#N/A,TRUE,"GENERAL";"TAB5",#N/A,TRUE,"GENERAL"}</definedName>
    <definedName name="Va" localSheetId="8">#REF!</definedName>
    <definedName name="Va">#REF!</definedName>
    <definedName name="VAL_100PE_S1" localSheetId="8">#REF!</definedName>
    <definedName name="VAL_100PE_S1">#REF!</definedName>
    <definedName name="VAL_100PE_S2" localSheetId="8">#REF!</definedName>
    <definedName name="VAL_100PE_S2">#REF!</definedName>
    <definedName name="VAL_100PE_S3" localSheetId="8">#REF!</definedName>
    <definedName name="VAL_100PE_S3">#REF!</definedName>
    <definedName name="VAL_100PE_S4" localSheetId="8">#REF!</definedName>
    <definedName name="VAL_100PE_S4">#REF!</definedName>
    <definedName name="VAL_100PE_S5" localSheetId="8">#REF!</definedName>
    <definedName name="VAL_100PE_S5">#REF!</definedName>
    <definedName name="VAL_100PE_S6" localSheetId="8">#REF!</definedName>
    <definedName name="VAL_100PE_S6">#REF!</definedName>
    <definedName name="VAL150PE_S1" localSheetId="8">#REF!</definedName>
    <definedName name="VAL150PE_S1">#REF!</definedName>
    <definedName name="VAL150PE_S2" localSheetId="8">#REF!</definedName>
    <definedName name="VAL150PE_S2">#REF!</definedName>
    <definedName name="VAL150PE_S3" localSheetId="8">#REF!</definedName>
    <definedName name="VAL150PE_S3">#REF!</definedName>
    <definedName name="VAL150PE_S4" localSheetId="8">#REF!</definedName>
    <definedName name="VAL150PE_S4">#REF!</definedName>
    <definedName name="VAL150PE_S5" localSheetId="8">#REF!</definedName>
    <definedName name="VAL150PE_S5">#REF!</definedName>
    <definedName name="VAL150PE_S6" localSheetId="8">#REF!</definedName>
    <definedName name="VAL150PE_S6">#REF!</definedName>
    <definedName name="VAL200PE_S1" localSheetId="8">#REF!</definedName>
    <definedName name="VAL200PE_S1">#REF!</definedName>
    <definedName name="VAL200PE_S2" localSheetId="8">#REF!</definedName>
    <definedName name="VAL200PE_S2">#REF!</definedName>
    <definedName name="VAL200PE_S3" localSheetId="8">#REF!</definedName>
    <definedName name="VAL200PE_S3">#REF!</definedName>
    <definedName name="VAL200PE_S4" localSheetId="8">#REF!</definedName>
    <definedName name="VAL200PE_S4">#REF!</definedName>
    <definedName name="VAL200PE_S5" localSheetId="8">#REF!</definedName>
    <definedName name="VAL200PE_S5">#REF!</definedName>
    <definedName name="VAL200PE_S6" localSheetId="8">#REF!</definedName>
    <definedName name="VAL200PE_S6">#REF!</definedName>
    <definedName name="VAL250PE_S1" localSheetId="8">#REF!</definedName>
    <definedName name="VAL250PE_S1">#REF!</definedName>
    <definedName name="VAL250PE_S2" localSheetId="8">#REF!</definedName>
    <definedName name="VAL250PE_S2">#REF!</definedName>
    <definedName name="VAL250PE_S3" localSheetId="8">#REF!</definedName>
    <definedName name="VAL250PE_S3">#REF!</definedName>
    <definedName name="VAL250PE_S4" localSheetId="8">#REF!</definedName>
    <definedName name="VAL250PE_S4">#REF!</definedName>
    <definedName name="VAL250PE_S5" localSheetId="8">#REF!</definedName>
    <definedName name="VAL250PE_S5">#REF!</definedName>
    <definedName name="VAL250PE_S6" localSheetId="8">#REF!</definedName>
    <definedName name="VAL250PE_S6">#REF!</definedName>
    <definedName name="VAL300HD_S1" localSheetId="8">#REF!</definedName>
    <definedName name="VAL300HD_S1">#REF!</definedName>
    <definedName name="VAL300HD_S2" localSheetId="8">#REF!</definedName>
    <definedName name="VAL300HD_S2">#REF!</definedName>
    <definedName name="VAL300HD_S3" localSheetId="8">#REF!</definedName>
    <definedName name="VAL300HD_S3">#REF!</definedName>
    <definedName name="VAL300HD_S4" localSheetId="8">#REF!</definedName>
    <definedName name="VAL300HD_S4">#REF!</definedName>
    <definedName name="VAL300HD_S5" localSheetId="8">#REF!</definedName>
    <definedName name="VAL300HD_S5">#REF!</definedName>
    <definedName name="VAL300HD_S6" localSheetId="8">#REF!</definedName>
    <definedName name="VAL300HD_S6">#REF!</definedName>
    <definedName name="VAL300PVC_S1" localSheetId="8">#REF!</definedName>
    <definedName name="VAL300PVC_S1">#REF!</definedName>
    <definedName name="VAL300PVC_S2" localSheetId="8">#REF!</definedName>
    <definedName name="VAL300PVC_S2">#REF!</definedName>
    <definedName name="VAL300PVC_S3" localSheetId="8">#REF!</definedName>
    <definedName name="VAL300PVC_S3">#REF!</definedName>
    <definedName name="VAL300PVC_S4" localSheetId="8">#REF!</definedName>
    <definedName name="VAL300PVC_S4">#REF!</definedName>
    <definedName name="VAL300PVC_S5" localSheetId="8">#REF!</definedName>
    <definedName name="VAL300PVC_S5">#REF!</definedName>
    <definedName name="VAL300PVC_S6" localSheetId="8">#REF!</definedName>
    <definedName name="VAL300PVC_S6">#REF!</definedName>
    <definedName name="VAL80PE_S1" localSheetId="8">#REF!</definedName>
    <definedName name="VAL80PE_S1">#REF!</definedName>
    <definedName name="VAL80PE_S2" localSheetId="8">#REF!</definedName>
    <definedName name="VAL80PE_S2">#REF!</definedName>
    <definedName name="VAL80PE_S3" localSheetId="8">#REF!</definedName>
    <definedName name="VAL80PE_S3">#REF!</definedName>
    <definedName name="VAL80PE_S4" localSheetId="8">#REF!</definedName>
    <definedName name="VAL80PE_S4">#REF!</definedName>
    <definedName name="VAL80PE_S5" localSheetId="8">#REF!</definedName>
    <definedName name="VAL80PE_S5">#REF!</definedName>
    <definedName name="VAL80PE_S6" localSheetId="8">#REF!</definedName>
    <definedName name="VAL80PE_S6">#REF!</definedName>
    <definedName name="VALASC6">[6]precio!$F$68</definedName>
    <definedName name="VALLA_2_3_MTS_CON_3_CERCHAS" localSheetId="8">#REF!</definedName>
    <definedName name="VALLA_2_3_MTS_CON_3_CERCHAS">#REF!</definedName>
    <definedName name="VALNOASC6">[6]precio!$F$69</definedName>
    <definedName name="valor1" localSheetId="8">#REF!</definedName>
    <definedName name="valor1">#REF!</definedName>
    <definedName name="valor2" localSheetId="8">#REF!</definedName>
    <definedName name="valor2">#REF!</definedName>
    <definedName name="valor200">#REF!</definedName>
    <definedName name="VALOR3" localSheetId="8">#REF!</definedName>
    <definedName name="VALOR3">#REF!</definedName>
    <definedName name="valor3000">#REF!</definedName>
    <definedName name="Válv_comp_D_8_pedest_volante_vástago_L_3.20m">[16]Precios!$C$156</definedName>
    <definedName name="Válv_comp_elástica_Vástago_NA_Ext._Brid_D_8">[16]Precios!$C$158</definedName>
    <definedName name="Válv_comp_guillo_incl_marco_guía_vástago_Comp_0.35x0.90m">[16]Precios!$C$139</definedName>
    <definedName name="Válv_comp_guillot_inc._marco_guía_vástago_Comp_0.13x0.90m">[16]Precios!$C$143</definedName>
    <definedName name="Válv_comp_guillot_inc._marco_guía_vástago_Comp_0.29x0.90m">[16]Precios!$C$140</definedName>
    <definedName name="Válv_comp_guillot_inc.marco_guía_vástago_Compuerta_0.12x0.90m">[16]Precios!$C$144</definedName>
    <definedName name="Válv_comp_Guillot_incluye_marco_guía_y_vástago_h_1.10m__Comp_0.25x0.30m">[16]Precios!$C$145</definedName>
    <definedName name="Válv_comp_Guillot_incluye_marco_guía_y_vástago_h_2.70m__Comp_0.40x0.45m">[16]Precios!$C$149</definedName>
    <definedName name="Válv_comp_Guillot_incluye_marco_guía_y_vástago_h_2.85m__Comp_0.25x0.30m">[16]Precios!$C$146</definedName>
    <definedName name="Válv_comp_Guillot_incluye_marco_guía_y_vástago_h_3.50m__Comp_0.25x0.30m">[16]Precios!$C$148</definedName>
    <definedName name="Válv_comp_Guillot_incluye_marco_guía_y_vástago_h_3.70m__Comp_0.30x0.35m">[16]Precios!$C$150</definedName>
    <definedName name="Válv_comp_Guillot_incluye_marco_guía_y_vástago_h_3.90m__Comp_0.30x0.35m">[16]Precios!$C$153</definedName>
    <definedName name="Válv_comp_Guillot_incluye_marco_guía_y_vástago_h_4.30m__Comp_0.25x0.30m">[16]Precios!$C$147</definedName>
    <definedName name="Válv_comp_Guillot_incluye_marco_guía_y_vástago_h_4.90m__Comp_0.30x0.35m">[16]Precios!$C$154</definedName>
    <definedName name="Válv_de_comp_D_8_incl_pedestal_volante_vástago_L_5.30m">[16]Precios!$C$157</definedName>
    <definedName name="Válv_de_comp_guillot_inc._marco_guía_y_vástago_Comp_0.25x0.80m">[16]Precios!$C$142</definedName>
    <definedName name="Válv_de_compuerta_elástica_Vástago_NA___Ext._Bridados_D_2">[16]Precios!$C$162</definedName>
    <definedName name="Válv_de_compuerta_elástica_Vástago_NA___Ext._Bridados_D_3">[16]Precios!$C$161</definedName>
    <definedName name="Válv_fondo_D_8_inc_pedest_volante_vástago_L_4.35m">[16]Precios!$C$155</definedName>
    <definedName name="VALVULA_DE_COMPUERTA_2__SELLO_ELASTICO_Y_VNA_CON_CUADRANTE" localSheetId="8">#REF!</definedName>
    <definedName name="VALVULA_DE_COMPUERTA_2__SELLO_ELASTICO_Y_VNA_CON_CUADRANTE">#REF!</definedName>
    <definedName name="VALVULA_DE_COMPUERTA_3__BxB_CON_RUEDA_MECANICA" localSheetId="8">#REF!</definedName>
    <definedName name="VALVULA_DE_COMPUERTA_3__BxB_CON_RUEDA_MECANICA">#REF!</definedName>
    <definedName name="VALVULA_DE_COMPUERTA_3__SELLO_ELASTICO_Y_VNA_CON_CUADRANTE" localSheetId="8">#REF!</definedName>
    <definedName name="VALVULA_DE_COMPUERTA_3__SELLO_ELASTICO_Y_VNA_CON_CUADRANTE">#REF!</definedName>
    <definedName name="VALVULA_DE_COMPUERTA_4__SELLO_ELASTICO_Y_VNA_CON_CUADRANTE" localSheetId="8">#REF!</definedName>
    <definedName name="VALVULA_DE_COMPUERTA_4__SELLO_ELASTICO_Y_VNA_CON_CUADRANTE">#REF!</definedName>
    <definedName name="Válvula_de_compuerta_elástica_Vástago_NA___Ext._Bridados_D_4">[16]Precios!$C$160</definedName>
    <definedName name="Válvula_de_compuerta_elástica_Vástago_NA___Ext._Bridados_D_6">[16]Precios!$C$159</definedName>
    <definedName name="VALVULA_DE_NO_RETORNO_CHEQUE__3__PARA_TRABAJAR_HORIZONTALMENTE_B_x_B" localSheetId="8">#REF!</definedName>
    <definedName name="VALVULA_DE_NO_RETORNO_CHEQUE__3__PARA_TRABAJAR_HORIZONTALMENTE_B_x_B">#REF!</definedName>
    <definedName name="VALVULA_DE_NO_RETORNO_CHEQUE__4__PARA_TRABAJAR_HORIZONTALMENTE_B_x_B" localSheetId="8">#REF!</definedName>
    <definedName name="VALVULA_DE_NO_RETORNO_CHEQUE__4__PARA_TRABAJAR_HORIZONTALMENTE_B_x_B">#REF!</definedName>
    <definedName name="válvula_de_paso_diám._1_2_pg">#REF!</definedName>
    <definedName name="Válvula_reductora_de_presión_E2115_00_D_2__PN_10_16">[16]Precios!$C$165</definedName>
    <definedName name="Válvula_reductora_de_presión_E2115_00_D_3__PN_10_16">[16]Precios!$C$164</definedName>
    <definedName name="Válvula_reductora_de_presión_E2115_00_D_4__PN_10_16">[16]Precios!$C$163</definedName>
    <definedName name="VARENGA_4_cm_X_2_cm__L__2_m">'[14]LISTA DE MATERIALES'!$D$349</definedName>
    <definedName name="variacion">[31]Datos!$B$8</definedName>
    <definedName name="VARILLA_DE_COBRE_COBRE_5_8__X_2_40_MTS">'[14]LISTA DE MATERIALES'!$D$352</definedName>
    <definedName name="VB" localSheetId="12">#REF!</definedName>
    <definedName name="VB" localSheetId="11">#REF!</definedName>
    <definedName name="VB" localSheetId="13">#REF!</definedName>
    <definedName name="VB" localSheetId="15">#REF!</definedName>
    <definedName name="Vb" localSheetId="8">#REF!</definedName>
    <definedName name="VB" localSheetId="14">#REF!</definedName>
    <definedName name="VB">#REF!</definedName>
    <definedName name="vbvbvbvb" localSheetId="12">{"TAB1",#N/A,TRUE,"GENERAL";"TAB2",#N/A,TRUE,"GENERAL";"TAB3",#N/A,TRUE,"GENERAL";"TAB4",#N/A,TRUE,"GENERAL";"TAB5",#N/A,TRUE,"GENERAL"}</definedName>
    <definedName name="vbvbvbvb" localSheetId="11">{"TAB1",#N/A,TRUE,"GENERAL";"TAB2",#N/A,TRUE,"GENERAL";"TAB3",#N/A,TRUE,"GENERAL";"TAB4",#N/A,TRUE,"GENERAL";"TAB5",#N/A,TRUE,"GENERAL"}</definedName>
    <definedName name="vbvbvbvb" localSheetId="13">{"TAB1",#N/A,TRUE,"GENERAL";"TAB2",#N/A,TRUE,"GENERAL";"TAB3",#N/A,TRUE,"GENERAL";"TAB4",#N/A,TRUE,"GENERAL";"TAB5",#N/A,TRUE,"GENERAL"}</definedName>
    <definedName name="vbvbvbvb" localSheetId="15">{"TAB1",#N/A,TRUE,"GENERAL";"TAB2",#N/A,TRUE,"GENERAL";"TAB3",#N/A,TRUE,"GENERAL";"TAB4",#N/A,TRUE,"GENERAL";"TAB5",#N/A,TRUE,"GENERAL"}</definedName>
    <definedName name="vbvbvbvb" localSheetId="14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name="Vc" localSheetId="8">#REF!</definedName>
    <definedName name="Vc">#REF!</definedName>
    <definedName name="Vd" localSheetId="8">#REF!</definedName>
    <definedName name="Vd">#REF!</definedName>
    <definedName name="vdfvuio" localSheetId="12">{"via1",#N/A,TRUE,"general";"via2",#N/A,TRUE,"general";"via3",#N/A,TRUE,"general"}</definedName>
    <definedName name="vdfvuio" localSheetId="11">{"via1",#N/A,TRUE,"general";"via2",#N/A,TRUE,"general";"via3",#N/A,TRUE,"general"}</definedName>
    <definedName name="vdfvuio" localSheetId="13">{"via1",#N/A,TRUE,"general";"via2",#N/A,TRUE,"general";"via3",#N/A,TRUE,"general"}</definedName>
    <definedName name="vdfvuio" localSheetId="15">{"via1",#N/A,TRUE,"general";"via2",#N/A,TRUE,"general";"via3",#N/A,TRUE,"general"}</definedName>
    <definedName name="vdfvuio" localSheetId="14">{"via1",#N/A,TRUE,"general";"via2",#N/A,TRUE,"general";"via3",#N/A,TRUE,"general"}</definedName>
    <definedName name="vdfvuio">{"via1",#N/A,TRUE,"general";"via2",#N/A,TRUE,"general";"via3",#N/A,TRUE,"general"}</definedName>
    <definedName name="vdsvnj" localSheetId="12">{"via1",#N/A,TRUE,"general";"via2",#N/A,TRUE,"general";"via3",#N/A,TRUE,"general"}</definedName>
    <definedName name="vdsvnj" localSheetId="11">{"via1",#N/A,TRUE,"general";"via2",#N/A,TRUE,"general";"via3",#N/A,TRUE,"general"}</definedName>
    <definedName name="vdsvnj" localSheetId="13">{"via1",#N/A,TRUE,"general";"via2",#N/A,TRUE,"general";"via3",#N/A,TRUE,"general"}</definedName>
    <definedName name="vdsvnj" localSheetId="15">{"via1",#N/A,TRUE,"general";"via2",#N/A,TRUE,"general";"via3",#N/A,TRUE,"general"}</definedName>
    <definedName name="vdsvnj" localSheetId="14">{"via1",#N/A,TRUE,"general";"via2",#N/A,TRUE,"general";"via3",#N/A,TRUE,"general"}</definedName>
    <definedName name="vdsvnj">{"via1",#N/A,TRUE,"general";"via2",#N/A,TRUE,"general";"via3",#N/A,TRUE,"general"}</definedName>
    <definedName name="Ve" localSheetId="8">#REF!</definedName>
    <definedName name="Ve">#REF!</definedName>
    <definedName name="VENT100_S1" localSheetId="8">#REF!</definedName>
    <definedName name="VENT100_S1">#REF!</definedName>
    <definedName name="VENT100_S2" localSheetId="8">#REF!</definedName>
    <definedName name="VENT100_S2">#REF!</definedName>
    <definedName name="VENT100_S3" localSheetId="8">#REF!</definedName>
    <definedName name="VENT100_S3">#REF!</definedName>
    <definedName name="VENT100_S4" localSheetId="8">#REF!</definedName>
    <definedName name="VENT100_S4">#REF!</definedName>
    <definedName name="VENT100_S5" localSheetId="8">#REF!</definedName>
    <definedName name="VENT100_S5">#REF!</definedName>
    <definedName name="VENT100_S6" localSheetId="8">#REF!</definedName>
    <definedName name="VENT100_S6">#REF!</definedName>
    <definedName name="VentaAiu">#REF!</definedName>
    <definedName name="VENTANA">#REF!</definedName>
    <definedName name="Ventana_en_aluminio">[16]Precios!$C$296</definedName>
    <definedName name="VENTANA_EN_LAMINA_CALIBRE_18">'[14]LISTA DE MATERIALES'!$D$353</definedName>
    <definedName name="Ventosa_triple_función_D_2__PN_16_25">[16]Precios!$C$167</definedName>
    <definedName name="Ventosa_triple_función_D_3__PN_16_25">[16]Precios!$C$166</definedName>
    <definedName name="VENTOSA3">[6]precio!$F$70</definedName>
    <definedName name="VENTOSAS_PARA_INSTALACION_EN_TUBERIA_DE_3" localSheetId="8">#REF!</definedName>
    <definedName name="VENTOSAS_PARA_INSTALACION_EN_TUBERIA_DE_3">#REF!</definedName>
    <definedName name="VEREDA1">#REF!</definedName>
    <definedName name="VEREDA2">#REF!</definedName>
    <definedName name="Version4OK" localSheetId="12">{"Datos de las Curvas",#N/A,TRUE,"TABLA-CALCULOS"}</definedName>
    <definedName name="Version4OK" localSheetId="15">{"Datos de las Curvas",#N/A,TRUE,"TABLA-CALCULOS"}</definedName>
    <definedName name="Version4OK">{"Datos de las Curvas",#N/A,TRUE,"TABLA-CALCULOS"}</definedName>
    <definedName name="Vf" localSheetId="8">#REF!</definedName>
    <definedName name="Vf">#REF!</definedName>
    <definedName name="vfbgnhyt" localSheetId="12">{"via1",#N/A,TRUE,"general";"via2",#N/A,TRUE,"general";"via3",#N/A,TRUE,"general"}</definedName>
    <definedName name="vfbgnhyt" localSheetId="11">{"via1",#N/A,TRUE,"general";"via2",#N/A,TRUE,"general";"via3",#N/A,TRUE,"general"}</definedName>
    <definedName name="vfbgnhyt" localSheetId="13">{"via1",#N/A,TRUE,"general";"via2",#N/A,TRUE,"general";"via3",#N/A,TRUE,"general"}</definedName>
    <definedName name="vfbgnhyt" localSheetId="15">{"via1",#N/A,TRUE,"general";"via2",#N/A,TRUE,"general";"via3",#N/A,TRUE,"general"}</definedName>
    <definedName name="vfbgnhyt" localSheetId="14">{"via1",#N/A,TRUE,"general";"via2",#N/A,TRUE,"general";"via3",#N/A,TRUE,"general"}</definedName>
    <definedName name="vfbgnhyt">{"via1",#N/A,TRUE,"general";"via2",#N/A,TRUE,"general";"via3",#N/A,TRUE,"general"}</definedName>
    <definedName name="vfvdv" localSheetId="12">{"TAB1",#N/A,TRUE,"GENERAL";"TAB2",#N/A,TRUE,"GENERAL";"TAB3",#N/A,TRUE,"GENERAL";"TAB4",#N/A,TRUE,"GENERAL";"TAB5",#N/A,TRUE,"GENERAL"}</definedName>
    <definedName name="vfvdv" localSheetId="11">{"TAB1",#N/A,TRUE,"GENERAL";"TAB2",#N/A,TRUE,"GENERAL";"TAB3",#N/A,TRUE,"GENERAL";"TAB4",#N/A,TRUE,"GENERAL";"TAB5",#N/A,TRUE,"GENERAL"}</definedName>
    <definedName name="vfvdv" localSheetId="13">{"TAB1",#N/A,TRUE,"GENERAL";"TAB2",#N/A,TRUE,"GENERAL";"TAB3",#N/A,TRUE,"GENERAL";"TAB4",#N/A,TRUE,"GENERAL";"TAB5",#N/A,TRUE,"GENERAL"}</definedName>
    <definedName name="vfvdv" localSheetId="15">{"TAB1",#N/A,TRUE,"GENERAL";"TAB2",#N/A,TRUE,"GENERAL";"TAB3",#N/A,TRUE,"GENERAL";"TAB4",#N/A,TRUE,"GENERAL";"TAB5",#N/A,TRUE,"GENERAL"}</definedName>
    <definedName name="vfvdv" localSheetId="14">{"TAB1",#N/A,TRUE,"GENERAL";"TAB2",#N/A,TRUE,"GENERAL";"TAB3",#N/A,TRUE,"GENERAL";"TAB4",#N/A,TRUE,"GENERAL";"TAB5",#N/A,TRUE,"GENERAL"}</definedName>
    <definedName name="vfvdv">{"TAB1",#N/A,TRUE,"GENERAL";"TAB2",#N/A,TRUE,"GENERAL";"TAB3",#N/A,TRUE,"GENERAL";"TAB4",#N/A,TRUE,"GENERAL";"TAB5",#N/A,TRUE,"GENERAL"}</definedName>
    <definedName name="vfvf" localSheetId="12">{"TAB1",#N/A,TRUE,"GENERAL";"TAB2",#N/A,TRUE,"GENERAL";"TAB3",#N/A,TRUE,"GENERAL";"TAB4",#N/A,TRUE,"GENERAL";"TAB5",#N/A,TRUE,"GENERAL"}</definedName>
    <definedName name="vfvf" localSheetId="11">{"TAB1",#N/A,TRUE,"GENERAL";"TAB2",#N/A,TRUE,"GENERAL";"TAB3",#N/A,TRUE,"GENERAL";"TAB4",#N/A,TRUE,"GENERAL";"TAB5",#N/A,TRUE,"GENERAL"}</definedName>
    <definedName name="vfvf" localSheetId="13">{"TAB1",#N/A,TRUE,"GENERAL";"TAB2",#N/A,TRUE,"GENERAL";"TAB3",#N/A,TRUE,"GENERAL";"TAB4",#N/A,TRUE,"GENERAL";"TAB5",#N/A,TRUE,"GENERAL"}</definedName>
    <definedName name="vfvf" localSheetId="15">{"TAB1",#N/A,TRUE,"GENERAL";"TAB2",#N/A,TRUE,"GENERAL";"TAB3",#N/A,TRUE,"GENERAL";"TAB4",#N/A,TRUE,"GENERAL";"TAB5",#N/A,TRUE,"GENERAL"}</definedName>
    <definedName name="vfvf" localSheetId="14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 localSheetId="8">#REF!</definedName>
    <definedName name="Vg">#REF!</definedName>
    <definedName name="Vh" localSheetId="8">#REF!</definedName>
    <definedName name="Vh">#REF!</definedName>
    <definedName name="VIAS">#REF!</definedName>
    <definedName name="VIBRADOR" localSheetId="8">#REF!</definedName>
    <definedName name="VIBRADOR">#REF!</definedName>
    <definedName name="vibrador_concreto">[18]EQUIPOS!$D$16</definedName>
    <definedName name="VIBRADOR_DE_CONCRETO">[14]EQUIPO!$D$26</definedName>
    <definedName name="vibro">[32]Equipo!$C$19</definedName>
    <definedName name="VIDA">#REF!</definedName>
    <definedName name="VIDRIO">#REF!</definedName>
    <definedName name="VIDRIO_4MM">'[14]LISTA DE MATERIALES'!$D$354</definedName>
    <definedName name="Vidrio_e_6mm">[16]Precios!$C$261</definedName>
    <definedName name="VIDRIO4" localSheetId="8">#REF!</definedName>
    <definedName name="VIDRIO4">#REF!</definedName>
    <definedName name="VINILO" localSheetId="8">#REF!</definedName>
    <definedName name="VINILO">#REF!</definedName>
    <definedName name="VINILO_TIPO_1_INTERIORES___EXTRERIORES">'[14]LISTA DE MATERIALES'!$D$355</definedName>
    <definedName name="vk" localSheetId="12">{"via1",#N/A,TRUE,"general";"via2",#N/A,TRUE,"general";"via3",#N/A,TRUE,"general"}</definedName>
    <definedName name="vk" localSheetId="11">{"via1",#N/A,TRUE,"general";"via2",#N/A,TRUE,"general";"via3",#N/A,TRUE,"general"}</definedName>
    <definedName name="vk" localSheetId="13">{"via1",#N/A,TRUE,"general";"via2",#N/A,TRUE,"general";"via3",#N/A,TRUE,"general"}</definedName>
    <definedName name="vk" localSheetId="15">{"via1",#N/A,TRUE,"general";"via2",#N/A,TRUE,"general";"via3",#N/A,TRUE,"general"}</definedName>
    <definedName name="vk" localSheetId="14">{"via1",#N/A,TRUE,"general";"via2",#N/A,TRUE,"general";"via3",#N/A,TRUE,"general"}</definedName>
    <definedName name="vk">{"via1",#N/A,TRUE,"general";"via2",#N/A,TRUE,"general";"via3",#N/A,TRUE,"general"}</definedName>
    <definedName name="vnbvxb" localSheetId="12">{"via1",#N/A,TRUE,"general";"via2",#N/A,TRUE,"general";"via3",#N/A,TRUE,"general"}</definedName>
    <definedName name="vnbvxb" localSheetId="11">{"via1",#N/A,TRUE,"general";"via2",#N/A,TRUE,"general";"via3",#N/A,TRUE,"general"}</definedName>
    <definedName name="vnbvxb" localSheetId="13">{"via1",#N/A,TRUE,"general";"via2",#N/A,TRUE,"general";"via3",#N/A,TRUE,"general"}</definedName>
    <definedName name="vnbvxb" localSheetId="15">{"via1",#N/A,TRUE,"general";"via2",#N/A,TRUE,"general";"via3",#N/A,TRUE,"general"}</definedName>
    <definedName name="vnbvxb" localSheetId="14">{"via1",#N/A,TRUE,"general";"via2",#N/A,TRUE,"general";"via3",#N/A,TRUE,"general"}</definedName>
    <definedName name="vnbvxb">{"via1",#N/A,TRUE,"general";"via2",#N/A,TRUE,"general";"via3",#N/A,TRUE,"general"}</definedName>
    <definedName name="VNVBN" localSheetId="12">{"TAB1",#N/A,TRUE,"GENERAL";"TAB2",#N/A,TRUE,"GENERAL";"TAB3",#N/A,TRUE,"GENERAL";"TAB4",#N/A,TRUE,"GENERAL";"TAB5",#N/A,TRUE,"GENERAL"}</definedName>
    <definedName name="VNVBN" localSheetId="11">{"TAB1",#N/A,TRUE,"GENERAL";"TAB2",#N/A,TRUE,"GENERAL";"TAB3",#N/A,TRUE,"GENERAL";"TAB4",#N/A,TRUE,"GENERAL";"TAB5",#N/A,TRUE,"GENERAL"}</definedName>
    <definedName name="VNVBN" localSheetId="13">{"TAB1",#N/A,TRUE,"GENERAL";"TAB2",#N/A,TRUE,"GENERAL";"TAB3",#N/A,TRUE,"GENERAL";"TAB4",#N/A,TRUE,"GENERAL";"TAB5",#N/A,TRUE,"GENERAL"}</definedName>
    <definedName name="VNVBN" localSheetId="15">{"TAB1",#N/A,TRUE,"GENERAL";"TAB2",#N/A,TRUE,"GENERAL";"TAB3",#N/A,TRUE,"GENERAL";"TAB4",#N/A,TRUE,"GENERAL";"TAB5",#N/A,TRUE,"GENERAL"}</definedName>
    <definedName name="VNVBN" localSheetId="14">{"TAB1",#N/A,TRUE,"GENERAL";"TAB2",#N/A,TRUE,"GENERAL";"TAB3",#N/A,TRUE,"GENERAL";"TAB4",#N/A,TRUE,"GENERAL";"TAB5",#N/A,TRUE,"GENERAL"}</definedName>
    <definedName name="VNVBN">{"TAB1",#N/A,TRUE,"GENERAL";"TAB2",#N/A,TRUE,"GENERAL";"TAB3",#N/A,TRUE,"GENERAL";"TAB4",#N/A,TRUE,"GENERAL";"TAB5",#N/A,TRUE,"GENERAL"}</definedName>
    <definedName name="VOLQUETA" localSheetId="8">#REF!</definedName>
    <definedName name="VOLQUETA">#REF!</definedName>
    <definedName name="VOLQUETA_6_m3">[14]EQUIPO!$D$27</definedName>
    <definedName name="vsdfj" localSheetId="12">{"via1",#N/A,TRUE,"general";"via2",#N/A,TRUE,"general";"via3",#N/A,TRUE,"general"}</definedName>
    <definedName name="vsdfj" localSheetId="11">{"via1",#N/A,TRUE,"general";"via2",#N/A,TRUE,"general";"via3",#N/A,TRUE,"general"}</definedName>
    <definedName name="vsdfj" localSheetId="13">{"via1",#N/A,TRUE,"general";"via2",#N/A,TRUE,"general";"via3",#N/A,TRUE,"general"}</definedName>
    <definedName name="vsdfj" localSheetId="15">{"via1",#N/A,TRUE,"general";"via2",#N/A,TRUE,"general";"via3",#N/A,TRUE,"general"}</definedName>
    <definedName name="vsdfj" localSheetId="14">{"via1",#N/A,TRUE,"general";"via2",#N/A,TRUE,"general";"via3",#N/A,TRUE,"general"}</definedName>
    <definedName name="vsdfj">{"via1",#N/A,TRUE,"general";"via2",#N/A,TRUE,"general";"via3",#N/A,TRUE,"general"}</definedName>
    <definedName name="vt" localSheetId="12">{"via1",#N/A,TRUE,"general";"via2",#N/A,TRUE,"general";"via3",#N/A,TRUE,"general"}</definedName>
    <definedName name="vt" localSheetId="11">{"via1",#N/A,TRUE,"general";"via2",#N/A,TRUE,"general";"via3",#N/A,TRUE,"general"}</definedName>
    <definedName name="vt" localSheetId="13">{"via1",#N/A,TRUE,"general";"via2",#N/A,TRUE,"general";"via3",#N/A,TRUE,"general"}</definedName>
    <definedName name="vt" localSheetId="15">{"via1",#N/A,TRUE,"general";"via2",#N/A,TRUE,"general";"via3",#N/A,TRUE,"general"}</definedName>
    <definedName name="vt" localSheetId="14">{"via1",#N/A,TRUE,"general";"via2",#N/A,TRUE,"general";"via3",#N/A,TRUE,"general"}</definedName>
    <definedName name="vt">{"via1",#N/A,TRUE,"general";"via2",#N/A,TRUE,"general";"via3",#N/A,TRUE,"general"}</definedName>
    <definedName name="vvcxv" localSheetId="12">{"TAB1",#N/A,TRUE,"GENERAL";"TAB2",#N/A,TRUE,"GENERAL";"TAB3",#N/A,TRUE,"GENERAL";"TAB4",#N/A,TRUE,"GENERAL";"TAB5",#N/A,TRUE,"GENERAL"}</definedName>
    <definedName name="vvcxv" localSheetId="11">{"TAB1",#N/A,TRUE,"GENERAL";"TAB2",#N/A,TRUE,"GENERAL";"TAB3",#N/A,TRUE,"GENERAL";"TAB4",#N/A,TRUE,"GENERAL";"TAB5",#N/A,TRUE,"GENERAL"}</definedName>
    <definedName name="vvcxv" localSheetId="13">{"TAB1",#N/A,TRUE,"GENERAL";"TAB2",#N/A,TRUE,"GENERAL";"TAB3",#N/A,TRUE,"GENERAL";"TAB4",#N/A,TRUE,"GENERAL";"TAB5",#N/A,TRUE,"GENERAL"}</definedName>
    <definedName name="vvcxv" localSheetId="15">{"TAB1",#N/A,TRUE,"GENERAL";"TAB2",#N/A,TRUE,"GENERAL";"TAB3",#N/A,TRUE,"GENERAL";"TAB4",#N/A,TRUE,"GENERAL";"TAB5",#N/A,TRUE,"GENERAL"}</definedName>
    <definedName name="vvcxv" localSheetId="14">{"TAB1",#N/A,TRUE,"GENERAL";"TAB2",#N/A,TRUE,"GENERAL";"TAB3",#N/A,TRUE,"GENERAL";"TAB4",#N/A,TRUE,"GENERAL";"TAB5",#N/A,TRUE,"GENERAL"}</definedName>
    <definedName name="vvcxv">{"TAB1",#N/A,TRUE,"GENERAL";"TAB2",#N/A,TRUE,"GENERAL";"TAB3",#N/A,TRUE,"GENERAL";"TAB4",#N/A,TRUE,"GENERAL";"TAB5",#N/A,TRUE,"GENERAL"}</definedName>
    <definedName name="VVV">#REF!</definedName>
    <definedName name="vvvv" localSheetId="12">{"'Sheet1'!$A$1:$G$85"}</definedName>
    <definedName name="vvvv" localSheetId="15">{"'Sheet1'!$A$1:$G$85"}</definedName>
    <definedName name="vvvv">{"'Sheet1'!$A$1:$G$85"}</definedName>
    <definedName name="vvvvt" localSheetId="12">{"via1",#N/A,TRUE,"general";"via2",#N/A,TRUE,"general";"via3",#N/A,TRUE,"general"}</definedName>
    <definedName name="vvvvt" localSheetId="11">{"via1",#N/A,TRUE,"general";"via2",#N/A,TRUE,"general";"via3",#N/A,TRUE,"general"}</definedName>
    <definedName name="vvvvt" localSheetId="13">{"via1",#N/A,TRUE,"general";"via2",#N/A,TRUE,"general";"via3",#N/A,TRUE,"general"}</definedName>
    <definedName name="vvvvt" localSheetId="15">{"via1",#N/A,TRUE,"general";"via2",#N/A,TRUE,"general";"via3",#N/A,TRUE,"general"}</definedName>
    <definedName name="vvvvt" localSheetId="14">{"via1",#N/A,TRUE,"general";"via2",#N/A,TRUE,"general";"via3",#N/A,TRUE,"general"}</definedName>
    <definedName name="vvvvt">{"via1",#N/A,TRUE,"general";"via2",#N/A,TRUE,"general";"via3",#N/A,TRUE,"general"}</definedName>
    <definedName name="vvvvvv" localSheetId="12">{#N/A,#N/A,FALSE,"Costos Productos 6A";#N/A,#N/A,FALSE,"Costo Unitario Total H-94-12"}</definedName>
    <definedName name="vvvvvv" localSheetId="15">{#N/A,#N/A,FALSE,"Costos Productos 6A";#N/A,#N/A,FALSE,"Costo Unitario Total H-94-12"}</definedName>
    <definedName name="vvvvvv">{#N/A,#N/A,FALSE,"Costos Productos 6A";#N/A,#N/A,FALSE,"Costo Unitario Total H-94-12"}</definedName>
    <definedName name="vvvvvvf" localSheetId="12">{"via1",#N/A,TRUE,"general";"via2",#N/A,TRUE,"general";"via3",#N/A,TRUE,"general"}</definedName>
    <definedName name="vvvvvvf" localSheetId="11">{"via1",#N/A,TRUE,"general";"via2",#N/A,TRUE,"general";"via3",#N/A,TRUE,"general"}</definedName>
    <definedName name="vvvvvvf" localSheetId="13">{"via1",#N/A,TRUE,"general";"via2",#N/A,TRUE,"general";"via3",#N/A,TRUE,"general"}</definedName>
    <definedName name="vvvvvvf" localSheetId="15">{"via1",#N/A,TRUE,"general";"via2",#N/A,TRUE,"general";"via3",#N/A,TRUE,"general"}</definedName>
    <definedName name="vvvvvvf" localSheetId="14">{"via1",#N/A,TRUE,"general";"via2",#N/A,TRUE,"general";"via3",#N/A,TRUE,"general"}</definedName>
    <definedName name="vvvvvvf">{"via1",#N/A,TRUE,"general";"via2",#N/A,TRUE,"general";"via3",#N/A,TRUE,"general"}</definedName>
    <definedName name="vy" localSheetId="12">{"TAB1",#N/A,TRUE,"GENERAL";"TAB2",#N/A,TRUE,"GENERAL";"TAB3",#N/A,TRUE,"GENERAL";"TAB4",#N/A,TRUE,"GENERAL";"TAB5",#N/A,TRUE,"GENERAL"}</definedName>
    <definedName name="vy" localSheetId="11">{"TAB1",#N/A,TRUE,"GENERAL";"TAB2",#N/A,TRUE,"GENERAL";"TAB3",#N/A,TRUE,"GENERAL";"TAB4",#N/A,TRUE,"GENERAL";"TAB5",#N/A,TRUE,"GENERAL"}</definedName>
    <definedName name="vy" localSheetId="13">{"TAB1",#N/A,TRUE,"GENERAL";"TAB2",#N/A,TRUE,"GENERAL";"TAB3",#N/A,TRUE,"GENERAL";"TAB4",#N/A,TRUE,"GENERAL";"TAB5",#N/A,TRUE,"GENERAL"}</definedName>
    <definedName name="vy" localSheetId="15">{"TAB1",#N/A,TRUE,"GENERAL";"TAB2",#N/A,TRUE,"GENERAL";"TAB3",#N/A,TRUE,"GENERAL";"TAB4",#N/A,TRUE,"GENERAL";"TAB5",#N/A,TRUE,"GENERAL"}</definedName>
    <definedName name="vy" localSheetId="14">{"TAB1",#N/A,TRUE,"GENERAL";"TAB2",#N/A,TRUE,"GENERAL";"TAB3",#N/A,TRUE,"GENERAL";"TAB4",#N/A,TRUE,"GENERAL";"TAB5",#N/A,TRUE,"GENERAL"}</definedName>
    <definedName name="vy">{"TAB1",#N/A,TRUE,"GENERAL";"TAB2",#N/A,TRUE,"GENERAL";"TAB3",#N/A,TRUE,"GENERAL";"TAB4",#N/A,TRUE,"GENERAL";"TAB5",#N/A,TRUE,"GENERAL"}</definedName>
    <definedName name="w" localSheetId="12">#REF!</definedName>
    <definedName name="w" localSheetId="11">#REF!</definedName>
    <definedName name="w" localSheetId="13">#REF!</definedName>
    <definedName name="w" localSheetId="15">#REF!</definedName>
    <definedName name="w" localSheetId="14">#REF!</definedName>
    <definedName name="w">#REF!</definedName>
    <definedName name="w2w2w" localSheetId="12">{"via1",#N/A,TRUE,"general";"via2",#N/A,TRUE,"general";"via3",#N/A,TRUE,"general"}</definedName>
    <definedName name="w2w2w" localSheetId="11">{"via1",#N/A,TRUE,"general";"via2",#N/A,TRUE,"general";"via3",#N/A,TRUE,"general"}</definedName>
    <definedName name="w2w2w" localSheetId="13">{"via1",#N/A,TRUE,"general";"via2",#N/A,TRUE,"general";"via3",#N/A,TRUE,"general"}</definedName>
    <definedName name="w2w2w" localSheetId="15">{"via1",#N/A,TRUE,"general";"via2",#N/A,TRUE,"general";"via3",#N/A,TRUE,"general"}</definedName>
    <definedName name="w2w2w" localSheetId="14">{"via1",#N/A,TRUE,"general";"via2",#N/A,TRUE,"general";"via3",#N/A,TRUE,"general"}</definedName>
    <definedName name="w2w2w">{"via1",#N/A,TRUE,"general";"via2",#N/A,TRUE,"general";"via3",#N/A,TRUE,"general"}</definedName>
    <definedName name="WER">'[37]Res-Accide-10'!$S$2:$S$7</definedName>
    <definedName name="werew" localSheetId="12">{"TAB1",#N/A,TRUE,"GENERAL";"TAB2",#N/A,TRUE,"GENERAL";"TAB3",#N/A,TRUE,"GENERAL";"TAB4",#N/A,TRUE,"GENERAL";"TAB5",#N/A,TRUE,"GENERAL"}</definedName>
    <definedName name="werew" localSheetId="11">{"TAB1",#N/A,TRUE,"GENERAL";"TAB2",#N/A,TRUE,"GENERAL";"TAB3",#N/A,TRUE,"GENERAL";"TAB4",#N/A,TRUE,"GENERAL";"TAB5",#N/A,TRUE,"GENERAL"}</definedName>
    <definedName name="werew" localSheetId="13">{"TAB1",#N/A,TRUE,"GENERAL";"TAB2",#N/A,TRUE,"GENERAL";"TAB3",#N/A,TRUE,"GENERAL";"TAB4",#N/A,TRUE,"GENERAL";"TAB5",#N/A,TRUE,"GENERAL"}</definedName>
    <definedName name="werew" localSheetId="15">{"TAB1",#N/A,TRUE,"GENERAL";"TAB2",#N/A,TRUE,"GENERAL";"TAB3",#N/A,TRUE,"GENERAL";"TAB4",#N/A,TRUE,"GENERAL";"TAB5",#N/A,TRUE,"GENERAL"}</definedName>
    <definedName name="werew" localSheetId="14">{"TAB1",#N/A,TRUE,"GENERAL";"TAB2",#N/A,TRUE,"GENERAL";"TAB3",#N/A,TRUE,"GENERAL";"TAB4",#N/A,TRUE,"GENERAL";"TAB5",#N/A,TRUE,"GENERAL"}</definedName>
    <definedName name="werew">{"TAB1",#N/A,TRUE,"GENERAL";"TAB2",#N/A,TRUE,"GENERAL";"TAB3",#N/A,TRUE,"GENERAL";"TAB4",#N/A,TRUE,"GENERAL";"TAB5",#N/A,TRUE,"GENERAL"}</definedName>
    <definedName name="WEREWR" localSheetId="12">{"via1",#N/A,TRUE,"general";"via2",#N/A,TRUE,"general";"via3",#N/A,TRUE,"general"}</definedName>
    <definedName name="WEREWR" localSheetId="11">{"via1",#N/A,TRUE,"general";"via2",#N/A,TRUE,"general";"via3",#N/A,TRUE,"general"}</definedName>
    <definedName name="WEREWR" localSheetId="13">{"via1",#N/A,TRUE,"general";"via2",#N/A,TRUE,"general";"via3",#N/A,TRUE,"general"}</definedName>
    <definedName name="WEREWR" localSheetId="15">{"via1",#N/A,TRUE,"general";"via2",#N/A,TRUE,"general";"via3",#N/A,TRUE,"general"}</definedName>
    <definedName name="WEREWR" localSheetId="14">{"via1",#N/A,TRUE,"general";"via2",#N/A,TRUE,"general";"via3",#N/A,TRUE,"general"}</definedName>
    <definedName name="WEREWR">{"via1",#N/A,TRUE,"general";"via2",#N/A,TRUE,"general";"via3",#N/A,TRUE,"general"}</definedName>
    <definedName name="werfdsf" localSheetId="12">{"TAB1",#N/A,TRUE,"GENERAL";"TAB2",#N/A,TRUE,"GENERAL";"TAB3",#N/A,TRUE,"GENERAL";"TAB4",#N/A,TRUE,"GENERAL";"TAB5",#N/A,TRUE,"GENERAL"}</definedName>
    <definedName name="werfdsf" localSheetId="11">{"TAB1",#N/A,TRUE,"GENERAL";"TAB2",#N/A,TRUE,"GENERAL";"TAB3",#N/A,TRUE,"GENERAL";"TAB4",#N/A,TRUE,"GENERAL";"TAB5",#N/A,TRUE,"GENERAL"}</definedName>
    <definedName name="werfdsf" localSheetId="13">{"TAB1",#N/A,TRUE,"GENERAL";"TAB2",#N/A,TRUE,"GENERAL";"TAB3",#N/A,TRUE,"GENERAL";"TAB4",#N/A,TRUE,"GENERAL";"TAB5",#N/A,TRUE,"GENERAL"}</definedName>
    <definedName name="werfdsf" localSheetId="15">{"TAB1",#N/A,TRUE,"GENERAL";"TAB2",#N/A,TRUE,"GENERAL";"TAB3",#N/A,TRUE,"GENERAL";"TAB4",#N/A,TRUE,"GENERAL";"TAB5",#N/A,TRUE,"GENERAL"}</definedName>
    <definedName name="werfdsf" localSheetId="14">{"TAB1",#N/A,TRUE,"GENERAL";"TAB2",#N/A,TRUE,"GENERAL";"TAB3",#N/A,TRUE,"GENERAL";"TAB4",#N/A,TRUE,"GENERAL";"TAB5",#N/A,TRUE,"GENERAL"}</definedName>
    <definedName name="werfdsf">{"TAB1",#N/A,TRUE,"GENERAL";"TAB2",#N/A,TRUE,"GENERAL";"TAB3",#N/A,TRUE,"GENERAL";"TAB4",#N/A,TRUE,"GENERAL";"TAB5",#N/A,TRUE,"GENERAL"}</definedName>
    <definedName name="werh" localSheetId="12">{"via1",#N/A,TRUE,"general";"via2",#N/A,TRUE,"general";"via3",#N/A,TRUE,"general"}</definedName>
    <definedName name="werh" localSheetId="11">{"via1",#N/A,TRUE,"general";"via2",#N/A,TRUE,"general";"via3",#N/A,TRUE,"general"}</definedName>
    <definedName name="werh" localSheetId="13">{"via1",#N/A,TRUE,"general";"via2",#N/A,TRUE,"general";"via3",#N/A,TRUE,"general"}</definedName>
    <definedName name="werh" localSheetId="15">{"via1",#N/A,TRUE,"general";"via2",#N/A,TRUE,"general";"via3",#N/A,TRUE,"general"}</definedName>
    <definedName name="werh" localSheetId="14">{"via1",#N/A,TRUE,"general";"via2",#N/A,TRUE,"general";"via3",#N/A,TRUE,"general"}</definedName>
    <definedName name="werh">{"via1",#N/A,TRUE,"general";"via2",#N/A,TRUE,"general";"via3",#N/A,TRUE,"general"}</definedName>
    <definedName name="wersfdfrguyo" localSheetId="12">{"via1",#N/A,TRUE,"general";"via2",#N/A,TRUE,"general";"via3",#N/A,TRUE,"general"}</definedName>
    <definedName name="wersfdfrguyo" localSheetId="11">{"via1",#N/A,TRUE,"general";"via2",#N/A,TRUE,"general";"via3",#N/A,TRUE,"general"}</definedName>
    <definedName name="wersfdfrguyo" localSheetId="13">{"via1",#N/A,TRUE,"general";"via2",#N/A,TRUE,"general";"via3",#N/A,TRUE,"general"}</definedName>
    <definedName name="wersfdfrguyo" localSheetId="15">{"via1",#N/A,TRUE,"general";"via2",#N/A,TRUE,"general";"via3",#N/A,TRUE,"general"}</definedName>
    <definedName name="wersfdfrguyo" localSheetId="14">{"via1",#N/A,TRUE,"general";"via2",#N/A,TRUE,"general";"via3",#N/A,TRUE,"general"}</definedName>
    <definedName name="wersfdfrguyo">{"via1",#N/A,TRUE,"general";"via2",#N/A,TRUE,"general";"via3",#N/A,TRUE,"general"}</definedName>
    <definedName name="werwr" localSheetId="12">{"via1",#N/A,TRUE,"general";"via2",#N/A,TRUE,"general";"via3",#N/A,TRUE,"general"}</definedName>
    <definedName name="werwr" localSheetId="11">{"via1",#N/A,TRUE,"general";"via2",#N/A,TRUE,"general";"via3",#N/A,TRUE,"general"}</definedName>
    <definedName name="werwr" localSheetId="13">{"via1",#N/A,TRUE,"general";"via2",#N/A,TRUE,"general";"via3",#N/A,TRUE,"general"}</definedName>
    <definedName name="werwr" localSheetId="15">{"via1",#N/A,TRUE,"general";"via2",#N/A,TRUE,"general";"via3",#N/A,TRUE,"general"}</definedName>
    <definedName name="werwr" localSheetId="14">{"via1",#N/A,TRUE,"general";"via2",#N/A,TRUE,"general";"via3",#N/A,TRUE,"general"}</definedName>
    <definedName name="werwr">{"via1",#N/A,TRUE,"general";"via2",#N/A,TRUE,"general";"via3",#N/A,TRUE,"general"}</definedName>
    <definedName name="WERWVN" localSheetId="12">{"TAB1",#N/A,TRUE,"GENERAL";"TAB2",#N/A,TRUE,"GENERAL";"TAB3",#N/A,TRUE,"GENERAL";"TAB4",#N/A,TRUE,"GENERAL";"TAB5",#N/A,TRUE,"GENERAL"}</definedName>
    <definedName name="WERWVN" localSheetId="11">{"TAB1",#N/A,TRUE,"GENERAL";"TAB2",#N/A,TRUE,"GENERAL";"TAB3",#N/A,TRUE,"GENERAL";"TAB4",#N/A,TRUE,"GENERAL";"TAB5",#N/A,TRUE,"GENERAL"}</definedName>
    <definedName name="WERWVN" localSheetId="13">{"TAB1",#N/A,TRUE,"GENERAL";"TAB2",#N/A,TRUE,"GENERAL";"TAB3",#N/A,TRUE,"GENERAL";"TAB4",#N/A,TRUE,"GENERAL";"TAB5",#N/A,TRUE,"GENERAL"}</definedName>
    <definedName name="WERWVN" localSheetId="15">{"TAB1",#N/A,TRUE,"GENERAL";"TAB2",#N/A,TRUE,"GENERAL";"TAB3",#N/A,TRUE,"GENERAL";"TAB4",#N/A,TRUE,"GENERAL";"TAB5",#N/A,TRUE,"GENERAL"}</definedName>
    <definedName name="WERWVN" localSheetId="14">{"TAB1",#N/A,TRUE,"GENERAL";"TAB2",#N/A,TRUE,"GENERAL";"TAB3",#N/A,TRUE,"GENERAL";"TAB4",#N/A,TRUE,"GENERAL";"TAB5",#N/A,TRUE,"GENERAL"}</definedName>
    <definedName name="WERWVN">{"TAB1",#N/A,TRUE,"GENERAL";"TAB2",#N/A,TRUE,"GENERAL";"TAB3",#N/A,TRUE,"GENERAL";"TAB4",#N/A,TRUE,"GENERAL";"TAB5",#N/A,TRUE,"GENERAL"}</definedName>
    <definedName name="wetrew" localSheetId="12">{"via1",#N/A,TRUE,"general";"via2",#N/A,TRUE,"general";"via3",#N/A,TRUE,"general"}</definedName>
    <definedName name="wetrew" localSheetId="11">{"via1",#N/A,TRUE,"general";"via2",#N/A,TRUE,"general";"via3",#N/A,TRUE,"general"}</definedName>
    <definedName name="wetrew" localSheetId="13">{"via1",#N/A,TRUE,"general";"via2",#N/A,TRUE,"general";"via3",#N/A,TRUE,"general"}</definedName>
    <definedName name="wetrew" localSheetId="15">{"via1",#N/A,TRUE,"general";"via2",#N/A,TRUE,"general";"via3",#N/A,TRUE,"general"}</definedName>
    <definedName name="wetrew" localSheetId="14">{"via1",#N/A,TRUE,"general";"via2",#N/A,TRUE,"general";"via3",#N/A,TRUE,"general"}</definedName>
    <definedName name="wetrew">{"via1",#N/A,TRUE,"general";"via2",#N/A,TRUE,"general";"via3",#N/A,TRUE,"general"}</definedName>
    <definedName name="wettt" localSheetId="12">{"via1",#N/A,TRUE,"general";"via2",#N/A,TRUE,"general";"via3",#N/A,TRUE,"general"}</definedName>
    <definedName name="wettt" localSheetId="11">{"via1",#N/A,TRUE,"general";"via2",#N/A,TRUE,"general";"via3",#N/A,TRUE,"general"}</definedName>
    <definedName name="wettt" localSheetId="13">{"via1",#N/A,TRUE,"general";"via2",#N/A,TRUE,"general";"via3",#N/A,TRUE,"general"}</definedName>
    <definedName name="wettt" localSheetId="15">{"via1",#N/A,TRUE,"general";"via2",#N/A,TRUE,"general";"via3",#N/A,TRUE,"general"}</definedName>
    <definedName name="wettt" localSheetId="14">{"via1",#N/A,TRUE,"general";"via2",#N/A,TRUE,"general";"via3",#N/A,TRUE,"general"}</definedName>
    <definedName name="wettt">{"via1",#N/A,TRUE,"general";"via2",#N/A,TRUE,"general";"via3",#N/A,TRUE,"general"}</definedName>
    <definedName name="wetwretd" localSheetId="12">{"via1",#N/A,TRUE,"general";"via2",#N/A,TRUE,"general";"via3",#N/A,TRUE,"general"}</definedName>
    <definedName name="wetwretd" localSheetId="11">{"via1",#N/A,TRUE,"general";"via2",#N/A,TRUE,"general";"via3",#N/A,TRUE,"general"}</definedName>
    <definedName name="wetwretd" localSheetId="13">{"via1",#N/A,TRUE,"general";"via2",#N/A,TRUE,"general";"via3",#N/A,TRUE,"general"}</definedName>
    <definedName name="wetwretd" localSheetId="15">{"via1",#N/A,TRUE,"general";"via2",#N/A,TRUE,"general";"via3",#N/A,TRUE,"general"}</definedName>
    <definedName name="wetwretd" localSheetId="14">{"via1",#N/A,TRUE,"general";"via2",#N/A,TRUE,"general";"via3",#N/A,TRUE,"general"}</definedName>
    <definedName name="wetwretd">{"via1",#N/A,TRUE,"general";"via2",#N/A,TRUE,"general";"via3",#N/A,TRUE,"general"}</definedName>
    <definedName name="wew" localSheetId="12">{"via1",#N/A,TRUE,"general";"via2",#N/A,TRUE,"general";"via3",#N/A,TRUE,"general"}</definedName>
    <definedName name="wew" localSheetId="11">{"via1",#N/A,TRUE,"general";"via2",#N/A,TRUE,"general";"via3",#N/A,TRUE,"general"}</definedName>
    <definedName name="wew" localSheetId="13">{"via1",#N/A,TRUE,"general";"via2",#N/A,TRUE,"general";"via3",#N/A,TRUE,"general"}</definedName>
    <definedName name="wew" localSheetId="15">{"via1",#N/A,TRUE,"general";"via2",#N/A,TRUE,"general";"via3",#N/A,TRUE,"general"}</definedName>
    <definedName name="wew" localSheetId="14">{"via1",#N/A,TRUE,"general";"via2",#N/A,TRUE,"general";"via3",#N/A,TRUE,"general"}</definedName>
    <definedName name="wew">{"via1",#N/A,TRUE,"general";"via2",#N/A,TRUE,"general";"via3",#N/A,TRUE,"general"}</definedName>
    <definedName name="wffag" localSheetId="12">{"via1",#N/A,TRUE,"general";"via2",#N/A,TRUE,"general";"via3",#N/A,TRUE,"general"}</definedName>
    <definedName name="wffag" localSheetId="11">{"via1",#N/A,TRUE,"general";"via2",#N/A,TRUE,"general";"via3",#N/A,TRUE,"general"}</definedName>
    <definedName name="wffag" localSheetId="13">{"via1",#N/A,TRUE,"general";"via2",#N/A,TRUE,"general";"via3",#N/A,TRUE,"general"}</definedName>
    <definedName name="wffag" localSheetId="15">{"via1",#N/A,TRUE,"general";"via2",#N/A,TRUE,"general";"via3",#N/A,TRUE,"general"}</definedName>
    <definedName name="wffag" localSheetId="14">{"via1",#N/A,TRUE,"general";"via2",#N/A,TRUE,"general";"via3",#N/A,TRUE,"general"}</definedName>
    <definedName name="wffag">{"via1",#N/A,TRUE,"general";"via2",#N/A,TRUE,"general";"via3",#N/A,TRUE,"general"}</definedName>
    <definedName name="WQEEWQ" localSheetId="12">{"TAB1",#N/A,TRUE,"GENERAL";"TAB2",#N/A,TRUE,"GENERAL";"TAB3",#N/A,TRUE,"GENERAL";"TAB4",#N/A,TRUE,"GENERAL";"TAB5",#N/A,TRUE,"GENERAL"}</definedName>
    <definedName name="WQEEWQ" localSheetId="11">{"TAB1",#N/A,TRUE,"GENERAL";"TAB2",#N/A,TRUE,"GENERAL";"TAB3",#N/A,TRUE,"GENERAL";"TAB4",#N/A,TRUE,"GENERAL";"TAB5",#N/A,TRUE,"GENERAL"}</definedName>
    <definedName name="WQEEWQ" localSheetId="13">{"TAB1",#N/A,TRUE,"GENERAL";"TAB2",#N/A,TRUE,"GENERAL";"TAB3",#N/A,TRUE,"GENERAL";"TAB4",#N/A,TRUE,"GENERAL";"TAB5",#N/A,TRUE,"GENERAL"}</definedName>
    <definedName name="WQEEWQ" localSheetId="15">{"TAB1",#N/A,TRUE,"GENERAL";"TAB2",#N/A,TRUE,"GENERAL";"TAB3",#N/A,TRUE,"GENERAL";"TAB4",#N/A,TRUE,"GENERAL";"TAB5",#N/A,TRUE,"GENERAL"}</definedName>
    <definedName name="WQEEWQ" localSheetId="14">{"TAB1",#N/A,TRUE,"GENERAL";"TAB2",#N/A,TRUE,"GENERAL";"TAB3",#N/A,TRUE,"GENERAL";"TAB4",#N/A,TRUE,"GENERAL";"TAB5",#N/A,TRUE,"GENERAL"}</definedName>
    <definedName name="WQEEWQ">{"TAB1",#N/A,TRUE,"GENERAL";"TAB2",#N/A,TRUE,"GENERAL";"TAB3",#N/A,TRUE,"GENERAL";"TAB4",#N/A,TRUE,"GENERAL";"TAB5",#N/A,TRUE,"GENERAL"}</definedName>
    <definedName name="WRITE" localSheetId="12">{#N/A,#N/A,FALSE,"CCTV"}</definedName>
    <definedName name="WRITE" localSheetId="15">{#N/A,#N/A,FALSE,"CCTV"}</definedName>
    <definedName name="WRITE">{#N/A,#N/A,FALSE,"CCTV"}</definedName>
    <definedName name="wrn.actafabi." localSheetId="12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localSheetId="15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NEXO1." localSheetId="12">{#N/A,#N/A,FALSE,"Costos Contables CIB A 12 1994";#N/A,#N/A,FALSE,"Cuadre Contab. y C. OP"}</definedName>
    <definedName name="wrn.ANEXO1." localSheetId="15">{#N/A,#N/A,FALSE,"Costos Contables CIB A 12 1994";#N/A,#N/A,FALSE,"Cuadre Contab. y C. OP"}</definedName>
    <definedName name="wrn.ANEXO1.">{#N/A,#N/A,FALSE,"Costos Contables CIB A 12 1994";#N/A,#N/A,FALSE,"Cuadre Contab. y C. OP"}</definedName>
    <definedName name="wrn.anexo5." localSheetId="12">{#N/A,#N/A,FALSE,"CIBHA05A";#N/A,#N/A,FALSE,"CIBHA05B"}</definedName>
    <definedName name="wrn.anexo5." localSheetId="15">{#N/A,#N/A,FALSE,"CIBHA05A";#N/A,#N/A,FALSE,"CIBHA05B"}</definedName>
    <definedName name="wrn.anexo5.">{#N/A,#N/A,FALSE,"CIBHA05A";#N/A,#N/A,FALSE,"CIBHA05B"}</definedName>
    <definedName name="wrn.anexo6." localSheetId="12">{#N/A,#N/A,FALSE,"Costos Productos 6A";#N/A,#N/A,FALSE,"Costo Unitario Total H-94-12"}</definedName>
    <definedName name="wrn.anexo6." localSheetId="15">{#N/A,#N/A,FALSE,"Costos Productos 6A";#N/A,#N/A,FALSE,"Costo Unitario Total H-94-12"}</definedName>
    <definedName name="wrn.anexo6.">{#N/A,#N/A,FALSE,"Costos Productos 6A";#N/A,#N/A,FALSE,"Costo Unitario Total H-94-12"}</definedName>
    <definedName name="wrn.ar." localSheetId="12">{#N/A,#N/A,TRUE,"CODIGO DEPENDENCIA"}</definedName>
    <definedName name="wrn.ar." localSheetId="11">{#N/A,#N/A,TRUE,"CODIGO DEPENDENCIA"}</definedName>
    <definedName name="wrn.ar." localSheetId="3">{#N/A,#N/A,TRUE,"CODIGO DEPENDENCIA"}</definedName>
    <definedName name="wrn.ar." localSheetId="13">{#N/A,#N/A,TRUE,"CODIGO DEPENDENCIA"}</definedName>
    <definedName name="wrn.ar." localSheetId="15">{#N/A,#N/A,TRUE,"CODIGO DEPENDENCIA"}</definedName>
    <definedName name="wrn.ar." localSheetId="14">{#N/A,#N/A,TRUE,"CODIGO DEPENDENCIA"}</definedName>
    <definedName name="wrn.ar.">{#N/A,#N/A,TRUE,"CODIGO DEPENDENCIA"}</definedName>
    <definedName name="wrn.BM." localSheetId="12">{#N/A,#N/A,FALSE,"CCTV"}</definedName>
    <definedName name="wrn.BM." localSheetId="15">{#N/A,#N/A,FALSE,"CCTV"}</definedName>
    <definedName name="wrn.BM.">{#N/A,#N/A,FALSE,"CCTV"}</definedName>
    <definedName name="wrn.CAR." localSheetId="12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localSheetId="15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FORMATOS." localSheetId="1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2">{"VIA1",#N/A,TRUE,"formul";"VIA2",#N/A,TRUE,"formul";"VIA3",#N/A,TRUE,"formul"}</definedName>
    <definedName name="wrn.formu." localSheetId="15">{"VIA1",#N/A,TRUE,"formul";"VIA2",#N/A,TRUE,"formul";"VIA3",#N/A,TRUE,"formul"}</definedName>
    <definedName name="wrn.formu.">{"VIA1",#N/A,TRUE,"formul";"VIA2",#N/A,TRUE,"formul";"VIA3",#N/A,TRUE,"formul"}</definedName>
    <definedName name="wrn.GENERAL." localSheetId="12">{"TAB1",#N/A,TRUE,"GENERAL";"TAB2",#N/A,TRUE,"GENERAL";"TAB3",#N/A,TRUE,"GENERAL";"TAB4",#N/A,TRUE,"GENERAL";"TAB5",#N/A,TRUE,"GENERAL"}</definedName>
    <definedName name="wrn.GENERAL." localSheetId="11">{"TAB1",#N/A,TRUE,"GENERAL";"TAB2",#N/A,TRUE,"GENERAL";"TAB3",#N/A,TRUE,"GENERAL";"TAB4",#N/A,TRUE,"GENERAL";"TAB5",#N/A,TRUE,"GENERAL"}</definedName>
    <definedName name="wrn.GENERAL." localSheetId="13">{"TAB1",#N/A,TRUE,"GENERAL";"TAB2",#N/A,TRUE,"GENERAL";"TAB3",#N/A,TRUE,"GENERAL";"TAB4",#N/A,TRUE,"GENERAL";"TAB5",#N/A,TRUE,"GENERAL"}</definedName>
    <definedName name="wrn.GENERAL." localSheetId="15">{"TAB1",#N/A,TRUE,"GENERAL";"TAB2",#N/A,TRUE,"GENERAL";"TAB3",#N/A,TRUE,"GENERAL";"TAB4",#N/A,TRUE,"GENERAL";"TAB5",#N/A,TRUE,"GENERAL"}</definedName>
    <definedName name="wrn.GENERAL." localSheetId="14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GERENCIA." localSheetId="11">{#N/A,#N/A,TRUE,"INGENIERIA";#N/A,#N/A,TRUE,"COMPRAS";#N/A,#N/A,TRUE,"DIRECCION";#N/A,#N/A,TRUE,"RESUMEN"}</definedName>
    <definedName name="wrn.GERENCIA." localSheetId="13">{#N/A,#N/A,TRUE,"INGENIERIA";#N/A,#N/A,TRUE,"COMPRAS";#N/A,#N/A,TRUE,"DIRECCION";#N/A,#N/A,TRUE,"RESUMEN"}</definedName>
    <definedName name="wrn.GERENCIA." localSheetId="14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name="wrn.Impresion._.Datos._.de._.las._.Curvas." localSheetId="12">{"Datos de las Curvas",#N/A,TRUE,"TABLA-CALCULOS"}</definedName>
    <definedName name="wrn.Impresion._.Datos._.de._.las._.Curvas." localSheetId="15">{"Datos de las Curvas",#N/A,TRUE,"TABLA-CALCULOS"}</definedName>
    <definedName name="wrn.Impresion._.Datos._.de._.las._.Curvas.">{"Datos de las Curvas",#N/A,TRUE,"TABLA-CALCULOS"}</definedName>
    <definedName name="wrn.INFOCIB." localSheetId="12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localSheetId="15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precios." localSheetId="12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 localSheetId="15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localSheetId="12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esupuesto." localSheetId="15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esupuesto.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localSheetId="12">{#N/A,#N/A,FALSE,"Sheet1";#N/A,#N/A,FALSE,"Sheet2";#N/A,#N/A,FALSE,"Sheet3";#N/A,#N/A,FALSE,"Sheet4";#N/A,#N/A,FALSE,"Sheet5";#N/A,#N/A,FALSE,"Sheet6";#N/A,#N/A,FALSE,"Sheet7";#N/A,#N/A,FALSE,"Sheet8";#N/A,#N/A,FALSE,"Sheet9"}</definedName>
    <definedName name="wrn.PrintAll." localSheetId="15">{#N/A,#N/A,FALSE,"Sheet1";#N/A,#N/A,FALSE,"Sheet2";#N/A,#N/A,FALSE,"Sheet3";#N/A,#N/A,FALSE,"Sheet4";#N/A,#N/A,FALSE,"Sheet5";#N/A,#N/A,FALSE,"Sheet6";#N/A,#N/A,FALSE,"Sheet7";#N/A,#N/A,FALSE,"Sheet8";#N/A,#N/A,FALSE,"Sheet9"}</definedName>
    <definedName name="wrn.PrintAll.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localSheetId="12">{#N/A,#N/A,FALSE,"Sheet1";#N/A,#N/A,FALSE,"Sheet2";#N/A,#N/A,FALSE,"Sheet3"}</definedName>
    <definedName name="wrn.PrintCurr." localSheetId="15">{#N/A,#N/A,FALSE,"Sheet1";#N/A,#N/A,FALSE,"Sheet2";#N/A,#N/A,FALSE,"Sheet3"}</definedName>
    <definedName name="wrn.PrintCurr.">{#N/A,#N/A,FALSE,"Sheet1";#N/A,#N/A,FALSE,"Sheet2";#N/A,#N/A,FALSE,"Sheet3"}</definedName>
    <definedName name="wrn.PrintPrev1." localSheetId="12">{#N/A,#N/A,FALSE,"Sheet4";#N/A,#N/A,FALSE,"Sheet5";#N/A,#N/A,FALSE,"Sheet6"}</definedName>
    <definedName name="wrn.PrintPrev1." localSheetId="15">{#N/A,#N/A,FALSE,"Sheet4";#N/A,#N/A,FALSE,"Sheet5";#N/A,#N/A,FALSE,"Sheet6"}</definedName>
    <definedName name="wrn.PrintPrev1.">{#N/A,#N/A,FALSE,"Sheet4";#N/A,#N/A,FALSE,"Sheet5";#N/A,#N/A,FALSE,"Sheet6"}</definedName>
    <definedName name="wrn.PrintPrev2." localSheetId="12">{#N/A,#N/A,FALSE,"Sheet7";#N/A,#N/A,FALSE,"Sheet8";#N/A,#N/A,FALSE,"Sheet9"}</definedName>
    <definedName name="wrn.PrintPrev2." localSheetId="15">{#N/A,#N/A,FALSE,"Sheet7";#N/A,#N/A,FALSE,"Sheet8";#N/A,#N/A,FALSE,"Sheet9"}</definedName>
    <definedName name="wrn.PrintPrev2.">{#N/A,#N/A,FALSE,"Sheet7";#N/A,#N/A,FALSE,"Sheet8";#N/A,#N/A,FALSE,"Sheet9"}</definedName>
    <definedName name="wrn.Resumen." localSheetId="12">{#N/A,#N/A,FALSE,"Hoja1";#N/A,#N/A,FALSE,"Hoja2"}</definedName>
    <definedName name="wrn.Resumen." localSheetId="15">{#N/A,#N/A,FALSE,"Hoja1";#N/A,#N/A,FALSE,"Hoja2"}</definedName>
    <definedName name="wrn.Resumen.">{#N/A,#N/A,FALSE,"Hoja1";#N/A,#N/A,FALSE,"Hoja2"}</definedName>
    <definedName name="wrn.via." localSheetId="12">{"via1",#N/A,TRUE,"general";"via2",#N/A,TRUE,"general";"via3",#N/A,TRUE,"general"}</definedName>
    <definedName name="wrn.via." localSheetId="11">{"via1",#N/A,TRUE,"general";"via2",#N/A,TRUE,"general";"via3",#N/A,TRUE,"general"}</definedName>
    <definedName name="wrn.via." localSheetId="13">{"via1",#N/A,TRUE,"general";"via2",#N/A,TRUE,"general";"via3",#N/A,TRUE,"general"}</definedName>
    <definedName name="wrn.via." localSheetId="15">{"via1",#N/A,TRUE,"general";"via2",#N/A,TRUE,"general";"via3",#N/A,TRUE,"general"}</definedName>
    <definedName name="wrn.via." localSheetId="14">{"via1",#N/A,TRUE,"general";"via2",#N/A,TRUE,"general";"via3",#N/A,TRUE,"general"}</definedName>
    <definedName name="wrn.via.">{"via1",#N/A,TRUE,"general";"via2",#N/A,TRUE,"general";"via3",#N/A,TRUE,"general"}</definedName>
    <definedName name="wrn.교대." localSheetId="12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15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snhed" localSheetId="12">{"via1",#N/A,TRUE,"general";"via2",#N/A,TRUE,"general";"via3",#N/A,TRUE,"general"}</definedName>
    <definedName name="wsnhed" localSheetId="11">{"via1",#N/A,TRUE,"general";"via2",#N/A,TRUE,"general";"via3",#N/A,TRUE,"general"}</definedName>
    <definedName name="wsnhed" localSheetId="13">{"via1",#N/A,TRUE,"general";"via2",#N/A,TRUE,"general";"via3",#N/A,TRUE,"general"}</definedName>
    <definedName name="wsnhed" localSheetId="15">{"via1",#N/A,TRUE,"general";"via2",#N/A,TRUE,"general";"via3",#N/A,TRUE,"general"}</definedName>
    <definedName name="wsnhed" localSheetId="14">{"via1",#N/A,TRUE,"general";"via2",#N/A,TRUE,"general";"via3",#N/A,TRUE,"general"}</definedName>
    <definedName name="wsnhed">{"via1",#N/A,TRUE,"general";"via2",#N/A,TRUE,"general";"via3",#N/A,TRUE,"general"}</definedName>
    <definedName name="wswswsqa" localSheetId="12">{"via1",#N/A,TRUE,"general";"via2",#N/A,TRUE,"general";"via3",#N/A,TRUE,"general"}</definedName>
    <definedName name="wswswsqa" localSheetId="11">{"via1",#N/A,TRUE,"general";"via2",#N/A,TRUE,"general";"via3",#N/A,TRUE,"general"}</definedName>
    <definedName name="wswswsqa" localSheetId="13">{"via1",#N/A,TRUE,"general";"via2",#N/A,TRUE,"general";"via3",#N/A,TRUE,"general"}</definedName>
    <definedName name="wswswsqa" localSheetId="15">{"via1",#N/A,TRUE,"general";"via2",#N/A,TRUE,"general";"via3",#N/A,TRUE,"general"}</definedName>
    <definedName name="wswswsqa" localSheetId="14">{"via1",#N/A,TRUE,"general";"via2",#N/A,TRUE,"general";"via3",#N/A,TRUE,"general"}</definedName>
    <definedName name="wswswsqa">{"via1",#N/A,TRUE,"general";"via2",#N/A,TRUE,"general";"via3",#N/A,TRUE,"general"}</definedName>
    <definedName name="wtt" localSheetId="12">{"TAB1",#N/A,TRUE,"GENERAL";"TAB2",#N/A,TRUE,"GENERAL";"TAB3",#N/A,TRUE,"GENERAL";"TAB4",#N/A,TRUE,"GENERAL";"TAB5",#N/A,TRUE,"GENERAL"}</definedName>
    <definedName name="wtt" localSheetId="11">{"TAB1",#N/A,TRUE,"GENERAL";"TAB2",#N/A,TRUE,"GENERAL";"TAB3",#N/A,TRUE,"GENERAL";"TAB4",#N/A,TRUE,"GENERAL";"TAB5",#N/A,TRUE,"GENERAL"}</definedName>
    <definedName name="wtt" localSheetId="13">{"TAB1",#N/A,TRUE,"GENERAL";"TAB2",#N/A,TRUE,"GENERAL";"TAB3",#N/A,TRUE,"GENERAL";"TAB4",#N/A,TRUE,"GENERAL";"TAB5",#N/A,TRUE,"GENERAL"}</definedName>
    <definedName name="wtt" localSheetId="15">{"TAB1",#N/A,TRUE,"GENERAL";"TAB2",#N/A,TRUE,"GENERAL";"TAB3",#N/A,TRUE,"GENERAL";"TAB4",#N/A,TRUE,"GENERAL";"TAB5",#N/A,TRUE,"GENERAL"}</definedName>
    <definedName name="wtt" localSheetId="14">{"TAB1",#N/A,TRUE,"GENERAL";"TAB2",#N/A,TRUE,"GENERAL";"TAB3",#N/A,TRUE,"GENERAL";"TAB4",#N/A,TRUE,"GENERAL";"TAB5",#N/A,TRUE,"GENERAL"}</definedName>
    <definedName name="wtt">{"TAB1",#N/A,TRUE,"GENERAL";"TAB2",#N/A,TRUE,"GENERAL";"TAB3",#N/A,TRUE,"GENERAL";"TAB4",#N/A,TRUE,"GENERAL";"TAB5",#N/A,TRUE,"GENERAL"}</definedName>
    <definedName name="wvu.TAB1." localSheetId="12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5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2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5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2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5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2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15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12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5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8">#REF!</definedName>
    <definedName name="Ww">#REF!</definedName>
    <definedName name="wwded3" localSheetId="12">{"via1",#N/A,TRUE,"general";"via2",#N/A,TRUE,"general";"via3",#N/A,TRUE,"general"}</definedName>
    <definedName name="wwded3" localSheetId="11">{"via1",#N/A,TRUE,"general";"via2",#N/A,TRUE,"general";"via3",#N/A,TRUE,"general"}</definedName>
    <definedName name="wwded3" localSheetId="13">{"via1",#N/A,TRUE,"general";"via2",#N/A,TRUE,"general";"via3",#N/A,TRUE,"general"}</definedName>
    <definedName name="wwded3" localSheetId="15">{"via1",#N/A,TRUE,"general";"via2",#N/A,TRUE,"general";"via3",#N/A,TRUE,"general"}</definedName>
    <definedName name="wwded3" localSheetId="14">{"via1",#N/A,TRUE,"general";"via2",#N/A,TRUE,"general";"via3",#N/A,TRUE,"general"}</definedName>
    <definedName name="wwded3">{"via1",#N/A,TRUE,"general";"via2",#N/A,TRUE,"general";"via3",#N/A,TRUE,"general"}</definedName>
    <definedName name="wwn.infocib" localSheetId="12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localSheetId="15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e" localSheetId="12">{"TAB1",#N/A,TRUE,"GENERAL";"TAB2",#N/A,TRUE,"GENERAL";"TAB3",#N/A,TRUE,"GENERAL";"TAB4",#N/A,TRUE,"GENERAL";"TAB5",#N/A,TRUE,"GENERAL"}</definedName>
    <definedName name="wwwwe" localSheetId="11">{"TAB1",#N/A,TRUE,"GENERAL";"TAB2",#N/A,TRUE,"GENERAL";"TAB3",#N/A,TRUE,"GENERAL";"TAB4",#N/A,TRUE,"GENERAL";"TAB5",#N/A,TRUE,"GENERAL"}</definedName>
    <definedName name="wwwwe" localSheetId="13">{"TAB1",#N/A,TRUE,"GENERAL";"TAB2",#N/A,TRUE,"GENERAL";"TAB3",#N/A,TRUE,"GENERAL";"TAB4",#N/A,TRUE,"GENERAL";"TAB5",#N/A,TRUE,"GENERAL"}</definedName>
    <definedName name="wwwwe" localSheetId="15">{"TAB1",#N/A,TRUE,"GENERAL";"TAB2",#N/A,TRUE,"GENERAL";"TAB3",#N/A,TRUE,"GENERAL";"TAB4",#N/A,TRUE,"GENERAL";"TAB5",#N/A,TRUE,"GENERAL"}</definedName>
    <definedName name="wwwwe" localSheetId="14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name="wyty" localSheetId="12">{"via1",#N/A,TRUE,"general";"via2",#N/A,TRUE,"general";"via3",#N/A,TRUE,"general"}</definedName>
    <definedName name="wyty" localSheetId="11">{"via1",#N/A,TRUE,"general";"via2",#N/A,TRUE,"general";"via3",#N/A,TRUE,"general"}</definedName>
    <definedName name="wyty" localSheetId="13">{"via1",#N/A,TRUE,"general";"via2",#N/A,TRUE,"general";"via3",#N/A,TRUE,"general"}</definedName>
    <definedName name="wyty" localSheetId="15">{"via1",#N/A,TRUE,"general";"via2",#N/A,TRUE,"general";"via3",#N/A,TRUE,"general"}</definedName>
    <definedName name="wyty" localSheetId="14">{"via1",#N/A,TRUE,"general";"via2",#N/A,TRUE,"general";"via3",#N/A,TRUE,"general"}</definedName>
    <definedName name="wyty">{"via1",#N/A,TRUE,"general";"via2",#N/A,TRUE,"general";"via3",#N/A,TRUE,"general"}</definedName>
    <definedName name="x">#REF!</definedName>
    <definedName name="xcbvbs" localSheetId="12">{"TAB1",#N/A,TRUE,"GENERAL";"TAB2",#N/A,TRUE,"GENERAL";"TAB3",#N/A,TRUE,"GENERAL";"TAB4",#N/A,TRUE,"GENERAL";"TAB5",#N/A,TRUE,"GENERAL"}</definedName>
    <definedName name="xcbvbs" localSheetId="11">{"TAB1",#N/A,TRUE,"GENERAL";"TAB2",#N/A,TRUE,"GENERAL";"TAB3",#N/A,TRUE,"GENERAL";"TAB4",#N/A,TRUE,"GENERAL";"TAB5",#N/A,TRUE,"GENERAL"}</definedName>
    <definedName name="xcbvbs" localSheetId="13">{"TAB1",#N/A,TRUE,"GENERAL";"TAB2",#N/A,TRUE,"GENERAL";"TAB3",#N/A,TRUE,"GENERAL";"TAB4",#N/A,TRUE,"GENERAL";"TAB5",#N/A,TRUE,"GENERAL"}</definedName>
    <definedName name="xcbvbs" localSheetId="15">{"TAB1",#N/A,TRUE,"GENERAL";"TAB2",#N/A,TRUE,"GENERAL";"TAB3",#N/A,TRUE,"GENERAL";"TAB4",#N/A,TRUE,"GENERAL";"TAB5",#N/A,TRUE,"GENERAL"}</definedName>
    <definedName name="xcbvbs" localSheetId="14">{"TAB1",#N/A,TRUE,"GENERAL";"TAB2",#N/A,TRUE,"GENERAL";"TAB3",#N/A,TRUE,"GENERAL";"TAB4",#N/A,TRUE,"GENERAL";"TAB5",#N/A,TRUE,"GENERAL"}</definedName>
    <definedName name="xcbvbs">{"TAB1",#N/A,TRUE,"GENERAL";"TAB2",#N/A,TRUE,"GENERAL";"TAB3",#N/A,TRUE,"GENERAL";"TAB4",#N/A,TRUE,"GENERAL";"TAB5",#N/A,TRUE,"GENERAL"}</definedName>
    <definedName name="XON" localSheetId="8">[94]CUADRILLAS!$D$17</definedName>
    <definedName name="XON">[95]CUADRILLAS!$D$17</definedName>
    <definedName name="xsxs" localSheetId="12">{"TAB1",#N/A,TRUE,"GENERAL";"TAB2",#N/A,TRUE,"GENERAL";"TAB3",#N/A,TRUE,"GENERAL";"TAB4",#N/A,TRUE,"GENERAL";"TAB5",#N/A,TRUE,"GENERAL"}</definedName>
    <definedName name="xsxs" localSheetId="11">{"TAB1",#N/A,TRUE,"GENERAL";"TAB2",#N/A,TRUE,"GENERAL";"TAB3",#N/A,TRUE,"GENERAL";"TAB4",#N/A,TRUE,"GENERAL";"TAB5",#N/A,TRUE,"GENERAL"}</definedName>
    <definedName name="xsxs" localSheetId="13">{"TAB1",#N/A,TRUE,"GENERAL";"TAB2",#N/A,TRUE,"GENERAL";"TAB3",#N/A,TRUE,"GENERAL";"TAB4",#N/A,TRUE,"GENERAL";"TAB5",#N/A,TRUE,"GENERAL"}</definedName>
    <definedName name="xsxs" localSheetId="15">{"TAB1",#N/A,TRUE,"GENERAL";"TAB2",#N/A,TRUE,"GENERAL";"TAB3",#N/A,TRUE,"GENERAL";"TAB4",#N/A,TRUE,"GENERAL";"TAB5",#N/A,TRUE,"GENERAL"}</definedName>
    <definedName name="xsxs" localSheetId="14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name="xx" localSheetId="8">#REF!</definedName>
    <definedName name="xx">#REF!</definedName>
    <definedName name="xxfg" localSheetId="12">{"via1",#N/A,TRUE,"general";"via2",#N/A,TRUE,"general";"via3",#N/A,TRUE,"general"}</definedName>
    <definedName name="xxfg" localSheetId="11">{"via1",#N/A,TRUE,"general";"via2",#N/A,TRUE,"general";"via3",#N/A,TRUE,"general"}</definedName>
    <definedName name="xxfg" localSheetId="13">{"via1",#N/A,TRUE,"general";"via2",#N/A,TRUE,"general";"via3",#N/A,TRUE,"general"}</definedName>
    <definedName name="xxfg" localSheetId="15">{"via1",#N/A,TRUE,"general";"via2",#N/A,TRUE,"general";"via3",#N/A,TRUE,"general"}</definedName>
    <definedName name="xxfg" localSheetId="14">{"via1",#N/A,TRUE,"general";"via2",#N/A,TRUE,"general";"via3",#N/A,TRUE,"general"}</definedName>
    <definedName name="xxfg">{"via1",#N/A,TRUE,"general";"via2",#N/A,TRUE,"general";"via3",#N/A,TRUE,"general"}</definedName>
    <definedName name="xxx" localSheetId="8">#REF!</definedName>
    <definedName name="xxx">#REF!</definedName>
    <definedName name="xxxx" localSheetId="12">{"'Sheet1'!$A$1:$G$85"}</definedName>
    <definedName name="xxxx" localSheetId="15">{"'Sheet1'!$A$1:$G$85"}</definedName>
    <definedName name="xxxx">{"'Sheet1'!$A$1:$G$85"}</definedName>
    <definedName name="xxxxx">absc</definedName>
    <definedName name="xxxxxds" localSheetId="12">{"via1",#N/A,TRUE,"general";"via2",#N/A,TRUE,"general";"via3",#N/A,TRUE,"general"}</definedName>
    <definedName name="xxxxxds" localSheetId="11">{"via1",#N/A,TRUE,"general";"via2",#N/A,TRUE,"general";"via3",#N/A,TRUE,"general"}</definedName>
    <definedName name="xxxxxds" localSheetId="13">{"via1",#N/A,TRUE,"general";"via2",#N/A,TRUE,"general";"via3",#N/A,TRUE,"general"}</definedName>
    <definedName name="xxxxxds" localSheetId="15">{"via1",#N/A,TRUE,"general";"via2",#N/A,TRUE,"general";"via3",#N/A,TRUE,"general"}</definedName>
    <definedName name="xxxxxds" localSheetId="14">{"via1",#N/A,TRUE,"general";"via2",#N/A,TRUE,"general";"via3",#N/A,TRUE,"general"}</definedName>
    <definedName name="xxxxxds">{"via1",#N/A,TRUE,"general";"via2",#N/A,TRUE,"general";"via3",#N/A,TRUE,"general"}</definedName>
    <definedName name="XXXXXX" localSheetId="11">{#N/A,#N/A,TRUE,"INGENIERIA";#N/A,#N/A,TRUE,"COMPRAS";#N/A,#N/A,TRUE,"DIRECCION";#N/A,#N/A,TRUE,"RESUMEN"}</definedName>
    <definedName name="XXXXXX" localSheetId="13">{#N/A,#N/A,TRUE,"INGENIERIA";#N/A,#N/A,TRUE,"COMPRAS";#N/A,#N/A,TRUE,"DIRECCION";#N/A,#N/A,TRUE,"RESUMEN"}</definedName>
    <definedName name="XXXXXX" localSheetId="14">{#N/A,#N/A,TRUE,"INGENIERIA";#N/A,#N/A,TRUE,"COMPRAS";#N/A,#N/A,TRUE,"DIRECCION";#N/A,#N/A,TRUE,"RESUMEN"}</definedName>
    <definedName name="XXXXXX">{#N/A,#N/A,TRUE,"INGENIERIA";#N/A,#N/A,TRUE,"COMPRAS";#N/A,#N/A,TRUE,"DIRECCION";#N/A,#N/A,TRUE,"RESUMEN"}</definedName>
    <definedName name="XXXXXXXX" localSheetId="12">{"via1",#N/A,TRUE,"general";"via2",#N/A,TRUE,"general";"via3",#N/A,TRUE,"general"}</definedName>
    <definedName name="XXXXXXXX" localSheetId="15">{"via1",#N/A,TRUE,"general";"via2",#N/A,TRUE,"general";"via3",#N/A,TRUE,"general"}</definedName>
    <definedName name="XXXXXXXX">{"via1",#N/A,TRUE,"general";"via2",#N/A,TRUE,"general";"via3",#N/A,TRUE,"general"}</definedName>
    <definedName name="XXXXXXXXXX">#REF!</definedName>
    <definedName name="xxxxxxxxxx29" localSheetId="12">{"via1",#N/A,TRUE,"general";"via2",#N/A,TRUE,"general";"via3",#N/A,TRUE,"general"}</definedName>
    <definedName name="xxxxxxxxxx29" localSheetId="11">{"via1",#N/A,TRUE,"general";"via2",#N/A,TRUE,"general";"via3",#N/A,TRUE,"general"}</definedName>
    <definedName name="xxxxxxxxxx29" localSheetId="13">{"via1",#N/A,TRUE,"general";"via2",#N/A,TRUE,"general";"via3",#N/A,TRUE,"general"}</definedName>
    <definedName name="xxxxxxxxxx29" localSheetId="15">{"via1",#N/A,TRUE,"general";"via2",#N/A,TRUE,"general";"via3",#N/A,TRUE,"general"}</definedName>
    <definedName name="xxxxxxxxxx29" localSheetId="14">{"via1",#N/A,TRUE,"general";"via2",#N/A,TRUE,"general";"via3",#N/A,TRUE,"general"}</definedName>
    <definedName name="xxxxxxxxxx29">{"via1",#N/A,TRUE,"general";"via2",#N/A,TRUE,"general";"via3",#N/A,TRUE,"general"}</definedName>
    <definedName name="XXXXXXXXXXXX">#REF!</definedName>
    <definedName name="XZXZV" localSheetId="12">{"via1",#N/A,TRUE,"general";"via2",#N/A,TRUE,"general";"via3",#N/A,TRUE,"general"}</definedName>
    <definedName name="XZXZV" localSheetId="11">{"via1",#N/A,TRUE,"general";"via2",#N/A,TRUE,"general";"via3",#N/A,TRUE,"general"}</definedName>
    <definedName name="XZXZV" localSheetId="13">{"via1",#N/A,TRUE,"general";"via2",#N/A,TRUE,"general";"via3",#N/A,TRUE,"general"}</definedName>
    <definedName name="XZXZV" localSheetId="15">{"via1",#N/A,TRUE,"general";"via2",#N/A,TRUE,"general";"via3",#N/A,TRUE,"general"}</definedName>
    <definedName name="XZXZV" localSheetId="14">{"via1",#N/A,TRUE,"general";"via2",#N/A,TRUE,"general";"via3",#N/A,TRUE,"general"}</definedName>
    <definedName name="XZXZV">{"via1",#N/A,TRUE,"general";"via2",#N/A,TRUE,"general";"via3",#N/A,TRUE,"general"}</definedName>
    <definedName name="y" localSheetId="12">{"via1",#N/A,TRUE,"general";"via2",#N/A,TRUE,"general";"via3",#N/A,TRUE,"general"}</definedName>
    <definedName name="y" localSheetId="11">{"via1",#N/A,TRUE,"general";"via2",#N/A,TRUE,"general";"via3",#N/A,TRUE,"general"}</definedName>
    <definedName name="y" localSheetId="13">{"via1",#N/A,TRUE,"general";"via2",#N/A,TRUE,"general";"via3",#N/A,TRUE,"general"}</definedName>
    <definedName name="y" localSheetId="15">{"via1",#N/A,TRUE,"general";"via2",#N/A,TRUE,"general";"via3",#N/A,TRUE,"general"}</definedName>
    <definedName name="y" localSheetId="14">{"via1",#N/A,TRUE,"general";"via2",#N/A,TRUE,"general";"via3",#N/A,TRUE,"general"}</definedName>
    <definedName name="y">{"via1",#N/A,TRUE,"general";"via2",#N/A,TRUE,"general";"via3",#N/A,TRUE,"general"}</definedName>
    <definedName name="y6y6" localSheetId="12">{"via1",#N/A,TRUE,"general";"via2",#N/A,TRUE,"general";"via3",#N/A,TRUE,"general"}</definedName>
    <definedName name="y6y6" localSheetId="11">{"via1",#N/A,TRUE,"general";"via2",#N/A,TRUE,"general";"via3",#N/A,TRUE,"general"}</definedName>
    <definedName name="y6y6" localSheetId="13">{"via1",#N/A,TRUE,"general";"via2",#N/A,TRUE,"general";"via3",#N/A,TRUE,"general"}</definedName>
    <definedName name="y6y6" localSheetId="15">{"via1",#N/A,TRUE,"general";"via2",#N/A,TRUE,"general";"via3",#N/A,TRUE,"general"}</definedName>
    <definedName name="y6y6" localSheetId="14">{"via1",#N/A,TRUE,"general";"via2",#N/A,TRUE,"general";"via3",#N/A,TRUE,"general"}</definedName>
    <definedName name="y6y6">{"via1",#N/A,TRUE,"general";"via2",#N/A,TRUE,"general";"via3",#N/A,TRUE,"general"}</definedName>
    <definedName name="yery" localSheetId="12">{"via1",#N/A,TRUE,"general";"via2",#N/A,TRUE,"general";"via3",#N/A,TRUE,"general"}</definedName>
    <definedName name="yery" localSheetId="11">{"via1",#N/A,TRUE,"general";"via2",#N/A,TRUE,"general";"via3",#N/A,TRUE,"general"}</definedName>
    <definedName name="yery" localSheetId="13">{"via1",#N/A,TRUE,"general";"via2",#N/A,TRUE,"general";"via3",#N/A,TRUE,"general"}</definedName>
    <definedName name="yery" localSheetId="15">{"via1",#N/A,TRUE,"general";"via2",#N/A,TRUE,"general";"via3",#N/A,TRUE,"general"}</definedName>
    <definedName name="yery" localSheetId="14">{"via1",#N/A,TRUE,"general";"via2",#N/A,TRUE,"general";"via3",#N/A,TRUE,"general"}</definedName>
    <definedName name="yery">{"via1",#N/A,TRUE,"general";"via2",#N/A,TRUE,"general";"via3",#N/A,TRUE,"general"}</definedName>
    <definedName name="YESO" localSheetId="8">#REF!</definedName>
    <definedName name="YESO">#REF!</definedName>
    <definedName name="yhy" localSheetId="12">{"TAB1",#N/A,TRUE,"GENERAL";"TAB2",#N/A,TRUE,"GENERAL";"TAB3",#N/A,TRUE,"GENERAL";"TAB4",#N/A,TRUE,"GENERAL";"TAB5",#N/A,TRUE,"GENERAL"}</definedName>
    <definedName name="yhy" localSheetId="11">{"TAB1",#N/A,TRUE,"GENERAL";"TAB2",#N/A,TRUE,"GENERAL";"TAB3",#N/A,TRUE,"GENERAL";"TAB4",#N/A,TRUE,"GENERAL";"TAB5",#N/A,TRUE,"GENERAL"}</definedName>
    <definedName name="yhy" localSheetId="13">{"TAB1",#N/A,TRUE,"GENERAL";"TAB2",#N/A,TRUE,"GENERAL";"TAB3",#N/A,TRUE,"GENERAL";"TAB4",#N/A,TRUE,"GENERAL";"TAB5",#N/A,TRUE,"GENERAL"}</definedName>
    <definedName name="yhy" localSheetId="15">{"TAB1",#N/A,TRUE,"GENERAL";"TAB2",#N/A,TRUE,"GENERAL";"TAB3",#N/A,TRUE,"GENERAL";"TAB4",#N/A,TRUE,"GENERAL";"TAB5",#N/A,TRUE,"GENERAL"}</definedName>
    <definedName name="yhy" localSheetId="14">{"TAB1",#N/A,TRUE,"GENERAL";"TAB2",#N/A,TRUE,"GENERAL";"TAB3",#N/A,TRUE,"GENERAL";"TAB4",#N/A,TRUE,"GENERAL";"TAB5",#N/A,TRUE,"GENERAL"}</definedName>
    <definedName name="yhy">{"TAB1",#N/A,TRUE,"GENERAL";"TAB2",#N/A,TRUE,"GENERAL";"TAB3",#N/A,TRUE,"GENERAL";"TAB4",#N/A,TRUE,"GENERAL";"TAB5",#N/A,TRUE,"GENERAL"}</definedName>
    <definedName name="yjyj" localSheetId="12">{"TAB1",#N/A,TRUE,"GENERAL";"TAB2",#N/A,TRUE,"GENERAL";"TAB3",#N/A,TRUE,"GENERAL";"TAB4",#N/A,TRUE,"GENERAL";"TAB5",#N/A,TRUE,"GENERAL"}</definedName>
    <definedName name="yjyj" localSheetId="11">{"TAB1",#N/A,TRUE,"GENERAL";"TAB2",#N/A,TRUE,"GENERAL";"TAB3",#N/A,TRUE,"GENERAL";"TAB4",#N/A,TRUE,"GENERAL";"TAB5",#N/A,TRUE,"GENERAL"}</definedName>
    <definedName name="yjyj" localSheetId="13">{"TAB1",#N/A,TRUE,"GENERAL";"TAB2",#N/A,TRUE,"GENERAL";"TAB3",#N/A,TRUE,"GENERAL";"TAB4",#N/A,TRUE,"GENERAL";"TAB5",#N/A,TRUE,"GENERAL"}</definedName>
    <definedName name="yjyj" localSheetId="15">{"TAB1",#N/A,TRUE,"GENERAL";"TAB2",#N/A,TRUE,"GENERAL";"TAB3",#N/A,TRUE,"GENERAL";"TAB4",#N/A,TRUE,"GENERAL";"TAB5",#N/A,TRUE,"GENERAL"}</definedName>
    <definedName name="yjyj" localSheetId="14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rdtytyt" localSheetId="12">{#N/A,#N/A,FALSE,"CCTV"}</definedName>
    <definedName name="yrdtytyt" localSheetId="15">{#N/A,#N/A,FALSE,"CCTV"}</definedName>
    <definedName name="yrdtytyt">{#N/A,#N/A,FALSE,"CCTV"}</definedName>
    <definedName name="yrey" localSheetId="12">{"via1",#N/A,TRUE,"general";"via2",#N/A,TRUE,"general";"via3",#N/A,TRUE,"general"}</definedName>
    <definedName name="yrey" localSheetId="11">{"via1",#N/A,TRUE,"general";"via2",#N/A,TRUE,"general";"via3",#N/A,TRUE,"general"}</definedName>
    <definedName name="yrey" localSheetId="13">{"via1",#N/A,TRUE,"general";"via2",#N/A,TRUE,"general";"via3",#N/A,TRUE,"general"}</definedName>
    <definedName name="yrey" localSheetId="15">{"via1",#N/A,TRUE,"general";"via2",#N/A,TRUE,"general";"via3",#N/A,TRUE,"general"}</definedName>
    <definedName name="yrey" localSheetId="14">{"via1",#N/A,TRUE,"general";"via2",#N/A,TRUE,"general";"via3",#N/A,TRUE,"general"}</definedName>
    <definedName name="yrey">{"via1",#N/A,TRUE,"general";"via2",#N/A,TRUE,"general";"via3",#N/A,TRUE,"general"}</definedName>
    <definedName name="yry" localSheetId="12">{"via1",#N/A,TRUE,"general";"via2",#N/A,TRUE,"general";"via3",#N/A,TRUE,"general"}</definedName>
    <definedName name="yry" localSheetId="11">{"via1",#N/A,TRUE,"general";"via2",#N/A,TRUE,"general";"via3",#N/A,TRUE,"general"}</definedName>
    <definedName name="yry" localSheetId="13">{"via1",#N/A,TRUE,"general";"via2",#N/A,TRUE,"general";"via3",#N/A,TRUE,"general"}</definedName>
    <definedName name="yry" localSheetId="15">{"via1",#N/A,TRUE,"general";"via2",#N/A,TRUE,"general";"via3",#N/A,TRUE,"general"}</definedName>
    <definedName name="yry" localSheetId="14">{"via1",#N/A,TRUE,"general";"via2",#N/A,TRUE,"general";"via3",#N/A,TRUE,"general"}</definedName>
    <definedName name="yry">{"via1",#N/A,TRUE,"general";"via2",#N/A,TRUE,"general";"via3",#N/A,TRUE,"general"}</definedName>
    <definedName name="ytj" localSheetId="12">{"TAB1",#N/A,TRUE,"GENERAL";"TAB2",#N/A,TRUE,"GENERAL";"TAB3",#N/A,TRUE,"GENERAL";"TAB4",#N/A,TRUE,"GENERAL";"TAB5",#N/A,TRUE,"GENERAL"}</definedName>
    <definedName name="ytj" localSheetId="11">{"TAB1",#N/A,TRUE,"GENERAL";"TAB2",#N/A,TRUE,"GENERAL";"TAB3",#N/A,TRUE,"GENERAL";"TAB4",#N/A,TRUE,"GENERAL";"TAB5",#N/A,TRUE,"GENERAL"}</definedName>
    <definedName name="ytj" localSheetId="13">{"TAB1",#N/A,TRUE,"GENERAL";"TAB2",#N/A,TRUE,"GENERAL";"TAB3",#N/A,TRUE,"GENERAL";"TAB4",#N/A,TRUE,"GENERAL";"TAB5",#N/A,TRUE,"GENERAL"}</definedName>
    <definedName name="ytj" localSheetId="15">{"TAB1",#N/A,TRUE,"GENERAL";"TAB2",#N/A,TRUE,"GENERAL";"TAB3",#N/A,TRUE,"GENERAL";"TAB4",#N/A,TRUE,"GENERAL";"TAB5",#N/A,TRUE,"GENERAL"}</definedName>
    <definedName name="ytj" localSheetId="14">{"TAB1",#N/A,TRUE,"GENERAL";"TAB2",#N/A,TRUE,"GENERAL";"TAB3",#N/A,TRUE,"GENERAL";"TAB4",#N/A,TRUE,"GENERAL";"TAB5",#N/A,TRUE,"GENERAL"}</definedName>
    <definedName name="ytj">{"TAB1",#N/A,TRUE,"GENERAL";"TAB2",#N/A,TRUE,"GENERAL";"TAB3",#N/A,TRUE,"GENERAL";"TAB4",#N/A,TRUE,"GENERAL";"TAB5",#N/A,TRUE,"GENERAL"}</definedName>
    <definedName name="ytjt6" localSheetId="12">{"via1",#N/A,TRUE,"general";"via2",#N/A,TRUE,"general";"via3",#N/A,TRUE,"general"}</definedName>
    <definedName name="ytjt6" localSheetId="11">{"via1",#N/A,TRUE,"general";"via2",#N/A,TRUE,"general";"via3",#N/A,TRUE,"general"}</definedName>
    <definedName name="ytjt6" localSheetId="13">{"via1",#N/A,TRUE,"general";"via2",#N/A,TRUE,"general";"via3",#N/A,TRUE,"general"}</definedName>
    <definedName name="ytjt6" localSheetId="15">{"via1",#N/A,TRUE,"general";"via2",#N/A,TRUE,"general";"via3",#N/A,TRUE,"general"}</definedName>
    <definedName name="ytjt6" localSheetId="14">{"via1",#N/A,TRUE,"general";"via2",#N/A,TRUE,"general";"via3",#N/A,TRUE,"general"}</definedName>
    <definedName name="ytjt6">{"via1",#N/A,TRUE,"general";"via2",#N/A,TRUE,"general";"via3",#N/A,TRUE,"general"}</definedName>
    <definedName name="ytrwyr" localSheetId="12">{"TAB1",#N/A,TRUE,"GENERAL";"TAB2",#N/A,TRUE,"GENERAL";"TAB3",#N/A,TRUE,"GENERAL";"TAB4",#N/A,TRUE,"GENERAL";"TAB5",#N/A,TRUE,"GENERAL"}</definedName>
    <definedName name="ytrwyr" localSheetId="11">{"TAB1",#N/A,TRUE,"GENERAL";"TAB2",#N/A,TRUE,"GENERAL";"TAB3",#N/A,TRUE,"GENERAL";"TAB4",#N/A,TRUE,"GENERAL";"TAB5",#N/A,TRUE,"GENERAL"}</definedName>
    <definedName name="ytrwyr" localSheetId="13">{"TAB1",#N/A,TRUE,"GENERAL";"TAB2",#N/A,TRUE,"GENERAL";"TAB3",#N/A,TRUE,"GENERAL";"TAB4",#N/A,TRUE,"GENERAL";"TAB5",#N/A,TRUE,"GENERAL"}</definedName>
    <definedName name="ytrwyr" localSheetId="15">{"TAB1",#N/A,TRUE,"GENERAL";"TAB2",#N/A,TRUE,"GENERAL";"TAB3",#N/A,TRUE,"GENERAL";"TAB4",#N/A,TRUE,"GENERAL";"TAB5",#N/A,TRUE,"GENERAL"}</definedName>
    <definedName name="ytrwyr" localSheetId="14">{"TAB1",#N/A,TRUE,"GENERAL";"TAB2",#N/A,TRUE,"GENERAL";"TAB3",#N/A,TRUE,"GENERAL";"TAB4",#N/A,TRUE,"GENERAL";"TAB5",#N/A,TRUE,"GENERAL"}</definedName>
    <definedName name="ytrwyr">{"TAB1",#N/A,TRUE,"GENERAL";"TAB2",#N/A,TRUE,"GENERAL";"TAB3",#N/A,TRUE,"GENERAL";"TAB4",#N/A,TRUE,"GENERAL";"TAB5",#N/A,TRUE,"GENERAL"}</definedName>
    <definedName name="ytry" localSheetId="12">{"via1",#N/A,TRUE,"general";"via2",#N/A,TRUE,"general";"via3",#N/A,TRUE,"general"}</definedName>
    <definedName name="ytry" localSheetId="11">{"via1",#N/A,TRUE,"general";"via2",#N/A,TRUE,"general";"via3",#N/A,TRUE,"general"}</definedName>
    <definedName name="ytry" localSheetId="13">{"via1",#N/A,TRUE,"general";"via2",#N/A,TRUE,"general";"via3",#N/A,TRUE,"general"}</definedName>
    <definedName name="ytry" localSheetId="15">{"via1",#N/A,TRUE,"general";"via2",#N/A,TRUE,"general";"via3",#N/A,TRUE,"general"}</definedName>
    <definedName name="ytry" localSheetId="14">{"via1",#N/A,TRUE,"general";"via2",#N/A,TRUE,"general";"via3",#N/A,TRUE,"general"}</definedName>
    <definedName name="ytry">{"via1",#N/A,TRUE,"general";"via2",#N/A,TRUE,"general";"via3",#N/A,TRUE,"general"}</definedName>
    <definedName name="ytryrty" localSheetId="12">{"via1",#N/A,TRUE,"general";"via2",#N/A,TRUE,"general";"via3",#N/A,TRUE,"general"}</definedName>
    <definedName name="ytryrty" localSheetId="11">{"via1",#N/A,TRUE,"general";"via2",#N/A,TRUE,"general";"via3",#N/A,TRUE,"general"}</definedName>
    <definedName name="ytryrty" localSheetId="13">{"via1",#N/A,TRUE,"general";"via2",#N/A,TRUE,"general";"via3",#N/A,TRUE,"general"}</definedName>
    <definedName name="ytryrty" localSheetId="15">{"via1",#N/A,TRUE,"general";"via2",#N/A,TRUE,"general";"via3",#N/A,TRUE,"general"}</definedName>
    <definedName name="ytryrty" localSheetId="14">{"via1",#N/A,TRUE,"general";"via2",#N/A,TRUE,"general";"via3",#N/A,TRUE,"general"}</definedName>
    <definedName name="ytryrty">{"via1",#N/A,TRUE,"general";"via2",#N/A,TRUE,"general";"via3",#N/A,TRUE,"general"}</definedName>
    <definedName name="YTRYUYT" localSheetId="12">{"TAB1",#N/A,TRUE,"GENERAL";"TAB2",#N/A,TRUE,"GENERAL";"TAB3",#N/A,TRUE,"GENERAL";"TAB4",#N/A,TRUE,"GENERAL";"TAB5",#N/A,TRUE,"GENERAL"}</definedName>
    <definedName name="YTRYUYT" localSheetId="11">{"TAB1",#N/A,TRUE,"GENERAL";"TAB2",#N/A,TRUE,"GENERAL";"TAB3",#N/A,TRUE,"GENERAL";"TAB4",#N/A,TRUE,"GENERAL";"TAB5",#N/A,TRUE,"GENERAL"}</definedName>
    <definedName name="YTRYUYT" localSheetId="13">{"TAB1",#N/A,TRUE,"GENERAL";"TAB2",#N/A,TRUE,"GENERAL";"TAB3",#N/A,TRUE,"GENERAL";"TAB4",#N/A,TRUE,"GENERAL";"TAB5",#N/A,TRUE,"GENERAL"}</definedName>
    <definedName name="YTRYUYT" localSheetId="15">{"TAB1",#N/A,TRUE,"GENERAL";"TAB2",#N/A,TRUE,"GENERAL";"TAB3",#N/A,TRUE,"GENERAL";"TAB4",#N/A,TRUE,"GENERAL";"TAB5",#N/A,TRUE,"GENERAL"}</definedName>
    <definedName name="YTRYUYT" localSheetId="14">{"TAB1",#N/A,TRUE,"GENERAL";"TAB2",#N/A,TRUE,"GENERAL";"TAB3",#N/A,TRUE,"GENERAL";"TAB4",#N/A,TRUE,"GENERAL";"TAB5",#N/A,TRUE,"GENERAL"}</definedName>
    <definedName name="YTRYUYT">{"TAB1",#N/A,TRUE,"GENERAL";"TAB2",#N/A,TRUE,"GENERAL";"TAB3",#N/A,TRUE,"GENERAL";"TAB4",#N/A,TRUE,"GENERAL";"TAB5",#N/A,TRUE,"GENERAL"}</definedName>
    <definedName name="ytudfgd" localSheetId="12">{"TAB1",#N/A,TRUE,"GENERAL";"TAB2",#N/A,TRUE,"GENERAL";"TAB3",#N/A,TRUE,"GENERAL";"TAB4",#N/A,TRUE,"GENERAL";"TAB5",#N/A,TRUE,"GENERAL"}</definedName>
    <definedName name="ytudfgd" localSheetId="11">{"TAB1",#N/A,TRUE,"GENERAL";"TAB2",#N/A,TRUE,"GENERAL";"TAB3",#N/A,TRUE,"GENERAL";"TAB4",#N/A,TRUE,"GENERAL";"TAB5",#N/A,TRUE,"GENERAL"}</definedName>
    <definedName name="ytudfgd" localSheetId="13">{"TAB1",#N/A,TRUE,"GENERAL";"TAB2",#N/A,TRUE,"GENERAL";"TAB3",#N/A,TRUE,"GENERAL";"TAB4",#N/A,TRUE,"GENERAL";"TAB5",#N/A,TRUE,"GENERAL"}</definedName>
    <definedName name="ytudfgd" localSheetId="15">{"TAB1",#N/A,TRUE,"GENERAL";"TAB2",#N/A,TRUE,"GENERAL";"TAB3",#N/A,TRUE,"GENERAL";"TAB4",#N/A,TRUE,"GENERAL";"TAB5",#N/A,TRUE,"GENERAL"}</definedName>
    <definedName name="ytudfgd" localSheetId="14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 localSheetId="12">{"TAB1",#N/A,TRUE,"GENERAL";"TAB2",#N/A,TRUE,"GENERAL";"TAB3",#N/A,TRUE,"GENERAL";"TAB4",#N/A,TRUE,"GENERAL";"TAB5",#N/A,TRUE,"GENERAL"}</definedName>
    <definedName name="yturtu7" localSheetId="11">{"TAB1",#N/A,TRUE,"GENERAL";"TAB2",#N/A,TRUE,"GENERAL";"TAB3",#N/A,TRUE,"GENERAL";"TAB4",#N/A,TRUE,"GENERAL";"TAB5",#N/A,TRUE,"GENERAL"}</definedName>
    <definedName name="yturtu7" localSheetId="13">{"TAB1",#N/A,TRUE,"GENERAL";"TAB2",#N/A,TRUE,"GENERAL";"TAB3",#N/A,TRUE,"GENERAL";"TAB4",#N/A,TRUE,"GENERAL";"TAB5",#N/A,TRUE,"GENERAL"}</definedName>
    <definedName name="yturtu7" localSheetId="15">{"TAB1",#N/A,TRUE,"GENERAL";"TAB2",#N/A,TRUE,"GENERAL";"TAB3",#N/A,TRUE,"GENERAL";"TAB4",#N/A,TRUE,"GENERAL";"TAB5",#N/A,TRUE,"GENERAL"}</definedName>
    <definedName name="yturtu7" localSheetId="14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 localSheetId="12">{"TAB1",#N/A,TRUE,"GENERAL";"TAB2",#N/A,TRUE,"GENERAL";"TAB3",#N/A,TRUE,"GENERAL";"TAB4",#N/A,TRUE,"GENERAL";"TAB5",#N/A,TRUE,"GENERAL"}</definedName>
    <definedName name="yturu" localSheetId="11">{"TAB1",#N/A,TRUE,"GENERAL";"TAB2",#N/A,TRUE,"GENERAL";"TAB3",#N/A,TRUE,"GENERAL";"TAB4",#N/A,TRUE,"GENERAL";"TAB5",#N/A,TRUE,"GENERAL"}</definedName>
    <definedName name="yturu" localSheetId="13">{"TAB1",#N/A,TRUE,"GENERAL";"TAB2",#N/A,TRUE,"GENERAL";"TAB3",#N/A,TRUE,"GENERAL";"TAB4",#N/A,TRUE,"GENERAL";"TAB5",#N/A,TRUE,"GENERAL"}</definedName>
    <definedName name="yturu" localSheetId="15">{"TAB1",#N/A,TRUE,"GENERAL";"TAB2",#N/A,TRUE,"GENERAL";"TAB3",#N/A,TRUE,"GENERAL";"TAB4",#N/A,TRUE,"GENERAL";"TAB5",#N/A,TRUE,"GENERAL"}</definedName>
    <definedName name="yturu" localSheetId="14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 localSheetId="12">{"via1",#N/A,TRUE,"general";"via2",#N/A,TRUE,"general";"via3",#N/A,TRUE,"general"}</definedName>
    <definedName name="ytuytfgh" localSheetId="11">{"via1",#N/A,TRUE,"general";"via2",#N/A,TRUE,"general";"via3",#N/A,TRUE,"general"}</definedName>
    <definedName name="ytuytfgh" localSheetId="13">{"via1",#N/A,TRUE,"general";"via2",#N/A,TRUE,"general";"via3",#N/A,TRUE,"general"}</definedName>
    <definedName name="ytuytfgh" localSheetId="15">{"via1",#N/A,TRUE,"general";"via2",#N/A,TRUE,"general";"via3",#N/A,TRUE,"general"}</definedName>
    <definedName name="ytuytfgh" localSheetId="14">{"via1",#N/A,TRUE,"general";"via2",#N/A,TRUE,"general";"via3",#N/A,TRUE,"general"}</definedName>
    <definedName name="ytuytfgh">{"via1",#N/A,TRUE,"general";"via2",#N/A,TRUE,"general";"via3",#N/A,TRUE,"general"}</definedName>
    <definedName name="yty" localSheetId="12">{"TAB1",#N/A,TRUE,"GENERAL";"TAB2",#N/A,TRUE,"GENERAL";"TAB3",#N/A,TRUE,"GENERAL";"TAB4",#N/A,TRUE,"GENERAL";"TAB5",#N/A,TRUE,"GENERAL"}</definedName>
    <definedName name="yty" localSheetId="11">{"TAB1",#N/A,TRUE,"GENERAL";"TAB2",#N/A,TRUE,"GENERAL";"TAB3",#N/A,TRUE,"GENERAL";"TAB4",#N/A,TRUE,"GENERAL";"TAB5",#N/A,TRUE,"GENERAL"}</definedName>
    <definedName name="yty" localSheetId="13">{"TAB1",#N/A,TRUE,"GENERAL";"TAB2",#N/A,TRUE,"GENERAL";"TAB3",#N/A,TRUE,"GENERAL";"TAB4",#N/A,TRUE,"GENERAL";"TAB5",#N/A,TRUE,"GENERAL"}</definedName>
    <definedName name="yty" localSheetId="15">{"TAB1",#N/A,TRUE,"GENERAL";"TAB2",#N/A,TRUE,"GENERAL";"TAB3",#N/A,TRUE,"GENERAL";"TAB4",#N/A,TRUE,"GENERAL";"TAB5",#N/A,TRUE,"GENERAL"}</definedName>
    <definedName name="yty" localSheetId="14">{"TAB1",#N/A,TRUE,"GENERAL";"TAB2",#N/A,TRUE,"GENERAL";"TAB3",#N/A,TRUE,"GENERAL";"TAB4",#N/A,TRUE,"GENERAL";"TAB5",#N/A,TRUE,"GENERAL"}</definedName>
    <definedName name="yty">{"TAB1",#N/A,TRUE,"GENERAL";"TAB2",#N/A,TRUE,"GENERAL";"TAB3",#N/A,TRUE,"GENERAL";"TAB4",#N/A,TRUE,"GENERAL";"TAB5",#N/A,TRUE,"GENERAL"}</definedName>
    <definedName name="ytyyh" localSheetId="12">{"via1",#N/A,TRUE,"general";"via2",#N/A,TRUE,"general";"via3",#N/A,TRUE,"general"}</definedName>
    <definedName name="ytyyh" localSheetId="11">{"via1",#N/A,TRUE,"general";"via2",#N/A,TRUE,"general";"via3",#N/A,TRUE,"general"}</definedName>
    <definedName name="ytyyh" localSheetId="13">{"via1",#N/A,TRUE,"general";"via2",#N/A,TRUE,"general";"via3",#N/A,TRUE,"general"}</definedName>
    <definedName name="ytyyh" localSheetId="15">{"via1",#N/A,TRUE,"general";"via2",#N/A,TRUE,"general";"via3",#N/A,TRUE,"general"}</definedName>
    <definedName name="ytyyh" localSheetId="14">{"via1",#N/A,TRUE,"general";"via2",#N/A,TRUE,"general";"via3",#N/A,TRUE,"general"}</definedName>
    <definedName name="ytyyh">{"via1",#N/A,TRUE,"general";"via2",#N/A,TRUE,"general";"via3",#N/A,TRUE,"general"}</definedName>
    <definedName name="ytzacdfg" localSheetId="12">{"TAB1",#N/A,TRUE,"GENERAL";"TAB2",#N/A,TRUE,"GENERAL";"TAB3",#N/A,TRUE,"GENERAL";"TAB4",#N/A,TRUE,"GENERAL";"TAB5",#N/A,TRUE,"GENERAL"}</definedName>
    <definedName name="ytzacdfg" localSheetId="11">{"TAB1",#N/A,TRUE,"GENERAL";"TAB2",#N/A,TRUE,"GENERAL";"TAB3",#N/A,TRUE,"GENERAL";"TAB4",#N/A,TRUE,"GENERAL";"TAB5",#N/A,TRUE,"GENERAL"}</definedName>
    <definedName name="ytzacdfg" localSheetId="13">{"TAB1",#N/A,TRUE,"GENERAL";"TAB2",#N/A,TRUE,"GENERAL";"TAB3",#N/A,TRUE,"GENERAL";"TAB4",#N/A,TRUE,"GENERAL";"TAB5",#N/A,TRUE,"GENERAL"}</definedName>
    <definedName name="ytzacdfg" localSheetId="15">{"TAB1",#N/A,TRUE,"GENERAL";"TAB2",#N/A,TRUE,"GENERAL";"TAB3",#N/A,TRUE,"GENERAL";"TAB4",#N/A,TRUE,"GENERAL";"TAB5",#N/A,TRUE,"GENERAL"}</definedName>
    <definedName name="ytzacdfg" localSheetId="14">{"TAB1",#N/A,TRUE,"GENERAL";"TAB2",#N/A,TRUE,"GENERAL";"TAB3",#N/A,TRUE,"GENERAL";"TAB4",#N/A,TRUE,"GENERAL";"TAB5",#N/A,TRUE,"GENERAL"}</definedName>
    <definedName name="ytzacdfg">{"TAB1",#N/A,TRUE,"GENERAL";"TAB2",#N/A,TRUE,"GENERAL";"TAB3",#N/A,TRUE,"GENERAL";"TAB4",#N/A,TRUE,"GENERAL";"TAB5",#N/A,TRUE,"GENERAL"}</definedName>
    <definedName name="yu" localSheetId="12">{"TAB1",#N/A,TRUE,"GENERAL";"TAB2",#N/A,TRUE,"GENERAL";"TAB3",#N/A,TRUE,"GENERAL";"TAB4",#N/A,TRUE,"GENERAL";"TAB5",#N/A,TRUE,"GENERAL"}</definedName>
    <definedName name="yu" localSheetId="11">{"TAB1",#N/A,TRUE,"GENERAL";"TAB2",#N/A,TRUE,"GENERAL";"TAB3",#N/A,TRUE,"GENERAL";"TAB4",#N/A,TRUE,"GENERAL";"TAB5",#N/A,TRUE,"GENERAL"}</definedName>
    <definedName name="yu" localSheetId="13">{"TAB1",#N/A,TRUE,"GENERAL";"TAB2",#N/A,TRUE,"GENERAL";"TAB3",#N/A,TRUE,"GENERAL";"TAB4",#N/A,TRUE,"GENERAL";"TAB5",#N/A,TRUE,"GENERAL"}</definedName>
    <definedName name="yu" localSheetId="15">{"TAB1",#N/A,TRUE,"GENERAL";"TAB2",#N/A,TRUE,"GENERAL";"TAB3",#N/A,TRUE,"GENERAL";"TAB4",#N/A,TRUE,"GENERAL";"TAB5",#N/A,TRUE,"GENERAL"}</definedName>
    <definedName name="yu" localSheetId="14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 localSheetId="12">{"TAB1",#N/A,TRUE,"GENERAL";"TAB2",#N/A,TRUE,"GENERAL";"TAB3",#N/A,TRUE,"GENERAL";"TAB4",#N/A,TRUE,"GENERAL";"TAB5",#N/A,TRUE,"GENERAL"}</definedName>
    <definedName name="yudre54" localSheetId="11">{"TAB1",#N/A,TRUE,"GENERAL";"TAB2",#N/A,TRUE,"GENERAL";"TAB3",#N/A,TRUE,"GENERAL";"TAB4",#N/A,TRUE,"GENERAL";"TAB5",#N/A,TRUE,"GENERAL"}</definedName>
    <definedName name="yudre54" localSheetId="13">{"TAB1",#N/A,TRUE,"GENERAL";"TAB2",#N/A,TRUE,"GENERAL";"TAB3",#N/A,TRUE,"GENERAL";"TAB4",#N/A,TRUE,"GENERAL";"TAB5",#N/A,TRUE,"GENERAL"}</definedName>
    <definedName name="yudre54" localSheetId="15">{"TAB1",#N/A,TRUE,"GENERAL";"TAB2",#N/A,TRUE,"GENERAL";"TAB3",#N/A,TRUE,"GENERAL";"TAB4",#N/A,TRUE,"GENERAL";"TAB5",#N/A,TRUE,"GENERAL"}</definedName>
    <definedName name="yudre54" localSheetId="14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 localSheetId="12">{"TAB1",#N/A,TRUE,"GENERAL";"TAB2",#N/A,TRUE,"GENERAL";"TAB3",#N/A,TRUE,"GENERAL";"TAB4",#N/A,TRUE,"GENERAL";"TAB5",#N/A,TRUE,"GENERAL"}</definedName>
    <definedName name="yuhgh" localSheetId="11">{"TAB1",#N/A,TRUE,"GENERAL";"TAB2",#N/A,TRUE,"GENERAL";"TAB3",#N/A,TRUE,"GENERAL";"TAB4",#N/A,TRUE,"GENERAL";"TAB5",#N/A,TRUE,"GENERAL"}</definedName>
    <definedName name="yuhgh" localSheetId="13">{"TAB1",#N/A,TRUE,"GENERAL";"TAB2",#N/A,TRUE,"GENERAL";"TAB3",#N/A,TRUE,"GENERAL";"TAB4",#N/A,TRUE,"GENERAL";"TAB5",#N/A,TRUE,"GENERAL"}</definedName>
    <definedName name="yuhgh" localSheetId="15">{"TAB1",#N/A,TRUE,"GENERAL";"TAB2",#N/A,TRUE,"GENERAL";"TAB3",#N/A,TRUE,"GENERAL";"TAB4",#N/A,TRUE,"GENERAL";"TAB5",#N/A,TRUE,"GENERAL"}</definedName>
    <definedName name="yuhgh" localSheetId="1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 localSheetId="12">{"via1",#N/A,TRUE,"general";"via2",#N/A,TRUE,"general";"via3",#N/A,TRUE,"general"}</definedName>
    <definedName name="yutu" localSheetId="11">{"via1",#N/A,TRUE,"general";"via2",#N/A,TRUE,"general";"via3",#N/A,TRUE,"general"}</definedName>
    <definedName name="yutu" localSheetId="13">{"via1",#N/A,TRUE,"general";"via2",#N/A,TRUE,"general";"via3",#N/A,TRUE,"general"}</definedName>
    <definedName name="yutu" localSheetId="15">{"via1",#N/A,TRUE,"general";"via2",#N/A,TRUE,"general";"via3",#N/A,TRUE,"general"}</definedName>
    <definedName name="yutu" localSheetId="14">{"via1",#N/A,TRUE,"general";"via2",#N/A,TRUE,"general";"via3",#N/A,TRUE,"general"}</definedName>
    <definedName name="yutu">{"via1",#N/A,TRUE,"general";"via2",#N/A,TRUE,"general";"via3",#N/A,TRUE,"general"}</definedName>
    <definedName name="yuuiiy" localSheetId="12">{"via1",#N/A,TRUE,"general";"via2",#N/A,TRUE,"general";"via3",#N/A,TRUE,"general"}</definedName>
    <definedName name="yuuiiy" localSheetId="11">{"via1",#N/A,TRUE,"general";"via2",#N/A,TRUE,"general";"via3",#N/A,TRUE,"general"}</definedName>
    <definedName name="yuuiiy" localSheetId="13">{"via1",#N/A,TRUE,"general";"via2",#N/A,TRUE,"general";"via3",#N/A,TRUE,"general"}</definedName>
    <definedName name="yuuiiy" localSheetId="15">{"via1",#N/A,TRUE,"general";"via2",#N/A,TRUE,"general";"via3",#N/A,TRUE,"general"}</definedName>
    <definedName name="yuuiiy" localSheetId="14">{"via1",#N/A,TRUE,"general";"via2",#N/A,TRUE,"general";"via3",#N/A,TRUE,"general"}</definedName>
    <definedName name="yuuiiy">{"via1",#N/A,TRUE,"general";"via2",#N/A,TRUE,"general";"via3",#N/A,TRUE,"general"}</definedName>
    <definedName name="yuuuuuu" localSheetId="12">{"via1",#N/A,TRUE,"general";"via2",#N/A,TRUE,"general";"via3",#N/A,TRUE,"general"}</definedName>
    <definedName name="yuuuuuu" localSheetId="11">{"via1",#N/A,TRUE,"general";"via2",#N/A,TRUE,"general";"via3",#N/A,TRUE,"general"}</definedName>
    <definedName name="yuuuuuu" localSheetId="13">{"via1",#N/A,TRUE,"general";"via2",#N/A,TRUE,"general";"via3",#N/A,TRUE,"general"}</definedName>
    <definedName name="yuuuuuu" localSheetId="15">{"via1",#N/A,TRUE,"general";"via2",#N/A,TRUE,"general";"via3",#N/A,TRUE,"general"}</definedName>
    <definedName name="yuuuuuu" localSheetId="14">{"via1",#N/A,TRUE,"general";"via2",#N/A,TRUE,"general";"via3",#N/A,TRUE,"general"}</definedName>
    <definedName name="yuuuuuu">{"via1",#N/A,TRUE,"general";"via2",#N/A,TRUE,"general";"via3",#N/A,TRUE,"general"}</definedName>
    <definedName name="yy" localSheetId="12">{"via1",#N/A,TRUE,"general";"via2",#N/A,TRUE,"general";"via3",#N/A,TRUE,"general"}</definedName>
    <definedName name="yy" localSheetId="11">{"via1",#N/A,TRUE,"general";"via2",#N/A,TRUE,"general";"via3",#N/A,TRUE,"general"}</definedName>
    <definedName name="yy" localSheetId="13">{"via1",#N/A,TRUE,"general";"via2",#N/A,TRUE,"general";"via3",#N/A,TRUE,"general"}</definedName>
    <definedName name="yy" localSheetId="15">{"via1",#N/A,TRUE,"general";"via2",#N/A,TRUE,"general";"via3",#N/A,TRUE,"general"}</definedName>
    <definedName name="yy" localSheetId="14">{"via1",#N/A,TRUE,"general";"via2",#N/A,TRUE,"general";"via3",#N/A,TRUE,"general"}</definedName>
    <definedName name="yy">{"via1",#N/A,TRUE,"general";"via2",#N/A,TRUE,"general";"via3",#N/A,TRUE,"general"}</definedName>
    <definedName name="yyy" localSheetId="12">{"TAB1",#N/A,TRUE,"GENERAL";"TAB2",#N/A,TRUE,"GENERAL";"TAB3",#N/A,TRUE,"GENERAL";"TAB4",#N/A,TRUE,"GENERAL";"TAB5",#N/A,TRUE,"GENERAL"}</definedName>
    <definedName name="yyy" localSheetId="15">{"TAB1",#N/A,TRUE,"GENERAL";"TAB2",#N/A,TRUE,"GENERAL";"TAB3",#N/A,TRUE,"GENERAL";"TAB4",#N/A,TRUE,"GENERAL";"TAB5",#N/A,TRUE,"GENERAL"}</definedName>
    <definedName name="yyy">{"TAB1",#N/A,TRUE,"GENERAL";"TAB2",#N/A,TRUE,"GENERAL";"TAB3",#N/A,TRUE,"GENERAL";"TAB4",#N/A,TRUE,"GENERAL";"TAB5",#N/A,TRUE,"GENERAL"}</definedName>
    <definedName name="yyyuh" localSheetId="12">{"TAB1",#N/A,TRUE,"GENERAL";"TAB2",#N/A,TRUE,"GENERAL";"TAB3",#N/A,TRUE,"GENERAL";"TAB4",#N/A,TRUE,"GENERAL";"TAB5",#N/A,TRUE,"GENERAL"}</definedName>
    <definedName name="yyyuh" localSheetId="11">{"TAB1",#N/A,TRUE,"GENERAL";"TAB2",#N/A,TRUE,"GENERAL";"TAB3",#N/A,TRUE,"GENERAL";"TAB4",#N/A,TRUE,"GENERAL";"TAB5",#N/A,TRUE,"GENERAL"}</definedName>
    <definedName name="yyyuh" localSheetId="13">{"TAB1",#N/A,TRUE,"GENERAL";"TAB2",#N/A,TRUE,"GENERAL";"TAB3",#N/A,TRUE,"GENERAL";"TAB4",#N/A,TRUE,"GENERAL";"TAB5",#N/A,TRUE,"GENERAL"}</definedName>
    <definedName name="yyyuh" localSheetId="15">{"TAB1",#N/A,TRUE,"GENERAL";"TAB2",#N/A,TRUE,"GENERAL";"TAB3",#N/A,TRUE,"GENERAL";"TAB4",#N/A,TRUE,"GENERAL";"TAB5",#N/A,TRUE,"GENERAL"}</definedName>
    <definedName name="yyyuh" localSheetId="14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 localSheetId="12">{"TAB1",#N/A,TRUE,"GENERAL";"TAB2",#N/A,TRUE,"GENERAL";"TAB3",#N/A,TRUE,"GENERAL";"TAB4",#N/A,TRUE,"GENERAL";"TAB5",#N/A,TRUE,"GENERAL"}</definedName>
    <definedName name="yyyyhhh" localSheetId="11">{"TAB1",#N/A,TRUE,"GENERAL";"TAB2",#N/A,TRUE,"GENERAL";"TAB3",#N/A,TRUE,"GENERAL";"TAB4",#N/A,TRUE,"GENERAL";"TAB5",#N/A,TRUE,"GENERAL"}</definedName>
    <definedName name="yyyyhhh" localSheetId="13">{"TAB1",#N/A,TRUE,"GENERAL";"TAB2",#N/A,TRUE,"GENERAL";"TAB3",#N/A,TRUE,"GENERAL";"TAB4",#N/A,TRUE,"GENERAL";"TAB5",#N/A,TRUE,"GENERAL"}</definedName>
    <definedName name="yyyyhhh" localSheetId="15">{"TAB1",#N/A,TRUE,"GENERAL";"TAB2",#N/A,TRUE,"GENERAL";"TAB3",#N/A,TRUE,"GENERAL";"TAB4",#N/A,TRUE,"GENERAL";"TAB5",#N/A,TRUE,"GENERAL"}</definedName>
    <definedName name="yyyyhhh" localSheetId="14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" localSheetId="12">{#N/A,#N/A,FALSE,"Costos Productos 6A";#N/A,#N/A,FALSE,"Costo Unitario Total H-94-12"}</definedName>
    <definedName name="yyyyy" localSheetId="15">{#N/A,#N/A,FALSE,"Costos Productos 6A";#N/A,#N/A,FALSE,"Costo Unitario Total H-94-12"}</definedName>
    <definedName name="yyyyy">{#N/A,#N/A,FALSE,"Costos Productos 6A";#N/A,#N/A,FALSE,"Costo Unitario Total H-94-12"}</definedName>
    <definedName name="yyyyyf" localSheetId="12">{"via1",#N/A,TRUE,"general";"via2",#N/A,TRUE,"general";"via3",#N/A,TRUE,"general"}</definedName>
    <definedName name="yyyyyf" localSheetId="11">{"via1",#N/A,TRUE,"general";"via2",#N/A,TRUE,"general";"via3",#N/A,TRUE,"general"}</definedName>
    <definedName name="yyyyyf" localSheetId="13">{"via1",#N/A,TRUE,"general";"via2",#N/A,TRUE,"general";"via3",#N/A,TRUE,"general"}</definedName>
    <definedName name="yyyyyf" localSheetId="15">{"via1",#N/A,TRUE,"general";"via2",#N/A,TRUE,"general";"via3",#N/A,TRUE,"general"}</definedName>
    <definedName name="yyyyyf" localSheetId="14">{"via1",#N/A,TRUE,"general";"via2",#N/A,TRUE,"general";"via3",#N/A,TRUE,"general"}</definedName>
    <definedName name="yyyyyf">{"via1",#N/A,TRUE,"general";"via2",#N/A,TRUE,"general";"via3",#N/A,TRUE,"general"}</definedName>
    <definedName name="z">#REF!</definedName>
    <definedName name="Z_026CD6D7_F7CA_4BE8_B625_9A1778CFA739_.wvu.PrintArea" localSheetId="12">#REF!</definedName>
    <definedName name="Z_026CD6D7_F7CA_4BE8_B625_9A1778CFA739_.wvu.PrintArea" localSheetId="15">#REF!</definedName>
    <definedName name="Z_026CD6D7_F7CA_4BE8_B625_9A1778CFA739_.wvu.PrintArea">#REF!</definedName>
    <definedName name="Z_026CD6D7_F7CA_4BE8_B625_9A1778CFA739_.wvu.PrintTitles" localSheetId="12">#REF!</definedName>
    <definedName name="Z_026CD6D7_F7CA_4BE8_B625_9A1778CFA739_.wvu.PrintTitles" localSheetId="15">#REF!</definedName>
    <definedName name="Z_026CD6D7_F7CA_4BE8_B625_9A1778CFA739_.wvu.PrintTitles">#REF!</definedName>
    <definedName name="Z_05670E35_1347_49D9_AD91_AA9A31A4EF61_.wvu.PrintArea" localSheetId="12">#REF!</definedName>
    <definedName name="Z_05670E35_1347_49D9_AD91_AA9A31A4EF61_.wvu.PrintArea" localSheetId="15">#REF!</definedName>
    <definedName name="Z_05670E35_1347_49D9_AD91_AA9A31A4EF61_.wvu.PrintArea">#REF!</definedName>
    <definedName name="Z_05670E35_1347_49D9_AD91_AA9A31A4EF61_.wvu.PrintTitles" localSheetId="12">#REF!</definedName>
    <definedName name="Z_05670E35_1347_49D9_AD91_AA9A31A4EF61_.wvu.PrintTitles" localSheetId="15">#REF!</definedName>
    <definedName name="Z_05670E35_1347_49D9_AD91_AA9A31A4EF61_.wvu.PrintTitles">#REF!</definedName>
    <definedName name="Z_086A872D_15DF_436A_8459_CE22F6819FF4_.wvu.Rows" localSheetId="12">#REF!</definedName>
    <definedName name="Z_086A872D_15DF_436A_8459_CE22F6819FF4_.wvu.Rows" localSheetId="15">#REF!</definedName>
    <definedName name="Z_086A872D_15DF_436A_8459_CE22F6819FF4_.wvu.Rows">#REF!</definedName>
    <definedName name="Z_0890F28A_A8C8_451C_A3E6_C3AFDD239B64_.wvu.PrintArea" localSheetId="12">#REF!</definedName>
    <definedName name="Z_0890F28A_A8C8_451C_A3E6_C3AFDD239B64_.wvu.PrintArea" localSheetId="15">#REF!</definedName>
    <definedName name="Z_0890F28A_A8C8_451C_A3E6_C3AFDD239B64_.wvu.PrintArea">#REF!</definedName>
    <definedName name="Z_0890F28A_A8C8_451C_A3E6_C3AFDD239B64_.wvu.PrintTitles" localSheetId="12">#REF!</definedName>
    <definedName name="Z_0890F28A_A8C8_451C_A3E6_C3AFDD239B64_.wvu.PrintTitles" localSheetId="15">#REF!</definedName>
    <definedName name="Z_0890F28A_A8C8_451C_A3E6_C3AFDD239B64_.wvu.PrintTitles">#REF!</definedName>
    <definedName name="Z_0A4C2D72_EA87_11DA_B6F6_00609720E0A1_.wvu.PrintArea" localSheetId="12">#REF!</definedName>
    <definedName name="Z_0A4C2D72_EA87_11DA_B6F6_00609720E0A1_.wvu.PrintArea" localSheetId="15">#REF!</definedName>
    <definedName name="Z_0A4C2D72_EA87_11DA_B6F6_00609720E0A1_.wvu.PrintArea">#REF!</definedName>
    <definedName name="Z_0A4C2D72_EA87_11DA_B6F6_00609720E0A1_.wvu.PrintTitles" localSheetId="12">#REF!</definedName>
    <definedName name="Z_0A4C2D72_EA87_11DA_B6F6_00609720E0A1_.wvu.PrintTitles" localSheetId="15">#REF!</definedName>
    <definedName name="Z_0A4C2D72_EA87_11DA_B6F6_00609720E0A1_.wvu.PrintTitles">#REF!</definedName>
    <definedName name="Z_0A4C2D73_EA87_11DA_B6F6_00609720E0A1_.wvu.PrintArea" localSheetId="12">#REF!</definedName>
    <definedName name="Z_0A4C2D73_EA87_11DA_B6F6_00609720E0A1_.wvu.PrintArea" localSheetId="15">#REF!</definedName>
    <definedName name="Z_0A4C2D73_EA87_11DA_B6F6_00609720E0A1_.wvu.PrintArea">#REF!</definedName>
    <definedName name="Z_0A4C2D73_EA87_11DA_B6F6_00609720E0A1_.wvu.PrintTitles" localSheetId="12">#REF!</definedName>
    <definedName name="Z_0A4C2D73_EA87_11DA_B6F6_00609720E0A1_.wvu.PrintTitles" localSheetId="15">#REF!</definedName>
    <definedName name="Z_0A4C2D73_EA87_11DA_B6F6_00609720E0A1_.wvu.PrintTitles">#REF!</definedName>
    <definedName name="Z_0A4C2D74_EA87_11DA_B6F6_00609720E0A1_.wvu.PrintArea" localSheetId="12">#REF!</definedName>
    <definedName name="Z_0A4C2D74_EA87_11DA_B6F6_00609720E0A1_.wvu.PrintArea" localSheetId="15">#REF!</definedName>
    <definedName name="Z_0A4C2D74_EA87_11DA_B6F6_00609720E0A1_.wvu.PrintArea">#REF!</definedName>
    <definedName name="Z_0A4C2D74_EA87_11DA_B6F6_00609720E0A1_.wvu.PrintTitles" localSheetId="12">#REF!</definedName>
    <definedName name="Z_0A4C2D74_EA87_11DA_B6F6_00609720E0A1_.wvu.PrintTitles" localSheetId="15">#REF!</definedName>
    <definedName name="Z_0A4C2D74_EA87_11DA_B6F6_00609720E0A1_.wvu.PrintTitles">#REF!</definedName>
    <definedName name="Z_0A4C2D75_EA87_11DA_B6F6_00609720E0A1_.wvu.PrintArea" localSheetId="12">#REF!</definedName>
    <definedName name="Z_0A4C2D75_EA87_11DA_B6F6_00609720E0A1_.wvu.PrintArea" localSheetId="15">#REF!</definedName>
    <definedName name="Z_0A4C2D75_EA87_11DA_B6F6_00609720E0A1_.wvu.PrintArea">#REF!</definedName>
    <definedName name="Z_0A4C2D75_EA87_11DA_B6F6_00609720E0A1_.wvu.PrintTitles" localSheetId="12">#REF!</definedName>
    <definedName name="Z_0A4C2D75_EA87_11DA_B6F6_00609720E0A1_.wvu.PrintTitles" localSheetId="15">#REF!</definedName>
    <definedName name="Z_0A4C2D75_EA87_11DA_B6F6_00609720E0A1_.wvu.PrintTitles">#REF!</definedName>
    <definedName name="Z_0A4C2D76_EA87_11DA_B6F6_00609720E0A1_.wvu.PrintArea" localSheetId="12">#REF!</definedName>
    <definedName name="Z_0A4C2D76_EA87_11DA_B6F6_00609720E0A1_.wvu.PrintArea" localSheetId="15">#REF!</definedName>
    <definedName name="Z_0A4C2D76_EA87_11DA_B6F6_00609720E0A1_.wvu.PrintArea">#REF!</definedName>
    <definedName name="Z_0A4C2D76_EA87_11DA_B6F6_00609720E0A1_.wvu.PrintTitles" localSheetId="12">#REF!</definedName>
    <definedName name="Z_0A4C2D76_EA87_11DA_B6F6_00609720E0A1_.wvu.PrintTitles" localSheetId="15">#REF!</definedName>
    <definedName name="Z_0A4C2D76_EA87_11DA_B6F6_00609720E0A1_.wvu.PrintTitles">#REF!</definedName>
    <definedName name="Z_0E0DE1F8_394A_4093_8E74_B2A631A3A88C_.wvu.PrintArea" localSheetId="12">#REF!</definedName>
    <definedName name="Z_0E0DE1F8_394A_4093_8E74_B2A631A3A88C_.wvu.PrintArea" localSheetId="15">#REF!</definedName>
    <definedName name="Z_0E0DE1F8_394A_4093_8E74_B2A631A3A88C_.wvu.PrintArea">#REF!</definedName>
    <definedName name="Z_0E0DE1F8_394A_4093_8E74_B2A631A3A88C_.wvu.PrintTitles" localSheetId="12">#REF!</definedName>
    <definedName name="Z_0E0DE1F8_394A_4093_8E74_B2A631A3A88C_.wvu.PrintTitles" localSheetId="15">#REF!</definedName>
    <definedName name="Z_0E0DE1F8_394A_4093_8E74_B2A631A3A88C_.wvu.PrintTitles">#REF!</definedName>
    <definedName name="Z_18C710ED_70CF_48D0_92F5_038A88335068_.wvu.PrintArea" localSheetId="12">#REF!</definedName>
    <definedName name="Z_18C710ED_70CF_48D0_92F5_038A88335068_.wvu.PrintArea" localSheetId="15">#REF!</definedName>
    <definedName name="Z_18C710ED_70CF_48D0_92F5_038A88335068_.wvu.PrintArea">#REF!</definedName>
    <definedName name="Z_18C710ED_70CF_48D0_92F5_038A88335068_.wvu.PrintTitles" localSheetId="12">#REF!</definedName>
    <definedName name="Z_18C710ED_70CF_48D0_92F5_038A88335068_.wvu.PrintTitles" localSheetId="15">#REF!</definedName>
    <definedName name="Z_18C710ED_70CF_48D0_92F5_038A88335068_.wvu.PrintTitles">#REF!</definedName>
    <definedName name="Z_378D82E8_FE69_4712_AE73_9D578C4190DE_.wvu.PrintArea" localSheetId="12">#REF!</definedName>
    <definedName name="Z_378D82E8_FE69_4712_AE73_9D578C4190DE_.wvu.PrintArea" localSheetId="15">#REF!</definedName>
    <definedName name="Z_378D82E8_FE69_4712_AE73_9D578C4190DE_.wvu.PrintArea">#REF!</definedName>
    <definedName name="Z_378D82E8_FE69_4712_AE73_9D578C4190DE_.wvu.PrintTitles" localSheetId="12">#REF!</definedName>
    <definedName name="Z_378D82E8_FE69_4712_AE73_9D578C4190DE_.wvu.PrintTitles" localSheetId="15">#REF!</definedName>
    <definedName name="Z_378D82E8_FE69_4712_AE73_9D578C4190DE_.wvu.PrintTitles">#REF!</definedName>
    <definedName name="Z_381FCF61_DF95_4756_B103_A1118DFFDE02_.wvu.PrintArea" localSheetId="12">#REF!</definedName>
    <definedName name="Z_381FCF61_DF95_4756_B103_A1118DFFDE02_.wvu.PrintArea" localSheetId="15">#REF!</definedName>
    <definedName name="Z_381FCF61_DF95_4756_B103_A1118DFFDE02_.wvu.PrintArea">#REF!</definedName>
    <definedName name="Z_381FCF61_DF95_4756_B103_A1118DFFDE02_.wvu.PrintTitles" localSheetId="12">#REF!</definedName>
    <definedName name="Z_381FCF61_DF95_4756_B103_A1118DFFDE02_.wvu.PrintTitles" localSheetId="15">#REF!</definedName>
    <definedName name="Z_381FCF61_DF95_4756_B103_A1118DFFDE02_.wvu.PrintTitles">#REF!</definedName>
    <definedName name="Z_3B3C0CA1_2A9C_45FD_9823_50B200F6C0D1_.wvu.PrintArea" localSheetId="12">#REF!</definedName>
    <definedName name="Z_3B3C0CA1_2A9C_45FD_9823_50B200F6C0D1_.wvu.PrintArea" localSheetId="15">#REF!</definedName>
    <definedName name="Z_3B3C0CA1_2A9C_45FD_9823_50B200F6C0D1_.wvu.PrintArea">#REF!</definedName>
    <definedName name="Z_3B3C0CA1_2A9C_45FD_9823_50B200F6C0D1_.wvu.PrintTitles" localSheetId="12">#REF!</definedName>
    <definedName name="Z_3B3C0CA1_2A9C_45FD_9823_50B200F6C0D1_.wvu.PrintTitles" localSheetId="15">#REF!</definedName>
    <definedName name="Z_3B3C0CA1_2A9C_45FD_9823_50B200F6C0D1_.wvu.PrintTitles">#REF!</definedName>
    <definedName name="Z_3E9430E5_6A83_435B_9E47_1B8F7E18D67C_.wvu.PrintArea" localSheetId="12">#REF!</definedName>
    <definedName name="Z_3E9430E5_6A83_435B_9E47_1B8F7E18D67C_.wvu.PrintArea" localSheetId="15">#REF!</definedName>
    <definedName name="Z_3E9430E5_6A83_435B_9E47_1B8F7E18D67C_.wvu.PrintArea">#REF!</definedName>
    <definedName name="Z_3E9430E5_6A83_435B_9E47_1B8F7E18D67C_.wvu.PrintTitles" localSheetId="12">#REF!</definedName>
    <definedName name="Z_3E9430E5_6A83_435B_9E47_1B8F7E18D67C_.wvu.PrintTitles" localSheetId="15">#REF!</definedName>
    <definedName name="Z_3E9430E5_6A83_435B_9E47_1B8F7E18D67C_.wvu.PrintTitles">#REF!</definedName>
    <definedName name="Z_4A14CB5C_2287_4F6E_9A65_22F0A4D81D81_.wvu.PrintArea" localSheetId="12">#REF!</definedName>
    <definedName name="Z_4A14CB5C_2287_4F6E_9A65_22F0A4D81D81_.wvu.PrintArea" localSheetId="15">#REF!</definedName>
    <definedName name="Z_4A14CB5C_2287_4F6E_9A65_22F0A4D81D81_.wvu.PrintArea">#REF!</definedName>
    <definedName name="Z_4A14CB5C_2287_4F6E_9A65_22F0A4D81D81_.wvu.PrintTitles" localSheetId="12">#REF!</definedName>
    <definedName name="Z_4A14CB5C_2287_4F6E_9A65_22F0A4D81D81_.wvu.PrintTitles" localSheetId="15">#REF!</definedName>
    <definedName name="Z_4A14CB5C_2287_4F6E_9A65_22F0A4D81D81_.wvu.PrintTitles">#REF!</definedName>
    <definedName name="Z_4BBC24C4_A093_4EC9_8AFF_49C6F602CC39_.wvu.PrintArea" localSheetId="12">#REF!</definedName>
    <definedName name="Z_4BBC24C4_A093_4EC9_8AFF_49C6F602CC39_.wvu.PrintArea" localSheetId="15">#REF!</definedName>
    <definedName name="Z_4BBC24C4_A093_4EC9_8AFF_49C6F602CC39_.wvu.PrintArea">#REF!</definedName>
    <definedName name="Z_4BBC24C4_A093_4EC9_8AFF_49C6F602CC39_.wvu.PrintTitles" localSheetId="12">#REF!</definedName>
    <definedName name="Z_4BBC24C4_A093_4EC9_8AFF_49C6F602CC39_.wvu.PrintTitles" localSheetId="15">#REF!</definedName>
    <definedName name="Z_4BBC24C4_A093_4EC9_8AFF_49C6F602CC39_.wvu.PrintTitles">#REF!</definedName>
    <definedName name="Z_504A8F9D_2C46_439E_975A_DF1C1FA56E7B_.wvu.PrintArea" localSheetId="12">#REF!</definedName>
    <definedName name="Z_504A8F9D_2C46_439E_975A_DF1C1FA56E7B_.wvu.PrintArea" localSheetId="15">#REF!</definedName>
    <definedName name="Z_504A8F9D_2C46_439E_975A_DF1C1FA56E7B_.wvu.PrintArea">#REF!</definedName>
    <definedName name="Z_504A8F9D_2C46_439E_975A_DF1C1FA56E7B_.wvu.PrintTitles" localSheetId="12">#REF!</definedName>
    <definedName name="Z_504A8F9D_2C46_439E_975A_DF1C1FA56E7B_.wvu.PrintTitles" localSheetId="15">#REF!</definedName>
    <definedName name="Z_504A8F9D_2C46_439E_975A_DF1C1FA56E7B_.wvu.PrintTitles">#REF!</definedName>
    <definedName name="Z_653348E7_CDAD_4F62_A236_641A4BB6425A_.wvu.PrintArea" localSheetId="12">#REF!</definedName>
    <definedName name="Z_653348E7_CDAD_4F62_A236_641A4BB6425A_.wvu.PrintArea" localSheetId="15">#REF!</definedName>
    <definedName name="Z_653348E7_CDAD_4F62_A236_641A4BB6425A_.wvu.PrintArea">#REF!</definedName>
    <definedName name="Z_653348E7_CDAD_4F62_A236_641A4BB6425A_.wvu.PrintTitles" localSheetId="12">#REF!</definedName>
    <definedName name="Z_653348E7_CDAD_4F62_A236_641A4BB6425A_.wvu.PrintTitles" localSheetId="15">#REF!</definedName>
    <definedName name="Z_653348E7_CDAD_4F62_A236_641A4BB6425A_.wvu.PrintTitles">#REF!</definedName>
    <definedName name="Z_68C48519_C8C2_4287_96F6_0F561F815CE8_.wvu.PrintArea" localSheetId="12">#REF!</definedName>
    <definedName name="Z_68C48519_C8C2_4287_96F6_0F561F815CE8_.wvu.PrintArea" localSheetId="15">#REF!</definedName>
    <definedName name="Z_68C48519_C8C2_4287_96F6_0F561F815CE8_.wvu.PrintArea">#REF!</definedName>
    <definedName name="Z_68C48519_C8C2_4287_96F6_0F561F815CE8_.wvu.PrintTitles" localSheetId="12">#REF!</definedName>
    <definedName name="Z_68C48519_C8C2_4287_96F6_0F561F815CE8_.wvu.PrintTitles" localSheetId="15">#REF!</definedName>
    <definedName name="Z_68C48519_C8C2_4287_96F6_0F561F815CE8_.wvu.PrintTitles">#REF!</definedName>
    <definedName name="Z_6BA141F2_E104_11DA_B6F6_00609720E0A1_.wvu.PrintArea" localSheetId="12">#REF!</definedName>
    <definedName name="Z_6BA141F2_E104_11DA_B6F6_00609720E0A1_.wvu.PrintArea" localSheetId="15">#REF!</definedName>
    <definedName name="Z_6BA141F2_E104_11DA_B6F6_00609720E0A1_.wvu.PrintArea">#REF!</definedName>
    <definedName name="Z_6BA141F2_E104_11DA_B6F6_00609720E0A1_.wvu.PrintTitles" localSheetId="12">#REF!</definedName>
    <definedName name="Z_6BA141F2_E104_11DA_B6F6_00609720E0A1_.wvu.PrintTitles" localSheetId="15">#REF!</definedName>
    <definedName name="Z_6BA141F2_E104_11DA_B6F6_00609720E0A1_.wvu.PrintTitles">#REF!</definedName>
    <definedName name="Z_6BA141F3_E104_11DA_B6F6_00609720E0A1_.wvu.PrintArea" localSheetId="12">#REF!</definedName>
    <definedName name="Z_6BA141F3_E104_11DA_B6F6_00609720E0A1_.wvu.PrintArea" localSheetId="15">#REF!</definedName>
    <definedName name="Z_6BA141F3_E104_11DA_B6F6_00609720E0A1_.wvu.PrintArea">#REF!</definedName>
    <definedName name="Z_6BA141F3_E104_11DA_B6F6_00609720E0A1_.wvu.PrintTitles" localSheetId="12">#REF!</definedName>
    <definedName name="Z_6BA141F3_E104_11DA_B6F6_00609720E0A1_.wvu.PrintTitles" localSheetId="15">#REF!</definedName>
    <definedName name="Z_6BA141F3_E104_11DA_B6F6_00609720E0A1_.wvu.PrintTitles">#REF!</definedName>
    <definedName name="Z_6BA141F4_E104_11DA_B6F6_00609720E0A1_.wvu.PrintArea" localSheetId="12">#REF!</definedName>
    <definedName name="Z_6BA141F4_E104_11DA_B6F6_00609720E0A1_.wvu.PrintArea" localSheetId="15">#REF!</definedName>
    <definedName name="Z_6BA141F4_E104_11DA_B6F6_00609720E0A1_.wvu.PrintArea">#REF!</definedName>
    <definedName name="Z_6BA141F4_E104_11DA_B6F6_00609720E0A1_.wvu.PrintTitles" localSheetId="12">#REF!</definedName>
    <definedName name="Z_6BA141F4_E104_11DA_B6F6_00609720E0A1_.wvu.PrintTitles" localSheetId="15">#REF!</definedName>
    <definedName name="Z_6BA141F4_E104_11DA_B6F6_00609720E0A1_.wvu.PrintTitles">#REF!</definedName>
    <definedName name="Z_6BA141F5_E104_11DA_B6F6_00609720E0A1_.wvu.PrintArea" localSheetId="12">#REF!</definedName>
    <definedName name="Z_6BA141F5_E104_11DA_B6F6_00609720E0A1_.wvu.PrintArea" localSheetId="15">#REF!</definedName>
    <definedName name="Z_6BA141F5_E104_11DA_B6F6_00609720E0A1_.wvu.PrintArea">#REF!</definedName>
    <definedName name="Z_6BA141F5_E104_11DA_B6F6_00609720E0A1_.wvu.PrintTitles" localSheetId="12">#REF!</definedName>
    <definedName name="Z_6BA141F5_E104_11DA_B6F6_00609720E0A1_.wvu.PrintTitles" localSheetId="15">#REF!</definedName>
    <definedName name="Z_6BA141F5_E104_11DA_B6F6_00609720E0A1_.wvu.PrintTitles">#REF!</definedName>
    <definedName name="Z_6BA141F6_E104_11DA_B6F6_00609720E0A1_.wvu.PrintArea" localSheetId="12">#REF!</definedName>
    <definedName name="Z_6BA141F6_E104_11DA_B6F6_00609720E0A1_.wvu.PrintArea" localSheetId="15">#REF!</definedName>
    <definedName name="Z_6BA141F6_E104_11DA_B6F6_00609720E0A1_.wvu.PrintArea">#REF!</definedName>
    <definedName name="Z_6BA141F6_E104_11DA_B6F6_00609720E0A1_.wvu.PrintTitles" localSheetId="12">#REF!</definedName>
    <definedName name="Z_6BA141F6_E104_11DA_B6F6_00609720E0A1_.wvu.PrintTitles" localSheetId="15">#REF!</definedName>
    <definedName name="Z_6BA141F6_E104_11DA_B6F6_00609720E0A1_.wvu.PrintTitles">#REF!</definedName>
    <definedName name="Z_726673D2_C579_4EF3_83C7_45DC3792EA6A_.wvu.PrintArea" localSheetId="12">#REF!</definedName>
    <definedName name="Z_726673D2_C579_4EF3_83C7_45DC3792EA6A_.wvu.PrintArea" localSheetId="15">#REF!</definedName>
    <definedName name="Z_726673D2_C579_4EF3_83C7_45DC3792EA6A_.wvu.PrintArea">#REF!</definedName>
    <definedName name="Z_726673D2_C579_4EF3_83C7_45DC3792EA6A_.wvu.PrintTitles" localSheetId="12">#REF!</definedName>
    <definedName name="Z_726673D2_C579_4EF3_83C7_45DC3792EA6A_.wvu.PrintTitles" localSheetId="15">#REF!</definedName>
    <definedName name="Z_726673D2_C579_4EF3_83C7_45DC3792EA6A_.wvu.PrintTitles">#REF!</definedName>
    <definedName name="Z_729969D8_DFDA_47B9_ADA2_E05CF62B3DEF_.wvu.PrintArea" localSheetId="12">#REF!</definedName>
    <definedName name="Z_729969D8_DFDA_47B9_ADA2_E05CF62B3DEF_.wvu.PrintArea" localSheetId="15">#REF!</definedName>
    <definedName name="Z_729969D8_DFDA_47B9_ADA2_E05CF62B3DEF_.wvu.PrintArea">#REF!</definedName>
    <definedName name="Z_729969D8_DFDA_47B9_ADA2_E05CF62B3DEF_.wvu.PrintTitles" localSheetId="12">#REF!</definedName>
    <definedName name="Z_729969D8_DFDA_47B9_ADA2_E05CF62B3DEF_.wvu.PrintTitles" localSheetId="15">#REF!</definedName>
    <definedName name="Z_729969D8_DFDA_47B9_ADA2_E05CF62B3DEF_.wvu.PrintTitles">#REF!</definedName>
    <definedName name="Z_75EDDC88_CA8C_4671_911D_25D74F37EC47_.wvu.PrintArea" localSheetId="12">#REF!</definedName>
    <definedName name="Z_75EDDC88_CA8C_4671_911D_25D74F37EC47_.wvu.PrintArea" localSheetId="15">#REF!</definedName>
    <definedName name="Z_75EDDC88_CA8C_4671_911D_25D74F37EC47_.wvu.PrintArea">#REF!</definedName>
    <definedName name="Z_75EDDC88_CA8C_4671_911D_25D74F37EC47_.wvu.PrintTitles" localSheetId="12">#REF!</definedName>
    <definedName name="Z_75EDDC88_CA8C_4671_911D_25D74F37EC47_.wvu.PrintTitles" localSheetId="15">#REF!</definedName>
    <definedName name="Z_75EDDC88_CA8C_4671_911D_25D74F37EC47_.wvu.PrintTitles">#REF!</definedName>
    <definedName name="Z_80573755_2D8B_4158_BD3A_CC331B950748_.wvu.PrintArea" localSheetId="12">#REF!</definedName>
    <definedName name="Z_80573755_2D8B_4158_BD3A_CC331B950748_.wvu.PrintArea" localSheetId="15">#REF!</definedName>
    <definedName name="Z_80573755_2D8B_4158_BD3A_CC331B950748_.wvu.PrintArea">#REF!</definedName>
    <definedName name="Z_80573755_2D8B_4158_BD3A_CC331B950748_.wvu.PrintTitles" localSheetId="12">#REF!</definedName>
    <definedName name="Z_80573755_2D8B_4158_BD3A_CC331B950748_.wvu.PrintTitles" localSheetId="15">#REF!</definedName>
    <definedName name="Z_80573755_2D8B_4158_BD3A_CC331B950748_.wvu.PrintTitles">#REF!</definedName>
    <definedName name="Z_9C7B0D6D_4DDE_4C72_B23F_2E183F63ECB1_.wvu.PrintArea" localSheetId="12">#REF!</definedName>
    <definedName name="Z_9C7B0D6D_4DDE_4C72_B23F_2E183F63ECB1_.wvu.PrintArea" localSheetId="15">#REF!</definedName>
    <definedName name="Z_9C7B0D6D_4DDE_4C72_B23F_2E183F63ECB1_.wvu.PrintArea">#REF!</definedName>
    <definedName name="Z_9C7B0D6D_4DDE_4C72_B23F_2E183F63ECB1_.wvu.PrintTitles" localSheetId="12">#REF!</definedName>
    <definedName name="Z_9C7B0D6D_4DDE_4C72_B23F_2E183F63ECB1_.wvu.PrintTitles" localSheetId="15">#REF!</definedName>
    <definedName name="Z_9C7B0D6D_4DDE_4C72_B23F_2E183F63ECB1_.wvu.PrintTitles">#REF!</definedName>
    <definedName name="Z_9C8B6436_249F_426A_96DC_EEE5E7CB7D1B_.wvu.PrintArea" localSheetId="12">#REF!</definedName>
    <definedName name="Z_9C8B6436_249F_426A_96DC_EEE5E7CB7D1B_.wvu.PrintArea" localSheetId="15">#REF!</definedName>
    <definedName name="Z_9C8B6436_249F_426A_96DC_EEE5E7CB7D1B_.wvu.PrintArea">#REF!</definedName>
    <definedName name="Z_9C8B6436_249F_426A_96DC_EEE5E7CB7D1B_.wvu.PrintTitles" localSheetId="12">#REF!</definedName>
    <definedName name="Z_9C8B6436_249F_426A_96DC_EEE5E7CB7D1B_.wvu.PrintTitles" localSheetId="15">#REF!</definedName>
    <definedName name="Z_9C8B6436_249F_426A_96DC_EEE5E7CB7D1B_.wvu.PrintTitles">#REF!</definedName>
    <definedName name="Z_9FCFD0D5_270B_4F36_B422_02EF7A3700B8_.wvu.PrintArea" localSheetId="12">#REF!</definedName>
    <definedName name="Z_9FCFD0D5_270B_4F36_B422_02EF7A3700B8_.wvu.PrintArea" localSheetId="15">#REF!</definedName>
    <definedName name="Z_9FCFD0D5_270B_4F36_B422_02EF7A3700B8_.wvu.PrintArea">#REF!</definedName>
    <definedName name="Z_9FCFD0D5_270B_4F36_B422_02EF7A3700B8_.wvu.PrintTitles" localSheetId="12">#REF!</definedName>
    <definedName name="Z_9FCFD0D5_270B_4F36_B422_02EF7A3700B8_.wvu.PrintTitles" localSheetId="15">#REF!</definedName>
    <definedName name="Z_9FCFD0D5_270B_4F36_B422_02EF7A3700B8_.wvu.PrintTitles">#REF!</definedName>
    <definedName name="Z_9FE8FF3F_4486_44D6_9AFB_43CC5B824BF9_.wvu.PrintArea" localSheetId="12">#REF!</definedName>
    <definedName name="Z_9FE8FF3F_4486_44D6_9AFB_43CC5B824BF9_.wvu.PrintArea" localSheetId="15">#REF!</definedName>
    <definedName name="Z_9FE8FF3F_4486_44D6_9AFB_43CC5B824BF9_.wvu.PrintArea">#REF!</definedName>
    <definedName name="Z_9FE8FF3F_4486_44D6_9AFB_43CC5B824BF9_.wvu.PrintTitles" localSheetId="12">#REF!</definedName>
    <definedName name="Z_9FE8FF3F_4486_44D6_9AFB_43CC5B824BF9_.wvu.PrintTitles" localSheetId="15">#REF!</definedName>
    <definedName name="Z_9FE8FF3F_4486_44D6_9AFB_43CC5B824BF9_.wvu.PrintTitles">#REF!</definedName>
    <definedName name="Z_A3DE26BA_CF48_4654_9BE9_FAEB3C301C95_.wvu.PrintArea" localSheetId="12">#REF!</definedName>
    <definedName name="Z_A3DE26BA_CF48_4654_9BE9_FAEB3C301C95_.wvu.PrintArea" localSheetId="15">#REF!</definedName>
    <definedName name="Z_A3DE26BA_CF48_4654_9BE9_FAEB3C301C95_.wvu.PrintArea">#REF!</definedName>
    <definedName name="Z_A3DE26BA_CF48_4654_9BE9_FAEB3C301C95_.wvu.PrintTitles" localSheetId="12">#REF!</definedName>
    <definedName name="Z_A3DE26BA_CF48_4654_9BE9_FAEB3C301C95_.wvu.PrintTitles" localSheetId="15">#REF!</definedName>
    <definedName name="Z_A3DE26BA_CF48_4654_9BE9_FAEB3C301C95_.wvu.PrintTitles">#REF!</definedName>
    <definedName name="Z_AAA1DD33_F1E3_423A_B1F2_E8567F4D95A5_.wvu.PrintArea" localSheetId="12">#REF!</definedName>
    <definedName name="Z_AAA1DD33_F1E3_423A_B1F2_E8567F4D95A5_.wvu.PrintArea" localSheetId="15">#REF!</definedName>
    <definedName name="Z_AAA1DD33_F1E3_423A_B1F2_E8567F4D95A5_.wvu.PrintArea">#REF!</definedName>
    <definedName name="Z_AAA1DD33_F1E3_423A_B1F2_E8567F4D95A5_.wvu.PrintTitles" localSheetId="12">#REF!</definedName>
    <definedName name="Z_AAA1DD33_F1E3_423A_B1F2_E8567F4D95A5_.wvu.PrintTitles" localSheetId="15">#REF!</definedName>
    <definedName name="Z_AAA1DD33_F1E3_423A_B1F2_E8567F4D95A5_.wvu.PrintTitles">#REF!</definedName>
    <definedName name="Z_B4899972_EBDC_11DA_B6F6_00609720E0A1_.wvu.PrintArea" localSheetId="12">#REF!</definedName>
    <definedName name="Z_B4899972_EBDC_11DA_B6F6_00609720E0A1_.wvu.PrintArea" localSheetId="15">#REF!</definedName>
    <definedName name="Z_B4899972_EBDC_11DA_B6F6_00609720E0A1_.wvu.PrintArea">#REF!</definedName>
    <definedName name="Z_B4899972_EBDC_11DA_B6F6_00609720E0A1_.wvu.PrintTitles" localSheetId="12">#REF!</definedName>
    <definedName name="Z_B4899972_EBDC_11DA_B6F6_00609720E0A1_.wvu.PrintTitles" localSheetId="15">#REF!</definedName>
    <definedName name="Z_B4899972_EBDC_11DA_B6F6_00609720E0A1_.wvu.PrintTitles">#REF!</definedName>
    <definedName name="Z_B4899973_EBDC_11DA_B6F6_00609720E0A1_.wvu.PrintArea" localSheetId="12">#REF!</definedName>
    <definedName name="Z_B4899973_EBDC_11DA_B6F6_00609720E0A1_.wvu.PrintArea" localSheetId="15">#REF!</definedName>
    <definedName name="Z_B4899973_EBDC_11DA_B6F6_00609720E0A1_.wvu.PrintArea">#REF!</definedName>
    <definedName name="Z_B4899973_EBDC_11DA_B6F6_00609720E0A1_.wvu.PrintTitles" localSheetId="12">#REF!</definedName>
    <definedName name="Z_B4899973_EBDC_11DA_B6F6_00609720E0A1_.wvu.PrintTitles" localSheetId="15">#REF!</definedName>
    <definedName name="Z_B4899973_EBDC_11DA_B6F6_00609720E0A1_.wvu.PrintTitles">#REF!</definedName>
    <definedName name="Z_B4899974_EBDC_11DA_B6F6_00609720E0A1_.wvu.PrintArea" localSheetId="12">#REF!</definedName>
    <definedName name="Z_B4899974_EBDC_11DA_B6F6_00609720E0A1_.wvu.PrintArea" localSheetId="15">#REF!</definedName>
    <definedName name="Z_B4899974_EBDC_11DA_B6F6_00609720E0A1_.wvu.PrintArea">#REF!</definedName>
    <definedName name="Z_B4899974_EBDC_11DA_B6F6_00609720E0A1_.wvu.PrintTitles" localSheetId="12">#REF!</definedName>
    <definedName name="Z_B4899974_EBDC_11DA_B6F6_00609720E0A1_.wvu.PrintTitles" localSheetId="15">#REF!</definedName>
    <definedName name="Z_B4899974_EBDC_11DA_B6F6_00609720E0A1_.wvu.PrintTitles">#REF!</definedName>
    <definedName name="Z_B4899975_EBDC_11DA_B6F6_00609720E0A1_.wvu.PrintArea" localSheetId="12">#REF!</definedName>
    <definedName name="Z_B4899975_EBDC_11DA_B6F6_00609720E0A1_.wvu.PrintArea" localSheetId="15">#REF!</definedName>
    <definedName name="Z_B4899975_EBDC_11DA_B6F6_00609720E0A1_.wvu.PrintArea">#REF!</definedName>
    <definedName name="Z_B4899975_EBDC_11DA_B6F6_00609720E0A1_.wvu.PrintTitles" localSheetId="12">#REF!</definedName>
    <definedName name="Z_B4899975_EBDC_11DA_B6F6_00609720E0A1_.wvu.PrintTitles" localSheetId="15">#REF!</definedName>
    <definedName name="Z_B4899975_EBDC_11DA_B6F6_00609720E0A1_.wvu.PrintTitles">#REF!</definedName>
    <definedName name="Z_B4899976_EBDC_11DA_B6F6_00609720E0A1_.wvu.PrintArea" localSheetId="12">#REF!</definedName>
    <definedName name="Z_B4899976_EBDC_11DA_B6F6_00609720E0A1_.wvu.PrintArea" localSheetId="15">#REF!</definedName>
    <definedName name="Z_B4899976_EBDC_11DA_B6F6_00609720E0A1_.wvu.PrintArea">#REF!</definedName>
    <definedName name="Z_B4899976_EBDC_11DA_B6F6_00609720E0A1_.wvu.PrintTitles" localSheetId="12">#REF!</definedName>
    <definedName name="Z_B4899976_EBDC_11DA_B6F6_00609720E0A1_.wvu.PrintTitles" localSheetId="15">#REF!</definedName>
    <definedName name="Z_B4899976_EBDC_11DA_B6F6_00609720E0A1_.wvu.PrintTitles">#REF!</definedName>
    <definedName name="Z_C24E6469_C4CC_430B_8814_72DD019DF2C8_.wvu.PrintArea" localSheetId="12">#REF!</definedName>
    <definedName name="Z_C24E6469_C4CC_430B_8814_72DD019DF2C8_.wvu.PrintArea" localSheetId="15">#REF!</definedName>
    <definedName name="Z_C24E6469_C4CC_430B_8814_72DD019DF2C8_.wvu.PrintArea">#REF!</definedName>
    <definedName name="Z_C24E6469_C4CC_430B_8814_72DD019DF2C8_.wvu.PrintTitles" localSheetId="12">#REF!</definedName>
    <definedName name="Z_C24E6469_C4CC_430B_8814_72DD019DF2C8_.wvu.PrintTitles" localSheetId="15">#REF!</definedName>
    <definedName name="Z_C24E6469_C4CC_430B_8814_72DD019DF2C8_.wvu.PrintTitles">#REF!</definedName>
    <definedName name="Z_CA61CA57_E7CE_4A4D_974A_F3124BCA2797_.wvu.PrintArea" localSheetId="12">#REF!</definedName>
    <definedName name="Z_CA61CA57_E7CE_4A4D_974A_F3124BCA2797_.wvu.PrintArea" localSheetId="15">#REF!</definedName>
    <definedName name="Z_CA61CA57_E7CE_4A4D_974A_F3124BCA2797_.wvu.PrintArea">#REF!</definedName>
    <definedName name="Z_CA61CA57_E7CE_4A4D_974A_F3124BCA2797_.wvu.PrintTitles" localSheetId="12">#REF!</definedName>
    <definedName name="Z_CA61CA57_E7CE_4A4D_974A_F3124BCA2797_.wvu.PrintTitles" localSheetId="15">#REF!</definedName>
    <definedName name="Z_CA61CA57_E7CE_4A4D_974A_F3124BCA2797_.wvu.PrintTitles">#REF!</definedName>
    <definedName name="Z_D55C8B2E_861A_459E_9D09_3AF38A1DE99E_.wvu.Rows" localSheetId="12">#REF!</definedName>
    <definedName name="Z_D55C8B2E_861A_459E_9D09_3AF38A1DE99E_.wvu.Rows" localSheetId="15">#REF!</definedName>
    <definedName name="Z_D55C8B2E_861A_459E_9D09_3AF38A1DE99E_.wvu.Rows">#REF!</definedName>
    <definedName name="Z_DA4D5A8F_12FA_42F5_A8BB_526600E97433_.wvu.PrintArea" localSheetId="12">#REF!</definedName>
    <definedName name="Z_DA4D5A8F_12FA_42F5_A8BB_526600E97433_.wvu.PrintArea" localSheetId="15">#REF!</definedName>
    <definedName name="Z_DA4D5A8F_12FA_42F5_A8BB_526600E97433_.wvu.PrintArea">#REF!</definedName>
    <definedName name="Z_DA4D5A8F_12FA_42F5_A8BB_526600E97433_.wvu.PrintTitles" localSheetId="12">#REF!</definedName>
    <definedName name="Z_DA4D5A8F_12FA_42F5_A8BB_526600E97433_.wvu.PrintTitles" localSheetId="15">#REF!</definedName>
    <definedName name="Z_DA4D5A8F_12FA_42F5_A8BB_526600E97433_.wvu.PrintTitles">#REF!</definedName>
    <definedName name="Z_DFB4C5EB_A8D3_475E_B627_EA98F95F9220_.wvu.PrintArea" localSheetId="12">#REF!</definedName>
    <definedName name="Z_DFB4C5EB_A8D3_475E_B627_EA98F95F9220_.wvu.PrintArea" localSheetId="15">#REF!</definedName>
    <definedName name="Z_DFB4C5EB_A8D3_475E_B627_EA98F95F9220_.wvu.PrintArea">#REF!</definedName>
    <definedName name="Z_DFB4C5EB_A8D3_475E_B627_EA98F95F9220_.wvu.PrintTitles" localSheetId="12">#REF!</definedName>
    <definedName name="Z_DFB4C5EB_A8D3_475E_B627_EA98F95F9220_.wvu.PrintTitles" localSheetId="15">#REF!</definedName>
    <definedName name="Z_DFB4C5EB_A8D3_475E_B627_EA98F95F9220_.wvu.PrintTitles">#REF!</definedName>
    <definedName name="Z_F2B990A1_57B3_4766_8C3D_4D3A5265BAEF_.wvu.PrintArea" localSheetId="12">#REF!</definedName>
    <definedName name="Z_F2B990A1_57B3_4766_8C3D_4D3A5265BAEF_.wvu.PrintArea" localSheetId="15">#REF!</definedName>
    <definedName name="Z_F2B990A1_57B3_4766_8C3D_4D3A5265BAEF_.wvu.PrintArea">#REF!</definedName>
    <definedName name="Z_F2B990A1_57B3_4766_8C3D_4D3A5265BAEF_.wvu.PrintTitles" localSheetId="12">#REF!</definedName>
    <definedName name="Z_F2B990A1_57B3_4766_8C3D_4D3A5265BAEF_.wvu.PrintTitles" localSheetId="15">#REF!</definedName>
    <definedName name="Z_F2B990A1_57B3_4766_8C3D_4D3A5265BAEF_.wvu.PrintTitles">#REF!</definedName>
    <definedName name="Z_F540D718_D9AA_403F_AE49_60D937FD77E5_.wvu.Rows" localSheetId="12">#REF!</definedName>
    <definedName name="Z_F540D718_D9AA_403F_AE49_60D937FD77E5_.wvu.Rows" localSheetId="15">#REF!</definedName>
    <definedName name="Z_F540D718_D9AA_403F_AE49_60D937FD77E5_.wvu.Rows">#REF!</definedName>
    <definedName name="Z_F9482E1F_92B8_43D8_949A_7DDCF2E63A19_.wvu.PrintArea" localSheetId="12">#REF!</definedName>
    <definedName name="Z_F9482E1F_92B8_43D8_949A_7DDCF2E63A19_.wvu.PrintArea" localSheetId="15">#REF!</definedName>
    <definedName name="Z_F9482E1F_92B8_43D8_949A_7DDCF2E63A19_.wvu.PrintArea">#REF!</definedName>
    <definedName name="Z_F9482E1F_92B8_43D8_949A_7DDCF2E63A19_.wvu.PrintTitles" localSheetId="12">#REF!</definedName>
    <definedName name="Z_F9482E1F_92B8_43D8_949A_7DDCF2E63A19_.wvu.PrintTitles" localSheetId="15">#REF!</definedName>
    <definedName name="Z_F9482E1F_92B8_43D8_949A_7DDCF2E63A19_.wvu.PrintTitles">#REF!</definedName>
    <definedName name="zdervr" localSheetId="12">{"via1",#N/A,TRUE,"general";"via2",#N/A,TRUE,"general";"via3",#N/A,TRUE,"general"}</definedName>
    <definedName name="zdervr" localSheetId="11">{"via1",#N/A,TRUE,"general";"via2",#N/A,TRUE,"general";"via3",#N/A,TRUE,"general"}</definedName>
    <definedName name="zdervr" localSheetId="13">{"via1",#N/A,TRUE,"general";"via2",#N/A,TRUE,"general";"via3",#N/A,TRUE,"general"}</definedName>
    <definedName name="zdervr" localSheetId="15">{"via1",#N/A,TRUE,"general";"via2",#N/A,TRUE,"general";"via3",#N/A,TRUE,"general"}</definedName>
    <definedName name="zdervr" localSheetId="14">{"via1",#N/A,TRUE,"general";"via2",#N/A,TRUE,"general";"via3",#N/A,TRUE,"general"}</definedName>
    <definedName name="zdervr">{"via1",#N/A,TRUE,"general";"via2",#N/A,TRUE,"general";"via3",#N/A,TRUE,"general"}</definedName>
    <definedName name="zxczds" localSheetId="12">{"TAB1",#N/A,TRUE,"GENERAL";"TAB2",#N/A,TRUE,"GENERAL";"TAB3",#N/A,TRUE,"GENERAL";"TAB4",#N/A,TRUE,"GENERAL";"TAB5",#N/A,TRUE,"GENERAL"}</definedName>
    <definedName name="zxczds" localSheetId="11">{"TAB1",#N/A,TRUE,"GENERAL";"TAB2",#N/A,TRUE,"GENERAL";"TAB3",#N/A,TRUE,"GENERAL";"TAB4",#N/A,TRUE,"GENERAL";"TAB5",#N/A,TRUE,"GENERAL"}</definedName>
    <definedName name="zxczds" localSheetId="13">{"TAB1",#N/A,TRUE,"GENERAL";"TAB2",#N/A,TRUE,"GENERAL";"TAB3",#N/A,TRUE,"GENERAL";"TAB4",#N/A,TRUE,"GENERAL";"TAB5",#N/A,TRUE,"GENERAL"}</definedName>
    <definedName name="zxczds" localSheetId="15">{"TAB1",#N/A,TRUE,"GENERAL";"TAB2",#N/A,TRUE,"GENERAL";"TAB3",#N/A,TRUE,"GENERAL";"TAB4",#N/A,TRUE,"GENERAL";"TAB5",#N/A,TRUE,"GENERAL"}</definedName>
    <definedName name="zxczds" localSheetId="14">{"TAB1",#N/A,TRUE,"GENERAL";"TAB2",#N/A,TRUE,"GENERAL";"TAB3",#N/A,TRUE,"GENERAL";"TAB4",#N/A,TRUE,"GENERAL";"TAB5",#N/A,TRUE,"GENERAL"}</definedName>
    <definedName name="zxczds">{"TAB1",#N/A,TRUE,"GENERAL";"TAB2",#N/A,TRUE,"GENERAL";"TAB3",#N/A,TRUE,"GENERAL";"TAB4",#N/A,TRUE,"GENERAL";"TAB5",#N/A,TRUE,"GENERAL"}</definedName>
    <definedName name="zxsdftyu" localSheetId="12">{"via1",#N/A,TRUE,"general";"via2",#N/A,TRUE,"general";"via3",#N/A,TRUE,"general"}</definedName>
    <definedName name="zxsdftyu" localSheetId="11">{"via1",#N/A,TRUE,"general";"via2",#N/A,TRUE,"general";"via3",#N/A,TRUE,"general"}</definedName>
    <definedName name="zxsdftyu" localSheetId="13">{"via1",#N/A,TRUE,"general";"via2",#N/A,TRUE,"general";"via3",#N/A,TRUE,"general"}</definedName>
    <definedName name="zxsdftyu" localSheetId="15">{"via1",#N/A,TRUE,"general";"via2",#N/A,TRUE,"general";"via3",#N/A,TRUE,"general"}</definedName>
    <definedName name="zxsdftyu" localSheetId="14">{"via1",#N/A,TRUE,"general";"via2",#N/A,TRUE,"general";"via3",#N/A,TRUE,"general"}</definedName>
    <definedName name="zxsdftyu">{"via1",#N/A,TRUE,"general";"via2",#N/A,TRUE,"general";"via3",#N/A,TRUE,"general"}</definedName>
    <definedName name="zxvxczv" localSheetId="12">{"via1",#N/A,TRUE,"general";"via2",#N/A,TRUE,"general";"via3",#N/A,TRUE,"general"}</definedName>
    <definedName name="zxvxczv" localSheetId="11">{"via1",#N/A,TRUE,"general";"via2",#N/A,TRUE,"general";"via3",#N/A,TRUE,"general"}</definedName>
    <definedName name="zxvxczv" localSheetId="13">{"via1",#N/A,TRUE,"general";"via2",#N/A,TRUE,"general";"via3",#N/A,TRUE,"general"}</definedName>
    <definedName name="zxvxczv" localSheetId="15">{"via1",#N/A,TRUE,"general";"via2",#N/A,TRUE,"general";"via3",#N/A,TRUE,"general"}</definedName>
    <definedName name="zxvxczv" localSheetId="14">{"via1",#N/A,TRUE,"general";"via2",#N/A,TRUE,"general";"via3",#N/A,TRUE,"general"}</definedName>
    <definedName name="zxvxczv">{"via1",#N/A,TRUE,"general";"via2",#N/A,TRUE,"general";"via3",#N/A,TRUE,"general"}</definedName>
    <definedName name="ZZZ" localSheetId="1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ZZZ" localSheetId="13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ZZZ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ZZZ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ㄴㅁㅇㄹ" localSheetId="12">{#N/A,#N/A,FALSE,"CCTV"}</definedName>
    <definedName name="ㄴㅁㅇㄹ" localSheetId="15">{#N/A,#N/A,FALSE,"CCTV"}</definedName>
    <definedName name="ㄴㅁㅇㄹ">{#N/A,#N/A,FALSE,"CCTV"}</definedName>
    <definedName name="당초계획">#REF!</definedName>
    <definedName name="보충" localSheetId="12">#REF!</definedName>
    <definedName name="보충" localSheetId="15">#REF!</definedName>
    <definedName name="보충">#REF!</definedName>
    <definedName name="부대공사" localSheetId="12">#REF!</definedName>
    <definedName name="부대공사" localSheetId="15">#REF!</definedName>
    <definedName name="부대공사">#REF!</definedName>
    <definedName name="사업부양식2" localSheetId="12">#REF!</definedName>
    <definedName name="사업부양식2" localSheetId="15">#REF!</definedName>
    <definedName name="사업부양식2">#REF!</definedName>
    <definedName name="손익계산서" localSheetId="12">#REF!</definedName>
    <definedName name="손익계산서" localSheetId="15">#REF!</definedName>
    <definedName name="손익계산서">#REF!</definedName>
    <definedName name="이름" localSheetId="12">{#N/A,#N/A,FALSE,"CCTV"}</definedName>
    <definedName name="이름" localSheetId="15">{#N/A,#N/A,FALSE,"CCTV"}</definedName>
    <definedName name="이름">{#N/A,#N/A,FALSE,"CCTV"}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26" l="1"/>
  <c r="B9" i="26"/>
  <c r="B3" i="26"/>
  <c r="B4" i="26"/>
  <c r="B5" i="26"/>
  <c r="B6" i="26"/>
  <c r="B7" i="26"/>
  <c r="B8" i="26"/>
  <c r="B11" i="26"/>
  <c r="B12" i="26"/>
  <c r="F29" i="14"/>
  <c r="E29" i="14"/>
  <c r="H29" i="14" s="1"/>
  <c r="E28" i="14"/>
  <c r="F27" i="14"/>
  <c r="F26" i="14"/>
  <c r="H24" i="14"/>
  <c r="H22" i="14"/>
  <c r="G16" i="14"/>
  <c r="E16" i="14"/>
  <c r="H16" i="14" s="1"/>
  <c r="G15" i="14"/>
  <c r="H15" i="14" s="1"/>
  <c r="H13" i="14"/>
  <c r="H18" i="14" s="1"/>
  <c r="C3" i="14"/>
  <c r="E8" i="21"/>
  <c r="G8" i="21" s="1"/>
  <c r="G11" i="21" s="1"/>
  <c r="C3" i="21"/>
  <c r="G20" i="17"/>
  <c r="G18" i="17"/>
  <c r="G17" i="17"/>
  <c r="G16" i="17"/>
  <c r="G14" i="17"/>
  <c r="G12" i="17"/>
  <c r="G10" i="17"/>
  <c r="G8" i="17"/>
  <c r="C3" i="17"/>
  <c r="D337" i="20"/>
  <c r="C337" i="20"/>
  <c r="E337" i="20" s="1"/>
  <c r="G337" i="20" s="1"/>
  <c r="H341" i="20" s="1"/>
  <c r="B337" i="20"/>
  <c r="G332" i="20"/>
  <c r="G331" i="20"/>
  <c r="E320" i="20" a="1"/>
  <c r="G320" i="20" s="1"/>
  <c r="H326" i="20" s="1"/>
  <c r="D320" i="20"/>
  <c r="B320" i="20"/>
  <c r="H316" i="20"/>
  <c r="H307" i="20"/>
  <c r="E307" i="20"/>
  <c r="C307" i="20"/>
  <c r="C305" i="20"/>
  <c r="C303" i="20"/>
  <c r="D293" i="20"/>
  <c r="C293" i="20"/>
  <c r="E293" i="20" s="1"/>
  <c r="G293" i="20" s="1"/>
  <c r="H297" i="20" s="1"/>
  <c r="B293" i="20"/>
  <c r="G288" i="20"/>
  <c r="G287" i="20"/>
  <c r="E276" i="20"/>
  <c r="G276" i="20" s="1"/>
  <c r="H282" i="20" s="1"/>
  <c r="D276" i="20"/>
  <c r="B276" i="20"/>
  <c r="H272" i="20"/>
  <c r="H263" i="20"/>
  <c r="E263" i="20"/>
  <c r="C263" i="20"/>
  <c r="C261" i="20"/>
  <c r="C259" i="20"/>
  <c r="D250" i="20"/>
  <c r="C250" i="20"/>
  <c r="E250" i="20" s="1"/>
  <c r="G250" i="20" s="1"/>
  <c r="H254" i="20" s="1"/>
  <c r="B250" i="20"/>
  <c r="G245" i="20"/>
  <c r="G244" i="20"/>
  <c r="E233" i="20"/>
  <c r="G233" i="20" s="1"/>
  <c r="H239" i="20" s="1"/>
  <c r="D233" i="20"/>
  <c r="B233" i="20"/>
  <c r="H229" i="20"/>
  <c r="H220" i="20"/>
  <c r="E220" i="20"/>
  <c r="C220" i="20"/>
  <c r="C218" i="20"/>
  <c r="C216" i="20"/>
  <c r="D208" i="20"/>
  <c r="C208" i="20"/>
  <c r="E208" i="20" s="1"/>
  <c r="G208" i="20" s="1"/>
  <c r="H212" i="20" s="1"/>
  <c r="B208" i="20"/>
  <c r="G203" i="20"/>
  <c r="G202" i="20"/>
  <c r="E191" i="20"/>
  <c r="G191" i="20" s="1"/>
  <c r="H197" i="20" s="1"/>
  <c r="D191" i="20"/>
  <c r="B191" i="20"/>
  <c r="H187" i="20"/>
  <c r="H178" i="20"/>
  <c r="E178" i="20"/>
  <c r="C178" i="20"/>
  <c r="C176" i="20"/>
  <c r="C174" i="20"/>
  <c r="D166" i="20"/>
  <c r="C166" i="20"/>
  <c r="E166" i="20" s="1"/>
  <c r="G166" i="20" s="1"/>
  <c r="H170" i="20" s="1"/>
  <c r="B166" i="20"/>
  <c r="G161" i="20"/>
  <c r="G160" i="20"/>
  <c r="E149" i="20" a="1"/>
  <c r="G149" i="20" s="1"/>
  <c r="H155" i="20" s="1"/>
  <c r="D149" i="20"/>
  <c r="B149" i="20"/>
  <c r="H145" i="20"/>
  <c r="H136" i="20"/>
  <c r="E136" i="20"/>
  <c r="C136" i="20"/>
  <c r="C134" i="20"/>
  <c r="C132" i="20"/>
  <c r="D124" i="20"/>
  <c r="C124" i="20"/>
  <c r="E124" i="20" s="1"/>
  <c r="G124" i="20" s="1"/>
  <c r="H128" i="20" s="1"/>
  <c r="B124" i="20"/>
  <c r="G119" i="20"/>
  <c r="G118" i="20"/>
  <c r="E107" i="20" a="1"/>
  <c r="G107" i="20" s="1"/>
  <c r="H113" i="20" s="1"/>
  <c r="D107" i="20"/>
  <c r="B107" i="20"/>
  <c r="H103" i="20"/>
  <c r="H94" i="20"/>
  <c r="E94" i="20"/>
  <c r="C94" i="20"/>
  <c r="C92" i="20"/>
  <c r="C90" i="20"/>
  <c r="D82" i="20"/>
  <c r="C82" i="20"/>
  <c r="E82" i="20" s="1"/>
  <c r="G82" i="20" s="1"/>
  <c r="H86" i="20" s="1"/>
  <c r="B82" i="20"/>
  <c r="G77" i="20"/>
  <c r="G76" i="20"/>
  <c r="F75" i="20"/>
  <c r="F117" i="20" s="1"/>
  <c r="F159" i="20" s="1"/>
  <c r="F201" i="20" s="1"/>
  <c r="F243" i="20" s="1"/>
  <c r="F286" i="20" s="1"/>
  <c r="F330" i="20" s="1"/>
  <c r="D75" i="20"/>
  <c r="E65" i="20" a="1"/>
  <c r="G65" i="20" s="1"/>
  <c r="H71" i="20" s="1"/>
  <c r="D65" i="20"/>
  <c r="B65" i="20"/>
  <c r="H61" i="20"/>
  <c r="H52" i="20"/>
  <c r="E52" i="20"/>
  <c r="C52" i="20"/>
  <c r="C50" i="20"/>
  <c r="C48" i="20"/>
  <c r="B39" i="20"/>
  <c r="G34" i="20"/>
  <c r="G33" i="20"/>
  <c r="F32" i="20"/>
  <c r="D32" i="20"/>
  <c r="C32" i="20"/>
  <c r="E22" i="20" a="1"/>
  <c r="G22" i="20" s="1"/>
  <c r="H28" i="20" s="1"/>
  <c r="B22" i="20"/>
  <c r="H18" i="20"/>
  <c r="H9" i="20"/>
  <c r="E9" i="20"/>
  <c r="C9" i="20"/>
  <c r="C7" i="20"/>
  <c r="C5" i="20"/>
  <c r="F45" i="11"/>
  <c r="L36" i="11"/>
  <c r="M36" i="11" s="1"/>
  <c r="N36" i="11" s="1"/>
  <c r="O36" i="11" s="1"/>
  <c r="C36" i="11"/>
  <c r="D45" i="11" s="1"/>
  <c r="F30" i="11"/>
  <c r="F28" i="11"/>
  <c r="E28" i="11"/>
  <c r="D28" i="11"/>
  <c r="C28" i="11"/>
  <c r="F27" i="11"/>
  <c r="D27" i="11"/>
  <c r="C27" i="11"/>
  <c r="F26" i="11"/>
  <c r="E26" i="11"/>
  <c r="D26" i="11"/>
  <c r="C26" i="11"/>
  <c r="F25" i="11"/>
  <c r="D25" i="11"/>
  <c r="C25" i="11"/>
  <c r="E24" i="11"/>
  <c r="D24" i="11"/>
  <c r="C24" i="11"/>
  <c r="E23" i="11"/>
  <c r="D23" i="11"/>
  <c r="C23" i="11"/>
  <c r="E22" i="11"/>
  <c r="D22" i="11"/>
  <c r="C22" i="11"/>
  <c r="E21" i="11"/>
  <c r="D21" i="11"/>
  <c r="C21" i="11"/>
  <c r="E20" i="11"/>
  <c r="D20" i="11"/>
  <c r="C20" i="11"/>
  <c r="E19" i="11"/>
  <c r="D19" i="11"/>
  <c r="C19" i="11"/>
  <c r="E18" i="11"/>
  <c r="D18" i="11"/>
  <c r="C18" i="11"/>
  <c r="E17" i="11"/>
  <c r="D17" i="11"/>
  <c r="C17" i="11"/>
  <c r="E16" i="11"/>
  <c r="D16" i="11"/>
  <c r="C16" i="11"/>
  <c r="E15" i="11"/>
  <c r="D15" i="11"/>
  <c r="C15" i="11"/>
  <c r="D14" i="11"/>
  <c r="C14" i="11"/>
  <c r="E13" i="11"/>
  <c r="C13" i="11"/>
  <c r="D12" i="11"/>
  <c r="C12" i="11"/>
  <c r="F5" i="11"/>
  <c r="I14" i="8"/>
  <c r="I13" i="8"/>
  <c r="I12" i="8"/>
  <c r="I11" i="8"/>
  <c r="I10" i="8"/>
  <c r="C10" i="8"/>
  <c r="C11" i="8" s="1"/>
  <c r="C12" i="8" s="1"/>
  <c r="C13" i="8" s="1"/>
  <c r="C14" i="8" s="1"/>
  <c r="I9" i="8"/>
  <c r="M8" i="8"/>
  <c r="M7" i="8"/>
  <c r="E7" i="8"/>
  <c r="C3" i="8"/>
  <c r="A1" i="26" s="1"/>
  <c r="C7" i="7"/>
  <c r="C8" i="7" s="1"/>
  <c r="C9" i="7" s="1"/>
  <c r="C10" i="7" s="1"/>
  <c r="C11" i="7" s="1"/>
  <c r="C12" i="7" s="1"/>
  <c r="H57" i="6"/>
  <c r="H56" i="6"/>
  <c r="H649" i="5" s="1"/>
  <c r="I649" i="5" s="1"/>
  <c r="H55" i="6"/>
  <c r="H648" i="5" s="1"/>
  <c r="I648" i="5" s="1"/>
  <c r="H54" i="6"/>
  <c r="H647" i="5" s="1"/>
  <c r="I647" i="5" s="1"/>
  <c r="H53" i="6"/>
  <c r="H646" i="5" s="1"/>
  <c r="I646" i="5" s="1"/>
  <c r="H52" i="6"/>
  <c r="H645" i="5" s="1"/>
  <c r="I645" i="5" s="1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612" i="5" s="1"/>
  <c r="I612" i="5" s="1"/>
  <c r="H38" i="6"/>
  <c r="H611" i="5" s="1"/>
  <c r="I611" i="5" s="1"/>
  <c r="H37" i="6"/>
  <c r="H36" i="6"/>
  <c r="H579" i="5" s="1"/>
  <c r="I579" i="5" s="1"/>
  <c r="H35" i="6"/>
  <c r="H547" i="5" s="1"/>
  <c r="I547" i="5" s="1"/>
  <c r="H34" i="6"/>
  <c r="H546" i="5" s="1"/>
  <c r="I546" i="5" s="1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C3" i="6"/>
  <c r="C2" i="7" s="1"/>
  <c r="C3" i="9" s="1"/>
  <c r="H273" i="4"/>
  <c r="D264" i="4"/>
  <c r="D263" i="4"/>
  <c r="D262" i="4"/>
  <c r="H259" i="4"/>
  <c r="D251" i="4"/>
  <c r="D250" i="4"/>
  <c r="D249" i="4"/>
  <c r="D248" i="4"/>
  <c r="H245" i="4"/>
  <c r="D237" i="4"/>
  <c r="D236" i="4"/>
  <c r="D235" i="4"/>
  <c r="D234" i="4"/>
  <c r="H231" i="4"/>
  <c r="D223" i="4"/>
  <c r="D222" i="4"/>
  <c r="D221" i="4"/>
  <c r="D220" i="4"/>
  <c r="H217" i="4"/>
  <c r="D209" i="4"/>
  <c r="D208" i="4"/>
  <c r="D207" i="4"/>
  <c r="D206" i="4"/>
  <c r="H203" i="4"/>
  <c r="D195" i="4"/>
  <c r="D194" i="4"/>
  <c r="D193" i="4"/>
  <c r="D192" i="4"/>
  <c r="H189" i="4"/>
  <c r="D180" i="4"/>
  <c r="D179" i="4"/>
  <c r="D178" i="4"/>
  <c r="H175" i="4"/>
  <c r="D167" i="4"/>
  <c r="D166" i="4"/>
  <c r="D165" i="4"/>
  <c r="D164" i="4"/>
  <c r="H160" i="4"/>
  <c r="D151" i="4"/>
  <c r="D150" i="4"/>
  <c r="D149" i="4"/>
  <c r="H146" i="4"/>
  <c r="D138" i="4"/>
  <c r="D137" i="4"/>
  <c r="D136" i="4"/>
  <c r="D135" i="4"/>
  <c r="H132" i="4"/>
  <c r="D123" i="4"/>
  <c r="D122" i="4"/>
  <c r="D121" i="4"/>
  <c r="H117" i="4"/>
  <c r="D109" i="4"/>
  <c r="D108" i="4"/>
  <c r="D107" i="4"/>
  <c r="D106" i="4"/>
  <c r="H103" i="4"/>
  <c r="D94" i="4"/>
  <c r="D93" i="4"/>
  <c r="D92" i="4"/>
  <c r="H89" i="4"/>
  <c r="D80" i="4"/>
  <c r="D79" i="4"/>
  <c r="D78" i="4"/>
  <c r="H75" i="4"/>
  <c r="D67" i="4"/>
  <c r="D66" i="4"/>
  <c r="D65" i="4"/>
  <c r="D64" i="4"/>
  <c r="H61" i="4"/>
  <c r="D53" i="4"/>
  <c r="D52" i="4"/>
  <c r="D51" i="4"/>
  <c r="H47" i="4"/>
  <c r="D38" i="4"/>
  <c r="D37" i="4"/>
  <c r="D36" i="4"/>
  <c r="H32" i="4"/>
  <c r="D23" i="4"/>
  <c r="D22" i="4"/>
  <c r="D21" i="4"/>
  <c r="D50" i="4" s="1"/>
  <c r="H18" i="4"/>
  <c r="D8" i="4"/>
  <c r="D7" i="4"/>
  <c r="C3" i="4"/>
  <c r="F68" i="3"/>
  <c r="C62" i="3"/>
  <c r="C63" i="3" s="1"/>
  <c r="C64" i="3" s="1"/>
  <c r="C65" i="3" s="1"/>
  <c r="C66" i="3" s="1"/>
  <c r="C67" i="3" s="1"/>
  <c r="F58" i="3"/>
  <c r="C55" i="3"/>
  <c r="C56" i="3" s="1"/>
  <c r="C57" i="3" s="1"/>
  <c r="F51" i="3"/>
  <c r="F71" i="3" s="1"/>
  <c r="F36" i="3"/>
  <c r="F31" i="3"/>
  <c r="C29" i="3"/>
  <c r="C25" i="3"/>
  <c r="F21" i="3"/>
  <c r="C18" i="3"/>
  <c r="C19" i="3" s="1"/>
  <c r="C20" i="3" s="1"/>
  <c r="F14" i="3"/>
  <c r="F38" i="3" s="1"/>
  <c r="C3" i="3"/>
  <c r="C41" i="3" s="1"/>
  <c r="H50" i="2"/>
  <c r="H55" i="2" s="1"/>
  <c r="H47" i="2"/>
  <c r="H54" i="2" s="1"/>
  <c r="E43" i="2"/>
  <c r="F33" i="2"/>
  <c r="F29" i="2"/>
  <c r="F28" i="2"/>
  <c r="F27" i="2"/>
  <c r="F26" i="2"/>
  <c r="F25" i="2"/>
  <c r="G19" i="2"/>
  <c r="E19" i="2"/>
  <c r="D19" i="2"/>
  <c r="G18" i="2"/>
  <c r="C3" i="2"/>
  <c r="H654" i="5"/>
  <c r="F654" i="5"/>
  <c r="I654" i="5" s="1"/>
  <c r="C654" i="5"/>
  <c r="H653" i="5"/>
  <c r="F653" i="5"/>
  <c r="I653" i="5" s="1"/>
  <c r="I655" i="5" s="1"/>
  <c r="C637" i="5"/>
  <c r="I636" i="5"/>
  <c r="E636" i="5"/>
  <c r="C635" i="5"/>
  <c r="H618" i="5"/>
  <c r="F618" i="5"/>
  <c r="I618" i="5" s="1"/>
  <c r="C618" i="5"/>
  <c r="H617" i="5"/>
  <c r="F617" i="5"/>
  <c r="C607" i="5"/>
  <c r="C604" i="5"/>
  <c r="I603" i="5"/>
  <c r="E603" i="5"/>
  <c r="C602" i="5"/>
  <c r="C601" i="5"/>
  <c r="H585" i="5"/>
  <c r="F585" i="5"/>
  <c r="I585" i="5" s="1"/>
  <c r="C585" i="5"/>
  <c r="H584" i="5"/>
  <c r="F584" i="5"/>
  <c r="C575" i="5"/>
  <c r="C572" i="5"/>
  <c r="I571" i="5"/>
  <c r="E571" i="5"/>
  <c r="C570" i="5"/>
  <c r="C569" i="5"/>
  <c r="H553" i="5"/>
  <c r="F553" i="5"/>
  <c r="I553" i="5" s="1"/>
  <c r="C553" i="5"/>
  <c r="H552" i="5"/>
  <c r="F552" i="5"/>
  <c r="C542" i="5"/>
  <c r="C539" i="5"/>
  <c r="I538" i="5"/>
  <c r="E538" i="5"/>
  <c r="C537" i="5"/>
  <c r="C536" i="5"/>
  <c r="H519" i="5"/>
  <c r="F519" i="5"/>
  <c r="C519" i="5"/>
  <c r="H518" i="5"/>
  <c r="F518" i="5"/>
  <c r="H514" i="5"/>
  <c r="I514" i="5" s="1"/>
  <c r="H513" i="5"/>
  <c r="I513" i="5" s="1"/>
  <c r="H512" i="5"/>
  <c r="I512" i="5" s="1"/>
  <c r="H511" i="5"/>
  <c r="I511" i="5" s="1"/>
  <c r="H510" i="5"/>
  <c r="I510" i="5" s="1"/>
  <c r="H509" i="5"/>
  <c r="I509" i="5" s="1"/>
  <c r="H508" i="5"/>
  <c r="I508" i="5" s="1"/>
  <c r="I515" i="5" s="1"/>
  <c r="G504" i="5"/>
  <c r="C504" i="5"/>
  <c r="C501" i="5"/>
  <c r="I500" i="5"/>
  <c r="E500" i="5"/>
  <c r="C499" i="5"/>
  <c r="C498" i="5"/>
  <c r="H481" i="5"/>
  <c r="F481" i="5"/>
  <c r="I481" i="5" s="1"/>
  <c r="C481" i="5"/>
  <c r="H480" i="5"/>
  <c r="I480" i="5" s="1"/>
  <c r="I482" i="5" s="1"/>
  <c r="F480" i="5"/>
  <c r="H476" i="5"/>
  <c r="I476" i="5" s="1"/>
  <c r="H475" i="5"/>
  <c r="I475" i="5" s="1"/>
  <c r="H474" i="5"/>
  <c r="I474" i="5" s="1"/>
  <c r="H473" i="5"/>
  <c r="I473" i="5" s="1"/>
  <c r="H472" i="5"/>
  <c r="I472" i="5" s="1"/>
  <c r="H471" i="5"/>
  <c r="I471" i="5" s="1"/>
  <c r="H470" i="5"/>
  <c r="I470" i="5" s="1"/>
  <c r="H469" i="5"/>
  <c r="I469" i="5" s="1"/>
  <c r="H468" i="5"/>
  <c r="I468" i="5" s="1"/>
  <c r="I477" i="5" s="1"/>
  <c r="G463" i="5"/>
  <c r="C463" i="5"/>
  <c r="C460" i="5"/>
  <c r="I459" i="5"/>
  <c r="E459" i="5"/>
  <c r="C458" i="5"/>
  <c r="C457" i="5"/>
  <c r="H440" i="5"/>
  <c r="F440" i="5"/>
  <c r="I440" i="5" s="1"/>
  <c r="C440" i="5"/>
  <c r="H439" i="5"/>
  <c r="F439" i="5"/>
  <c r="H435" i="5"/>
  <c r="I435" i="5" s="1"/>
  <c r="H434" i="5"/>
  <c r="I434" i="5" s="1"/>
  <c r="H433" i="5"/>
  <c r="I433" i="5" s="1"/>
  <c r="H432" i="5"/>
  <c r="I432" i="5" s="1"/>
  <c r="H431" i="5"/>
  <c r="I431" i="5" s="1"/>
  <c r="H430" i="5"/>
  <c r="I430" i="5" s="1"/>
  <c r="H429" i="5"/>
  <c r="I429" i="5" s="1"/>
  <c r="H428" i="5"/>
  <c r="I428" i="5" s="1"/>
  <c r="H427" i="5"/>
  <c r="I427" i="5" s="1"/>
  <c r="H426" i="5"/>
  <c r="I426" i="5" s="1"/>
  <c r="H425" i="5"/>
  <c r="I425" i="5" s="1"/>
  <c r="H424" i="5"/>
  <c r="I424" i="5" s="1"/>
  <c r="H423" i="5"/>
  <c r="I423" i="5" s="1"/>
  <c r="H422" i="5"/>
  <c r="I422" i="5" s="1"/>
  <c r="I436" i="5" s="1"/>
  <c r="G417" i="5"/>
  <c r="C417" i="5"/>
  <c r="C414" i="5"/>
  <c r="I413" i="5"/>
  <c r="E413" i="5"/>
  <c r="C412" i="5"/>
  <c r="C411" i="5"/>
  <c r="H395" i="5"/>
  <c r="F395" i="5"/>
  <c r="I395" i="5" s="1"/>
  <c r="C395" i="5"/>
  <c r="H394" i="5"/>
  <c r="F394" i="5"/>
  <c r="H388" i="5"/>
  <c r="I388" i="5" s="1"/>
  <c r="H387" i="5"/>
  <c r="I387" i="5" s="1"/>
  <c r="I390" i="5" s="1"/>
  <c r="C380" i="5"/>
  <c r="I379" i="5"/>
  <c r="E379" i="5"/>
  <c r="C378" i="5"/>
  <c r="C377" i="5"/>
  <c r="H361" i="5"/>
  <c r="F361" i="5"/>
  <c r="I361" i="5" s="1"/>
  <c r="C361" i="5"/>
  <c r="H360" i="5"/>
  <c r="F360" i="5"/>
  <c r="I360" i="5" s="1"/>
  <c r="I362" i="5" s="1"/>
  <c r="H354" i="5"/>
  <c r="I354" i="5" s="1"/>
  <c r="H353" i="5"/>
  <c r="I353" i="5" s="1"/>
  <c r="H352" i="5"/>
  <c r="I352" i="5" s="1"/>
  <c r="H351" i="5"/>
  <c r="I351" i="5" s="1"/>
  <c r="H350" i="5"/>
  <c r="I350" i="5" s="1"/>
  <c r="H349" i="5"/>
  <c r="I349" i="5" s="1"/>
  <c r="I356" i="5" s="1"/>
  <c r="C342" i="5"/>
  <c r="I341" i="5"/>
  <c r="E341" i="5"/>
  <c r="C340" i="5"/>
  <c r="I325" i="5"/>
  <c r="I321" i="5"/>
  <c r="C312" i="5"/>
  <c r="I311" i="5"/>
  <c r="E311" i="5"/>
  <c r="C310" i="5"/>
  <c r="C307" i="5"/>
  <c r="C337" i="5" s="1"/>
  <c r="H294" i="5"/>
  <c r="F294" i="5"/>
  <c r="I294" i="5" s="1"/>
  <c r="C294" i="5"/>
  <c r="H288" i="5"/>
  <c r="I288" i="5" s="1"/>
  <c r="I290" i="5" s="1"/>
  <c r="F288" i="5"/>
  <c r="C280" i="5"/>
  <c r="I279" i="5"/>
  <c r="E279" i="5"/>
  <c r="C278" i="5"/>
  <c r="C275" i="5"/>
  <c r="H262" i="5"/>
  <c r="F262" i="5"/>
  <c r="I262" i="5" s="1"/>
  <c r="C262" i="5"/>
  <c r="H261" i="5"/>
  <c r="F261" i="5"/>
  <c r="F293" i="5" s="1"/>
  <c r="H257" i="5"/>
  <c r="I257" i="5" s="1"/>
  <c r="H256" i="5"/>
  <c r="I256" i="5" s="1"/>
  <c r="H255" i="5"/>
  <c r="I255" i="5" s="1"/>
  <c r="H254" i="5"/>
  <c r="I254" i="5" s="1"/>
  <c r="I258" i="5" s="1"/>
  <c r="C247" i="5"/>
  <c r="I246" i="5"/>
  <c r="E246" i="5"/>
  <c r="C245" i="5"/>
  <c r="I229" i="5"/>
  <c r="I225" i="5"/>
  <c r="C217" i="5"/>
  <c r="I216" i="5"/>
  <c r="E216" i="5"/>
  <c r="C215" i="5"/>
  <c r="C212" i="5"/>
  <c r="I199" i="5"/>
  <c r="I195" i="5"/>
  <c r="C187" i="5"/>
  <c r="I186" i="5"/>
  <c r="E186" i="5"/>
  <c r="C185" i="5"/>
  <c r="C184" i="5"/>
  <c r="M172" i="5"/>
  <c r="M171" i="5"/>
  <c r="H169" i="5"/>
  <c r="F169" i="5"/>
  <c r="I169" i="5" s="1"/>
  <c r="C169" i="5"/>
  <c r="H168" i="5"/>
  <c r="F168" i="5"/>
  <c r="C168" i="5"/>
  <c r="I164" i="5"/>
  <c r="H163" i="5"/>
  <c r="I163" i="5" s="1"/>
  <c r="I165" i="5" s="1"/>
  <c r="C156" i="5"/>
  <c r="I155" i="5"/>
  <c r="E155" i="5"/>
  <c r="C154" i="5"/>
  <c r="C153" i="5"/>
  <c r="I139" i="5"/>
  <c r="C138" i="5"/>
  <c r="I135" i="5"/>
  <c r="C127" i="5"/>
  <c r="I126" i="5"/>
  <c r="E126" i="5"/>
  <c r="C125" i="5"/>
  <c r="C122" i="5"/>
  <c r="C182" i="5" s="1"/>
  <c r="O114" i="5"/>
  <c r="O112" i="5"/>
  <c r="I110" i="5"/>
  <c r="C109" i="5"/>
  <c r="I106" i="5"/>
  <c r="C98" i="5"/>
  <c r="I97" i="5"/>
  <c r="E97" i="5"/>
  <c r="C96" i="5"/>
  <c r="O85" i="5"/>
  <c r="O83" i="5"/>
  <c r="I81" i="5"/>
  <c r="C80" i="5"/>
  <c r="I77" i="5"/>
  <c r="C69" i="5"/>
  <c r="I68" i="5"/>
  <c r="E68" i="5"/>
  <c r="C64" i="5"/>
  <c r="C242" i="5" s="1"/>
  <c r="C56" i="5"/>
  <c r="C55" i="5"/>
  <c r="I52" i="5"/>
  <c r="C51" i="5"/>
  <c r="I48" i="5"/>
  <c r="C40" i="5"/>
  <c r="C151" i="5" s="1"/>
  <c r="I39" i="5"/>
  <c r="D39" i="5"/>
  <c r="C38" i="5"/>
  <c r="C67" i="5" s="1"/>
  <c r="C93" i="5" s="1"/>
  <c r="C27" i="5"/>
  <c r="C26" i="5"/>
  <c r="I23" i="5"/>
  <c r="C22" i="5"/>
  <c r="I19" i="5"/>
  <c r="G14" i="5"/>
  <c r="I14" i="5" s="1"/>
  <c r="I15" i="5" s="1"/>
  <c r="C14" i="5"/>
  <c r="C11" i="5"/>
  <c r="I10" i="5"/>
  <c r="D10" i="5"/>
  <c r="C9" i="5"/>
  <c r="C8" i="5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I617" i="5" l="1"/>
  <c r="I619" i="5" s="1"/>
  <c r="I518" i="5"/>
  <c r="I519" i="5"/>
  <c r="I394" i="5"/>
  <c r="I396" i="5" s="1"/>
  <c r="I439" i="5"/>
  <c r="I441" i="5" s="1"/>
  <c r="G32" i="20"/>
  <c r="H35" i="20" s="1"/>
  <c r="I552" i="5"/>
  <c r="I554" i="5" s="1"/>
  <c r="I584" i="5"/>
  <c r="I586" i="5" s="1"/>
  <c r="I168" i="5"/>
  <c r="I170" i="5" s="1"/>
  <c r="D117" i="20"/>
  <c r="G75" i="20"/>
  <c r="H78" i="20" s="1"/>
  <c r="H88" i="20" s="1"/>
  <c r="M30" i="11"/>
  <c r="O30" i="11"/>
  <c r="L30" i="11"/>
  <c r="N30" i="11"/>
  <c r="O28" i="11"/>
  <c r="O26" i="11"/>
  <c r="G14" i="8"/>
  <c r="K14" i="8" s="1"/>
  <c r="G11" i="8"/>
  <c r="K11" i="8" s="1"/>
  <c r="G10" i="8"/>
  <c r="K10" i="8" s="1"/>
  <c r="G9" i="8"/>
  <c r="K9" i="8" s="1"/>
  <c r="G12" i="8"/>
  <c r="G13" i="8"/>
  <c r="H613" i="5"/>
  <c r="I613" i="5" s="1"/>
  <c r="I614" i="5" s="1"/>
  <c r="H548" i="5"/>
  <c r="I548" i="5" s="1"/>
  <c r="I549" i="5" s="1"/>
  <c r="H580" i="5"/>
  <c r="I580" i="5" s="1"/>
  <c r="I581" i="5" s="1"/>
  <c r="H9" i="8"/>
  <c r="H11" i="8"/>
  <c r="H18" i="2" s="1"/>
  <c r="I18" i="2" s="1"/>
  <c r="H14" i="8"/>
  <c r="H12" i="8"/>
  <c r="F26" i="5" s="1"/>
  <c r="G26" i="5" s="1"/>
  <c r="I26" i="5" s="1"/>
  <c r="H13" i="8"/>
  <c r="F28" i="14"/>
  <c r="H28" i="14" s="1"/>
  <c r="G43" i="2"/>
  <c r="C375" i="5"/>
  <c r="C409" i="5"/>
  <c r="C455" i="5" s="1"/>
  <c r="C496" i="5" s="1"/>
  <c r="C534" i="5" s="1"/>
  <c r="C567" i="5" s="1"/>
  <c r="C599" i="5" s="1"/>
  <c r="C632" i="5" s="1"/>
  <c r="H293" i="5"/>
  <c r="I293" i="5" s="1"/>
  <c r="I295" i="5" s="1"/>
  <c r="I261" i="5"/>
  <c r="I263" i="5" s="1"/>
  <c r="E56" i="5"/>
  <c r="F56" i="5"/>
  <c r="F55" i="5"/>
  <c r="E55" i="5"/>
  <c r="G55" i="5" s="1"/>
  <c r="I55" i="5" s="1"/>
  <c r="E27" i="5"/>
  <c r="F27" i="5"/>
  <c r="E26" i="5"/>
  <c r="C634" i="5"/>
  <c r="C124" i="5"/>
  <c r="C214" i="5"/>
  <c r="C95" i="5"/>
  <c r="C339" i="5"/>
  <c r="C37" i="5"/>
  <c r="C66" i="5" s="1"/>
  <c r="C244" i="5" s="1"/>
  <c r="C277" i="5"/>
  <c r="C309" i="5"/>
  <c r="I650" i="5"/>
  <c r="H10" i="8"/>
  <c r="H19" i="2" s="1"/>
  <c r="I19" i="2" s="1"/>
  <c r="I520" i="5" l="1"/>
  <c r="G117" i="20"/>
  <c r="H120" i="20" s="1"/>
  <c r="H130" i="20" s="1"/>
  <c r="D159" i="20"/>
  <c r="K12" i="8"/>
  <c r="E142" i="5"/>
  <c r="E328" i="5"/>
  <c r="E202" i="5"/>
  <c r="E399" i="5"/>
  <c r="E84" i="5"/>
  <c r="E113" i="5"/>
  <c r="E266" i="5"/>
  <c r="E298" i="5"/>
  <c r="E444" i="5"/>
  <c r="G444" i="5" s="1"/>
  <c r="I444" i="5" s="1"/>
  <c r="E485" i="5"/>
  <c r="G485" i="5" s="1"/>
  <c r="I485" i="5" s="1"/>
  <c r="E523" i="5"/>
  <c r="G523" i="5" s="1"/>
  <c r="I523" i="5" s="1"/>
  <c r="E557" i="5"/>
  <c r="G557" i="5" s="1"/>
  <c r="I557" i="5" s="1"/>
  <c r="E589" i="5"/>
  <c r="E622" i="5"/>
  <c r="E658" i="5"/>
  <c r="E365" i="5"/>
  <c r="E173" i="5"/>
  <c r="E232" i="5"/>
  <c r="D39" i="20"/>
  <c r="E114" i="5"/>
  <c r="E174" i="5"/>
  <c r="E366" i="5"/>
  <c r="E85" i="5"/>
  <c r="G85" i="5" s="1"/>
  <c r="I85" i="5" s="1"/>
  <c r="E143" i="5"/>
  <c r="G143" i="5" s="1"/>
  <c r="I143" i="5" s="1"/>
  <c r="E233" i="5"/>
  <c r="G233" i="5" s="1"/>
  <c r="I233" i="5" s="1"/>
  <c r="E400" i="5"/>
  <c r="E445" i="5"/>
  <c r="G445" i="5" s="1"/>
  <c r="I445" i="5" s="1"/>
  <c r="E486" i="5"/>
  <c r="G486" i="5" s="1"/>
  <c r="I486" i="5" s="1"/>
  <c r="E524" i="5"/>
  <c r="G524" i="5" s="1"/>
  <c r="I524" i="5" s="1"/>
  <c r="E558" i="5"/>
  <c r="G558" i="5" s="1"/>
  <c r="I558" i="5" s="1"/>
  <c r="E590" i="5"/>
  <c r="G590" i="5" s="1"/>
  <c r="I590" i="5" s="1"/>
  <c r="E623" i="5"/>
  <c r="G623" i="5" s="1"/>
  <c r="I623" i="5" s="1"/>
  <c r="E659" i="5"/>
  <c r="E203" i="5"/>
  <c r="G203" i="5" s="1"/>
  <c r="I203" i="5" s="1"/>
  <c r="E267" i="5"/>
  <c r="G267" i="5" s="1"/>
  <c r="I267" i="5" s="1"/>
  <c r="E299" i="5"/>
  <c r="G299" i="5" s="1"/>
  <c r="I299" i="5" s="1"/>
  <c r="E329" i="5"/>
  <c r="G329" i="5" s="1"/>
  <c r="I329" i="5" s="1"/>
  <c r="K13" i="8"/>
  <c r="F113" i="5"/>
  <c r="F202" i="5"/>
  <c r="F266" i="5"/>
  <c r="F298" i="5"/>
  <c r="F328" i="5"/>
  <c r="F232" i="5"/>
  <c r="F84" i="5"/>
  <c r="F173" i="5"/>
  <c r="F365" i="5"/>
  <c r="F399" i="5"/>
  <c r="F444" i="5"/>
  <c r="F485" i="5"/>
  <c r="F523" i="5"/>
  <c r="F557" i="5"/>
  <c r="F589" i="5"/>
  <c r="F622" i="5"/>
  <c r="F658" i="5"/>
  <c r="F142" i="5"/>
  <c r="F143" i="5"/>
  <c r="C39" i="20"/>
  <c r="F233" i="5"/>
  <c r="F267" i="5"/>
  <c r="F400" i="5"/>
  <c r="F85" i="5"/>
  <c r="F203" i="5"/>
  <c r="F299" i="5"/>
  <c r="F329" i="5"/>
  <c r="F445" i="5"/>
  <c r="F486" i="5"/>
  <c r="F524" i="5"/>
  <c r="F558" i="5"/>
  <c r="F590" i="5"/>
  <c r="F623" i="5"/>
  <c r="F659" i="5"/>
  <c r="F114" i="5"/>
  <c r="F174" i="5"/>
  <c r="F366" i="5"/>
  <c r="G366" i="5" s="1"/>
  <c r="I366" i="5" s="1"/>
  <c r="G27" i="5"/>
  <c r="I27" i="5" s="1"/>
  <c r="I28" i="5" s="1"/>
  <c r="I30" i="5" s="1"/>
  <c r="G10" i="1" s="1"/>
  <c r="H10" i="1" s="1"/>
  <c r="G56" i="5"/>
  <c r="I56" i="5" s="1"/>
  <c r="I57" i="5" s="1"/>
  <c r="I20" i="2"/>
  <c r="G365" i="5" l="1"/>
  <c r="I365" i="5" s="1"/>
  <c r="G658" i="5"/>
  <c r="I658" i="5" s="1"/>
  <c r="I368" i="5"/>
  <c r="I345" i="5" s="1"/>
  <c r="I346" i="5" s="1"/>
  <c r="I370" i="5" s="1"/>
  <c r="G22" i="1" s="1"/>
  <c r="H22" i="1" s="1"/>
  <c r="F22" i="11" s="1"/>
  <c r="G159" i="20"/>
  <c r="H162" i="20" s="1"/>
  <c r="H172" i="20" s="1"/>
  <c r="D201" i="20"/>
  <c r="I43" i="5"/>
  <c r="I44" i="5" s="1"/>
  <c r="I59" i="5"/>
  <c r="G12" i="1" s="1"/>
  <c r="H12" i="1" s="1"/>
  <c r="G142" i="5"/>
  <c r="I142" i="5" s="1"/>
  <c r="I144" i="5" s="1"/>
  <c r="G328" i="5"/>
  <c r="I328" i="5" s="1"/>
  <c r="I330" i="5" s="1"/>
  <c r="G202" i="5"/>
  <c r="I202" i="5" s="1"/>
  <c r="I205" i="5" s="1"/>
  <c r="G84" i="5"/>
  <c r="I84" i="5" s="1"/>
  <c r="I86" i="5" s="1"/>
  <c r="G113" i="5"/>
  <c r="I113" i="5" s="1"/>
  <c r="G266" i="5"/>
  <c r="I266" i="5" s="1"/>
  <c r="I268" i="5" s="1"/>
  <c r="I488" i="5"/>
  <c r="I560" i="5"/>
  <c r="G114" i="5"/>
  <c r="I114" i="5" s="1"/>
  <c r="G298" i="5"/>
  <c r="I298" i="5" s="1"/>
  <c r="I300" i="5" s="1"/>
  <c r="I526" i="5"/>
  <c r="G232" i="5"/>
  <c r="I232" i="5" s="1"/>
  <c r="I235" i="5" s="1"/>
  <c r="G589" i="5"/>
  <c r="I589" i="5" s="1"/>
  <c r="I592" i="5" s="1"/>
  <c r="G622" i="5"/>
  <c r="I622" i="5" s="1"/>
  <c r="I625" i="5" s="1"/>
  <c r="G173" i="5"/>
  <c r="I173" i="5" s="1"/>
  <c r="G174" i="5"/>
  <c r="I174" i="5" s="1"/>
  <c r="G399" i="5"/>
  <c r="I399" i="5" s="1"/>
  <c r="E39" i="20"/>
  <c r="G39" i="20" s="1"/>
  <c r="H43" i="20" s="1"/>
  <c r="H45" i="20" s="1"/>
  <c r="G400" i="5"/>
  <c r="I400" i="5" s="1"/>
  <c r="G659" i="5"/>
  <c r="I659" i="5" s="1"/>
  <c r="I660" i="5" s="1"/>
  <c r="I447" i="5"/>
  <c r="F13" i="11"/>
  <c r="I175" i="5" l="1"/>
  <c r="I159" i="5" s="1"/>
  <c r="I160" i="5" s="1"/>
  <c r="G201" i="20"/>
  <c r="H204" i="20" s="1"/>
  <c r="H214" i="20" s="1"/>
  <c r="D243" i="20"/>
  <c r="O22" i="11"/>
  <c r="I130" i="5"/>
  <c r="I131" i="5" s="1"/>
  <c r="I146" i="5" s="1"/>
  <c r="G15" i="1" s="1"/>
  <c r="H15" i="1" s="1"/>
  <c r="F17" i="11" s="1"/>
  <c r="I315" i="5"/>
  <c r="I317" i="5" s="1"/>
  <c r="I332" i="5" s="1"/>
  <c r="G21" i="1" s="1"/>
  <c r="H21" i="1" s="1"/>
  <c r="F21" i="11" s="1"/>
  <c r="I190" i="5"/>
  <c r="I191" i="5" s="1"/>
  <c r="I207" i="5" s="1"/>
  <c r="G17" i="1" s="1"/>
  <c r="H17" i="1" s="1"/>
  <c r="I72" i="5"/>
  <c r="I73" i="5" s="1"/>
  <c r="I88" i="5" s="1"/>
  <c r="G13" i="1" s="1"/>
  <c r="H13" i="1" s="1"/>
  <c r="F16" i="11" s="1"/>
  <c r="I250" i="5"/>
  <c r="I251" i="5" s="1"/>
  <c r="I270" i="5" s="1"/>
  <c r="G19" i="1" s="1"/>
  <c r="H19" i="1" s="1"/>
  <c r="F19" i="11" s="1"/>
  <c r="I463" i="5"/>
  <c r="I465" i="5" s="1"/>
  <c r="I490" i="5" s="1"/>
  <c r="G25" i="1" s="1"/>
  <c r="H25" i="1" s="1"/>
  <c r="I542" i="5"/>
  <c r="I543" i="5" s="1"/>
  <c r="I562" i="5" s="1"/>
  <c r="G27" i="1" s="1"/>
  <c r="H27" i="1" s="1"/>
  <c r="I283" i="5"/>
  <c r="I285" i="5" s="1"/>
  <c r="I302" i="5"/>
  <c r="G20" i="1" s="1"/>
  <c r="H20" i="1" s="1"/>
  <c r="F20" i="11" s="1"/>
  <c r="I505" i="5"/>
  <c r="I528" i="5"/>
  <c r="I220" i="5"/>
  <c r="I221" i="5" s="1"/>
  <c r="I237" i="5" s="1"/>
  <c r="G18" i="1" s="1"/>
  <c r="H18" i="1" s="1"/>
  <c r="F18" i="11" s="1"/>
  <c r="I575" i="5"/>
  <c r="I576" i="5" s="1"/>
  <c r="I594" i="5" s="1"/>
  <c r="G28" i="1" s="1"/>
  <c r="H28" i="1" s="1"/>
  <c r="I607" i="5"/>
  <c r="I608" i="5" s="1"/>
  <c r="I627" i="5"/>
  <c r="G29" i="1" s="1"/>
  <c r="H29" i="1" s="1"/>
  <c r="I640" i="5"/>
  <c r="I642" i="5" s="1"/>
  <c r="I662" i="5"/>
  <c r="G30" i="1" s="1"/>
  <c r="H30" i="1" s="1"/>
  <c r="F24" i="11" s="1"/>
  <c r="I417" i="5"/>
  <c r="I419" i="5" s="1"/>
  <c r="I449" i="5" s="1"/>
  <c r="G24" i="1" s="1"/>
  <c r="H24" i="1" s="1"/>
  <c r="F23" i="11" s="1"/>
  <c r="L13" i="11"/>
  <c r="L35" i="11" s="1"/>
  <c r="F12" i="11"/>
  <c r="I402" i="5"/>
  <c r="I115" i="5"/>
  <c r="F15" i="11"/>
  <c r="I177" i="5" l="1"/>
  <c r="G16" i="1" s="1"/>
  <c r="H16" i="1" s="1"/>
  <c r="G243" i="20"/>
  <c r="H246" i="20" s="1"/>
  <c r="H256" i="20" s="1"/>
  <c r="D286" i="20"/>
  <c r="O17" i="11"/>
  <c r="N17" i="11"/>
  <c r="M17" i="11"/>
  <c r="O21" i="11"/>
  <c r="O16" i="11"/>
  <c r="N16" i="11"/>
  <c r="M16" i="11"/>
  <c r="O19" i="11"/>
  <c r="N19" i="11"/>
  <c r="M19" i="11"/>
  <c r="O20" i="11"/>
  <c r="I504" i="5"/>
  <c r="G26" i="1"/>
  <c r="H26" i="1" s="1"/>
  <c r="O18" i="11"/>
  <c r="N18" i="11"/>
  <c r="M18" i="11"/>
  <c r="O24" i="11"/>
  <c r="O23" i="11"/>
  <c r="I383" i="5"/>
  <c r="I384" i="5" s="1"/>
  <c r="I404" i="5" s="1"/>
  <c r="G23" i="1" s="1"/>
  <c r="H23" i="1" s="1"/>
  <c r="I101" i="5"/>
  <c r="I102" i="5" s="1"/>
  <c r="I117" i="5" s="1"/>
  <c r="G14" i="1" s="1"/>
  <c r="H14" i="1" s="1"/>
  <c r="M15" i="11"/>
  <c r="N15" i="11"/>
  <c r="O15" i="11"/>
  <c r="F14" i="11"/>
  <c r="F29" i="11" s="1"/>
  <c r="L33" i="11" s="1"/>
  <c r="L34" i="11" s="1"/>
  <c r="G15" i="11" l="1"/>
  <c r="G14" i="11" s="1"/>
  <c r="G17" i="11"/>
  <c r="G16" i="11"/>
  <c r="G19" i="11"/>
  <c r="G20" i="11"/>
  <c r="G18" i="11"/>
  <c r="G24" i="11"/>
  <c r="G23" i="11"/>
  <c r="G21" i="11"/>
  <c r="G286" i="20"/>
  <c r="H289" i="20" s="1"/>
  <c r="H299" i="20" s="1"/>
  <c r="D330" i="20"/>
  <c r="G330" i="20" s="1"/>
  <c r="H333" i="20" s="1"/>
  <c r="H343" i="20" s="1"/>
  <c r="H31" i="1"/>
  <c r="H32" i="1"/>
  <c r="G13" i="11"/>
  <c r="G12" i="11" s="1"/>
  <c r="G22" i="11"/>
  <c r="G26" i="11"/>
  <c r="G25" i="11" s="1"/>
  <c r="G28" i="11"/>
  <c r="G27" i="11" s="1"/>
  <c r="M35" i="11"/>
  <c r="N35" i="11"/>
  <c r="N33" i="11" s="1"/>
  <c r="O35" i="11"/>
  <c r="O33" i="11" s="1"/>
  <c r="E8" i="2" l="1"/>
  <c r="I8" i="2" s="1"/>
  <c r="L37" i="11"/>
  <c r="L38" i="11" s="1"/>
  <c r="M33" i="11"/>
  <c r="M34" i="11" s="1"/>
  <c r="N34" i="11" s="1"/>
  <c r="O34" i="11" s="1"/>
  <c r="G29" i="11"/>
  <c r="J18" i="2" l="1"/>
  <c r="H43" i="2"/>
  <c r="H44" i="2" s="1"/>
  <c r="J19" i="2"/>
  <c r="H25" i="2"/>
  <c r="H26" i="2"/>
  <c r="H27" i="2"/>
  <c r="H28" i="2"/>
  <c r="H29" i="2"/>
  <c r="I10" i="2"/>
  <c r="H35" i="1" s="1"/>
  <c r="I11" i="2"/>
  <c r="H34" i="1" s="1"/>
  <c r="F38" i="2"/>
  <c r="F39" i="2"/>
  <c r="G39" i="2" s="1"/>
  <c r="F40" i="2"/>
  <c r="F41" i="2"/>
  <c r="G41" i="2" s="1"/>
  <c r="F37" i="2"/>
  <c r="G37" i="2" s="1"/>
  <c r="F42" i="2"/>
  <c r="G42" i="2" s="1"/>
  <c r="H33" i="2" l="1"/>
  <c r="J20" i="2"/>
  <c r="E27" i="14"/>
  <c r="H27" i="14" s="1"/>
  <c r="G38" i="2"/>
  <c r="E26" i="14"/>
  <c r="H26" i="14" s="1"/>
  <c r="G40" i="2"/>
  <c r="N9" i="2" l="1"/>
  <c r="G44" i="2"/>
  <c r="I9" i="2" s="1"/>
  <c r="H31" i="14"/>
  <c r="I12" i="2" l="1"/>
  <c r="J8" i="2" s="1"/>
  <c r="J9" i="2"/>
  <c r="H33" i="1" l="1"/>
  <c r="J12" i="2"/>
  <c r="H53" i="2"/>
  <c r="H56" i="2" s="1"/>
  <c r="H37" i="1" l="1"/>
  <c r="H38" i="1" s="1"/>
  <c r="H36" i="1"/>
  <c r="E320" i="20"/>
  <c r="E149" i="20"/>
  <c r="E107" i="20"/>
  <c r="E65" i="20"/>
  <c r="E22" i="20"/>
  <c r="E321" i="20"/>
  <c r="E150" i="20"/>
  <c r="E108" i="20"/>
  <c r="E66" i="20"/>
  <c r="E23" i="20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<sst xmlns="http://schemas.openxmlformats.org/spreadsheetml/2006/main" count="2901" uniqueCount="629">
  <si>
    <t>PRESUPUESTO DE OBRA</t>
  </si>
  <si>
    <t>ITEM No.</t>
  </si>
  <si>
    <t>DESCRIPCIÓN</t>
  </si>
  <si>
    <t>UND</t>
  </si>
  <si>
    <t>CANTIDAD</t>
  </si>
  <si>
    <t xml:space="preserve">VALOR UNITARIO </t>
  </si>
  <si>
    <t>VALOR TOTAL</t>
  </si>
  <si>
    <t>Localización y replanteo de componente eléctrico (incluye estudio de resistividad del terreno)</t>
  </si>
  <si>
    <t>SUBTOTAL</t>
  </si>
  <si>
    <t>VALOR TOTAL COSTO DIRECTO</t>
  </si>
  <si>
    <t>IMPREVISTOS (2%)</t>
  </si>
  <si>
    <t>VALOR TOTAL COSTO INDIRECTO</t>
  </si>
  <si>
    <t>COSTO PROYECTO</t>
  </si>
  <si>
    <t>VALOR TOTAL DEL PROYECTO</t>
  </si>
  <si>
    <r>
      <rPr>
        <b/>
        <sz val="11"/>
        <color theme="1"/>
        <rFont val="Franklin Gothic Book"/>
        <family val="2"/>
      </rPr>
      <t>Nota:</t>
    </r>
    <r>
      <rPr>
        <sz val="11"/>
        <color theme="1"/>
        <rFont val="Franklin Gothic Book"/>
        <family val="2"/>
      </rPr>
      <t xml:space="preserve"> Cada material presente en este presupuesto, contempla el transporte puesto en sitio de construcción del proyecto, calculado en el Analisis de Precios Unitarios, acorde a la distancia de donde se van a suministrar los insumos </t>
    </r>
  </si>
  <si>
    <t xml:space="preserve"> </t>
  </si>
  <si>
    <t>DISCRIMINACION DETALLADA DEL AUI</t>
  </si>
  <si>
    <t>VALOR CONTRATO</t>
  </si>
  <si>
    <t>COSTO DIRECTO ESTIMADO DE OBRA (CD)</t>
  </si>
  <si>
    <t>COSTO DIRECTO</t>
  </si>
  <si>
    <t>TERMINO ESTIMADO DE EJECUCIÓN DE OBRA</t>
  </si>
  <si>
    <t>MESES</t>
  </si>
  <si>
    <t xml:space="preserve">A = </t>
  </si>
  <si>
    <t>U =</t>
  </si>
  <si>
    <t>I =</t>
  </si>
  <si>
    <t>A. ADMINISTRACIÓN</t>
  </si>
  <si>
    <t>COSTO TOTAL</t>
  </si>
  <si>
    <t>1. COSTOS MENSUALES DE PERSONAL</t>
  </si>
  <si>
    <t>#</t>
  </si>
  <si>
    <t>CARGO</t>
  </si>
  <si>
    <t>MES</t>
  </si>
  <si>
    <t>DEDICACIÓN MES</t>
  </si>
  <si>
    <t>TOPE MÁXIMO SALARIO</t>
  </si>
  <si>
    <t>FACTOR PRESTACIONAL</t>
  </si>
  <si>
    <t>SALARIO MÁS PRESTACIONES</t>
  </si>
  <si>
    <t>A</t>
  </si>
  <si>
    <t>B</t>
  </si>
  <si>
    <t>C</t>
  </si>
  <si>
    <t>D</t>
  </si>
  <si>
    <t>E = A * B * C * D* TIEMPO</t>
  </si>
  <si>
    <t>E = A * B * C * D</t>
  </si>
  <si>
    <t>1.1 PERSONAL PROFESIONAL (Ingenieros y Otros)</t>
  </si>
  <si>
    <t>COSTOS DE LEGALIZACION</t>
  </si>
  <si>
    <t>% SOBRE COSTO TOTAL</t>
  </si>
  <si>
    <t>VALOR SOBRE                                 COSTO TOTAL</t>
  </si>
  <si>
    <t>% SOBRE COSTO DIRECTO</t>
  </si>
  <si>
    <t>ESTAMPILLA PRO DESARROLLO DEPARTAMENTAL</t>
  </si>
  <si>
    <t>ESTAMPILLA PRO CULTURA</t>
  </si>
  <si>
    <t>ESTAMPILLA PRO UNIVERSIDAD DE NARIÑO</t>
  </si>
  <si>
    <t>VALOR UNITARIO</t>
  </si>
  <si>
    <t>III. UTILIDAD</t>
  </si>
  <si>
    <t>UTILIDAD</t>
  </si>
  <si>
    <t>II. IMPREVISTOS</t>
  </si>
  <si>
    <t>IMPREVISTOS</t>
  </si>
  <si>
    <t>ADMINISTRACION</t>
  </si>
  <si>
    <t>ÍTEM</t>
  </si>
  <si>
    <t>VALOR</t>
  </si>
  <si>
    <t>%</t>
  </si>
  <si>
    <t>VALOR BASE (SUELDO)</t>
  </si>
  <si>
    <t>SALARIO BASICO (NOMINA TOTAL MENSUAL)</t>
  </si>
  <si>
    <t>Subsidio de Transporte</t>
  </si>
  <si>
    <t xml:space="preserve">SUBTOTAL </t>
  </si>
  <si>
    <t xml:space="preserve">PRESTACIONES SOCIALES </t>
  </si>
  <si>
    <t xml:space="preserve">Cesantias </t>
  </si>
  <si>
    <t>Intereses sobre Cesantias</t>
  </si>
  <si>
    <t>Prima Anual</t>
  </si>
  <si>
    <t>Vacaciones</t>
  </si>
  <si>
    <t>SISTEMA DE SEGURIDAD INTEGRAL</t>
  </si>
  <si>
    <t>Caja de Compensación</t>
  </si>
  <si>
    <t xml:space="preserve">SENA </t>
  </si>
  <si>
    <t>Fondo I. de la construccion (3)</t>
  </si>
  <si>
    <t>ICBF</t>
  </si>
  <si>
    <t>Sistema de Seguridad Social: Salud</t>
  </si>
  <si>
    <t>Sistema de Seguridad Social: Pensión</t>
  </si>
  <si>
    <t>ARL Personal en Obra</t>
  </si>
  <si>
    <t>GASTOS GENERALES</t>
  </si>
  <si>
    <t>Dotacion</t>
  </si>
  <si>
    <t>FACTOR PRESTACIONAL MAYOR A 2 SALARIOS</t>
  </si>
  <si>
    <t>ARP Personal en Obra</t>
  </si>
  <si>
    <t>CANTIDADES</t>
  </si>
  <si>
    <t>CAPITULO</t>
  </si>
  <si>
    <t>ITEM No:</t>
  </si>
  <si>
    <t>DESCRIPCION:</t>
  </si>
  <si>
    <t>UNIDAD:</t>
  </si>
  <si>
    <t>ITEM</t>
  </si>
  <si>
    <t>DESCRIPCION</t>
  </si>
  <si>
    <t>TOTAL</t>
  </si>
  <si>
    <t>UN</t>
  </si>
  <si>
    <t>REPÚBLICA DE COLOMBIA</t>
  </si>
  <si>
    <t>DEPARTAMENTO DE NARIÑO</t>
  </si>
  <si>
    <t>ANÁLISIS DE PRECIOS UNITARIOS</t>
  </si>
  <si>
    <t>MUNICIPIO DE TUMACO</t>
  </si>
  <si>
    <t>ITEM:</t>
  </si>
  <si>
    <t>I. EQUIPO</t>
  </si>
  <si>
    <t>RENDIMIENTO</t>
  </si>
  <si>
    <t>VLR. PARCIAL</t>
  </si>
  <si>
    <t>SUBTOTAL:</t>
  </si>
  <si>
    <t>II. MATERIALES</t>
  </si>
  <si>
    <t>UNIDAD</t>
  </si>
  <si>
    <t>VLR UNITARIO</t>
  </si>
  <si>
    <t>VLR PARCIAL</t>
  </si>
  <si>
    <t>III. TRANSPORTE</t>
  </si>
  <si>
    <t>Vol-Pes- Cant.</t>
  </si>
  <si>
    <t>DISTANCIA</t>
  </si>
  <si>
    <t>TARIFA</t>
  </si>
  <si>
    <t>VLR. UNITARIO</t>
  </si>
  <si>
    <t>IV.  MANO DE OBRA</t>
  </si>
  <si>
    <t>Trabajador</t>
  </si>
  <si>
    <t>Jornal</t>
  </si>
  <si>
    <t>Prestaciones</t>
  </si>
  <si>
    <t>Jornal Total</t>
  </si>
  <si>
    <t>Rendimiento</t>
  </si>
  <si>
    <t>Valor Unitario</t>
  </si>
  <si>
    <t>TOTAL COSTOS DIRECTOS</t>
  </si>
  <si>
    <t>Herramienta menor</t>
  </si>
  <si>
    <t>unidad</t>
  </si>
  <si>
    <t>HERRAMIENTA MENOR</t>
  </si>
  <si>
    <t>Ingeniero electricista</t>
  </si>
  <si>
    <t>Técnico electricista</t>
  </si>
  <si>
    <t>Auxiliar electricista</t>
  </si>
  <si>
    <t>.</t>
  </si>
  <si>
    <t>Terminal tubular para cable solar fotovoltaico 4mm2</t>
  </si>
  <si>
    <t>Bornera de conexiones aislada, 8 posiciones</t>
  </si>
  <si>
    <t>Cinta termoencogible 8mm</t>
  </si>
  <si>
    <t>Empalme tubular para cable calibre 12 AWG</t>
  </si>
  <si>
    <t>TRANSPORTE VIA TERRESTRE</t>
  </si>
  <si>
    <t>VI.  MANO DE OBRA</t>
  </si>
  <si>
    <t>Cable de cobre aislado THHN 600 V Nº 6 AWG</t>
  </si>
  <si>
    <t>Terminal tubular para cable THHN/THWN-6</t>
  </si>
  <si>
    <t>Empalme tubular para cable calibre 6AWG</t>
  </si>
  <si>
    <t>Gabinete Plástico doble fondo grado de protección IP65 tamaño 34x22x15cm</t>
  </si>
  <si>
    <t>TIPO</t>
  </si>
  <si>
    <t>Grapa EMT 3/4"</t>
  </si>
  <si>
    <t>Tornillo y chazo 1/4"</t>
  </si>
  <si>
    <t>VARILLA COPPERWELD 2.4m COBRE MACIZO</t>
  </si>
  <si>
    <t>CONECTOR PARA VARILLA COPPERWELD</t>
  </si>
  <si>
    <t>CAJA DE INSPECCIÓN POLIMÉRICA 30X30 CON TAPA</t>
  </si>
  <si>
    <t>KG</t>
  </si>
  <si>
    <t xml:space="preserve">CABLE DE COBRE DESNUDO 1/0 </t>
  </si>
  <si>
    <t>ML</t>
  </si>
  <si>
    <t>ESTUDIO DE MERCADO</t>
  </si>
  <si>
    <t>No.</t>
  </si>
  <si>
    <t xml:space="preserve">Descripción </t>
  </si>
  <si>
    <t>PRECIO</t>
  </si>
  <si>
    <t>EQUIPOS</t>
  </si>
  <si>
    <t>FUENTE</t>
  </si>
  <si>
    <t>GPS</t>
  </si>
  <si>
    <t>Propia</t>
  </si>
  <si>
    <t>http://cachicamoweb.com/producto/alquiler-de-gps-garmin/</t>
  </si>
  <si>
    <t>Telurometro</t>
  </si>
  <si>
    <t>https://www.socialsolar.com.co/product/telurometro-mi-2088-50-mi-2088-50-metrel-alquiler/</t>
  </si>
  <si>
    <t>LISTA MANO DE OBRA</t>
  </si>
  <si>
    <t>Descripcion</t>
  </si>
  <si>
    <t>Tarifa</t>
  </si>
  <si>
    <t>Director de obra</t>
  </si>
  <si>
    <t>dia</t>
  </si>
  <si>
    <t xml:space="preserve">DISTANCIAS DE ACARREO PROMEDIO PARA CADA MATERIAL </t>
  </si>
  <si>
    <t>DESCRIPCION DEL TRANSPORTE</t>
  </si>
  <si>
    <t>LUGAR</t>
  </si>
  <si>
    <t>DISTANCIA PROMEDIO DE ACARREO EN KM</t>
  </si>
  <si>
    <t>TARIFA $</t>
  </si>
  <si>
    <t>kg-km</t>
  </si>
  <si>
    <t>No</t>
  </si>
  <si>
    <t>MES 1</t>
  </si>
  <si>
    <t>MES 3</t>
  </si>
  <si>
    <t xml:space="preserve">F L U J O    D E   F O N D O S </t>
  </si>
  <si>
    <t>PROYECTO</t>
  </si>
  <si>
    <t>Unidad</t>
  </si>
  <si>
    <t>Gasto en $</t>
  </si>
  <si>
    <t xml:space="preserve">Porcentaje </t>
  </si>
  <si>
    <t>S1</t>
  </si>
  <si>
    <t>S2</t>
  </si>
  <si>
    <t>S3</t>
  </si>
  <si>
    <t>S4</t>
  </si>
  <si>
    <t>S7</t>
  </si>
  <si>
    <t>S8</t>
  </si>
  <si>
    <t>S9</t>
  </si>
  <si>
    <t>S10</t>
  </si>
  <si>
    <t>Localizacion y replanteo</t>
  </si>
  <si>
    <t>COSTOS DIRECTOS</t>
  </si>
  <si>
    <t xml:space="preserve">Porcentaje de flujo de caja mensual </t>
  </si>
  <si>
    <t xml:space="preserve">Porcentaje de flujo de caja mensual acumulado </t>
  </si>
  <si>
    <t>Valor en pesos del flujo de caja mensual + A.U.I</t>
  </si>
  <si>
    <t>PROCESO PRE CONTRACTUAL</t>
  </si>
  <si>
    <t>Elaboró:</t>
  </si>
  <si>
    <t>U. M.</t>
  </si>
  <si>
    <t xml:space="preserve">Valor Unitario </t>
  </si>
  <si>
    <t>Valor Total</t>
  </si>
  <si>
    <t>TRANSPORTE Y ENSAYOS</t>
  </si>
  <si>
    <t>COSTO                  (15)</t>
  </si>
  <si>
    <t>CANTIDAD             (16)</t>
  </si>
  <si>
    <t>TIEMPO DE</t>
  </si>
  <si>
    <t>CONCEPTO</t>
  </si>
  <si>
    <t>UTILIZACIÓN</t>
  </si>
  <si>
    <t xml:space="preserve">PARCIAL </t>
  </si>
  <si>
    <t>TOTAL (17)</t>
  </si>
  <si>
    <t>(15) * (16) * (17) = (18)</t>
  </si>
  <si>
    <t>3. TRANSPORTE Y VIÁTICOS</t>
  </si>
  <si>
    <t>3.1 TRANSPORTE</t>
  </si>
  <si>
    <t>Otros Transportes (Vehiculos, Lancha, Mula)</t>
  </si>
  <si>
    <t>Dia</t>
  </si>
  <si>
    <t>3.2 VIATICOS</t>
  </si>
  <si>
    <t>Director Interventoria</t>
  </si>
  <si>
    <t>Especialistas y Otros Profesionales</t>
  </si>
  <si>
    <t>SUBTOTAL COSTOS TRANSPORTE Y VIÁTICOS = SUMATORIA DE (18) = (19)</t>
  </si>
  <si>
    <t>PORCENTAJE COSTOS TRANSPORTE Y VIÁTICOS = ((19) / (6))X100 = (20)</t>
  </si>
  <si>
    <t>4. LABORATORIOS PARA GEOTÉCNIA</t>
  </si>
  <si>
    <t>4.1 COMISIÓN LABORATORIO DE SUELOS</t>
  </si>
  <si>
    <t>Comision de Laboratorio de Suelos (Incluye Laboratorista, Auxiliar, Transporte y Viáticos</t>
  </si>
  <si>
    <t>4.2 PERFORACIONES Y APIQUES</t>
  </si>
  <si>
    <t>Apiques</t>
  </si>
  <si>
    <t>4.3 ENSAYOS DE LABORATORIO</t>
  </si>
  <si>
    <t>Análisis granulométrico de los agregados</t>
  </si>
  <si>
    <t>Resistencia a la compresión cilindros de concreto</t>
  </si>
  <si>
    <t>Ensayo de vigas</t>
  </si>
  <si>
    <t>Proctor modificado</t>
  </si>
  <si>
    <t>SUBTOTAL COSTOS LABORATORIOS PARA GEOTÉCNIA= SUMATORIA DE (18) = (21)</t>
  </si>
  <si>
    <t>PORCENTAJE COSTOS LABORATORIOS PARA GEOTÉCNIA = ((21) / (6))X100 = (22)</t>
  </si>
  <si>
    <t>PROCESO DE LIQUIDACIÓN</t>
  </si>
  <si>
    <t>IMPUESTO PRO DEPORTE Y RECREACION</t>
  </si>
  <si>
    <t>Poliza de Responsabilidad Civil</t>
  </si>
  <si>
    <t>Poliza de Estabilidad de la Obra</t>
  </si>
  <si>
    <t>Molde Grafito Varilla A Cable 1/0</t>
  </si>
  <si>
    <t>1.1</t>
  </si>
  <si>
    <t>ACTIVIDADES PRELIMINARES</t>
  </si>
  <si>
    <t>Poliza de salarios y prestaciones sociales</t>
  </si>
  <si>
    <t>Poliza de buen manejo del anticipo</t>
  </si>
  <si>
    <t>Poliza de calidad de materiales</t>
  </si>
  <si>
    <t>Poliza de cumplimiento</t>
  </si>
  <si>
    <t>Pulidora (8500 REV)</t>
  </si>
  <si>
    <t>Grua Capacidad 80 Toneladas</t>
  </si>
  <si>
    <t>Taladro de 1/2", pulidora, lijadora y circular</t>
  </si>
  <si>
    <t>Ingeniero Electricista</t>
  </si>
  <si>
    <t>Link verificación</t>
  </si>
  <si>
    <t>Poste Señalizador Trafico 1.4 m Base Caucho</t>
  </si>
  <si>
    <t>https://www.homecenter.com.co/homecenter-co/product/664686/senalizador-trafico-14-m-base-caucho/664686/</t>
  </si>
  <si>
    <t>Cinta Peligro Amarilla</t>
  </si>
  <si>
    <t>https://www.homecenter.com.co/homecenter-co/product/793225/cinta-peligro-amarilla-x-305m-ferrawyy/793225/</t>
  </si>
  <si>
    <t>Profesional SST - HSEQ</t>
  </si>
  <si>
    <t>https://interelectricas.com.co/97-cinta-peligro</t>
  </si>
  <si>
    <t>https://dondotacion.com/senalizador-vial-base-negra/</t>
  </si>
  <si>
    <t>Item</t>
  </si>
  <si>
    <t>Descripción</t>
  </si>
  <si>
    <t>Cantidad</t>
  </si>
  <si>
    <t>CAPITULO:</t>
  </si>
  <si>
    <t>Valor-Parcial</t>
  </si>
  <si>
    <t>Sub-Total</t>
  </si>
  <si>
    <t xml:space="preserve">II. MATERIALES </t>
  </si>
  <si>
    <t>Valor-Unit.</t>
  </si>
  <si>
    <t>III. TRANSPORTES</t>
  </si>
  <si>
    <t>Material</t>
  </si>
  <si>
    <t>Vol. Peso o cant.</t>
  </si>
  <si>
    <t>Distancia</t>
  </si>
  <si>
    <t>IV. MANO DE OBRA</t>
  </si>
  <si>
    <t>TOTAL COSTO DIRECTO A.P.U.</t>
  </si>
  <si>
    <t>ANÁLISIS DE PRECIOS UNITARIOS PGIO</t>
  </si>
  <si>
    <t>Capitulo</t>
  </si>
  <si>
    <t>https://www.ferragro.com/products/plastico-negro-c-6-2-a-4mt-rll-x-100mts?srsltid=AfmBOoqECXkh5yd91CYV7vXmNzImbxUl3oIRFMltoWra0gMW-6a4XdVU</t>
  </si>
  <si>
    <t>Plástico 4 X $ Claibre 6 X 100 M</t>
  </si>
  <si>
    <t>https://desierto.co/productos-desierto/plastico-negro-calibre-6/</t>
  </si>
  <si>
    <t xml:space="preserve">Jornal </t>
  </si>
  <si>
    <t>https://www.homecenter.com.co/homecenter-co/product/739245/punto-ecologico-55-litros/739245/</t>
  </si>
  <si>
    <t>https://www.mercadolibre.com.co/punto-ecologico-de-55-ltrs-de-3-puestos-con-estructura/up/MCOU2416425767?pdp_filters=item_id%3AMCO1669436810&amp;from=gshop&amp;matt_tool=96484171&amp;matt_word=&amp;matt_source=google&amp;matt_campaign_id=22126928537&amp;matt_ad_group_id=171342869657&amp;matt_match_type=&amp;matt_network=g&amp;matt_device=c&amp;matt_creative=729836840140&amp;matt_keyword=&amp;matt_ad_position=&amp;matt_ad_type=pla&amp;matt_merchant_id=134802430&amp;matt_product_id=MCOU2416425767&amp;matt_product_partition_id=2417611461284&amp;matt_target_id=aud-1944942585055:pla-2417611461284&amp;cq_src=google_ads&amp;cq_cmp=22126928537&amp;cq_net=g&amp;cq_plt=gp&amp;cq_med=pla&amp;gad_source=1&amp;gad_campaignid=22126928537&amp;gbraid=0AAAAAD1DcowgE3iJqZ7cKM-0MgbM2x9dU&amp;gclid=CjwKCAjw0sfHBhB6EiwAQtv5qaeiUZkL3btBSmNeDOCmRTdoBv26hzN2qSTLogIiC7IaQ0c9so5CshoCztcQAvD_BwE</t>
  </si>
  <si>
    <t>Punto Ecologico (3 canecas de colores de 55 Litros)</t>
  </si>
  <si>
    <t>https://ortopedicosdisalud.com/producto/kit-de-botiquin-tipo-b-con-camilla/</t>
  </si>
  <si>
    <t>https://dotacionesadomicilio.com/producto/botiquin-tipo-b-con-camilla/?srsltid=AfmBOorbxTG3Gd8wrQRURAIw6acGs75CibA-Hqc30iSSWD7csTUkFRLU</t>
  </si>
  <si>
    <t>https://articulo.mercadolibre.com.co/MCO-2683537060-extintor-abc-multiproposito-10-libras-incluye-senalygancho-_JM?matt_tool=96484171&amp;matt_word=&amp;matt_source=google&amp;matt_campaign_id=22126928537&amp;matt_ad_group_id=171342869737&amp;matt_match_type=&amp;matt_network=g&amp;matt_device=c&amp;matt_creative=729836840146&amp;matt_keyword=&amp;matt_ad_position=&amp;matt_ad_type=pla&amp;matt_merchant_id=5571221739&amp;matt_product_id=MCO2683537060&amp;matt_product_partition_id=2417611461484&amp;matt_target_id=aud-1944942585055:pla-2417611461484&amp;cq_src=google_ads&amp;cq_cmp=22126928537&amp;cq_net=g&amp;cq_plt=gp&amp;cq_med=pla&amp;gad_source=1&amp;gad_campaignid=22126928537&amp;gbraid=0AAAAAD1DcowgE3iJqZ7cKM-0MgbM2x9dU&amp;gclid=CjwKCAjw0sfHBhB6EiwAQtv5qcb3kyUs20UNHoos7EzWvaJCtTWvzCb91iFMRXwLbx9DYe0ZA2kNmBoCzi0QAvD_BwE</t>
  </si>
  <si>
    <t>https://www.mercadolibre.com.co/abc-multiproposito-10-libras--senal--soporte-pedestal/up/MCOU2412399591?pdp_filters=item_id%3AMCO1462312087&amp;from=gshop&amp;matt_tool=96484171&amp;matt_word=&amp;matt_source=google&amp;matt_campaign_id=22126928537&amp;matt_ad_group_id=171342870417&amp;matt_match_type=&amp;matt_network=g&amp;matt_device=c&amp;matt_creative=729836840290&amp;matt_keyword=&amp;matt_ad_position=&amp;matt_ad_type=pla&amp;matt_merchant_id=5388146008&amp;matt_product_id=MCOU2412399591&amp;matt_product_partition_id=2388008876146&amp;matt_target_id=aud-1944942585055:pla-2388008876146&amp;cq_src=google_ads&amp;cq_cmp=22126928537&amp;cq_net=g&amp;cq_plt=gp&amp;cq_med=pla&amp;gad_source=1&amp;gad_campaignid=22126928537&amp;gbraid=0AAAAAD1DcowgE3iJqZ7cKM-0MgbM2x9dU&amp;gclid=CjwKCAjw0sfHBhB6EiwAQtv5qekVix_wmmYawsY4NBGAW2bVIe0inDuTH8HiMaSt-3Pt7hkQ4SPhaBoCricQAvD_BwE</t>
  </si>
  <si>
    <t>https://www.homecenter.com.co/homecenter-co/product/120034/senal-riesgo-electrico-22x15cm/120034/</t>
  </si>
  <si>
    <t>Señal Acrilica Riesgo Eléctrico</t>
  </si>
  <si>
    <t>https://www.homecenter.com.co/homecenter-co/product/120013/senal-area-restringida-22x15cm/120013/</t>
  </si>
  <si>
    <t>Señal Acrilica Área Restringida</t>
  </si>
  <si>
    <t>Extintor 10 Libras Multiproposito + Señal acrilica</t>
  </si>
  <si>
    <t>KIT de Botiquín Tipo B con Camilla + Señal Acrilica</t>
  </si>
  <si>
    <t>Transporte Pasto - Tumaco</t>
  </si>
  <si>
    <t>Observaciones</t>
  </si>
  <si>
    <t>VIATICOS 3 PERSONAS (Director de Obra, Ingeniero Electricista y Profesional SST - HSEQ)</t>
  </si>
  <si>
    <t>2.          DOCUMENTOS DE LEGALIZACION</t>
  </si>
  <si>
    <t>3. OTROS</t>
  </si>
  <si>
    <t>MATERIALES Y EQUIPOS 
Plan de Gestión Integral en Obra (PGIO)</t>
  </si>
  <si>
    <t>TARIFA  / DIA</t>
  </si>
  <si>
    <t>TARIFA  /DIA</t>
  </si>
  <si>
    <t>DIA</t>
  </si>
  <si>
    <t>https://centralquipos.com/?s=PULIDORA</t>
  </si>
  <si>
    <t>Analizador de calidad de energia.</t>
  </si>
  <si>
    <t>https://www.esolutions.co/alquiler-de-equipos/alquiler-drantez-440s-9-detail</t>
  </si>
  <si>
    <t>SEMANA</t>
  </si>
  <si>
    <t>Transporte de 3 personas ida y vuleta desde Pasto hasta Tumaco y Tumaco a Pasto, se realizan tres viajes en el proceso constructivo</t>
  </si>
  <si>
    <t>FONDO DE SEGURIDAD CIUDADANA</t>
  </si>
  <si>
    <t xml:space="preserve">CANTIDAD </t>
  </si>
  <si>
    <t>PLAN DE GESTIÓN INTEGRAL</t>
  </si>
  <si>
    <t>Arriendo oficina/bodega</t>
  </si>
  <si>
    <t>Profesional ambiental</t>
  </si>
  <si>
    <t>FIN DE EJECUCIÓN FISICA A 31 DE DICIEMBRE DE 2025</t>
  </si>
  <si>
    <t xml:space="preserve">Valor total </t>
  </si>
  <si>
    <t>Valor semanal costos directos</t>
  </si>
  <si>
    <t>CATEGORIA</t>
  </si>
  <si>
    <t xml:space="preserve"> SUELDO MÁXIMO </t>
  </si>
  <si>
    <t>EXPERIENCIA PROFESIONAL GENERAL EN AÑOS</t>
  </si>
  <si>
    <t>EXPERIENCIA PROFESIONAL ESPECIFICA EN AÑOS</t>
  </si>
  <si>
    <t>OBRA - CONSULTORIA</t>
  </si>
  <si>
    <t>Minimo 12</t>
  </si>
  <si>
    <t>Minimo 10</t>
  </si>
  <si>
    <r>
      <t>(</t>
    </r>
    <r>
      <rPr>
        <b/>
        <sz val="8"/>
        <color theme="1"/>
        <rFont val="Arial"/>
        <family val="2"/>
      </rPr>
      <t>PROCESO ESPECIALIZADO</t>
    </r>
    <r>
      <rPr>
        <sz val="8"/>
        <color theme="1"/>
        <rFont val="Arial"/>
        <family val="2"/>
      </rPr>
      <t>)</t>
    </r>
  </si>
  <si>
    <t>Minimo 7</t>
  </si>
  <si>
    <t>Minimo 8</t>
  </si>
  <si>
    <t>Minimo 5</t>
  </si>
  <si>
    <t>Minimo 6</t>
  </si>
  <si>
    <t>Minimo 4</t>
  </si>
  <si>
    <r>
      <t>ESPECIALISTA - DIRECTOR (</t>
    </r>
    <r>
      <rPr>
        <b/>
        <sz val="8"/>
        <color theme="1"/>
        <rFont val="Century Gothic"/>
        <family val="2"/>
      </rPr>
      <t>LICITACIÓN PUBLICA</t>
    </r>
    <r>
      <rPr>
        <sz val="8"/>
        <color theme="1"/>
        <rFont val="Century Gothic"/>
        <family val="2"/>
      </rPr>
      <t>)</t>
    </r>
  </si>
  <si>
    <t>Minimo 3</t>
  </si>
  <si>
    <r>
      <t>PROFESIONAL DE CAMPO - RESIDENTE (</t>
    </r>
    <r>
      <rPr>
        <b/>
        <sz val="8"/>
        <color theme="1"/>
        <rFont val="Century Gothic"/>
        <family val="2"/>
      </rPr>
      <t>LICITACIÓN PÚBLICA</t>
    </r>
    <r>
      <rPr>
        <sz val="8"/>
        <color theme="1"/>
        <rFont val="Century Gothic"/>
        <family val="2"/>
      </rPr>
      <t>)</t>
    </r>
  </si>
  <si>
    <t>Minimo 1</t>
  </si>
  <si>
    <r>
      <t>ESPECIALISTA - DIRECTOR (</t>
    </r>
    <r>
      <rPr>
        <b/>
        <sz val="8"/>
        <rFont val="Century Gothic"/>
        <family val="2"/>
      </rPr>
      <t>SELECCIÓN ABREVIADA - CONCURSO DE MÉRITOS</t>
    </r>
    <r>
      <rPr>
        <sz val="8"/>
        <rFont val="Century Gothic"/>
        <family val="2"/>
      </rPr>
      <t>)</t>
    </r>
  </si>
  <si>
    <t>-</t>
  </si>
  <si>
    <r>
      <t>PROFESIONAL DE CAMPO - RESIDENTE (</t>
    </r>
    <r>
      <rPr>
        <b/>
        <sz val="8"/>
        <rFont val="Century Gothic"/>
        <family val="2"/>
      </rPr>
      <t>SELECCIÓN ABREVIADA - CONCURSO DE MÉRITOS</t>
    </r>
    <r>
      <rPr>
        <sz val="8"/>
        <rFont val="Century Gothic"/>
        <family val="2"/>
      </rPr>
      <t>)</t>
    </r>
  </si>
  <si>
    <t>Minimo 2</t>
  </si>
  <si>
    <r>
      <t>ESPECIALISTA - DIRECTOR (</t>
    </r>
    <r>
      <rPr>
        <b/>
        <sz val="8"/>
        <color theme="1"/>
        <rFont val="Century Gothic"/>
        <family val="2"/>
      </rPr>
      <t>MÍNIMA CUANTÍA</t>
    </r>
    <r>
      <rPr>
        <sz val="8"/>
        <color theme="1"/>
        <rFont val="Century Gothic"/>
        <family val="2"/>
      </rPr>
      <t>)</t>
    </r>
  </si>
  <si>
    <t>Hasta 2</t>
  </si>
  <si>
    <r>
      <t>PROFESIONAL DE CAMPO - RESIDENTE (</t>
    </r>
    <r>
      <rPr>
        <b/>
        <sz val="8"/>
        <color theme="1"/>
        <rFont val="Century Gothic"/>
        <family val="2"/>
      </rPr>
      <t>MÍNIMA CUANTÍA</t>
    </r>
    <r>
      <rPr>
        <sz val="8"/>
        <color theme="1"/>
        <rFont val="Century Gothic"/>
        <family val="2"/>
      </rPr>
      <t>)</t>
    </r>
  </si>
  <si>
    <t>PERSONAL TECNICO</t>
  </si>
  <si>
    <t xml:space="preserve">CADENEROS Y OTROS </t>
  </si>
  <si>
    <t>INSTALACIÓN E IMPLEMENTACIÓN DE 5 KITS SOLARES FOTOVOLTAICOS INDIVIDUALES EN INSTITUCIONES EDUCATIVAS DEL MUNICIPIO DE CUMBAL (RESGUARDO INDÍGENA SAN JUAN DE MAYASQUER) Y DEL MUNICIPIO DE TUMACO (ZONAS RURALES DE ALTO Y BAJO MIRA Y FRONTERA), DEPARTAMENTO DE NARIÑO.</t>
  </si>
  <si>
    <t>SISTEMA SOLAR FOTOVOLTAICO OFF-GRID</t>
  </si>
  <si>
    <t>SUMINISTRO, TRANSPORTE E INSTALACION DE PANE SOLAR MONOCRISTALINO DE 500W INCLUYE ACCESORIOS DE CONEXIÓN Y ATERRIZAJE.</t>
  </si>
  <si>
    <t>Paneles solares 500W para Institución Educativa Técnico Comercial San Juan de Mayasquer.</t>
  </si>
  <si>
    <t>Paneles solares 500W para Institución Educativa Inmaculada Concepción de Tallambí.</t>
  </si>
  <si>
    <t>Paneles solares 500W para Institución Educativa Caleta Viento Libre.</t>
  </si>
  <si>
    <t>Paneles solares 500W para Institución Educativa El Cedral.</t>
  </si>
  <si>
    <t>Paneles solares 500W para Institución Educativa Chinguito Mira.</t>
  </si>
  <si>
    <t>COTIZACION 2 (ECOSOLUCIONES S.A.S )</t>
  </si>
  <si>
    <t>COTIZACION 1 (CEIND INGENIERIA S.A.S)</t>
  </si>
  <si>
    <t>Controlador de carga MPPT 100/30 24V para Institución Educativa Técnico Comercial San Juan de Mayasquer.</t>
  </si>
  <si>
    <t>Controlador de carga MPPT 100/30 24V para Institución Educativa Inmaculada Concepción de Tallambí.</t>
  </si>
  <si>
    <t>Controlador de carga MPPT 100/30 24V para Institución Educativa Caleta Viento Libre.</t>
  </si>
  <si>
    <t>Controlador de carga MPPT 100/30 24V para Institución Educativa El Cedral.</t>
  </si>
  <si>
    <t>Controlador de carga MPPT 100/30 24V para Institución Educativa Chinguito Mira.</t>
  </si>
  <si>
    <t>2.3</t>
  </si>
  <si>
    <t>Inversor Onda Pura 1000W 24V para Institución Educativa Técnico Comercial San Juan de Mayasquer.</t>
  </si>
  <si>
    <t>Inversor Onda Pura 1000W 24V para Institución Educativa Inmaculada Concepción de Tallambí.</t>
  </si>
  <si>
    <t>Inversor Onda Pura 1000W 24V para Institución Educativa Caleta Viento Libre.</t>
  </si>
  <si>
    <t>Inversor Onda Pura 1000W 24V para Institución Educativa El Cedral.</t>
  </si>
  <si>
    <t>Inversor Onda Pura 1000W 24V para Institución Educativa Chinguito Mira.</t>
  </si>
  <si>
    <t>Estructura para montaje de paneles fotovoltaicos para Institución Educativa Técnico Comercial San Juan de Mayasquer.</t>
  </si>
  <si>
    <t>Estructura para montaje de paneles fotovoltaicos para Institución Educativa Inmaculada Concepción de Tallambí.</t>
  </si>
  <si>
    <t>Estructura para montaje de paneles fotovoltaicos para Institución Educativa Caleta Viento Libre.</t>
  </si>
  <si>
    <t>Estructura para montaje de paneles fotovoltaicos para Institución Educativa El Cedral.</t>
  </si>
  <si>
    <t>Estructura para montaje de paneles fotovoltaicos para Institución Educativa Chinguito Mira.</t>
  </si>
  <si>
    <t>Cable tipo solar calibre 4 mm2</t>
  </si>
  <si>
    <t>Cable de CU desnudo 12AWG</t>
  </si>
  <si>
    <t>2.1</t>
  </si>
  <si>
    <t>2.2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</si>
  <si>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</si>
  <si>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</si>
  <si>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</si>
  <si>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</si>
  <si>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</si>
  <si>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</si>
  <si>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</si>
  <si>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</si>
  <si>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</si>
  <si>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Tablero de protecciones 4 ctos tipo riel para Institución Educativa Técnico Comercial San Juan de Mayasquer.</t>
  </si>
  <si>
    <t>Tablero de protecciones 4 ctos tipo riel  para Institución Educativa Inmaculada Concepción de Tallambí.</t>
  </si>
  <si>
    <t>Tablero de protecciones 4 ctos tipo riel para Institución Educativa Caleta Viento Libre.</t>
  </si>
  <si>
    <t>Tablero de protecciones 4 ctos tipo riel para Institución Educativa El Cedral.</t>
  </si>
  <si>
    <t>Tablero de protecciones 4 ctos tipo riel para Institución Educativa Chinguito Mira</t>
  </si>
  <si>
    <t>Cableado DC Paneles FV - Protecciones - Controlador para Institución Educativa Técnico Comercial San Juan de Mayasquer.</t>
  </si>
  <si>
    <t>Cableado DC Paneles FV - Protecciones - Controlador para Institución Educativa Inmaculada Concepción de Tallambí.</t>
  </si>
  <si>
    <t>Cableado DC Paneles FV - Protecciones - Controlador para Institución Educativa Caleta Viento Libre.</t>
  </si>
  <si>
    <t>Cableado DC Paneles FV - Protecciones - Controlador para Institución Educativa El Cedral.</t>
  </si>
  <si>
    <t>Cableado DC Paneles FV - Protecciones - Controlador para Institución Educativa Chinguito Mira</t>
  </si>
  <si>
    <t>Cable de cobre aislado Nº 4 AWG Tipo Soldador</t>
  </si>
  <si>
    <t>Cable de cobre aislado Nº 8 AWG Tipo Soldador</t>
  </si>
  <si>
    <t>Empalme tubular para cable calibre 8AWG</t>
  </si>
  <si>
    <t>Empalme tubular para cable calibre 4AWG</t>
  </si>
  <si>
    <t>Cableado Controlador - Bateria 4AWG tipo soldador, Bateria - inversor 8AWG tipo soldador para Institución Educativa Técnico Comercial San Juan de Mayasquer.</t>
  </si>
  <si>
    <t>Cableado Controlador - Bateria 4AWG tipo soldador, Bateria - inversor 8AWG tipo soldador para Institución Educativa Inmaculada Concepción de Tallambí.</t>
  </si>
  <si>
    <t>Cableado Controlador - Bateria 4AWG tipo soldador, Bateria - inversor 8AWG tipo soldador para Institución Educativa Caleta Viento Libre.</t>
  </si>
  <si>
    <t>Cableado Controlador - Bateria 4AWG tipo soldador, Bateria - inversor 8AWG tipo soldador para Institución Educativa El Cedral.</t>
  </si>
  <si>
    <t>Cableado Controlador - Bateria 4AWG tipo soldador, Bateria - inversor 8AWG tipo soldador para Institución Educativa Chinguito Mira</t>
  </si>
  <si>
    <t>Gabinete metalico tipo interior 100x60x30 para Institución Educativa Técnico Comercial San Juan de Mayasquer.</t>
  </si>
  <si>
    <t>Gabinete metalico tipo interior 100x60x30 para Institución Educativa Inmaculada Concepción de Tallambí.</t>
  </si>
  <si>
    <t>Gabinete metalico tipo interior 100x60x30 para Institución Educativa Caleta Viento Libre</t>
  </si>
  <si>
    <t>Gabinete metalico tipo interior 100x60x30 para Institución Educativa El Cedral.</t>
  </si>
  <si>
    <t>Gabinete metalico tipo interior 100x60x30 para Institución Educativa Chinguito Mira</t>
  </si>
  <si>
    <t>Bateria tipo gel 12V - 150Ah para Institución Educativa Inmaculada Concepción de Tallambí.</t>
  </si>
  <si>
    <t>Bateria tipo gel 12V - 150Ah para Institución Educativa Caleta Viento Libre</t>
  </si>
  <si>
    <t>Bateria tipo gel 12V - 150Ah para Institución Educativa El Cedral.</t>
  </si>
  <si>
    <t>Bateria tipo gel 12V - 150Ah para Institución Educativa Chinguito Mira</t>
  </si>
  <si>
    <t xml:space="preserve">Coraza Metalica 3/4" </t>
  </si>
  <si>
    <t>Terminal Recto Coraza Metalica 3/4"</t>
  </si>
  <si>
    <t>Caja tipo rawelt 4x4</t>
  </si>
  <si>
    <t>Tapa Caja tipo rawelt 4x4</t>
  </si>
  <si>
    <t>Prensaestopa 1/2"</t>
  </si>
  <si>
    <t>Bateria tipo gel 12V - 150Ah para Institución Educativa Técnico Comercial San Juan de Mayasquer.</t>
  </si>
  <si>
    <t>Canalizaciones para cableado DC en coraza metalica 3/4" para Institución Educativa Técnico Comercial San Juan de Mayasquer.</t>
  </si>
  <si>
    <t>Gabinete metalico tipo interior 100x80x30 cm</t>
  </si>
  <si>
    <t>Instalacion Panel solar monocristalino 500wp. Incluye accesorios para aterrizaje entre paneles</t>
  </si>
  <si>
    <t>Instalacion Controlador Carga SmartSolar MPPT 100/30 24V</t>
  </si>
  <si>
    <t>Instalacion Inversor Onda Pura 1000W 24V</t>
  </si>
  <si>
    <t>Instalacion Tablero de protecciones 8 ctos tipo riel, Paneles Solares FV, incluye protecciones 2x32A 2 Polos</t>
  </si>
  <si>
    <t>Instalacion Cableado Paneles solares - Protecciones DC - Controlador, incluye protecciones DC 2x32A, conectores MC4 y accesorios de conexión</t>
  </si>
  <si>
    <t>Suministro e instalacion Cableado Controlador - Bateria 4AWG tipo soldador, Bateria - inversor 8AWG tipo soldador</t>
  </si>
  <si>
    <t>Instalacion Bateria tipo gel 12V - 150Ah</t>
  </si>
  <si>
    <t>Suministro e instalacion Canalizaciones para cableado DC en coraza metalica 3/4", incluye accesorios.</t>
  </si>
  <si>
    <t>Suministro e instalación salida de iluminación tubo metálico EMT 1/2" 2x12+12 AWG</t>
  </si>
  <si>
    <t>Suministro e instalación luminaria panel LED RD 18W P24629</t>
  </si>
  <si>
    <t>Suministro e instalación interruptor sencillo 15A</t>
  </si>
  <si>
    <t>Suministro e instalación de tomacorriente doble 2P+T NEMA 5-15R</t>
  </si>
  <si>
    <t>2.13</t>
  </si>
  <si>
    <t>2.14</t>
  </si>
  <si>
    <t>2.15</t>
  </si>
  <si>
    <t>2.16</t>
  </si>
  <si>
    <t>2.17</t>
  </si>
  <si>
    <t>Grapa unistrut chanel 1/2" con tornillo</t>
  </si>
  <si>
    <t>Riel Chanel 4 x 2 x 3m</t>
  </si>
  <si>
    <t>Varilla roscada de 3/8" x 3m</t>
  </si>
  <si>
    <t>Tuerca de 3/8" galvanizada</t>
  </si>
  <si>
    <t>Arandela redonda plana 3/8"</t>
  </si>
  <si>
    <t>Cable #12 AWG CU Libre de Halogenos</t>
  </si>
  <si>
    <t>Caja octagonal metalica</t>
  </si>
  <si>
    <t>Tapa metalica ciega redonda</t>
  </si>
  <si>
    <t>Prensa estopa 1/2" Plastica PG13,5</t>
  </si>
  <si>
    <t>Empalme tipo resorte 12AWG</t>
  </si>
  <si>
    <t>2.18</t>
  </si>
  <si>
    <t>Cimentacion Concreto 50x50x60 cm</t>
  </si>
  <si>
    <t>Suministro e instalacion de poste metalico 4" x 3m posicionamiento ajustable para Institución Educativa Técnico Comercial San Juan de Mayasquer.</t>
  </si>
  <si>
    <t>Suministro e instalacion de poste metalico 4" x 3m posicionamiento ajustable para Institución Educativa Inmaculada Concepción de Tallambí.</t>
  </si>
  <si>
    <t>Suministro e instalacion de poste metalico 4" x 3m posicionamiento ajustable para Institución Educativa Caleta Viento Libre.</t>
  </si>
  <si>
    <t>Suministro e instalacion de poste metalico 4" x 3m posicionamiento ajustable para Institución Educativa El Cedral.</t>
  </si>
  <si>
    <t>Suministro e instalacion de poste metalico 4" x 3m posicionamiento ajustable para Institución Educativa Chinguito Mira.</t>
  </si>
  <si>
    <t>Suministro e instalación salida de iluminación para Institución Educativa Técnico Comercial San Juan de Mayasquer.</t>
  </si>
  <si>
    <t>Suministro e instalación salida de tomacorriente tubo metálico EMT 1/2" 2x12+12 AWG</t>
  </si>
  <si>
    <t>Tubo Metalico EMT 1/2" x 3m</t>
  </si>
  <si>
    <t>Curva Metalica EMT 1/2"</t>
  </si>
  <si>
    <t>Union Metalica EMT 1/2"</t>
  </si>
  <si>
    <t>Terminal adaptador Metalico EMT 1/2"</t>
  </si>
  <si>
    <t>Caja metalica rectangular 4x2</t>
  </si>
  <si>
    <t>Suministro e instalación salida de Tomacorriente para Institución Educativa Técnico Comercial San Juan de Mayasquer.</t>
  </si>
  <si>
    <t>2.19</t>
  </si>
  <si>
    <t>Suministro e instalación salida de interruptor tubo metálico EMT 1/2" 2x12+12 AWG</t>
  </si>
  <si>
    <t>Suministro e instalación salida de interruptor para Institución Educativa Técnico Comercial San Juan de Mayasquer.</t>
  </si>
  <si>
    <t>Luminaria Panel LED RD incrustar 18W 6500K P24629</t>
  </si>
  <si>
    <t>Cable encauchetado 3x16 AWG</t>
  </si>
  <si>
    <t>Interruptor sencillo 15A</t>
  </si>
  <si>
    <t>Tomacorriente Doble 2P+T NEMA 5-15R tipo Levinton</t>
  </si>
  <si>
    <t>Tapa tomacorriente tipo Levinton Blanca</t>
  </si>
  <si>
    <t>Suministro e instalación salida de tomacorriente para Institución Educativa Técnico Comercial San Juan de Mayasquer.</t>
  </si>
  <si>
    <t>Suministro e instalación luminaria panel LED RD 18W para Institución Educativa Técnico Comercial San Juan de Mayasquer.</t>
  </si>
  <si>
    <t>Suministro e instalación salida de interruptor sencillo para Institución Educativa Técnico Comercial San Juan de Mayasquer.</t>
  </si>
  <si>
    <t xml:space="preserve">Suministro e instalacion de Tablero de protecciones 8 ctos monofasico con tapa sin espacio para totalizador, incluye proteciones </t>
  </si>
  <si>
    <t>Tablero monofasico 8ctos con puerta sin espacio para totalizador</t>
  </si>
  <si>
    <t>Interruptor termomagnetico enchufable 20A</t>
  </si>
  <si>
    <t>Suministro e instalacion de Tablero de protecciones 8 ctos monofasico para Institución Educativa Técnico Comercial San Juan de Mayasquer.</t>
  </si>
  <si>
    <t>Suministro e instalacion Gabinete Metalico tipo Exterior 100x80x30cm, con separador soporte para baterias, incluye montaje accesorios equipos y protecciones DC.</t>
  </si>
  <si>
    <t>Suministro e instalación sistema de puesta a tierra para sistema fotovoltaico, incluye varilla CopperWeld 5/8"x2,4mt, accesorios para conexión, caja de inspección polimérica de 30cmx30cm, cable de cobre desnudo 1/0 AWG y componente para adecuación del terreno.</t>
  </si>
  <si>
    <t>Canalizaciones para cableado DC en coraza metalica 3/4" para Institución Educativa Inmaculada Concepción de Tallambí.</t>
  </si>
  <si>
    <t>Canalizaciones para cableado DC en coraza metalica 3/4" para Institución Educativa Caleta Viento Libre</t>
  </si>
  <si>
    <t>Canalizaciones para cableado DC en coraza metalica 3/4" para Institución Educativa Chinguito Mira</t>
  </si>
  <si>
    <t>Suministro e instalacion de Tablero de protecciones 8 ctos monofasico para Institución Educativa Inmaculada Concepción de Tallambí.</t>
  </si>
  <si>
    <t>Suministro e instalacion de Tablero de protecciones 8 ctos monofasico para Institución Educativa Caleta Viento Libre</t>
  </si>
  <si>
    <t>Canalizaciones para cableado DC en coraza metalica 3/4" para Institución Educativa El Cedral.</t>
  </si>
  <si>
    <t>Suministro e instalacion de Tablero de protecciones 8 ctos monofasico para Institución Educativa El Cedral.</t>
  </si>
  <si>
    <t>Suministro e instalacion de Tablero de protecciones 8 ctos monofasico para Institución Educativa Chinguito Mira</t>
  </si>
  <si>
    <t>Suministro e instalación salida de iluminación para Institución Educativa Inmaculada Concepción de Tallambí.</t>
  </si>
  <si>
    <t>Suministro e instalación salida de iluminación para Institución Educativa Caleta Viento Libre</t>
  </si>
  <si>
    <t>Suministro e instalación salida de iluminación para Institución Educativa El Cedral.</t>
  </si>
  <si>
    <t>Suministro e instalación salida de iluminación para Institución Educativa Chinguito Mira</t>
  </si>
  <si>
    <t>Suministro e instalación salida de Tomacorriente para Institución Educativa Inmaculada Concepción de Tallambí.</t>
  </si>
  <si>
    <t>Suministro e instalación salida de Tomacorriente para Institución Educativa Caleta Viento Libre</t>
  </si>
  <si>
    <t>Suministro e instalación salida de Tomacorriente para Institución Educativa El Cedral.</t>
  </si>
  <si>
    <t>Suministro e instalación salida de Tomacorriente para Institución Educativa Chinguito Mira</t>
  </si>
  <si>
    <t>Suministro e instalación salida de interruptor para Institución Educativa Inmaculada Concepción de Tallambí.</t>
  </si>
  <si>
    <t>Suministro e instalación salida de interruptor para Institución Educativa Caleta Viento Libre</t>
  </si>
  <si>
    <t>Suministro e instalación salida de interruptor para Institución Educativa El Cedral.</t>
  </si>
  <si>
    <t>Suministro e instalación salida de interruptor para Institución Educativa Chinguito Mira</t>
  </si>
  <si>
    <t>Suministro e instalación luminaria panel LED RD 18W para Institución Educativa Inmaculada Concepción de Tallambí.</t>
  </si>
  <si>
    <t>Suministro e instalación luminaria panel LED RD 18W para Institución Educativa Caleta Viento Libre</t>
  </si>
  <si>
    <t>Suministro e instalación luminaria panel LED RD 18W para Institución Educativa El Cedral.</t>
  </si>
  <si>
    <t>Suministro e instalación luminaria panel LED RD 18W para Institución Educativa Chinguito Mira</t>
  </si>
  <si>
    <t>Suministro e instalación salida de tomacorriente para Institución Educativa Inmaculada Concepción de Tallambí.</t>
  </si>
  <si>
    <t>Suministro e instalación salida de tomacorriente para Institución Educativa Caleta Viento Libre</t>
  </si>
  <si>
    <t>Suministro e instalación salida de tomacorriente para Institución Educativa El Cedral.</t>
  </si>
  <si>
    <t>Suministro e instalación salida de tomacorriente para Institución Educativa Chinguito Mira</t>
  </si>
  <si>
    <t>Suministro e instalación sistema de puesta a tierra para Institución Educativa Técnico Comercial San Juan de Mayasquer.</t>
  </si>
  <si>
    <t>Suministro e instalación sistema de puesta a tierra para Institución Educativa Inmaculada Concepción de Tallambí.</t>
  </si>
  <si>
    <t>Suministro e instalación sistema de puesta a tierra para Institución Educativa Caleta Viento Libre</t>
  </si>
  <si>
    <t>Suministro e instalación sistema de puesta a tierra para Institución Educativa El Cedral.</t>
  </si>
  <si>
    <t>Suministro e instalación sistema de puesta a tierra para Institución Educativa Chinguito Mira</t>
  </si>
  <si>
    <t>SUELO ARTIFICIAL CONDUCTIVO</t>
  </si>
  <si>
    <t>Instalacion Estructura para montaje de paneles fotovoltaicos, incluye estructura adicional para montaje en poste metalico, perfilería de aluminio con riel de 2,5m y accesorios</t>
  </si>
  <si>
    <t>Suministro e instalacion de poste metalico 3" x 3m posicionamiento ajustable, pintura electrostatica, incluye cimentacion en concreto 50x50x60 cm</t>
  </si>
  <si>
    <t>SMLMV (2026)</t>
  </si>
  <si>
    <t>SMLDV (2026)</t>
  </si>
  <si>
    <t>m</t>
  </si>
  <si>
    <t>kg</t>
  </si>
  <si>
    <t>INVIAS NARIÑO COSTA 2025-2</t>
  </si>
  <si>
    <t>MIN TRANSPORTE 2026</t>
  </si>
  <si>
    <t>CRONOGRAMA DE ACTIVIDADES – DISCRIMINADO POR INSTITUCIÓN EDUCATIVA</t>
  </si>
  <si>
    <t>Instalación e Implementación de 5 Kits Solares Fotovoltaicos  |  Gobernación de Nariño  |  Plazo: 1 mes (30 días calendario)</t>
  </si>
  <si>
    <t>PROYECTO: Instalación de 5 kits solares fotovoltaicos en instituciones educativas del municipio de Cumbal y Distrito de Tumaco – Depto. de Nariño</t>
  </si>
  <si>
    <t>MES 1 – 30 DÍAS CALENDARIO</t>
  </si>
  <si>
    <t>SEMANA 1  (Días 1-7)</t>
  </si>
  <si>
    <t>SEMANA 2  (Días 8-14)</t>
  </si>
  <si>
    <t>SEMANA 3  (Días 15-21)</t>
  </si>
  <si>
    <t>SEMANA 4  (Días 22-30)</t>
  </si>
  <si>
    <t>Sede / Institución</t>
  </si>
  <si>
    <t>Descripción de la actividad</t>
  </si>
  <si>
    <t>Und.</t>
  </si>
  <si>
    <t>Valor C.D. ($)</t>
  </si>
  <si>
    <t>Valor + AIU ($)</t>
  </si>
  <si>
    <t>PROCESO PRE-CONTRACTUAL</t>
  </si>
  <si>
    <t xml:space="preserve">  KIT 1 – San Juan de Mayasquer – (Cumbal)</t>
  </si>
  <si>
    <t>1</t>
  </si>
  <si>
    <t>KIT 1 – San Juan de Mayasquer – (Cumbal)</t>
  </si>
  <si>
    <t>$778.890</t>
  </si>
  <si>
    <t>$989.190</t>
  </si>
  <si>
    <t>2</t>
  </si>
  <si>
    <t>Instalación Panel solar monocristalino 500 Wp. Incluye accesorios para aterrizaje entre paneles</t>
  </si>
  <si>
    <t>$619.550</t>
  </si>
  <si>
    <t>$786.829</t>
  </si>
  <si>
    <t>Instalación Controlador Carga SmartSolar MPPT 100/30 24V</t>
  </si>
  <si>
    <t>$215.753</t>
  </si>
  <si>
    <t>$273.806</t>
  </si>
  <si>
    <t>Instalación Inversor Onda Pura 1000W 24V</t>
  </si>
  <si>
    <t>$323.858</t>
  </si>
  <si>
    <t>$411.300</t>
  </si>
  <si>
    <t>Instalación Estructura para montaje de paneles fotovoltaicos, incluye estructura adicional para montaje en poste metálico, perfilería de aluminio con riel de 2,5m y accesorios</t>
  </si>
  <si>
    <t>$944.494</t>
  </si>
  <si>
    <t>$1.199.507</t>
  </si>
  <si>
    <t>Suministro e instalación de poste metálico 3" x 3m posicionamiento ajustable, pintura electrostática, incluye cimentación en concreto 50x50x60 cm</t>
  </si>
  <si>
    <t>$2.345.959</t>
  </si>
  <si>
    <t>$2.979.368</t>
  </si>
  <si>
    <t>Instalación Tablero de protecciones 8 ctos tipo riel, Paneles Solares FV, incluye protecciones 2x32A 2 Polos</t>
  </si>
  <si>
    <t>$161.507</t>
  </si>
  <si>
    <t>$205.114</t>
  </si>
  <si>
    <t>Instalación Cableado Paneles solares - Protecciones DC - Controlador, incluye protecciones DC 2x32A, conectores MC4 y accesorios de conexión</t>
  </si>
  <si>
    <t>$324.069</t>
  </si>
  <si>
    <t>$411.568</t>
  </si>
  <si>
    <t>Suministro e instalación Cableado Controlador - Batería 4AWG tipo soldador, Batería - inversor 8AWG tipo soldador</t>
  </si>
  <si>
    <t>$236.965</t>
  </si>
  <si>
    <t>$300.945</t>
  </si>
  <si>
    <t>Suministro e instalación Gabinete Metálico tipo Exterior 100x80x30cm, con separador soporte para baterías, incluye montaje accesorios equipos y protecciones DC.</t>
  </si>
  <si>
    <t>$2.308.279</t>
  </si>
  <si>
    <t>$2.931.514</t>
  </si>
  <si>
    <t>Instalación Batería tipo gel 12V - 150Ah</t>
  </si>
  <si>
    <t>$334.926</t>
  </si>
  <si>
    <t>$425.356</t>
  </si>
  <si>
    <t>Suministro e instalación Canalizaciones para cableado DC en coraza metálica 3/4", incluye accesorios.</t>
  </si>
  <si>
    <t>$218.802</t>
  </si>
  <si>
    <t>$277.879</t>
  </si>
  <si>
    <t>Suministro e instalación de Tablero de protecciones 8 ctos monofásico con tapa sin espacio para totalizador, incluye protecciones</t>
  </si>
  <si>
    <t>$585.636</t>
  </si>
  <si>
    <t>$743.758</t>
  </si>
  <si>
    <t>$1.113.496</t>
  </si>
  <si>
    <t>$1.414.140</t>
  </si>
  <si>
    <t>$1.276.970</t>
  </si>
  <si>
    <t>$1.621.712</t>
  </si>
  <si>
    <t>$440.828</t>
  </si>
  <si>
    <t>$559.852</t>
  </si>
  <si>
    <t>$232.156</t>
  </si>
  <si>
    <t>$294.838</t>
  </si>
  <si>
    <t>$86.378</t>
  </si>
  <si>
    <t>$109.700</t>
  </si>
  <si>
    <t>$258.470</t>
  </si>
  <si>
    <t>$328.257</t>
  </si>
  <si>
    <t>$1.222.791</t>
  </si>
  <si>
    <t>$1.552.944</t>
  </si>
  <si>
    <t xml:space="preserve">  KIT 2 – Inmaculada Concepción – de Tallambí (Cumbal)</t>
  </si>
  <si>
    <t>KIT 2 – Inmaculada Concepción – de Tallambí (Cumbal)</t>
  </si>
  <si>
    <t xml:space="preserve">  KIT 3 – Caleta Viento Libre – (Tumaco – acceso marítimo)</t>
  </si>
  <si>
    <t>KIT 3 – Caleta Viento Libre – (Tumaco – acceso marítimo)</t>
  </si>
  <si>
    <t xml:space="preserve">  KIT 4 – El Cedral – (Tumaco – acceso fluvial)</t>
  </si>
  <si>
    <t>KIT 4 – El Cedral – (Tumaco – acceso fluvial)</t>
  </si>
  <si>
    <t xml:space="preserve">  KIT 5 – Chinguirito Mira – (Tumaco – caminos ribereños)</t>
  </si>
  <si>
    <t>KIT 5 – Chinguirito Mira – (Tumaco – caminos ribereños)</t>
  </si>
  <si>
    <t>COSTOS DIRECTOS:  $70.148.885,00</t>
  </si>
  <si>
    <t>COSTO TOTAL DEL PROYECTO (incluye AIU 27%):  $89.089.083,95</t>
  </si>
  <si>
    <t>Elaboró: Jose Fernando Ortiz Muñoz – Ingeniero Electricista, Contratista Subsecretaría de Minas – Gobernación de Nariño</t>
  </si>
  <si>
    <t>CONVENCIONES:</t>
  </si>
  <si>
    <t>Actividades preliminares (localización, replanteo, estudio de resistividad)</t>
  </si>
  <si>
    <t>Sistema solar fotovoltaico off-grid (poste, estructura, paneles, gabinete, inversor, controlador, baterías, cableados DC)</t>
  </si>
  <si>
    <t>Redes eléctricas internas AC (tablero distribución, canalizaciones EMT, iluminación, tomacorrientes, interruptores)</t>
  </si>
  <si>
    <t>Sistema de puesta a tierra fotovoltaico</t>
  </si>
  <si>
    <t>Nota 1: Los KIT 1 (San Juan de Mayasquer) y KIT 2 (Tallambí) se ejecutan en PARALELO durante las semanas 1 y 2, ambas sedes en el municipio de Cumbal, acceso exclusivamente por vía colombiana: Pasto – Ipiales – Cumbal – Chiles – Aldea de María.</t>
  </si>
  <si>
    <t>Nota 2: Los KIT 3 (Caleta Viento Libre), KIT 4 (El Cedral) y KIT 5 (Chinguirito Mira) se ejecutan en PARALELO durante las semanas 3 y 4 en el Distrito de Tumaco, con transporte marítimo (Kit 3) y fluvial (Kit 4) según corresponda.</t>
  </si>
  <si>
    <t>Nota 4: Ninguna de las cinco sedes cuenta con conexión al Sistema Interconectado Nacional. El kit solar constituye la fuente primaria de energía eléctrica en cada institución.</t>
  </si>
  <si>
    <t>Suministro de poste metalico 3" x 3m pintura electrostatica</t>
  </si>
  <si>
    <t>UTILIDAD (4%)</t>
  </si>
  <si>
    <t xml:space="preserve">Localización y replanteo de componente eléctrico, incluye estudio de resistividad del terreno por medio del método Wenner, entregable valor de resistividad representativo del suelo </t>
  </si>
  <si>
    <t>TRANSPORTE ESPECIAL</t>
  </si>
  <si>
    <t xml:space="preserve"> DISTANCIA PASTO -TUMACO</t>
  </si>
  <si>
    <t>PASTO - TUMACO
PASTO - IPIALES - CUMBAL</t>
  </si>
  <si>
    <t xml:space="preserve"> DISTANCIA PASTO - IPIALES - CUMBAL</t>
  </si>
  <si>
    <t>JUSTIFICACIÓN DE LAS DISTANCIAS PRESUPUESTADAS (respuesta a observación)</t>
  </si>
  <si>
    <t>RUTA</t>
  </si>
  <si>
    <t>ORIGEN</t>
  </si>
  <si>
    <t>DESTINO (INSTITUCIÓN EDUCATIVA)</t>
  </si>
  <si>
    <t>TRAMO TERRESTRE (SEGÚN CAPTURA)</t>
  </si>
  <si>
    <t>TRAMO ESPECIAL (ACCESO FINAL)</t>
  </si>
  <si>
    <t>Pasto</t>
  </si>
  <si>
    <t>IE Técnico Comercial San Juan de Mayasquer (Cumbal)</t>
  </si>
  <si>
    <t>Pasto - Ipiales - Cumbal: 117 km según captura Google Maps</t>
  </si>
  <si>
    <t>Trocha Cumbal - Mayasquer: 58 km</t>
  </si>
  <si>
    <t>IE Inmaculada Concepción de Tallambí (Cumbal)</t>
  </si>
  <si>
    <t>Trocha Cumbal - Tallambí: 38 km</t>
  </si>
  <si>
    <t>3</t>
  </si>
  <si>
    <t>IE Caleta Viento Libre (Tumaco)</t>
  </si>
  <si>
    <t>Pasto - Túquerres - Junín - Tumaco: 279 km</t>
  </si>
  <si>
    <t>Transporte marítimo desde Tumaco: 24 km</t>
  </si>
  <si>
    <t>4</t>
  </si>
  <si>
    <t>IE El Cedral (Tumaco)</t>
  </si>
  <si>
    <t>Transporte fluvial por el río Patia: 46 km</t>
  </si>
  <si>
    <t>5</t>
  </si>
  <si>
    <t>IE Chinguirito Mira (Tumaco)</t>
  </si>
  <si>
    <t>Transporte fluvial / Río Mira: 36 km</t>
  </si>
  <si>
    <t>Promedio transporte terrestre: (117 + 117 + 279 + 279 + 279) / 5 = 214,2 km (distancias de los corredores viales según capturas de Google Maps, origen Pasto).</t>
  </si>
  <si>
    <t>Promedio transporte especial: (58 + 38 + 24 + 46 + 36) / 5 = 40,4 km. Las distancias de los tramos de acceso final se obtuvieron mediante mediciones en Google Earth, con el fin de tener una idea de las posibles distancias de cada recorrido; al tratarse de mediciones en línea recta, la distancia real puede llegar a duplicarse, razón por la cual el promedio se duplicó: 40,4 km x 2 = 80,8 km.</t>
  </si>
  <si>
    <t>En consecuencia, el presupuesto adopta como distancias de acarreo: TRANSPORTE TERRESTRE 214,2 km y TRANSPORTE ESPECIAL 80,8 km, las mismas en todos los documentos del proceso (Estudios Previos, Anexo 1 - Estudio del Sector y Anexo 3 - Presupuesto Oficial).</t>
  </si>
  <si>
    <t>[ESPACIO RESERVADO: insertar capturas de los tramos de acceso final a cada institución educativa (origen y destino de cada recorrido) y actualizar la captura del corredor Pasto - Ipiales - Cumbal (117 km).]</t>
  </si>
  <si>
    <t>TUMACO - IE CALETA VIENTO LIBRE - IE EL CEDRAL - IE CHINGUIRITO MIRA 
CUMBAL - MAYASQUER - TALLAMBÍ</t>
  </si>
  <si>
    <t>TUMACO - IE CALETA VIENTO LIBRE</t>
  </si>
  <si>
    <t>TUMACO - IE EL CEDRAL</t>
  </si>
  <si>
    <t>TUMACO - IE CHINGUIRITO MIRA</t>
  </si>
  <si>
    <t>CUMBAL - MAYASQUER</t>
  </si>
  <si>
    <t>CUMBAL - TALLAMBÍ</t>
  </si>
  <si>
    <t>Nota 3: El Ingeniero Electricista (50% dedicación) supervisa la ejecución en ambas zonas (Cumbal y Tumaco). El Jefe de Cuadrilla y Técnico Electricista tienen dedicación del 100%.</t>
  </si>
  <si>
    <t>ADMINISTRACION (27%)</t>
  </si>
  <si>
    <t>Factor de Jornal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</si>
</sst>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7">
    <numFmt numFmtId="5" formatCode="&quot;$&quot;\ #,##0;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0"/>
    <numFmt numFmtId="166" formatCode="0.0"/>
    <numFmt numFmtId="167" formatCode="#,##0.0"/>
    <numFmt numFmtId="168" formatCode="0.000%"/>
    <numFmt numFmtId="169" formatCode="&quot;$&quot;\ #,##0.00000"/>
    <numFmt numFmtId="170" formatCode="0.000000"/>
    <numFmt numFmtId="171" formatCode="_-&quot;$&quot;\ * #,##0.00_-;\-&quot;$&quot;\ * #,##0.00_-;_-&quot;$&quot;\ * &quot;-&quot;??_-;_-@"/>
    <numFmt numFmtId="172" formatCode="_-&quot;$&quot;\ * #,##0.0_-;\-&quot;$&quot;\ * #,##0.0_-;_-&quot;$&quot;\ * &quot;-&quot;?_-;_-@"/>
    <numFmt numFmtId="173" formatCode="0.0000000000000%"/>
    <numFmt numFmtId="174" formatCode="0.00000%"/>
    <numFmt numFmtId="175" formatCode="0\+000.00"/>
    <numFmt numFmtId="176" formatCode="_ * #,##0.00_ ;_ * \-#,##0.00_ ;_ * &quot;-&quot;??_ ;_ @_ "/>
    <numFmt numFmtId="177" formatCode="_ * #,##0.0_ ;_ * \-#,##0.0_ ;_ * &quot;-&quot;??_ ;_ @_ "/>
    <numFmt numFmtId="178" formatCode="&quot;$&quot;\ #,##0.0"/>
    <numFmt numFmtId="179" formatCode="#,##0.00;[Red]#,##0.00"/>
    <numFmt numFmtId="180" formatCode="_-* #,##0.00_-;\-* #,##0.00_-;_-* &quot;-&quot;??_-;_-@"/>
    <numFmt numFmtId="181" formatCode="\K#0\+##0"/>
    <numFmt numFmtId="182" formatCode="&quot;$&quot;#,##0.00"/>
    <numFmt numFmtId="183" formatCode="0.000"/>
    <numFmt numFmtId="184" formatCode="_-&quot;$&quot;\ * #,##0_-;\-&quot;$&quot;\ * #,##0_-;_-&quot;$&quot;\ * &quot;-&quot;_-;_-@"/>
    <numFmt numFmtId="185" formatCode="_ * #,##0.000_ ;_ * \-#,##0.000_ ;_ * &quot;-&quot;??_ ;_ @_ "/>
    <numFmt numFmtId="186" formatCode="_ * #,##0.00000_ ;_ * \-#,##0.00000_ ;_ * &quot;-&quot;??_ ;_ @_ "/>
    <numFmt numFmtId="187" formatCode="#,##0;[Red]#,##0"/>
    <numFmt numFmtId="188" formatCode="_ * #,##0_ ;_ * \-#,##0_ ;_ * &quot;-&quot;??_ ;_ @_ "/>
    <numFmt numFmtId="189" formatCode="_-[$$-240A]* #,##0_-;\-[$$-240A]* #,##0_-;_-[$$-240A]* &quot;-&quot;??_-;_-@"/>
    <numFmt numFmtId="190" formatCode="_-&quot;$&quot;* #,##0_-;\-&quot;$&quot;* #,##0_-;_-&quot;$&quot;* &quot;-&quot;_-;_-@"/>
    <numFmt numFmtId="191" formatCode="_-&quot;$&quot;\ * #,##0_-;\-&quot;$&quot;\ * #,##0_-;_-&quot;$&quot;\ * &quot;-&quot;??_-;_-@"/>
    <numFmt numFmtId="192" formatCode="_(&quot;$&quot;\ * #,##0.00_);_(&quot;$&quot;\ * \(#,##0.00\);_(&quot;$&quot;\ * &quot;-&quot;??_);_(@_)"/>
    <numFmt numFmtId="193" formatCode="[$$-240A]\ #,##0.00"/>
    <numFmt numFmtId="194" formatCode="_(* #,##0.00_);_(* \(#,##0.00\);_(* &quot;-&quot;??_);_(@_)"/>
    <numFmt numFmtId="195" formatCode="_(* #,##0_);_(* \(#,##0\);_(* &quot;-&quot;??_);_(@_)"/>
    <numFmt numFmtId="196" formatCode="_-&quot;$&quot;* #,##0.00_-;\-&quot;$&quot;* #,##0.00_-;_-&quot;$&quot;* &quot;-&quot;??_-;_-@"/>
    <numFmt numFmtId="197" formatCode="_(&quot;C$&quot;* #,##0_);_(&quot;C$&quot;* \(#,##0\);_(&quot;C$&quot;* &quot;-&quot;_);_(@_)"/>
    <numFmt numFmtId="198" formatCode="_-&quot;$&quot;\ * #,##0.00000000_-;\-&quot;$&quot;\ * #,##0.00000000_-;_-&quot;$&quot;\ * &quot;-&quot;??_-;_-@"/>
    <numFmt numFmtId="199" formatCode="_(&quot;$&quot;\ * #,##0_);_(&quot;$&quot;\ * \(#,##0\);_(&quot;$&quot;\ * &quot;-&quot;??_);_(@_)"/>
    <numFmt numFmtId="200" formatCode="_(&quot;$&quot;* #,##0.00_);_(&quot;$&quot;* \(#,##0.00\);_(&quot;$&quot;* &quot;-&quot;??_);_(@_)"/>
    <numFmt numFmtId="201" formatCode="_-* #,##0\ _€_-;\-* #,##0\ _€_-;_-* &quot;-&quot;\ _€_-;_-@_-"/>
    <numFmt numFmtId="202" formatCode="_-* #,##0.00\ _€_-;\-* #,##0.00\ _€_-;_-* &quot;-&quot;??\ _€_-;_-@_-"/>
    <numFmt numFmtId="203" formatCode="_-* #,##0\ _€_-;\-* #,##0\ _€_-;_-* &quot;-&quot;??\ _€_-;_-@_-"/>
    <numFmt numFmtId="204" formatCode="_-* #.##0.00\ _€_-;\-* #.##0.00\ _€_-;_-* &quot;-&quot;??\ _€_-;_-@_-"/>
    <numFmt numFmtId="205" formatCode="#,##0.000"/>
    <numFmt numFmtId="206" formatCode="_-&quot;$&quot;\ * #,##0_-;\-&quot;$&quot;\ * #,##0_-;_-&quot;$&quot;\ * &quot;-&quot;??_-;_-@_-"/>
  </numFmts>
  <fonts count="97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Libre Franklin"/>
    </font>
    <font>
      <b/>
      <sz val="11"/>
      <color theme="1"/>
      <name val="Libre Franklin"/>
    </font>
    <font>
      <sz val="11"/>
      <name val="Calibri"/>
      <family val="2"/>
    </font>
    <font>
      <sz val="10"/>
      <color theme="1"/>
      <name val="Libre Franklin"/>
    </font>
    <font>
      <b/>
      <sz val="10"/>
      <color theme="1"/>
      <name val="Libre Franklin"/>
    </font>
    <font>
      <b/>
      <u/>
      <sz val="10"/>
      <color theme="1"/>
      <name val="Libre Franklin"/>
    </font>
    <font>
      <b/>
      <u/>
      <sz val="10"/>
      <color theme="1"/>
      <name val="Libre Franklin"/>
    </font>
    <font>
      <sz val="10"/>
      <color rgb="FFFF0000"/>
      <name val="Libre Franklin"/>
    </font>
    <font>
      <b/>
      <u/>
      <sz val="10"/>
      <color theme="1"/>
      <name val="Libre Franklin"/>
    </font>
    <font>
      <b/>
      <u/>
      <sz val="10"/>
      <color theme="0"/>
      <name val="Libre Franklin"/>
    </font>
    <font>
      <b/>
      <u/>
      <sz val="10"/>
      <color theme="0"/>
      <name val="Libre Franklin"/>
    </font>
    <font>
      <b/>
      <u/>
      <sz val="10"/>
      <color theme="0"/>
      <name val="Libre Franklin"/>
    </font>
    <font>
      <b/>
      <u/>
      <sz val="10"/>
      <color theme="0"/>
      <name val="Libre Franklin"/>
    </font>
    <font>
      <b/>
      <u/>
      <sz val="10"/>
      <color theme="0"/>
      <name val="Libre Franklin"/>
    </font>
    <font>
      <b/>
      <u/>
      <sz val="10"/>
      <color theme="0"/>
      <name val="Libre Franklin"/>
    </font>
    <font>
      <b/>
      <u/>
      <sz val="10"/>
      <color theme="0"/>
      <name val="Libre Franklin"/>
    </font>
    <font>
      <b/>
      <sz val="11"/>
      <color theme="0"/>
      <name val="Libre Franklin"/>
    </font>
    <font>
      <sz val="10"/>
      <color theme="1"/>
      <name val="Quattrocento Sans"/>
      <family val="2"/>
    </font>
    <font>
      <sz val="11"/>
      <color theme="1"/>
      <name val="Calibri"/>
      <family val="2"/>
    </font>
    <font>
      <sz val="10"/>
      <color rgb="FF000000"/>
      <name val="Libre Franklin"/>
    </font>
    <font>
      <sz val="10"/>
      <color theme="1"/>
      <name val="Arial"/>
      <family val="2"/>
    </font>
    <font>
      <b/>
      <sz val="12"/>
      <color theme="1"/>
      <name val="Libre Franklin"/>
    </font>
    <font>
      <b/>
      <sz val="11"/>
      <color theme="1"/>
      <name val="Calibri"/>
      <family val="2"/>
    </font>
    <font>
      <u/>
      <sz val="10"/>
      <color rgb="FF0000FF"/>
      <name val="Quattrocento Sans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b/>
      <i/>
      <sz val="11"/>
      <color theme="1"/>
      <name val="Libre Franklin"/>
    </font>
    <font>
      <sz val="11"/>
      <color theme="0"/>
      <name val="Libre Franklin"/>
    </font>
    <font>
      <b/>
      <sz val="10"/>
      <color rgb="FF000000"/>
      <name val="Libre Franklin"/>
    </font>
    <font>
      <sz val="9"/>
      <color theme="1"/>
      <name val="Arial"/>
      <family val="2"/>
    </font>
    <font>
      <b/>
      <u/>
      <sz val="18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b/>
      <u/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0"/>
      <name val="Arial"/>
      <family val="2"/>
    </font>
    <font>
      <sz val="11"/>
      <color theme="1"/>
      <name val="Century Gothic"/>
      <family val="2"/>
    </font>
    <font>
      <sz val="9"/>
      <color theme="1"/>
      <name val="Libre Franklin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11"/>
      <color theme="1"/>
      <name val="Franklin Gothic Book"/>
      <family val="2"/>
    </font>
    <font>
      <sz val="11"/>
      <color theme="1"/>
      <name val="Franklin Gothic Book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8"/>
      <color rgb="FF00000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5"/>
      <name val="Arial"/>
      <family val="2"/>
    </font>
    <font>
      <u/>
      <sz val="8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8"/>
      <color theme="1"/>
      <name val="Century Gothic"/>
      <family val="2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name val="Century Gothic"/>
      <family val="2"/>
    </font>
    <font>
      <sz val="9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color theme="1"/>
      <name val="Calibri"/>
      <family val="2"/>
    </font>
    <font>
      <sz val="10"/>
      <color theme="1"/>
      <name val="Century Gothic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Libre Franklin"/>
    </font>
    <font>
      <sz val="9"/>
      <name val="Calibri"/>
      <family val="2"/>
    </font>
    <font>
      <sz val="9"/>
      <color theme="1"/>
      <name val="Calibri"/>
      <family val="2"/>
      <scheme val="minor"/>
    </font>
    <font>
      <b/>
      <sz val="13"/>
      <color rgb="FF000000"/>
      <name val="Arial"/>
      <family val="2"/>
    </font>
    <font>
      <i/>
      <sz val="10"/>
      <color rgb="FF555555"/>
      <name val="Arial"/>
      <family val="2"/>
    </font>
    <font>
      <i/>
      <sz val="9"/>
      <color rgb="FF444444"/>
      <name val="Arial"/>
      <family val="2"/>
    </font>
    <font>
      <b/>
      <sz val="10"/>
      <color rgb="FFFFFFFF"/>
      <name val="Arial"/>
      <family val="2"/>
    </font>
    <font>
      <i/>
      <sz val="8"/>
      <color rgb="FF555555"/>
      <name val="Arial"/>
      <family val="2"/>
    </font>
    <font>
      <sz val="10"/>
      <name val="Libre Franklin"/>
    </font>
    <font>
      <b/>
      <sz val="10"/>
      <color rgb="FF00B0F0"/>
      <name val="Libre Franklin"/>
    </font>
  </fonts>
  <fills count="49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  <fill>
      <patternFill patternType="solid">
        <fgColor rgb="FFD8D8D8"/>
        <bgColor rgb="FFD8D8D8"/>
      </patternFill>
    </fill>
    <fill>
      <patternFill patternType="solid">
        <fgColor rgb="FFBDD6EE"/>
        <bgColor rgb="FFBDD6E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385623"/>
        <bgColor rgb="FF385623"/>
      </patternFill>
    </fill>
    <fill>
      <patternFill patternType="solid">
        <fgColor rgb="FF00B050"/>
        <bgColor rgb="FF00B050"/>
      </patternFill>
    </fill>
    <fill>
      <patternFill patternType="solid">
        <fgColor rgb="FFA8D08D"/>
        <bgColor rgb="FFA8D08D"/>
      </patternFill>
    </fill>
    <fill>
      <patternFill patternType="solid">
        <fgColor rgb="FF7F7F7F"/>
        <bgColor rgb="FF7F7F7F"/>
      </patternFill>
    </fill>
    <fill>
      <patternFill patternType="solid">
        <fgColor rgb="FFC8C8C8"/>
        <bgColor rgb="FFC8C8C8"/>
      </patternFill>
    </fill>
    <fill>
      <patternFill patternType="solid">
        <fgColor rgb="FFFFFFFF"/>
        <bgColor rgb="FFFFFFFF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7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theme="5" tint="0.79998168889431442"/>
        <bgColor rgb="FFD9E2F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EF2CB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0"/>
      </patternFill>
    </fill>
    <fill>
      <patternFill patternType="solid">
        <fgColor rgb="FF00B0F0"/>
        <bgColor rgb="FFF2F2F2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rgb="FFBFBFBF"/>
      </patternFill>
    </fill>
    <fill>
      <patternFill patternType="solid">
        <fgColor rgb="FFFFFFFF"/>
      </patternFill>
    </fill>
    <fill>
      <patternFill patternType="solid">
        <fgColor rgb="FFF5F5F5"/>
      </patternFill>
    </fill>
    <fill>
      <patternFill patternType="solid">
        <fgColor rgb="FF145A32"/>
      </patternFill>
    </fill>
    <fill>
      <patternFill patternType="solid">
        <fgColor rgb="FFF7D820"/>
      </patternFill>
    </fill>
    <fill>
      <patternFill patternType="solid">
        <fgColor rgb="FFD5F5E3"/>
      </patternFill>
    </fill>
    <fill>
      <patternFill patternType="solid">
        <fgColor rgb="FF0070C0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DF6E3"/>
      </patternFill>
    </fill>
    <fill>
      <patternFill patternType="solid">
        <fgColor rgb="FF7030A0"/>
      </patternFill>
    </fill>
    <fill>
      <patternFill patternType="solid">
        <fgColor rgb="FFFFF2AB"/>
        <bgColor indexed="64"/>
      </patternFill>
    </fill>
  </fills>
  <borders count="17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rgb="FF145A32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/>
      <right/>
      <top style="thin">
        <color rgb="FFB0B0B0"/>
      </top>
      <bottom style="thin">
        <color rgb="FFB0B0B0"/>
      </bottom>
      <diagonal/>
    </border>
    <border>
      <left/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9" fontId="54" fillId="0" borderId="0" applyFont="0" applyFill="0" applyBorder="0" applyAlignment="0" applyProtection="0"/>
    <xf numFmtId="0" fontId="57" fillId="0" borderId="0" applyNumberFormat="0" applyFill="0" applyBorder="0" applyAlignment="0" applyProtection="0"/>
    <xf numFmtId="44" fontId="54" fillId="0" borderId="0" applyFont="0" applyFill="0" applyBorder="0" applyAlignment="0" applyProtection="0"/>
    <xf numFmtId="0" fontId="59" fillId="0" borderId="97"/>
    <xf numFmtId="0" fontId="61" fillId="0" borderId="97">
      <alignment vertical="center"/>
    </xf>
    <xf numFmtId="200" fontId="63" fillId="0" borderId="97">
      <alignment vertical="top"/>
      <protection locked="0"/>
    </xf>
    <xf numFmtId="202" fontId="63" fillId="0" borderId="97">
      <alignment vertical="top"/>
      <protection locked="0"/>
    </xf>
    <xf numFmtId="9" fontId="62" fillId="0" borderId="97">
      <alignment vertical="top"/>
      <protection locked="0"/>
    </xf>
    <xf numFmtId="0" fontId="4" fillId="0" borderId="97"/>
    <xf numFmtId="0" fontId="62" fillId="0" borderId="97"/>
    <xf numFmtId="204" fontId="62" fillId="0" borderId="97" applyFont="0" applyFill="0" applyBorder="0" applyAlignment="0" applyProtection="0"/>
    <xf numFmtId="0" fontId="4" fillId="0" borderId="97"/>
    <xf numFmtId="0" fontId="4" fillId="0" borderId="97"/>
    <xf numFmtId="42" fontId="4" fillId="0" borderId="97" applyFont="0" applyFill="0" applyBorder="0" applyAlignment="0" applyProtection="0"/>
    <xf numFmtId="205" fontId="62" fillId="0" borderId="97" applyFont="0" applyFill="0" applyBorder="0" applyAlignment="0" applyProtection="0"/>
    <xf numFmtId="0" fontId="62" fillId="0" borderId="97"/>
    <xf numFmtId="9" fontId="62" fillId="0" borderId="97" applyFont="0" applyFill="0" applyBorder="0" applyAlignment="0" applyProtection="0"/>
    <xf numFmtId="0" fontId="69" fillId="0" borderId="97"/>
  </cellStyleXfs>
  <cellXfs count="1246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right" vertical="center" wrapText="1"/>
    </xf>
    <xf numFmtId="0" fontId="5" fillId="0" borderId="0" xfId="0" applyFont="1"/>
    <xf numFmtId="2" fontId="5" fillId="3" borderId="9" xfId="0" applyNumberFormat="1" applyFont="1" applyFill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5" fontId="5" fillId="0" borderId="0" xfId="0" applyNumberFormat="1" applyFont="1"/>
    <xf numFmtId="2" fontId="5" fillId="0" borderId="9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9" fontId="5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8" fillId="0" borderId="0" xfId="0" applyFont="1"/>
    <xf numFmtId="165" fontId="8" fillId="0" borderId="0" xfId="0" applyNumberFormat="1" applyFont="1"/>
    <xf numFmtId="4" fontId="9" fillId="0" borderId="30" xfId="0" applyNumberFormat="1" applyFont="1" applyBorder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4" fontId="9" fillId="0" borderId="31" xfId="0" applyNumberFormat="1" applyFont="1" applyBorder="1" applyAlignment="1">
      <alignment vertical="center" wrapText="1"/>
    </xf>
    <xf numFmtId="3" fontId="8" fillId="0" borderId="30" xfId="0" applyNumberFormat="1" applyFont="1" applyBorder="1" applyAlignment="1">
      <alignment horizontal="center" vertical="center" wrapText="1"/>
    </xf>
    <xf numFmtId="4" fontId="8" fillId="0" borderId="0" xfId="0" applyNumberFormat="1" applyFont="1" applyAlignment="1">
      <alignment vertical="center" wrapText="1"/>
    </xf>
    <xf numFmtId="4" fontId="8" fillId="0" borderId="31" xfId="0" applyNumberFormat="1" applyFont="1" applyBorder="1" applyAlignment="1">
      <alignment vertical="center" wrapText="1"/>
    </xf>
    <xf numFmtId="4" fontId="9" fillId="0" borderId="31" xfId="0" applyNumberFormat="1" applyFont="1" applyBorder="1" applyAlignment="1">
      <alignment horizontal="center" vertical="center" wrapText="1"/>
    </xf>
    <xf numFmtId="4" fontId="8" fillId="0" borderId="33" xfId="0" applyNumberFormat="1" applyFont="1" applyBorder="1" applyAlignment="1">
      <alignment vertical="center" wrapText="1"/>
    </xf>
    <xf numFmtId="4" fontId="9" fillId="9" borderId="9" xfId="0" applyNumberFormat="1" applyFont="1" applyFill="1" applyBorder="1" applyAlignment="1">
      <alignment horizontal="right" vertical="center" wrapText="1"/>
    </xf>
    <xf numFmtId="165" fontId="8" fillId="9" borderId="9" xfId="0" applyNumberFormat="1" applyFont="1" applyFill="1" applyBorder="1" applyAlignment="1">
      <alignment vertical="center" wrapText="1"/>
    </xf>
    <xf numFmtId="10" fontId="8" fillId="9" borderId="14" xfId="0" applyNumberFormat="1" applyFont="1" applyFill="1" applyBorder="1" applyAlignment="1">
      <alignment vertical="center" wrapText="1"/>
    </xf>
    <xf numFmtId="10" fontId="8" fillId="0" borderId="0" xfId="0" applyNumberFormat="1" applyFont="1"/>
    <xf numFmtId="4" fontId="9" fillId="0" borderId="9" xfId="0" applyNumberFormat="1" applyFont="1" applyBorder="1" applyAlignment="1">
      <alignment horizontal="center" vertical="center" wrapText="1"/>
    </xf>
    <xf numFmtId="165" fontId="8" fillId="0" borderId="9" xfId="0" applyNumberFormat="1" applyFont="1" applyBorder="1" applyAlignment="1">
      <alignment vertical="center" wrapText="1"/>
    </xf>
    <xf numFmtId="4" fontId="8" fillId="0" borderId="0" xfId="0" applyNumberFormat="1" applyFont="1"/>
    <xf numFmtId="3" fontId="9" fillId="0" borderId="30" xfId="0" applyNumberFormat="1" applyFont="1" applyBorder="1" applyAlignment="1">
      <alignment horizontal="center" vertical="center" wrapText="1"/>
    </xf>
    <xf numFmtId="4" fontId="8" fillId="0" borderId="37" xfId="0" applyNumberFormat="1" applyFont="1" applyBorder="1" applyAlignment="1">
      <alignment vertical="center" wrapText="1"/>
    </xf>
    <xf numFmtId="4" fontId="8" fillId="0" borderId="41" xfId="0" applyNumberFormat="1" applyFont="1" applyBorder="1" applyAlignment="1">
      <alignment vertical="center" wrapText="1"/>
    </xf>
    <xf numFmtId="4" fontId="8" fillId="0" borderId="42" xfId="0" applyNumberFormat="1" applyFont="1" applyBorder="1" applyAlignment="1">
      <alignment vertical="center" wrapText="1"/>
    </xf>
    <xf numFmtId="4" fontId="9" fillId="9" borderId="43" xfId="0" applyNumberFormat="1" applyFont="1" applyFill="1" applyBorder="1" applyAlignment="1">
      <alignment vertical="center" wrapText="1"/>
    </xf>
    <xf numFmtId="4" fontId="9" fillId="9" borderId="45" xfId="0" applyNumberFormat="1" applyFont="1" applyFill="1" applyBorder="1" applyAlignment="1">
      <alignment horizontal="left" vertical="center" wrapText="1"/>
    </xf>
    <xf numFmtId="3" fontId="9" fillId="0" borderId="11" xfId="0" applyNumberFormat="1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9" fontId="8" fillId="0" borderId="0" xfId="0" applyNumberFormat="1" applyFont="1"/>
    <xf numFmtId="4" fontId="8" fillId="0" borderId="9" xfId="0" applyNumberFormat="1" applyFont="1" applyBorder="1" applyAlignment="1">
      <alignment horizontal="center" vertical="center" wrapText="1"/>
    </xf>
    <xf numFmtId="165" fontId="9" fillId="0" borderId="47" xfId="0" applyNumberFormat="1" applyFont="1" applyBorder="1" applyAlignment="1">
      <alignment vertical="center" wrapText="1"/>
    </xf>
    <xf numFmtId="169" fontId="8" fillId="0" borderId="0" xfId="0" applyNumberFormat="1" applyFont="1"/>
    <xf numFmtId="170" fontId="8" fillId="0" borderId="0" xfId="0" applyNumberFormat="1" applyFont="1"/>
    <xf numFmtId="4" fontId="9" fillId="0" borderId="30" xfId="0" applyNumberFormat="1" applyFont="1" applyBorder="1" applyAlignment="1">
      <alignment horizontal="left" vertical="center" wrapText="1"/>
    </xf>
    <xf numFmtId="4" fontId="9" fillId="0" borderId="0" xfId="0" applyNumberFormat="1" applyFont="1" applyAlignment="1">
      <alignment horizontal="left" vertical="center" wrapText="1"/>
    </xf>
    <xf numFmtId="10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10" fontId="8" fillId="0" borderId="14" xfId="0" applyNumberFormat="1" applyFont="1" applyBorder="1" applyAlignment="1">
      <alignment horizontal="right" vertical="center" wrapText="1"/>
    </xf>
    <xf numFmtId="10" fontId="8" fillId="0" borderId="9" xfId="0" applyNumberFormat="1" applyFont="1" applyBorder="1" applyAlignment="1">
      <alignment horizontal="center" vertical="center"/>
    </xf>
    <xf numFmtId="10" fontId="8" fillId="0" borderId="14" xfId="0" applyNumberFormat="1" applyFont="1" applyBorder="1" applyAlignment="1">
      <alignment vertical="center"/>
    </xf>
    <xf numFmtId="10" fontId="9" fillId="0" borderId="14" xfId="0" applyNumberFormat="1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vertical="center"/>
    </xf>
    <xf numFmtId="4" fontId="8" fillId="0" borderId="0" xfId="0" applyNumberFormat="1" applyFont="1" applyAlignment="1">
      <alignment horizontal="center" vertical="center" wrapText="1"/>
    </xf>
    <xf numFmtId="10" fontId="8" fillId="0" borderId="9" xfId="0" applyNumberFormat="1" applyFont="1" applyBorder="1" applyAlignment="1">
      <alignment vertical="center" wrapText="1"/>
    </xf>
    <xf numFmtId="2" fontId="8" fillId="0" borderId="9" xfId="0" applyNumberFormat="1" applyFont="1" applyBorder="1" applyAlignment="1">
      <alignment horizontal="center" vertical="center"/>
    </xf>
    <xf numFmtId="171" fontId="8" fillId="0" borderId="0" xfId="0" applyNumberFormat="1" applyFont="1"/>
    <xf numFmtId="172" fontId="8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171" fontId="8" fillId="0" borderId="0" xfId="0" applyNumberFormat="1" applyFont="1" applyAlignment="1">
      <alignment vertical="center" wrapText="1"/>
    </xf>
    <xf numFmtId="171" fontId="8" fillId="0" borderId="37" xfId="0" applyNumberFormat="1" applyFont="1" applyBorder="1" applyAlignment="1">
      <alignment horizontal="center" vertical="center" wrapText="1"/>
    </xf>
    <xf numFmtId="10" fontId="8" fillId="0" borderId="53" xfId="0" applyNumberFormat="1" applyFont="1" applyBorder="1" applyAlignment="1">
      <alignment vertical="center" wrapText="1"/>
    </xf>
    <xf numFmtId="2" fontId="12" fillId="0" borderId="0" xfId="0" applyNumberFormat="1" applyFont="1" applyAlignment="1">
      <alignment horizontal="center" vertical="center"/>
    </xf>
    <xf numFmtId="171" fontId="8" fillId="0" borderId="37" xfId="0" applyNumberFormat="1" applyFont="1" applyBorder="1" applyAlignment="1">
      <alignment vertical="center" wrapText="1"/>
    </xf>
    <xf numFmtId="10" fontId="8" fillId="0" borderId="53" xfId="0" applyNumberFormat="1" applyFont="1" applyBorder="1" applyAlignment="1">
      <alignment vertical="center"/>
    </xf>
    <xf numFmtId="3" fontId="8" fillId="0" borderId="0" xfId="0" applyNumberFormat="1" applyFont="1" applyAlignment="1">
      <alignment horizontal="center" vertical="center" wrapText="1"/>
    </xf>
    <xf numFmtId="4" fontId="8" fillId="0" borderId="11" xfId="0" applyNumberFormat="1" applyFont="1" applyBorder="1" applyAlignment="1">
      <alignment vertical="center" wrapText="1"/>
    </xf>
    <xf numFmtId="173" fontId="8" fillId="0" borderId="0" xfId="0" applyNumberFormat="1" applyFont="1" applyAlignment="1">
      <alignment vertical="center" wrapText="1"/>
    </xf>
    <xf numFmtId="0" fontId="9" fillId="0" borderId="0" xfId="0" applyFont="1"/>
    <xf numFmtId="174" fontId="12" fillId="0" borderId="0" xfId="0" applyNumberFormat="1" applyFont="1" applyAlignment="1">
      <alignment vertical="center" wrapText="1"/>
    </xf>
    <xf numFmtId="0" fontId="9" fillId="0" borderId="0" xfId="0" applyFont="1" applyAlignment="1">
      <alignment horizontal="center"/>
    </xf>
    <xf numFmtId="0" fontId="13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11" borderId="57" xfId="0" applyFont="1" applyFill="1" applyBorder="1" applyAlignment="1">
      <alignment horizontal="center" vertical="center"/>
    </xf>
    <xf numFmtId="0" fontId="9" fillId="11" borderId="60" xfId="0" applyFont="1" applyFill="1" applyBorder="1" applyAlignment="1">
      <alignment horizontal="center" vertical="center"/>
    </xf>
    <xf numFmtId="0" fontId="9" fillId="11" borderId="61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4" fontId="9" fillId="0" borderId="2" xfId="0" applyNumberFormat="1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" fontId="8" fillId="0" borderId="9" xfId="0" applyNumberFormat="1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4" fontId="9" fillId="0" borderId="9" xfId="0" applyNumberFormat="1" applyFont="1" applyBorder="1" applyAlignment="1">
      <alignment horizontal="right" vertical="center"/>
    </xf>
    <xf numFmtId="0" fontId="9" fillId="0" borderId="14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right" vertical="center"/>
    </xf>
    <xf numFmtId="2" fontId="8" fillId="0" borderId="11" xfId="0" applyNumberFormat="1" applyFont="1" applyBorder="1" applyAlignment="1">
      <alignment horizontal="center" vertical="center"/>
    </xf>
    <xf numFmtId="2" fontId="9" fillId="0" borderId="9" xfId="0" applyNumberFormat="1" applyFont="1" applyBorder="1" applyAlignment="1">
      <alignment horizontal="right" vertical="center"/>
    </xf>
    <xf numFmtId="0" fontId="9" fillId="0" borderId="32" xfId="0" applyFont="1" applyBorder="1" applyAlignment="1">
      <alignment horizontal="center" vertical="center"/>
    </xf>
    <xf numFmtId="0" fontId="9" fillId="0" borderId="55" xfId="0" applyFont="1" applyBorder="1" applyAlignment="1">
      <alignment vertical="center"/>
    </xf>
    <xf numFmtId="4" fontId="9" fillId="0" borderId="55" xfId="0" applyNumberFormat="1" applyFont="1" applyBorder="1" applyAlignment="1">
      <alignment vertical="center"/>
    </xf>
    <xf numFmtId="0" fontId="9" fillId="0" borderId="63" xfId="0" applyFont="1" applyBorder="1" applyAlignment="1">
      <alignment horizontal="center" vertical="center"/>
    </xf>
    <xf numFmtId="2" fontId="15" fillId="12" borderId="60" xfId="0" applyNumberFormat="1" applyFont="1" applyFill="1" applyBorder="1" applyAlignment="1">
      <alignment vertical="center"/>
    </xf>
    <xf numFmtId="0" fontId="16" fillId="12" borderId="61" xfId="0" applyFont="1" applyFill="1" applyBorder="1" applyAlignment="1">
      <alignment vertical="center"/>
    </xf>
    <xf numFmtId="0" fontId="17" fillId="3" borderId="66" xfId="0" applyFont="1" applyFill="1" applyBorder="1" applyAlignment="1">
      <alignment horizontal="center" vertical="center"/>
    </xf>
    <xf numFmtId="2" fontId="18" fillId="3" borderId="66" xfId="0" applyNumberFormat="1" applyFont="1" applyFill="1" applyBorder="1" applyAlignment="1">
      <alignment vertical="center"/>
    </xf>
    <xf numFmtId="0" fontId="19" fillId="3" borderId="66" xfId="0" applyFont="1" applyFill="1" applyBorder="1" applyAlignment="1">
      <alignment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vertical="center"/>
    </xf>
    <xf numFmtId="9" fontId="8" fillId="0" borderId="14" xfId="0" applyNumberFormat="1" applyFont="1" applyBorder="1" applyAlignment="1">
      <alignment horizontal="center" vertical="center"/>
    </xf>
    <xf numFmtId="17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75" fontId="6" fillId="6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14" borderId="9" xfId="0" applyFont="1" applyFill="1" applyBorder="1" applyAlignment="1">
      <alignment horizontal="center" vertical="center" wrapText="1"/>
    </xf>
    <xf numFmtId="0" fontId="6" fillId="14" borderId="9" xfId="0" applyFont="1" applyFill="1" applyBorder="1" applyAlignment="1">
      <alignment vertical="center" wrapText="1"/>
    </xf>
    <xf numFmtId="2" fontId="5" fillId="0" borderId="9" xfId="0" applyNumberFormat="1" applyFont="1" applyBorder="1" applyAlignment="1">
      <alignment vertical="center"/>
    </xf>
    <xf numFmtId="171" fontId="21" fillId="12" borderId="9" xfId="0" applyNumberFormat="1" applyFont="1" applyFill="1" applyBorder="1" applyAlignment="1">
      <alignment horizontal="center" vertical="center"/>
    </xf>
    <xf numFmtId="175" fontId="6" fillId="0" borderId="53" xfId="0" applyNumberFormat="1" applyFont="1" applyBorder="1" applyAlignment="1">
      <alignment horizontal="center"/>
    </xf>
    <xf numFmtId="175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2" fontId="21" fillId="12" borderId="9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8" fillId="0" borderId="9" xfId="0" applyNumberFormat="1" applyFont="1" applyBorder="1" applyAlignment="1">
      <alignment horizontal="right" vertical="center"/>
    </xf>
    <xf numFmtId="9" fontId="8" fillId="0" borderId="9" xfId="0" applyNumberFormat="1" applyFont="1" applyBorder="1" applyAlignment="1">
      <alignment horizontal="center" vertical="center"/>
    </xf>
    <xf numFmtId="179" fontId="8" fillId="0" borderId="14" xfId="0" applyNumberFormat="1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vertical="center" wrapText="1"/>
    </xf>
    <xf numFmtId="171" fontId="5" fillId="0" borderId="0" xfId="0" applyNumberFormat="1" applyFont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0" fontId="6" fillId="3" borderId="87" xfId="0" applyFont="1" applyFill="1" applyBorder="1" applyAlignment="1">
      <alignment horizontal="center" vertical="center" wrapText="1"/>
    </xf>
    <xf numFmtId="0" fontId="5" fillId="3" borderId="87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/>
    </xf>
    <xf numFmtId="0" fontId="6" fillId="10" borderId="88" xfId="0" applyFont="1" applyFill="1" applyBorder="1" applyAlignment="1">
      <alignment horizontal="center" vertical="center"/>
    </xf>
    <xf numFmtId="171" fontId="6" fillId="10" borderId="9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left" vertical="center" wrapText="1"/>
    </xf>
    <xf numFmtId="165" fontId="23" fillId="0" borderId="9" xfId="0" applyNumberFormat="1" applyFont="1" applyBorder="1" applyAlignment="1">
      <alignment vertical="center"/>
    </xf>
    <xf numFmtId="165" fontId="27" fillId="0" borderId="9" xfId="0" applyNumberFormat="1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3" borderId="9" xfId="0" applyFont="1" applyFill="1" applyBorder="1" applyAlignment="1">
      <alignment horizontal="center" vertical="center"/>
    </xf>
    <xf numFmtId="171" fontId="9" fillId="3" borderId="9" xfId="0" applyNumberFormat="1" applyFont="1" applyFill="1" applyBorder="1" applyAlignment="1">
      <alignment horizontal="center" vertical="center"/>
    </xf>
    <xf numFmtId="0" fontId="22" fillId="0" borderId="9" xfId="0" applyFont="1" applyBorder="1" applyAlignment="1">
      <alignment horizontal="left" vertical="center"/>
    </xf>
    <xf numFmtId="189" fontId="22" fillId="0" borderId="9" xfId="0" applyNumberFormat="1" applyFont="1" applyBorder="1" applyAlignment="1">
      <alignment horizontal="right" vertical="center"/>
    </xf>
    <xf numFmtId="0" fontId="28" fillId="0" borderId="9" xfId="0" applyFont="1" applyBorder="1" applyAlignment="1">
      <alignment horizontal="left" vertical="center" wrapText="1"/>
    </xf>
    <xf numFmtId="0" fontId="29" fillId="0" borderId="9" xfId="0" applyFont="1" applyBorder="1" applyAlignment="1">
      <alignment horizontal="left" vertical="center" wrapText="1"/>
    </xf>
    <xf numFmtId="1" fontId="6" fillId="3" borderId="17" xfId="0" applyNumberFormat="1" applyFont="1" applyFill="1" applyBorder="1" applyAlignment="1">
      <alignment horizontal="center" vertical="center" wrapText="1"/>
    </xf>
    <xf numFmtId="1" fontId="6" fillId="3" borderId="87" xfId="0" applyNumberFormat="1" applyFont="1" applyFill="1" applyBorder="1" applyAlignment="1">
      <alignment horizontal="center" vertical="center" wrapText="1"/>
    </xf>
    <xf numFmtId="1" fontId="31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vertical="center" wrapText="1"/>
    </xf>
    <xf numFmtId="171" fontId="6" fillId="0" borderId="9" xfId="0" applyNumberFormat="1" applyFont="1" applyBorder="1" applyAlignment="1">
      <alignment vertical="center" wrapText="1"/>
    </xf>
    <xf numFmtId="5" fontId="6" fillId="0" borderId="9" xfId="0" applyNumberFormat="1" applyFont="1" applyBorder="1" applyAlignment="1">
      <alignment vertical="center" wrapText="1"/>
    </xf>
    <xf numFmtId="171" fontId="5" fillId="0" borderId="0" xfId="0" applyNumberFormat="1" applyFont="1"/>
    <xf numFmtId="0" fontId="5" fillId="10" borderId="9" xfId="0" applyFont="1" applyFill="1" applyBorder="1" applyAlignment="1">
      <alignment horizontal="center" vertical="center" wrapText="1"/>
    </xf>
    <xf numFmtId="184" fontId="25" fillId="0" borderId="89" xfId="0" applyNumberFormat="1" applyFont="1" applyBorder="1" applyAlignment="1">
      <alignment vertical="center"/>
    </xf>
    <xf numFmtId="5" fontId="5" fillId="0" borderId="9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0" fontId="32" fillId="0" borderId="0" xfId="0" applyFont="1"/>
    <xf numFmtId="0" fontId="5" fillId="3" borderId="6" xfId="0" applyFont="1" applyFill="1" applyBorder="1"/>
    <xf numFmtId="0" fontId="5" fillId="3" borderId="9" xfId="0" applyFont="1" applyFill="1" applyBorder="1" applyAlignment="1">
      <alignment vertical="center"/>
    </xf>
    <xf numFmtId="166" fontId="5" fillId="3" borderId="9" xfId="0" applyNumberFormat="1" applyFont="1" applyFill="1" applyBorder="1" applyAlignment="1">
      <alignment horizontal="center" vertical="center"/>
    </xf>
    <xf numFmtId="5" fontId="5" fillId="3" borderId="9" xfId="0" applyNumberFormat="1" applyFont="1" applyFill="1" applyBorder="1" applyAlignment="1">
      <alignment horizontal="center" vertical="center"/>
    </xf>
    <xf numFmtId="0" fontId="32" fillId="3" borderId="6" xfId="0" applyFont="1" applyFill="1" applyBorder="1"/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center" vertical="center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24" fillId="0" borderId="0" xfId="0" applyFont="1"/>
    <xf numFmtId="0" fontId="9" fillId="3" borderId="1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18" borderId="9" xfId="0" applyFont="1" applyFill="1" applyBorder="1" applyAlignment="1">
      <alignment horizontal="center" vertical="center"/>
    </xf>
    <xf numFmtId="181" fontId="33" fillId="18" borderId="9" xfId="0" applyNumberFormat="1" applyFont="1" applyFill="1" applyBorder="1" applyAlignment="1">
      <alignment horizontal="center" vertical="center"/>
    </xf>
    <xf numFmtId="4" fontId="33" fillId="18" borderId="9" xfId="0" applyNumberFormat="1" applyFont="1" applyFill="1" applyBorder="1" applyAlignment="1">
      <alignment horizontal="center" vertical="center"/>
    </xf>
    <xf numFmtId="4" fontId="33" fillId="18" borderId="9" xfId="0" applyNumberFormat="1" applyFont="1" applyFill="1" applyBorder="1" applyAlignment="1">
      <alignment horizontal="center" vertical="center" wrapText="1"/>
    </xf>
    <xf numFmtId="0" fontId="33" fillId="18" borderId="9" xfId="0" applyFont="1" applyFill="1" applyBorder="1" applyAlignment="1">
      <alignment horizontal="center" vertical="center"/>
    </xf>
    <xf numFmtId="181" fontId="24" fillId="0" borderId="9" xfId="0" applyNumberFormat="1" applyFont="1" applyBorder="1" applyAlignment="1">
      <alignment horizontal="left" vertical="center"/>
    </xf>
    <xf numFmtId="164" fontId="24" fillId="0" borderId="0" xfId="0" applyNumberFormat="1" applyFont="1"/>
    <xf numFmtId="4" fontId="34" fillId="0" borderId="0" xfId="0" applyNumberFormat="1" applyFont="1" applyAlignment="1">
      <alignment vertical="center"/>
    </xf>
    <xf numFmtId="4" fontId="34" fillId="0" borderId="0" xfId="0" applyNumberFormat="1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3" fontId="34" fillId="0" borderId="0" xfId="0" applyNumberFormat="1" applyFont="1" applyAlignment="1">
      <alignment horizontal="center" vertical="center"/>
    </xf>
    <xf numFmtId="4" fontId="36" fillId="0" borderId="53" xfId="0" applyNumberFormat="1" applyFont="1" applyBorder="1" applyAlignment="1">
      <alignment vertical="center"/>
    </xf>
    <xf numFmtId="4" fontId="36" fillId="0" borderId="0" xfId="0" applyNumberFormat="1" applyFont="1" applyAlignment="1">
      <alignment vertical="center"/>
    </xf>
    <xf numFmtId="4" fontId="36" fillId="0" borderId="0" xfId="0" applyNumberFormat="1" applyFont="1" applyAlignment="1">
      <alignment horizontal="center" vertical="center"/>
    </xf>
    <xf numFmtId="10" fontId="37" fillId="0" borderId="0" xfId="0" applyNumberFormat="1" applyFont="1" applyAlignment="1">
      <alignment horizontal="center" vertical="center"/>
    </xf>
    <xf numFmtId="3" fontId="36" fillId="0" borderId="0" xfId="0" applyNumberFormat="1" applyFont="1" applyAlignment="1">
      <alignment horizontal="center" vertical="center"/>
    </xf>
    <xf numFmtId="4" fontId="40" fillId="0" borderId="0" xfId="0" applyNumberFormat="1" applyFont="1" applyAlignment="1">
      <alignment vertical="center"/>
    </xf>
    <xf numFmtId="4" fontId="42" fillId="19" borderId="10" xfId="0" applyNumberFormat="1" applyFont="1" applyFill="1" applyBorder="1" applyAlignment="1">
      <alignment horizontal="center" vertical="center"/>
    </xf>
    <xf numFmtId="4" fontId="43" fillId="3" borderId="9" xfId="0" applyNumberFormat="1" applyFont="1" applyFill="1" applyBorder="1" applyAlignment="1">
      <alignment horizontal="center" vertical="center"/>
    </xf>
    <xf numFmtId="4" fontId="43" fillId="0" borderId="9" xfId="0" applyNumberFormat="1" applyFont="1" applyBorder="1" applyAlignment="1">
      <alignment horizontal="center" vertical="center" wrapText="1"/>
    </xf>
    <xf numFmtId="10" fontId="44" fillId="0" borderId="9" xfId="0" applyNumberFormat="1" applyFont="1" applyBorder="1" applyAlignment="1">
      <alignment horizontal="center" vertical="center"/>
    </xf>
    <xf numFmtId="10" fontId="43" fillId="0" borderId="9" xfId="0" applyNumberFormat="1" applyFont="1" applyBorder="1" applyAlignment="1">
      <alignment horizontal="center" vertical="center"/>
    </xf>
    <xf numFmtId="3" fontId="44" fillId="3" borderId="9" xfId="0" applyNumberFormat="1" applyFont="1" applyFill="1" applyBorder="1" applyAlignment="1">
      <alignment horizontal="center" vertical="center"/>
    </xf>
    <xf numFmtId="168" fontId="44" fillId="3" borderId="9" xfId="0" applyNumberFormat="1" applyFont="1" applyFill="1" applyBorder="1" applyAlignment="1">
      <alignment horizontal="center" vertical="center"/>
    </xf>
    <xf numFmtId="4" fontId="44" fillId="10" borderId="9" xfId="0" applyNumberFormat="1" applyFont="1" applyFill="1" applyBorder="1" applyAlignment="1">
      <alignment horizontal="left" vertical="center" wrapText="1"/>
    </xf>
    <xf numFmtId="4" fontId="44" fillId="10" borderId="9" xfId="0" applyNumberFormat="1" applyFont="1" applyFill="1" applyBorder="1" applyAlignment="1">
      <alignment horizontal="center" vertical="center" wrapText="1"/>
    </xf>
    <xf numFmtId="190" fontId="44" fillId="10" borderId="9" xfId="0" applyNumberFormat="1" applyFont="1" applyFill="1" applyBorder="1" applyAlignment="1">
      <alignment horizontal="left" vertical="center" wrapText="1"/>
    </xf>
    <xf numFmtId="10" fontId="44" fillId="10" borderId="9" xfId="0" applyNumberFormat="1" applyFont="1" applyFill="1" applyBorder="1" applyAlignment="1">
      <alignment horizontal="center" vertical="center" wrapText="1"/>
    </xf>
    <xf numFmtId="168" fontId="44" fillId="10" borderId="9" xfId="0" applyNumberFormat="1" applyFont="1" applyFill="1" applyBorder="1" applyAlignment="1">
      <alignment horizontal="center" vertical="center"/>
    </xf>
    <xf numFmtId="3" fontId="44" fillId="10" borderId="9" xfId="0" applyNumberFormat="1" applyFont="1" applyFill="1" applyBorder="1" applyAlignment="1">
      <alignment horizontal="center" vertical="center"/>
    </xf>
    <xf numFmtId="4" fontId="34" fillId="3" borderId="6" xfId="0" applyNumberFormat="1" applyFont="1" applyFill="1" applyBorder="1" applyAlignment="1">
      <alignment vertical="center"/>
    </xf>
    <xf numFmtId="167" fontId="44" fillId="3" borderId="10" xfId="0" applyNumberFormat="1" applyFont="1" applyFill="1" applyBorder="1" applyAlignment="1">
      <alignment horizontal="center" vertical="center"/>
    </xf>
    <xf numFmtId="4" fontId="43" fillId="3" borderId="9" xfId="0" applyNumberFormat="1" applyFont="1" applyFill="1" applyBorder="1" applyAlignment="1">
      <alignment horizontal="left" vertical="center" wrapText="1"/>
    </xf>
    <xf numFmtId="4" fontId="43" fillId="3" borderId="9" xfId="0" applyNumberFormat="1" applyFont="1" applyFill="1" applyBorder="1" applyAlignment="1">
      <alignment horizontal="center" vertical="center" wrapText="1"/>
    </xf>
    <xf numFmtId="190" fontId="43" fillId="3" borderId="9" xfId="0" applyNumberFormat="1" applyFont="1" applyFill="1" applyBorder="1" applyAlignment="1">
      <alignment horizontal="left" vertical="center" wrapText="1"/>
    </xf>
    <xf numFmtId="10" fontId="43" fillId="3" borderId="9" xfId="0" applyNumberFormat="1" applyFont="1" applyFill="1" applyBorder="1" applyAlignment="1">
      <alignment horizontal="center" vertical="center"/>
    </xf>
    <xf numFmtId="168" fontId="43" fillId="0" borderId="9" xfId="0" applyNumberFormat="1" applyFont="1" applyBorder="1" applyAlignment="1">
      <alignment horizontal="center" vertical="center"/>
    </xf>
    <xf numFmtId="4" fontId="43" fillId="10" borderId="9" xfId="0" applyNumberFormat="1" applyFont="1" applyFill="1" applyBorder="1" applyAlignment="1">
      <alignment horizontal="left" vertical="center" wrapText="1"/>
    </xf>
    <xf numFmtId="4" fontId="43" fillId="10" borderId="9" xfId="0" applyNumberFormat="1" applyFont="1" applyFill="1" applyBorder="1" applyAlignment="1">
      <alignment horizontal="center" vertical="center" wrapText="1"/>
    </xf>
    <xf numFmtId="10" fontId="43" fillId="10" borderId="9" xfId="0" applyNumberFormat="1" applyFont="1" applyFill="1" applyBorder="1" applyAlignment="1">
      <alignment horizontal="center" vertical="center"/>
    </xf>
    <xf numFmtId="168" fontId="43" fillId="10" borderId="9" xfId="0" applyNumberFormat="1" applyFont="1" applyFill="1" applyBorder="1" applyAlignment="1">
      <alignment horizontal="center" vertical="center"/>
    </xf>
    <xf numFmtId="191" fontId="43" fillId="10" borderId="9" xfId="0" applyNumberFormat="1" applyFont="1" applyFill="1" applyBorder="1" applyAlignment="1">
      <alignment horizontal="center" vertical="center"/>
    </xf>
    <xf numFmtId="4" fontId="40" fillId="3" borderId="6" xfId="0" applyNumberFormat="1" applyFont="1" applyFill="1" applyBorder="1" applyAlignment="1">
      <alignment vertical="center"/>
    </xf>
    <xf numFmtId="3" fontId="43" fillId="0" borderId="9" xfId="0" applyNumberFormat="1" applyFont="1" applyBorder="1" applyAlignment="1">
      <alignment horizontal="center" vertical="center"/>
    </xf>
    <xf numFmtId="168" fontId="45" fillId="10" borderId="9" xfId="0" applyNumberFormat="1" applyFont="1" applyFill="1" applyBorder="1" applyAlignment="1">
      <alignment horizontal="center" vertical="center"/>
    </xf>
    <xf numFmtId="3" fontId="45" fillId="10" borderId="9" xfId="0" applyNumberFormat="1" applyFont="1" applyFill="1" applyBorder="1" applyAlignment="1">
      <alignment horizontal="center" vertical="center"/>
    </xf>
    <xf numFmtId="167" fontId="43" fillId="3" borderId="10" xfId="0" applyNumberFormat="1" applyFont="1" applyFill="1" applyBorder="1" applyAlignment="1">
      <alignment horizontal="center" vertical="center"/>
    </xf>
    <xf numFmtId="4" fontId="44" fillId="10" borderId="10" xfId="0" applyNumberFormat="1" applyFont="1" applyFill="1" applyBorder="1" applyAlignment="1">
      <alignment horizontal="center" vertical="center"/>
    </xf>
    <xf numFmtId="190" fontId="44" fillId="10" borderId="9" xfId="0" applyNumberFormat="1" applyFont="1" applyFill="1" applyBorder="1" applyAlignment="1">
      <alignment horizontal="center" vertical="center" wrapText="1"/>
    </xf>
    <xf numFmtId="190" fontId="44" fillId="0" borderId="9" xfId="0" applyNumberFormat="1" applyFont="1" applyBorder="1" applyAlignment="1">
      <alignment horizontal="center" vertical="center" wrapText="1"/>
    </xf>
    <xf numFmtId="10" fontId="43" fillId="0" borderId="9" xfId="0" applyNumberFormat="1" applyFont="1" applyBorder="1" applyAlignment="1">
      <alignment vertical="center"/>
    </xf>
    <xf numFmtId="191" fontId="43" fillId="0" borderId="9" xfId="0" applyNumberFormat="1" applyFont="1" applyBorder="1" applyAlignment="1">
      <alignment vertical="center"/>
    </xf>
    <xf numFmtId="4" fontId="43" fillId="0" borderId="9" xfId="0" applyNumberFormat="1" applyFont="1" applyBorder="1" applyAlignment="1">
      <alignment vertical="center"/>
    </xf>
    <xf numFmtId="0" fontId="30" fillId="0" borderId="0" xfId="0" applyFont="1" applyAlignment="1">
      <alignment wrapText="1"/>
    </xf>
    <xf numFmtId="0" fontId="30" fillId="0" borderId="0" xfId="0" applyFont="1" applyAlignment="1">
      <alignment horizontal="center" wrapText="1"/>
    </xf>
    <xf numFmtId="10" fontId="36" fillId="0" borderId="0" xfId="0" applyNumberFormat="1" applyFont="1" applyAlignment="1">
      <alignment horizontal="center" vertical="center"/>
    </xf>
    <xf numFmtId="3" fontId="36" fillId="0" borderId="0" xfId="0" applyNumberFormat="1" applyFont="1" applyAlignment="1">
      <alignment vertical="center"/>
    </xf>
    <xf numFmtId="9" fontId="46" fillId="0" borderId="0" xfId="0" applyNumberFormat="1" applyFont="1" applyAlignment="1">
      <alignment vertical="center" wrapText="1"/>
    </xf>
    <xf numFmtId="0" fontId="46" fillId="0" borderId="0" xfId="0" applyFont="1" applyAlignment="1">
      <alignment horizontal="center" vertical="center" wrapText="1"/>
    </xf>
    <xf numFmtId="4" fontId="34" fillId="0" borderId="9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4" fillId="3" borderId="6" xfId="0" applyFont="1" applyFill="1" applyBorder="1" applyAlignment="1">
      <alignment horizontal="center" vertical="center" wrapText="1"/>
    </xf>
    <xf numFmtId="0" fontId="25" fillId="3" borderId="87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50" fillId="0" borderId="0" xfId="0" applyFont="1" applyAlignment="1">
      <alignment vertical="center" wrapText="1"/>
    </xf>
    <xf numFmtId="0" fontId="51" fillId="0" borderId="0" xfId="0" applyFont="1" applyAlignment="1">
      <alignment vertical="center" wrapText="1"/>
    </xf>
    <xf numFmtId="193" fontId="23" fillId="0" borderId="0" xfId="0" applyNumberFormat="1" applyFont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/>
    </xf>
    <xf numFmtId="194" fontId="6" fillId="6" borderId="15" xfId="0" applyNumberFormat="1" applyFont="1" applyFill="1" applyBorder="1" applyAlignment="1">
      <alignment horizontal="center"/>
    </xf>
    <xf numFmtId="0" fontId="6" fillId="6" borderId="98" xfId="0" applyFont="1" applyFill="1" applyBorder="1" applyAlignment="1">
      <alignment horizontal="center"/>
    </xf>
    <xf numFmtId="194" fontId="6" fillId="6" borderId="98" xfId="0" applyNumberFormat="1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194" fontId="6" fillId="6" borderId="10" xfId="0" applyNumberFormat="1" applyFont="1" applyFill="1" applyBorder="1" applyAlignment="1">
      <alignment horizontal="center"/>
    </xf>
    <xf numFmtId="0" fontId="6" fillId="0" borderId="53" xfId="0" applyFont="1" applyBorder="1"/>
    <xf numFmtId="195" fontId="5" fillId="0" borderId="0" xfId="0" applyNumberFormat="1" applyFont="1"/>
    <xf numFmtId="194" fontId="5" fillId="0" borderId="0" xfId="0" applyNumberFormat="1" applyFont="1"/>
    <xf numFmtId="195" fontId="5" fillId="0" borderId="37" xfId="0" applyNumberFormat="1" applyFont="1" applyBorder="1"/>
    <xf numFmtId="0" fontId="6" fillId="6" borderId="12" xfId="0" applyFont="1" applyFill="1" applyBorder="1"/>
    <xf numFmtId="195" fontId="5" fillId="6" borderId="13" xfId="0" applyNumberFormat="1" applyFont="1" applyFill="1" applyBorder="1"/>
    <xf numFmtId="194" fontId="5" fillId="6" borderId="13" xfId="0" applyNumberFormat="1" applyFont="1" applyFill="1" applyBorder="1"/>
    <xf numFmtId="195" fontId="5" fillId="6" borderId="88" xfId="0" applyNumberFormat="1" applyFont="1" applyFill="1" applyBorder="1"/>
    <xf numFmtId="192" fontId="5" fillId="0" borderId="9" xfId="0" applyNumberFormat="1" applyFont="1" applyBorder="1" applyAlignment="1">
      <alignment horizontal="center" vertical="center"/>
    </xf>
    <xf numFmtId="192" fontId="5" fillId="0" borderId="9" xfId="0" applyNumberFormat="1" applyFont="1" applyBorder="1" applyAlignment="1">
      <alignment vertical="center"/>
    </xf>
    <xf numFmtId="0" fontId="5" fillId="0" borderId="9" xfId="0" applyFont="1" applyBorder="1" applyAlignment="1">
      <alignment wrapText="1"/>
    </xf>
    <xf numFmtId="192" fontId="5" fillId="0" borderId="9" xfId="0" applyNumberFormat="1" applyFont="1" applyBorder="1"/>
    <xf numFmtId="192" fontId="6" fillId="0" borderId="9" xfId="0" applyNumberFormat="1" applyFont="1" applyBorder="1"/>
    <xf numFmtId="10" fontId="6" fillId="6" borderId="10" xfId="0" applyNumberFormat="1" applyFont="1" applyFill="1" applyBorder="1" applyAlignment="1">
      <alignment horizontal="center" vertical="center"/>
    </xf>
    <xf numFmtId="0" fontId="6" fillId="0" borderId="1" xfId="0" applyFont="1" applyBorder="1"/>
    <xf numFmtId="195" fontId="5" fillId="0" borderId="2" xfId="0" applyNumberFormat="1" applyFont="1" applyBorder="1"/>
    <xf numFmtId="194" fontId="5" fillId="0" borderId="2" xfId="0" applyNumberFormat="1" applyFont="1" applyBorder="1"/>
    <xf numFmtId="195" fontId="5" fillId="0" borderId="3" xfId="0" applyNumberFormat="1" applyFont="1" applyBorder="1"/>
    <xf numFmtId="0" fontId="5" fillId="0" borderId="7" xfId="0" applyFont="1" applyBorder="1" applyAlignment="1">
      <alignment horizontal="left" wrapText="1"/>
    </xf>
    <xf numFmtId="0" fontId="5" fillId="0" borderId="7" xfId="0" applyFont="1" applyBorder="1" applyAlignment="1">
      <alignment horizontal="center" vertical="center"/>
    </xf>
    <xf numFmtId="192" fontId="5" fillId="0" borderId="7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0" fontId="32" fillId="0" borderId="9" xfId="0" applyFont="1" applyBorder="1"/>
    <xf numFmtId="0" fontId="32" fillId="0" borderId="9" xfId="0" applyFont="1" applyBorder="1" applyAlignment="1">
      <alignment horizontal="center"/>
    </xf>
    <xf numFmtId="192" fontId="32" fillId="0" borderId="9" xfId="0" applyNumberFormat="1" applyFont="1" applyBorder="1" applyAlignment="1">
      <alignment horizontal="center" vertical="center"/>
    </xf>
    <xf numFmtId="4" fontId="32" fillId="0" borderId="9" xfId="0" applyNumberFormat="1" applyFont="1" applyBorder="1" applyAlignment="1">
      <alignment horizontal="center" vertical="center"/>
    </xf>
    <xf numFmtId="2" fontId="32" fillId="0" borderId="9" xfId="0" applyNumberFormat="1" applyFont="1" applyBorder="1" applyAlignment="1">
      <alignment horizontal="center" vertical="center"/>
    </xf>
    <xf numFmtId="192" fontId="32" fillId="0" borderId="9" xfId="0" applyNumberFormat="1" applyFont="1" applyBorder="1" applyAlignment="1">
      <alignment vertical="center"/>
    </xf>
    <xf numFmtId="172" fontId="5" fillId="0" borderId="9" xfId="0" applyNumberFormat="1" applyFont="1" applyBorder="1" applyAlignment="1">
      <alignment wrapText="1"/>
    </xf>
    <xf numFmtId="192" fontId="5" fillId="0" borderId="0" xfId="0" applyNumberFormat="1" applyFont="1" applyAlignment="1">
      <alignment horizontal="center" vertical="center"/>
    </xf>
    <xf numFmtId="172" fontId="5" fillId="0" borderId="9" xfId="0" applyNumberFormat="1" applyFont="1" applyBorder="1"/>
    <xf numFmtId="9" fontId="5" fillId="0" borderId="0" xfId="0" applyNumberFormat="1" applyFont="1"/>
    <xf numFmtId="196" fontId="5" fillId="0" borderId="0" xfId="0" applyNumberFormat="1" applyFont="1"/>
    <xf numFmtId="4" fontId="6" fillId="0" borderId="0" xfId="0" applyNumberFormat="1" applyFont="1"/>
    <xf numFmtId="9" fontId="6" fillId="0" borderId="0" xfId="0" applyNumberFormat="1" applyFont="1"/>
    <xf numFmtId="197" fontId="5" fillId="0" borderId="0" xfId="0" applyNumberFormat="1" applyFont="1" applyAlignment="1">
      <alignment horizontal="center"/>
    </xf>
    <xf numFmtId="10" fontId="25" fillId="0" borderId="9" xfId="0" applyNumberFormat="1" applyFont="1" applyBorder="1" applyAlignment="1">
      <alignment vertical="center"/>
    </xf>
    <xf numFmtId="10" fontId="25" fillId="0" borderId="9" xfId="1" applyNumberFormat="1" applyFont="1" applyBorder="1" applyAlignment="1">
      <alignment vertical="center"/>
    </xf>
    <xf numFmtId="4" fontId="36" fillId="0" borderId="71" xfId="0" applyNumberFormat="1" applyFont="1" applyBorder="1" applyAlignment="1">
      <alignment vertical="center"/>
    </xf>
    <xf numFmtId="4" fontId="36" fillId="0" borderId="97" xfId="0" applyNumberFormat="1" applyFont="1" applyBorder="1" applyAlignment="1">
      <alignment vertical="center"/>
    </xf>
    <xf numFmtId="4" fontId="36" fillId="0" borderId="97" xfId="0" applyNumberFormat="1" applyFont="1" applyBorder="1" applyAlignment="1">
      <alignment horizontal="center" vertical="center"/>
    </xf>
    <xf numFmtId="10" fontId="37" fillId="0" borderId="97" xfId="0" applyNumberFormat="1" applyFont="1" applyBorder="1" applyAlignment="1">
      <alignment horizontal="center" vertical="center"/>
    </xf>
    <xf numFmtId="3" fontId="36" fillId="0" borderId="97" xfId="0" applyNumberFormat="1" applyFont="1" applyBorder="1" applyAlignment="1">
      <alignment horizontal="center" vertical="center"/>
    </xf>
    <xf numFmtId="4" fontId="36" fillId="0" borderId="81" xfId="0" applyNumberFormat="1" applyFont="1" applyBorder="1" applyAlignment="1">
      <alignment horizontal="center" vertical="center"/>
    </xf>
    <xf numFmtId="4" fontId="55" fillId="0" borderId="9" xfId="0" applyNumberFormat="1" applyFont="1" applyBorder="1" applyAlignment="1">
      <alignment horizontal="left" vertical="center" wrapText="1"/>
    </xf>
    <xf numFmtId="191" fontId="43" fillId="22" borderId="9" xfId="0" applyNumberFormat="1" applyFont="1" applyFill="1" applyBorder="1" applyAlignment="1">
      <alignment horizontal="center" vertical="center"/>
    </xf>
    <xf numFmtId="0" fontId="0" fillId="23" borderId="0" xfId="0" applyFill="1"/>
    <xf numFmtId="4" fontId="34" fillId="23" borderId="0" xfId="0" applyNumberFormat="1" applyFont="1" applyFill="1" applyAlignment="1">
      <alignment vertical="center"/>
    </xf>
    <xf numFmtId="4" fontId="40" fillId="23" borderId="0" xfId="0" applyNumberFormat="1" applyFont="1" applyFill="1" applyAlignment="1">
      <alignment vertical="center"/>
    </xf>
    <xf numFmtId="4" fontId="40" fillId="24" borderId="6" xfId="0" applyNumberFormat="1" applyFont="1" applyFill="1" applyBorder="1" applyAlignment="1">
      <alignment vertical="center"/>
    </xf>
    <xf numFmtId="4" fontId="34" fillId="24" borderId="6" xfId="0" applyNumberFormat="1" applyFont="1" applyFill="1" applyBorder="1" applyAlignment="1">
      <alignment vertical="center"/>
    </xf>
    <xf numFmtId="4" fontId="30" fillId="23" borderId="0" xfId="0" applyNumberFormat="1" applyFont="1" applyFill="1" applyAlignment="1">
      <alignment vertical="center"/>
    </xf>
    <xf numFmtId="10" fontId="30" fillId="23" borderId="0" xfId="0" applyNumberFormat="1" applyFont="1" applyFill="1" applyAlignment="1">
      <alignment vertical="center"/>
    </xf>
    <xf numFmtId="10" fontId="34" fillId="23" borderId="0" xfId="0" applyNumberFormat="1" applyFont="1" applyFill="1" applyAlignment="1">
      <alignment vertical="center"/>
    </xf>
    <xf numFmtId="4" fontId="40" fillId="24" borderId="97" xfId="0" applyNumberFormat="1" applyFont="1" applyFill="1" applyBorder="1" applyAlignment="1">
      <alignment vertical="center"/>
    </xf>
    <xf numFmtId="4" fontId="44" fillId="24" borderId="10" xfId="0" applyNumberFormat="1" applyFont="1" applyFill="1" applyBorder="1" applyAlignment="1">
      <alignment horizontal="center" vertical="center"/>
    </xf>
    <xf numFmtId="4" fontId="44" fillId="24" borderId="9" xfId="0" applyNumberFormat="1" applyFont="1" applyFill="1" applyBorder="1" applyAlignment="1">
      <alignment horizontal="center" vertical="center" wrapText="1"/>
    </xf>
    <xf numFmtId="190" fontId="44" fillId="24" borderId="9" xfId="0" applyNumberFormat="1" applyFont="1" applyFill="1" applyBorder="1" applyAlignment="1">
      <alignment horizontal="center" vertical="center" wrapText="1"/>
    </xf>
    <xf numFmtId="10" fontId="44" fillId="24" borderId="9" xfId="0" applyNumberFormat="1" applyFont="1" applyFill="1" applyBorder="1" applyAlignment="1">
      <alignment horizontal="center" vertical="center" wrapText="1"/>
    </xf>
    <xf numFmtId="168" fontId="44" fillId="24" borderId="9" xfId="0" applyNumberFormat="1" applyFont="1" applyFill="1" applyBorder="1" applyAlignment="1">
      <alignment horizontal="center" vertical="center"/>
    </xf>
    <xf numFmtId="3" fontId="44" fillId="24" borderId="9" xfId="0" applyNumberFormat="1" applyFont="1" applyFill="1" applyBorder="1" applyAlignment="1">
      <alignment horizontal="center" vertical="center"/>
    </xf>
    <xf numFmtId="4" fontId="42" fillId="25" borderId="10" xfId="0" applyNumberFormat="1" applyFont="1" applyFill="1" applyBorder="1" applyAlignment="1">
      <alignment horizontal="center" vertical="center"/>
    </xf>
    <xf numFmtId="168" fontId="44" fillId="27" borderId="9" xfId="0" applyNumberFormat="1" applyFont="1" applyFill="1" applyBorder="1" applyAlignment="1">
      <alignment horizontal="center" vertical="center"/>
    </xf>
    <xf numFmtId="4" fontId="55" fillId="26" borderId="9" xfId="0" applyNumberFormat="1" applyFont="1" applyFill="1" applyBorder="1" applyAlignment="1">
      <alignment horizontal="left" vertical="center" wrapText="1"/>
    </xf>
    <xf numFmtId="4" fontId="55" fillId="28" borderId="9" xfId="0" applyNumberFormat="1" applyFont="1" applyFill="1" applyBorder="1" applyAlignment="1">
      <alignment horizontal="left" vertical="center" wrapText="1"/>
    </xf>
    <xf numFmtId="168" fontId="43" fillId="29" borderId="9" xfId="0" applyNumberFormat="1" applyFont="1" applyFill="1" applyBorder="1" applyAlignment="1">
      <alignment horizontal="center" vertical="center"/>
    </xf>
    <xf numFmtId="168" fontId="25" fillId="29" borderId="9" xfId="0" applyNumberFormat="1" applyFont="1" applyFill="1" applyBorder="1" applyAlignment="1">
      <alignment vertical="center"/>
    </xf>
    <xf numFmtId="4" fontId="9" fillId="10" borderId="9" xfId="0" applyNumberFormat="1" applyFont="1" applyFill="1" applyBorder="1" applyAlignment="1">
      <alignment horizontal="center" vertical="center" wrapText="1"/>
    </xf>
    <xf numFmtId="4" fontId="24" fillId="0" borderId="9" xfId="0" applyNumberFormat="1" applyFont="1" applyBorder="1" applyAlignment="1">
      <alignment horizontal="center" vertical="center" wrapText="1"/>
    </xf>
    <xf numFmtId="0" fontId="8" fillId="30" borderId="0" xfId="0" applyFont="1" applyFill="1" applyAlignment="1">
      <alignment horizontal="center"/>
    </xf>
    <xf numFmtId="0" fontId="0" fillId="30" borderId="0" xfId="0" applyFill="1"/>
    <xf numFmtId="10" fontId="8" fillId="23" borderId="9" xfId="0" applyNumberFormat="1" applyFont="1" applyFill="1" applyBorder="1" applyAlignment="1">
      <alignment horizontal="center" vertical="center"/>
    </xf>
    <xf numFmtId="165" fontId="23" fillId="23" borderId="9" xfId="0" applyNumberFormat="1" applyFont="1" applyFill="1" applyBorder="1" applyAlignment="1">
      <alignment vertical="center"/>
    </xf>
    <xf numFmtId="0" fontId="6" fillId="0" borderId="97" xfId="0" applyFont="1" applyBorder="1" applyAlignment="1">
      <alignment vertical="center"/>
    </xf>
    <xf numFmtId="0" fontId="5" fillId="0" borderId="97" xfId="0" applyFont="1" applyBorder="1" applyAlignment="1">
      <alignment vertical="center"/>
    </xf>
    <xf numFmtId="2" fontId="5" fillId="0" borderId="97" xfId="0" applyNumberFormat="1" applyFont="1" applyBorder="1" applyAlignment="1">
      <alignment vertical="center"/>
    </xf>
    <xf numFmtId="164" fontId="5" fillId="0" borderId="97" xfId="0" applyNumberFormat="1" applyFont="1" applyBorder="1" applyAlignment="1">
      <alignment horizontal="center" vertical="center"/>
    </xf>
    <xf numFmtId="0" fontId="6" fillId="6" borderId="105" xfId="0" applyFont="1" applyFill="1" applyBorder="1" applyAlignment="1">
      <alignment horizontal="center" vertical="center" wrapText="1"/>
    </xf>
    <xf numFmtId="0" fontId="6" fillId="6" borderId="105" xfId="0" applyFont="1" applyFill="1" applyBorder="1" applyAlignment="1">
      <alignment horizontal="left" vertical="center" wrapText="1"/>
    </xf>
    <xf numFmtId="2" fontId="6" fillId="6" borderId="105" xfId="0" applyNumberFormat="1" applyFont="1" applyFill="1" applyBorder="1" applyAlignment="1">
      <alignment horizontal="center" vertical="center" wrapText="1"/>
    </xf>
    <xf numFmtId="164" fontId="6" fillId="6" borderId="105" xfId="0" applyNumberFormat="1" applyFont="1" applyFill="1" applyBorder="1" applyAlignment="1">
      <alignment horizontal="center" vertical="center" wrapText="1"/>
    </xf>
    <xf numFmtId="0" fontId="6" fillId="3" borderId="105" xfId="0" applyFont="1" applyFill="1" applyBorder="1" applyAlignment="1">
      <alignment horizontal="center" vertical="center" wrapText="1"/>
    </xf>
    <xf numFmtId="0" fontId="5" fillId="3" borderId="105" xfId="0" applyFont="1" applyFill="1" applyBorder="1" applyAlignment="1">
      <alignment horizontal="left" vertical="center" wrapText="1"/>
    </xf>
    <xf numFmtId="0" fontId="6" fillId="6" borderId="105" xfId="0" applyFont="1" applyFill="1" applyBorder="1" applyAlignment="1">
      <alignment horizontal="center" vertical="center"/>
    </xf>
    <xf numFmtId="0" fontId="6" fillId="6" borderId="105" xfId="0" applyFont="1" applyFill="1" applyBorder="1" applyAlignment="1">
      <alignment vertical="center"/>
    </xf>
    <xf numFmtId="0" fontId="6" fillId="0" borderId="105" xfId="0" applyFont="1" applyBorder="1" applyAlignment="1">
      <alignment horizontal="center" vertical="center"/>
    </xf>
    <xf numFmtId="0" fontId="5" fillId="0" borderId="105" xfId="0" applyFont="1" applyBorder="1" applyAlignment="1">
      <alignment vertical="center" wrapText="1"/>
    </xf>
    <xf numFmtId="2" fontId="5" fillId="3" borderId="105" xfId="0" applyNumberFormat="1" applyFont="1" applyFill="1" applyBorder="1" applyAlignment="1">
      <alignment horizontal="center" vertical="center"/>
    </xf>
    <xf numFmtId="166" fontId="5" fillId="0" borderId="105" xfId="0" applyNumberFormat="1" applyFont="1" applyBorder="1" applyAlignment="1">
      <alignment horizontal="center" vertical="center"/>
    </xf>
    <xf numFmtId="164" fontId="5" fillId="3" borderId="105" xfId="0" applyNumberFormat="1" applyFont="1" applyFill="1" applyBorder="1" applyAlignment="1">
      <alignment horizontal="center" vertical="center"/>
    </xf>
    <xf numFmtId="2" fontId="5" fillId="0" borderId="105" xfId="0" applyNumberFormat="1" applyFont="1" applyBorder="1" applyAlignment="1">
      <alignment horizontal="center" vertical="center"/>
    </xf>
    <xf numFmtId="164" fontId="5" fillId="0" borderId="105" xfId="0" applyNumberFormat="1" applyFont="1" applyBorder="1" applyAlignment="1">
      <alignment horizontal="center" vertical="center"/>
    </xf>
    <xf numFmtId="0" fontId="5" fillId="0" borderId="105" xfId="0" applyFont="1" applyBorder="1" applyAlignment="1">
      <alignment vertical="center"/>
    </xf>
    <xf numFmtId="0" fontId="6" fillId="0" borderId="105" xfId="0" applyFont="1" applyBorder="1" applyAlignment="1">
      <alignment vertical="center"/>
    </xf>
    <xf numFmtId="0" fontId="6" fillId="3" borderId="105" xfId="0" applyFont="1" applyFill="1" applyBorder="1" applyAlignment="1">
      <alignment horizontal="center" vertical="center"/>
    </xf>
    <xf numFmtId="165" fontId="6" fillId="6" borderId="105" xfId="0" applyNumberFormat="1" applyFont="1" applyFill="1" applyBorder="1" applyAlignment="1">
      <alignment horizontal="right" vertical="center" wrapText="1"/>
    </xf>
    <xf numFmtId="165" fontId="5" fillId="3" borderId="105" xfId="0" applyNumberFormat="1" applyFont="1" applyFill="1" applyBorder="1" applyAlignment="1">
      <alignment horizontal="right" vertical="center"/>
    </xf>
    <xf numFmtId="165" fontId="6" fillId="0" borderId="105" xfId="0" applyNumberFormat="1" applyFont="1" applyBorder="1" applyAlignment="1">
      <alignment horizontal="right" vertical="center"/>
    </xf>
    <xf numFmtId="165" fontId="5" fillId="0" borderId="105" xfId="0" applyNumberFormat="1" applyFont="1" applyBorder="1" applyAlignment="1">
      <alignment horizontal="right" vertical="center"/>
    </xf>
    <xf numFmtId="165" fontId="27" fillId="23" borderId="9" xfId="0" applyNumberFormat="1" applyFont="1" applyFill="1" applyBorder="1" applyAlignment="1">
      <alignment vertical="center"/>
    </xf>
    <xf numFmtId="0" fontId="25" fillId="0" borderId="9" xfId="4" applyFont="1" applyBorder="1" applyAlignment="1">
      <alignment horizontal="center" vertical="center"/>
    </xf>
    <xf numFmtId="0" fontId="8" fillId="0" borderId="9" xfId="4" applyFont="1" applyBorder="1" applyAlignment="1">
      <alignment horizontal="center" vertical="center"/>
    </xf>
    <xf numFmtId="0" fontId="8" fillId="32" borderId="9" xfId="0" applyFont="1" applyFill="1" applyBorder="1" applyAlignment="1">
      <alignment horizontal="center" vertical="center"/>
    </xf>
    <xf numFmtId="3" fontId="44" fillId="10" borderId="10" xfId="0" applyNumberFormat="1" applyFont="1" applyFill="1" applyBorder="1" applyAlignment="1">
      <alignment horizontal="center" vertical="center"/>
    </xf>
    <xf numFmtId="3" fontId="8" fillId="0" borderId="105" xfId="0" applyNumberFormat="1" applyFont="1" applyBorder="1" applyAlignment="1">
      <alignment horizontal="center" vertical="center" wrapText="1"/>
    </xf>
    <xf numFmtId="9" fontId="8" fillId="0" borderId="105" xfId="0" applyNumberFormat="1" applyFont="1" applyBorder="1" applyAlignment="1">
      <alignment horizontal="center" vertical="center" wrapText="1"/>
    </xf>
    <xf numFmtId="165" fontId="8" fillId="0" borderId="105" xfId="0" applyNumberFormat="1" applyFont="1" applyBorder="1" applyAlignment="1">
      <alignment horizontal="right" vertical="center" wrapText="1"/>
    </xf>
    <xf numFmtId="168" fontId="8" fillId="0" borderId="105" xfId="0" applyNumberFormat="1" applyFont="1" applyBorder="1" applyAlignment="1">
      <alignment horizontal="right" vertical="center" wrapText="1"/>
    </xf>
    <xf numFmtId="4" fontId="8" fillId="0" borderId="105" xfId="0" applyNumberFormat="1" applyFont="1" applyBorder="1" applyAlignment="1">
      <alignment vertical="center" wrapText="1"/>
    </xf>
    <xf numFmtId="165" fontId="8" fillId="0" borderId="105" xfId="0" applyNumberFormat="1" applyFont="1" applyBorder="1" applyAlignment="1">
      <alignment vertical="center" wrapText="1"/>
    </xf>
    <xf numFmtId="168" fontId="8" fillId="0" borderId="105" xfId="0" applyNumberFormat="1" applyFont="1" applyBorder="1" applyAlignment="1">
      <alignment vertical="center" wrapText="1"/>
    </xf>
    <xf numFmtId="165" fontId="8" fillId="33" borderId="43" xfId="0" applyNumberFormat="1" applyFont="1" applyFill="1" applyBorder="1" applyAlignment="1">
      <alignment vertical="center" wrapText="1"/>
    </xf>
    <xf numFmtId="9" fontId="8" fillId="0" borderId="0" xfId="1" applyFont="1"/>
    <xf numFmtId="4" fontId="8" fillId="23" borderId="105" xfId="0" applyNumberFormat="1" applyFont="1" applyFill="1" applyBorder="1" applyAlignment="1">
      <alignment horizontal="left" vertical="center" wrapText="1"/>
    </xf>
    <xf numFmtId="190" fontId="0" fillId="21" borderId="0" xfId="0" applyNumberFormat="1" applyFill="1" applyAlignment="1">
      <alignment vertical="center"/>
    </xf>
    <xf numFmtId="170" fontId="12" fillId="0" borderId="0" xfId="0" applyNumberFormat="1" applyFont="1" applyAlignment="1">
      <alignment horizontal="center" vertical="center"/>
    </xf>
    <xf numFmtId="0" fontId="5" fillId="3" borderId="105" xfId="0" applyFont="1" applyFill="1" applyBorder="1" applyAlignment="1">
      <alignment horizontal="center" vertical="center" wrapText="1"/>
    </xf>
    <xf numFmtId="2" fontId="5" fillId="3" borderId="105" xfId="0" applyNumberFormat="1" applyFont="1" applyFill="1" applyBorder="1" applyAlignment="1">
      <alignment horizontal="center" vertical="center" wrapText="1"/>
    </xf>
    <xf numFmtId="164" fontId="5" fillId="3" borderId="105" xfId="0" applyNumberFormat="1" applyFont="1" applyFill="1" applyBorder="1" applyAlignment="1">
      <alignment horizontal="center" vertical="center" wrapText="1"/>
    </xf>
    <xf numFmtId="165" fontId="5" fillId="3" borderId="105" xfId="0" applyNumberFormat="1" applyFont="1" applyFill="1" applyBorder="1" applyAlignment="1">
      <alignment horizontal="right" vertical="center" wrapText="1"/>
    </xf>
    <xf numFmtId="0" fontId="24" fillId="0" borderId="9" xfId="0" applyFont="1" applyBorder="1" applyAlignment="1">
      <alignment horizontal="center" vertical="center"/>
    </xf>
    <xf numFmtId="198" fontId="8" fillId="0" borderId="0" xfId="0" applyNumberFormat="1" applyFont="1"/>
    <xf numFmtId="44" fontId="8" fillId="0" borderId="0" xfId="3" applyFont="1"/>
    <xf numFmtId="0" fontId="23" fillId="0" borderId="97" xfId="0" applyFont="1" applyBorder="1" applyAlignment="1">
      <alignment horizontal="center" vertical="center"/>
    </xf>
    <xf numFmtId="0" fontId="48" fillId="3" borderId="97" xfId="0" applyFont="1" applyFill="1" applyBorder="1" applyAlignment="1">
      <alignment horizontal="center" vertical="center" wrapText="1"/>
    </xf>
    <xf numFmtId="0" fontId="40" fillId="34" borderId="9" xfId="0" applyFont="1" applyFill="1" applyBorder="1" applyAlignment="1">
      <alignment horizontal="center" vertical="center" wrapText="1"/>
    </xf>
    <xf numFmtId="0" fontId="49" fillId="34" borderId="9" xfId="0" applyFont="1" applyFill="1" applyBorder="1" applyAlignment="1">
      <alignment horizontal="center" vertical="center" wrapText="1"/>
    </xf>
    <xf numFmtId="0" fontId="44" fillId="34" borderId="9" xfId="0" applyFont="1" applyFill="1" applyBorder="1" applyAlignment="1">
      <alignment horizontal="center" vertical="center" wrapText="1"/>
    </xf>
    <xf numFmtId="0" fontId="44" fillId="34" borderId="12" xfId="0" applyFont="1" applyFill="1" applyBorder="1" applyAlignment="1">
      <alignment horizontal="center" vertical="center" wrapText="1"/>
    </xf>
    <xf numFmtId="0" fontId="27" fillId="35" borderId="105" xfId="0" applyFont="1" applyFill="1" applyBorder="1" applyAlignment="1">
      <alignment horizontal="center" vertical="center"/>
    </xf>
    <xf numFmtId="4" fontId="8" fillId="23" borderId="105" xfId="0" applyNumberFormat="1" applyFont="1" applyFill="1" applyBorder="1" applyAlignment="1">
      <alignment vertical="center" wrapText="1"/>
    </xf>
    <xf numFmtId="0" fontId="61" fillId="0" borderId="97" xfId="5">
      <alignment vertical="center"/>
    </xf>
    <xf numFmtId="0" fontId="65" fillId="37" borderId="97" xfId="5" applyFont="1" applyFill="1" applyAlignment="1">
      <alignment horizontal="right"/>
    </xf>
    <xf numFmtId="0" fontId="66" fillId="37" borderId="97" xfId="5" applyFont="1" applyFill="1" applyAlignment="1"/>
    <xf numFmtId="3" fontId="66" fillId="37" borderId="97" xfId="5" applyNumberFormat="1" applyFont="1" applyFill="1" applyAlignment="1"/>
    <xf numFmtId="0" fontId="65" fillId="37" borderId="97" xfId="5" applyFont="1" applyFill="1" applyAlignment="1">
      <alignment horizontal="center"/>
    </xf>
    <xf numFmtId="0" fontId="66" fillId="37" borderId="105" xfId="5" applyFont="1" applyFill="1" applyBorder="1" applyAlignment="1">
      <alignment horizontal="center"/>
    </xf>
    <xf numFmtId="0" fontId="65" fillId="37" borderId="97" xfId="5" applyFont="1" applyFill="1" applyAlignment="1"/>
    <xf numFmtId="0" fontId="65" fillId="37" borderId="106" xfId="5" applyFont="1" applyFill="1" applyBorder="1" applyAlignment="1">
      <alignment horizontal="center"/>
    </xf>
    <xf numFmtId="0" fontId="65" fillId="37" borderId="123" xfId="5" applyFont="1" applyFill="1" applyBorder="1" applyAlignment="1">
      <alignment horizontal="center"/>
    </xf>
    <xf numFmtId="0" fontId="65" fillId="37" borderId="108" xfId="5" applyFont="1" applyFill="1" applyBorder="1" applyAlignment="1">
      <alignment horizontal="center"/>
    </xf>
    <xf numFmtId="3" fontId="65" fillId="37" borderId="124" xfId="5" applyNumberFormat="1" applyFont="1" applyFill="1" applyBorder="1" applyAlignment="1">
      <alignment horizontal="center"/>
    </xf>
    <xf numFmtId="0" fontId="66" fillId="37" borderId="125" xfId="5" applyFont="1" applyFill="1" applyBorder="1" applyAlignment="1">
      <alignment vertical="center" wrapText="1"/>
    </xf>
    <xf numFmtId="0" fontId="66" fillId="37" borderId="121" xfId="5" applyFont="1" applyFill="1" applyBorder="1" applyAlignment="1">
      <alignment horizontal="center" vertical="center" wrapText="1"/>
    </xf>
    <xf numFmtId="201" fontId="66" fillId="37" borderId="121" xfId="5" applyNumberFormat="1" applyFont="1" applyFill="1" applyBorder="1" applyAlignment="1">
      <alignment horizontal="center" vertical="center"/>
    </xf>
    <xf numFmtId="0" fontId="66" fillId="37" borderId="121" xfId="5" applyFont="1" applyFill="1" applyBorder="1" applyAlignment="1">
      <alignment horizontal="center" vertical="center"/>
    </xf>
    <xf numFmtId="201" fontId="66" fillId="37" borderId="126" xfId="5" applyNumberFormat="1" applyFont="1" applyFill="1" applyBorder="1" applyAlignment="1">
      <alignment horizontal="center" vertical="center"/>
    </xf>
    <xf numFmtId="3" fontId="66" fillId="37" borderId="122" xfId="5" applyNumberFormat="1" applyFont="1" applyFill="1" applyBorder="1">
      <alignment vertical="center"/>
    </xf>
    <xf numFmtId="0" fontId="66" fillId="37" borderId="125" xfId="5" applyFont="1" applyFill="1" applyBorder="1" applyAlignment="1"/>
    <xf numFmtId="0" fontId="66" fillId="37" borderId="121" xfId="5" applyFont="1" applyFill="1" applyBorder="1" applyAlignment="1"/>
    <xf numFmtId="0" fontId="66" fillId="37" borderId="125" xfId="5" applyFont="1" applyFill="1" applyBorder="1">
      <alignment vertical="center"/>
    </xf>
    <xf numFmtId="0" fontId="66" fillId="37" borderId="121" xfId="5" applyFont="1" applyFill="1" applyBorder="1">
      <alignment vertical="center"/>
    </xf>
    <xf numFmtId="2" fontId="66" fillId="37" borderId="121" xfId="5" applyNumberFormat="1" applyFont="1" applyFill="1" applyBorder="1" applyAlignment="1">
      <alignment horizontal="center" vertical="center"/>
    </xf>
    <xf numFmtId="0" fontId="66" fillId="37" borderId="127" xfId="5" applyFont="1" applyFill="1" applyBorder="1" applyAlignment="1"/>
    <xf numFmtId="0" fontId="66" fillId="37" borderId="128" xfId="5" applyFont="1" applyFill="1" applyBorder="1" applyAlignment="1"/>
    <xf numFmtId="0" fontId="66" fillId="37" borderId="128" xfId="5" applyFont="1" applyFill="1" applyBorder="1" applyAlignment="1">
      <alignment horizontal="center" vertical="center"/>
    </xf>
    <xf numFmtId="201" fontId="66" fillId="37" borderId="128" xfId="5" applyNumberFormat="1" applyFont="1" applyFill="1" applyBorder="1" applyAlignment="1">
      <alignment horizontal="center" vertical="center"/>
    </xf>
    <xf numFmtId="201" fontId="66" fillId="37" borderId="129" xfId="5" applyNumberFormat="1" applyFont="1" applyFill="1" applyBorder="1" applyAlignment="1">
      <alignment horizontal="center" vertical="center"/>
    </xf>
    <xf numFmtId="201" fontId="66" fillId="37" borderId="124" xfId="5" applyNumberFormat="1" applyFont="1" applyFill="1" applyBorder="1" applyAlignment="1">
      <alignment horizontal="right"/>
    </xf>
    <xf numFmtId="0" fontId="65" fillId="37" borderId="123" xfId="5" applyFont="1" applyFill="1" applyBorder="1" applyAlignment="1">
      <alignment horizontal="centerContinuous"/>
    </xf>
    <xf numFmtId="0" fontId="65" fillId="37" borderId="130" xfId="5" applyFont="1" applyFill="1" applyBorder="1" applyAlignment="1">
      <alignment horizontal="center"/>
    </xf>
    <xf numFmtId="0" fontId="66" fillId="37" borderId="131" xfId="5" applyFont="1" applyFill="1" applyBorder="1" applyAlignment="1">
      <alignment horizontal="center" vertical="center"/>
    </xf>
    <xf numFmtId="201" fontId="66" fillId="37" borderId="131" xfId="5" applyNumberFormat="1" applyFont="1" applyFill="1" applyBorder="1" applyAlignment="1">
      <alignment horizontal="center" vertical="center"/>
    </xf>
    <xf numFmtId="0" fontId="66" fillId="37" borderId="116" xfId="5" applyFont="1" applyFill="1" applyBorder="1">
      <alignment vertical="center"/>
    </xf>
    <xf numFmtId="0" fontId="66" fillId="37" borderId="132" xfId="5" applyFont="1" applyFill="1" applyBorder="1">
      <alignment vertical="center"/>
    </xf>
    <xf numFmtId="0" fontId="66" fillId="37" borderId="132" xfId="5" applyFont="1" applyFill="1" applyBorder="1" applyAlignment="1">
      <alignment horizontal="center" vertical="center"/>
    </xf>
    <xf numFmtId="201" fontId="66" fillId="37" borderId="132" xfId="5" applyNumberFormat="1" applyFont="1" applyFill="1" applyBorder="1" applyAlignment="1">
      <alignment horizontal="center" vertical="center"/>
    </xf>
    <xf numFmtId="3" fontId="66" fillId="37" borderId="118" xfId="5" applyNumberFormat="1" applyFont="1" applyFill="1" applyBorder="1">
      <alignment vertical="center"/>
    </xf>
    <xf numFmtId="0" fontId="65" fillId="37" borderId="106" xfId="5" applyFont="1" applyFill="1" applyBorder="1" applyAlignment="1"/>
    <xf numFmtId="0" fontId="65" fillId="37" borderId="130" xfId="5" applyFont="1" applyFill="1" applyBorder="1" applyAlignment="1"/>
    <xf numFmtId="201" fontId="66" fillId="37" borderId="134" xfId="5" applyNumberFormat="1" applyFont="1" applyFill="1" applyBorder="1" applyAlignment="1">
      <alignment horizontal="center" vertical="center"/>
    </xf>
    <xf numFmtId="3" fontId="66" fillId="37" borderId="135" xfId="5" applyNumberFormat="1" applyFont="1" applyFill="1" applyBorder="1">
      <alignment vertical="center"/>
    </xf>
    <xf numFmtId="0" fontId="66" fillId="37" borderId="105" xfId="5" applyFont="1" applyFill="1" applyBorder="1">
      <alignment vertical="center"/>
    </xf>
    <xf numFmtId="0" fontId="66" fillId="37" borderId="127" xfId="5" applyFont="1" applyFill="1" applyBorder="1">
      <alignment vertical="center"/>
    </xf>
    <xf numFmtId="0" fontId="66" fillId="37" borderId="136" xfId="5" applyFont="1" applyFill="1" applyBorder="1">
      <alignment vertical="center"/>
    </xf>
    <xf numFmtId="3" fontId="66" fillId="37" borderId="137" xfId="5" applyNumberFormat="1" applyFont="1" applyFill="1" applyBorder="1">
      <alignment vertical="center"/>
    </xf>
    <xf numFmtId="0" fontId="65" fillId="0" borderId="138" xfId="5" applyFont="1" applyBorder="1" applyAlignment="1">
      <alignment horizontal="center"/>
    </xf>
    <xf numFmtId="0" fontId="65" fillId="0" borderId="123" xfId="5" applyFont="1" applyBorder="1" applyAlignment="1">
      <alignment horizontal="centerContinuous"/>
    </xf>
    <xf numFmtId="0" fontId="65" fillId="0" borderId="130" xfId="5" applyFont="1" applyBorder="1" applyAlignment="1">
      <alignment horizontal="center"/>
    </xf>
    <xf numFmtId="0" fontId="65" fillId="0" borderId="139" xfId="5" applyFont="1" applyBorder="1" applyAlignment="1">
      <alignment horizontal="center"/>
    </xf>
    <xf numFmtId="3" fontId="65" fillId="0" borderId="124" xfId="5" applyNumberFormat="1" applyFont="1" applyBorder="1" applyAlignment="1">
      <alignment horizontal="center"/>
    </xf>
    <xf numFmtId="203" fontId="66" fillId="0" borderId="140" xfId="7" applyNumberFormat="1" applyFont="1" applyBorder="1" applyAlignment="1" applyProtection="1"/>
    <xf numFmtId="201" fontId="66" fillId="0" borderId="126" xfId="5" applyNumberFormat="1" applyFont="1" applyBorder="1" applyAlignment="1">
      <alignment horizontal="center" vertical="center"/>
    </xf>
    <xf numFmtId="3" fontId="66" fillId="0" borderId="122" xfId="5" applyNumberFormat="1" applyFont="1" applyBorder="1">
      <alignment vertical="center"/>
    </xf>
    <xf numFmtId="0" fontId="66" fillId="0" borderId="141" xfId="5" applyFont="1" applyBorder="1">
      <alignment vertical="center"/>
    </xf>
    <xf numFmtId="3" fontId="66" fillId="0" borderId="140" xfId="5" applyNumberFormat="1" applyFont="1" applyBorder="1" applyAlignment="1">
      <alignment horizontal="center" vertical="center"/>
    </xf>
    <xf numFmtId="203" fontId="66" fillId="0" borderId="105" xfId="7" applyNumberFormat="1" applyFont="1" applyBorder="1" applyAlignment="1" applyProtection="1">
      <alignment vertical="center"/>
    </xf>
    <xf numFmtId="0" fontId="66" fillId="0" borderId="121" xfId="5" applyFont="1" applyBorder="1" applyAlignment="1">
      <alignment horizontal="center" vertical="center"/>
    </xf>
    <xf numFmtId="0" fontId="66" fillId="0" borderId="142" xfId="5" applyFont="1" applyBorder="1">
      <alignment vertical="center"/>
    </xf>
    <xf numFmtId="3" fontId="66" fillId="0" borderId="105" xfId="5" applyNumberFormat="1" applyFont="1" applyBorder="1" applyAlignment="1">
      <alignment horizontal="center" vertical="center"/>
    </xf>
    <xf numFmtId="201" fontId="66" fillId="0" borderId="119" xfId="5" applyNumberFormat="1" applyFont="1" applyBorder="1">
      <alignment vertical="center"/>
    </xf>
    <xf numFmtId="201" fontId="66" fillId="0" borderId="105" xfId="5" applyNumberFormat="1" applyFont="1" applyBorder="1">
      <alignment vertical="center"/>
    </xf>
    <xf numFmtId="0" fontId="66" fillId="0" borderId="105" xfId="5" applyFont="1" applyBorder="1" applyAlignment="1">
      <alignment horizontal="center" vertical="center"/>
    </xf>
    <xf numFmtId="0" fontId="66" fillId="0" borderId="143" xfId="5" applyFont="1" applyBorder="1">
      <alignment vertical="center"/>
    </xf>
    <xf numFmtId="3" fontId="66" fillId="0" borderId="136" xfId="5" applyNumberFormat="1" applyFont="1" applyBorder="1" applyAlignment="1">
      <alignment horizontal="center" vertical="center"/>
    </xf>
    <xf numFmtId="201" fontId="66" fillId="0" borderId="144" xfId="5" applyNumberFormat="1" applyFont="1" applyBorder="1">
      <alignment vertical="center"/>
    </xf>
    <xf numFmtId="201" fontId="66" fillId="0" borderId="136" xfId="5" applyNumberFormat="1" applyFont="1" applyBorder="1">
      <alignment vertical="center"/>
    </xf>
    <xf numFmtId="0" fontId="66" fillId="0" borderId="136" xfId="5" applyFont="1" applyBorder="1" applyAlignment="1">
      <alignment horizontal="center" vertical="center"/>
    </xf>
    <xf numFmtId="201" fontId="66" fillId="0" borderId="145" xfId="5" applyNumberFormat="1" applyFont="1" applyBorder="1" applyAlignment="1">
      <alignment horizontal="center" vertical="center"/>
    </xf>
    <xf numFmtId="3" fontId="66" fillId="0" borderId="118" xfId="5" applyNumberFormat="1" applyFont="1" applyBorder="1">
      <alignment vertical="center"/>
    </xf>
    <xf numFmtId="0" fontId="66" fillId="37" borderId="97" xfId="5" applyFont="1" applyFill="1" applyAlignment="1">
      <alignment horizontal="center"/>
    </xf>
    <xf numFmtId="0" fontId="65" fillId="37" borderId="97" xfId="5" applyFont="1" applyFill="1" applyAlignment="1">
      <alignment horizontal="centerContinuous" vertical="center"/>
    </xf>
    <xf numFmtId="201" fontId="67" fillId="37" borderId="124" xfId="5" applyNumberFormat="1" applyFont="1" applyFill="1" applyBorder="1" applyAlignment="1">
      <alignment horizontal="right"/>
    </xf>
    <xf numFmtId="0" fontId="66" fillId="0" borderId="97" xfId="5" applyFont="1" applyAlignment="1"/>
    <xf numFmtId="166" fontId="66" fillId="37" borderId="131" xfId="5" applyNumberFormat="1" applyFont="1" applyFill="1" applyBorder="1" applyAlignment="1">
      <alignment horizontal="center" vertical="center"/>
    </xf>
    <xf numFmtId="0" fontId="65" fillId="37" borderId="97" xfId="5" applyFont="1" applyFill="1" applyAlignment="1">
      <alignment horizontal="center" vertical="center"/>
    </xf>
    <xf numFmtId="0" fontId="40" fillId="34" borderId="15" xfId="0" applyFont="1" applyFill="1" applyBorder="1" applyAlignment="1">
      <alignment horizontal="center" vertical="center" wrapText="1"/>
    </xf>
    <xf numFmtId="0" fontId="49" fillId="34" borderId="15" xfId="0" applyFont="1" applyFill="1" applyBorder="1" applyAlignment="1">
      <alignment horizontal="center" vertical="center" wrapText="1"/>
    </xf>
    <xf numFmtId="0" fontId="44" fillId="34" borderId="15" xfId="0" applyFont="1" applyFill="1" applyBorder="1" applyAlignment="1">
      <alignment horizontal="center" vertical="center" wrapText="1"/>
    </xf>
    <xf numFmtId="0" fontId="44" fillId="34" borderId="69" xfId="0" applyFont="1" applyFill="1" applyBorder="1" applyAlignment="1">
      <alignment horizontal="center" vertical="center" wrapText="1"/>
    </xf>
    <xf numFmtId="199" fontId="43" fillId="3" borderId="105" xfId="0" applyNumberFormat="1" applyFont="1" applyFill="1" applyBorder="1" applyAlignment="1">
      <alignment horizontal="center" vertical="center" wrapText="1"/>
    </xf>
    <xf numFmtId="176" fontId="8" fillId="23" borderId="9" xfId="0" applyNumberFormat="1" applyFont="1" applyFill="1" applyBorder="1" applyAlignment="1">
      <alignment vertical="center" wrapText="1"/>
    </xf>
    <xf numFmtId="188" fontId="8" fillId="0" borderId="9" xfId="0" applyNumberFormat="1" applyFont="1" applyBorder="1" applyAlignment="1">
      <alignment horizontal="center" vertical="center"/>
    </xf>
    <xf numFmtId="5" fontId="8" fillId="0" borderId="9" xfId="0" applyNumberFormat="1" applyFont="1" applyBorder="1" applyAlignment="1">
      <alignment horizontal="center" vertical="center"/>
    </xf>
    <xf numFmtId="0" fontId="68" fillId="0" borderId="105" xfId="2" applyFont="1" applyBorder="1" applyAlignment="1">
      <alignment horizontal="center" vertical="center" wrapText="1"/>
    </xf>
    <xf numFmtId="0" fontId="68" fillId="0" borderId="112" xfId="2" applyFont="1" applyBorder="1" applyAlignment="1">
      <alignment horizontal="center" vertical="center" wrapText="1"/>
    </xf>
    <xf numFmtId="0" fontId="40" fillId="3" borderId="105" xfId="0" applyFont="1" applyFill="1" applyBorder="1" applyAlignment="1">
      <alignment horizontal="center" vertical="center" wrapText="1"/>
    </xf>
    <xf numFmtId="0" fontId="44" fillId="3" borderId="105" xfId="0" applyFont="1" applyFill="1" applyBorder="1" applyAlignment="1">
      <alignment horizontal="center" vertical="center" wrapText="1"/>
    </xf>
    <xf numFmtId="0" fontId="43" fillId="3" borderId="105" xfId="0" applyFont="1" applyFill="1" applyBorder="1" applyAlignment="1">
      <alignment horizontal="center" vertical="center" wrapText="1"/>
    </xf>
    <xf numFmtId="0" fontId="27" fillId="35" borderId="112" xfId="0" applyFont="1" applyFill="1" applyBorder="1" applyAlignment="1">
      <alignment horizontal="center" vertical="center"/>
    </xf>
    <xf numFmtId="0" fontId="25" fillId="3" borderId="105" xfId="0" applyFont="1" applyFill="1" applyBorder="1" applyAlignment="1">
      <alignment horizontal="center" vertical="center" wrapText="1"/>
    </xf>
    <xf numFmtId="44" fontId="43" fillId="3" borderId="105" xfId="3" applyFont="1" applyFill="1" applyBorder="1" applyAlignment="1">
      <alignment horizontal="center" vertical="center" wrapText="1"/>
    </xf>
    <xf numFmtId="44" fontId="43" fillId="3" borderId="105" xfId="0" applyNumberFormat="1" applyFont="1" applyFill="1" applyBorder="1" applyAlignment="1">
      <alignment horizontal="center" vertical="center" wrapText="1"/>
    </xf>
    <xf numFmtId="0" fontId="23" fillId="23" borderId="105" xfId="0" applyFont="1" applyFill="1" applyBorder="1" applyAlignment="1">
      <alignment horizontal="center" vertical="center" wrapText="1"/>
    </xf>
    <xf numFmtId="0" fontId="34" fillId="3" borderId="105" xfId="0" applyFont="1" applyFill="1" applyBorder="1" applyAlignment="1">
      <alignment horizontal="center" vertical="center" wrapText="1"/>
    </xf>
    <xf numFmtId="4" fontId="47" fillId="0" borderId="54" xfId="0" applyNumberFormat="1" applyFont="1" applyBorder="1" applyAlignment="1">
      <alignment vertical="center" wrapText="1"/>
    </xf>
    <xf numFmtId="0" fontId="57" fillId="0" borderId="9" xfId="2" applyBorder="1" applyAlignment="1">
      <alignment horizontal="left" vertical="center"/>
    </xf>
    <xf numFmtId="168" fontId="44" fillId="0" borderId="9" xfId="0" applyNumberFormat="1" applyFont="1" applyBorder="1" applyAlignment="1">
      <alignment horizontal="center" vertical="center"/>
    </xf>
    <xf numFmtId="4" fontId="43" fillId="0" borderId="88" xfId="0" applyNumberFormat="1" applyFont="1" applyBorder="1" applyAlignment="1">
      <alignment vertical="center"/>
    </xf>
    <xf numFmtId="191" fontId="43" fillId="0" borderId="15" xfId="0" applyNumberFormat="1" applyFont="1" applyBorder="1" applyAlignment="1">
      <alignment vertical="center"/>
    </xf>
    <xf numFmtId="44" fontId="44" fillId="38" borderId="9" xfId="3" applyFont="1" applyFill="1" applyBorder="1" applyAlignment="1">
      <alignment horizontal="center" vertical="center"/>
    </xf>
    <xf numFmtId="4" fontId="8" fillId="0" borderId="105" xfId="0" applyNumberFormat="1" applyFont="1" applyBorder="1" applyAlignment="1">
      <alignment horizontal="center" vertical="center" wrapText="1"/>
    </xf>
    <xf numFmtId="0" fontId="69" fillId="0" borderId="97" xfId="18"/>
    <xf numFmtId="0" fontId="23" fillId="0" borderId="97" xfId="18" applyFont="1"/>
    <xf numFmtId="0" fontId="71" fillId="6" borderId="9" xfId="18" applyFont="1" applyFill="1" applyBorder="1" applyAlignment="1">
      <alignment horizontal="center" vertical="center" textRotation="90" wrapText="1"/>
    </xf>
    <xf numFmtId="0" fontId="72" fillId="6" borderId="9" xfId="18" applyFont="1" applyFill="1" applyBorder="1" applyAlignment="1">
      <alignment horizontal="center" vertical="center" wrapText="1"/>
    </xf>
    <xf numFmtId="0" fontId="72" fillId="0" borderId="9" xfId="18" applyFont="1" applyBorder="1" applyAlignment="1">
      <alignment horizontal="center" vertical="center"/>
    </xf>
    <xf numFmtId="192" fontId="72" fillId="0" borderId="9" xfId="18" applyNumberFormat="1" applyFont="1" applyBorder="1" applyAlignment="1">
      <alignment vertical="center"/>
    </xf>
    <xf numFmtId="0" fontId="73" fillId="0" borderId="9" xfId="18" applyFont="1" applyBorder="1" applyAlignment="1">
      <alignment horizontal="center" vertical="center"/>
    </xf>
    <xf numFmtId="0" fontId="72" fillId="0" borderId="97" xfId="18" applyFont="1" applyAlignment="1">
      <alignment horizontal="left"/>
    </xf>
    <xf numFmtId="0" fontId="73" fillId="0" borderId="97" xfId="18" applyFont="1"/>
    <xf numFmtId="196" fontId="73" fillId="0" borderId="97" xfId="18" applyNumberFormat="1" applyFont="1"/>
    <xf numFmtId="0" fontId="81" fillId="0" borderId="97" xfId="18" applyFont="1"/>
    <xf numFmtId="9" fontId="72" fillId="0" borderId="97" xfId="18" applyNumberFormat="1" applyFont="1"/>
    <xf numFmtId="9" fontId="82" fillId="0" borderId="97" xfId="18" applyNumberFormat="1" applyFont="1"/>
    <xf numFmtId="205" fontId="82" fillId="0" borderId="97" xfId="18" applyNumberFormat="1" applyFont="1"/>
    <xf numFmtId="171" fontId="8" fillId="0" borderId="9" xfId="0" applyNumberFormat="1" applyFont="1" applyBorder="1" applyAlignment="1">
      <alignment vertical="center" wrapText="1"/>
    </xf>
    <xf numFmtId="171" fontId="8" fillId="0" borderId="9" xfId="0" applyNumberFormat="1" applyFont="1" applyBorder="1" applyAlignment="1">
      <alignment horizontal="center" vertical="center" wrapText="1"/>
    </xf>
    <xf numFmtId="10" fontId="9" fillId="0" borderId="9" xfId="0" applyNumberFormat="1" applyFont="1" applyBorder="1" applyAlignment="1">
      <alignment vertical="center" wrapText="1"/>
    </xf>
    <xf numFmtId="10" fontId="8" fillId="0" borderId="9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4" fontId="8" fillId="0" borderId="97" xfId="0" applyNumberFormat="1" applyFont="1" applyBorder="1" applyAlignment="1">
      <alignment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165" fontId="8" fillId="0" borderId="15" xfId="0" applyNumberFormat="1" applyFont="1" applyBorder="1" applyAlignment="1">
      <alignment vertical="center" wrapText="1"/>
    </xf>
    <xf numFmtId="4" fontId="9" fillId="0" borderId="105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/>
    <xf numFmtId="44" fontId="3" fillId="0" borderId="0" xfId="3" applyFont="1"/>
    <xf numFmtId="44" fontId="3" fillId="0" borderId="0" xfId="3" applyFont="1" applyAlignment="1">
      <alignment vertical="center"/>
    </xf>
    <xf numFmtId="0" fontId="3" fillId="0" borderId="9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right" vertical="center"/>
    </xf>
    <xf numFmtId="165" fontId="3" fillId="0" borderId="160" xfId="0" applyNumberFormat="1" applyFont="1" applyBorder="1" applyAlignment="1">
      <alignment horizontal="right" vertical="center"/>
    </xf>
    <xf numFmtId="0" fontId="3" fillId="0" borderId="148" xfId="0" applyFont="1" applyBorder="1"/>
    <xf numFmtId="0" fontId="3" fillId="0" borderId="97" xfId="0" applyFont="1" applyBorder="1" applyAlignment="1">
      <alignment horizontal="center"/>
    </xf>
    <xf numFmtId="0" fontId="3" fillId="0" borderId="97" xfId="0" applyFont="1" applyBorder="1"/>
    <xf numFmtId="0" fontId="3" fillId="0" borderId="157" xfId="0" applyFont="1" applyBorder="1" applyAlignment="1">
      <alignment wrapText="1"/>
    </xf>
    <xf numFmtId="0" fontId="3" fillId="0" borderId="142" xfId="0" applyFont="1" applyBorder="1"/>
    <xf numFmtId="0" fontId="3" fillId="0" borderId="105" xfId="0" applyFont="1" applyBorder="1" applyAlignment="1">
      <alignment horizontal="center"/>
    </xf>
    <xf numFmtId="165" fontId="3" fillId="0" borderId="105" xfId="0" applyNumberFormat="1" applyFont="1" applyBorder="1"/>
    <xf numFmtId="1" fontId="3" fillId="0" borderId="105" xfId="0" applyNumberFormat="1" applyFont="1" applyBorder="1" applyAlignment="1">
      <alignment horizontal="center"/>
    </xf>
    <xf numFmtId="165" fontId="3" fillId="0" borderId="147" xfId="0" applyNumberFormat="1" applyFont="1" applyBorder="1"/>
    <xf numFmtId="0" fontId="3" fillId="0" borderId="169" xfId="0" applyFont="1" applyBorder="1"/>
    <xf numFmtId="165" fontId="3" fillId="0" borderId="10" xfId="0" applyNumberFormat="1" applyFont="1" applyBorder="1"/>
    <xf numFmtId="1" fontId="3" fillId="0" borderId="10" xfId="0" applyNumberFormat="1" applyFont="1" applyBorder="1" applyAlignment="1">
      <alignment horizontal="center"/>
    </xf>
    <xf numFmtId="165" fontId="3" fillId="0" borderId="159" xfId="0" applyNumberFormat="1" applyFont="1" applyBorder="1"/>
    <xf numFmtId="0" fontId="3" fillId="0" borderId="157" xfId="0" applyFont="1" applyBorder="1"/>
    <xf numFmtId="0" fontId="3" fillId="0" borderId="9" xfId="0" applyFont="1" applyBorder="1" applyAlignment="1">
      <alignment horizontal="center"/>
    </xf>
    <xf numFmtId="165" fontId="3" fillId="0" borderId="9" xfId="0" applyNumberFormat="1" applyFont="1" applyBorder="1"/>
    <xf numFmtId="2" fontId="3" fillId="0" borderId="9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165" fontId="3" fillId="0" borderId="160" xfId="0" applyNumberFormat="1" applyFont="1" applyBorder="1"/>
    <xf numFmtId="0" fontId="3" fillId="0" borderId="157" xfId="0" applyFont="1" applyBorder="1" applyAlignment="1">
      <alignment horizontal="center"/>
    </xf>
    <xf numFmtId="0" fontId="3" fillId="0" borderId="153" xfId="0" applyFont="1" applyBorder="1" applyAlignment="1">
      <alignment horizontal="left"/>
    </xf>
    <xf numFmtId="0" fontId="3" fillId="0" borderId="68" xfId="0" applyFont="1" applyBorder="1"/>
    <xf numFmtId="0" fontId="85" fillId="0" borderId="88" xfId="0" applyFont="1" applyBorder="1"/>
    <xf numFmtId="0" fontId="3" fillId="0" borderId="68" xfId="0" applyFont="1" applyBorder="1" applyAlignment="1">
      <alignment horizontal="center"/>
    </xf>
    <xf numFmtId="0" fontId="3" fillId="0" borderId="0" xfId="0" applyFont="1" applyAlignment="1">
      <alignment horizontal="center"/>
    </xf>
    <xf numFmtId="176" fontId="3" fillId="0" borderId="0" xfId="0" applyNumberFormat="1" applyFont="1"/>
    <xf numFmtId="0" fontId="3" fillId="10" borderId="113" xfId="0" applyFont="1" applyFill="1" applyBorder="1" applyAlignment="1">
      <alignment vertical="center"/>
    </xf>
    <xf numFmtId="0" fontId="3" fillId="10" borderId="114" xfId="0" applyFont="1" applyFill="1" applyBorder="1" applyAlignment="1">
      <alignment vertical="center"/>
    </xf>
    <xf numFmtId="176" fontId="3" fillId="10" borderId="115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84" fillId="0" borderId="0" xfId="0" applyFont="1"/>
    <xf numFmtId="0" fontId="84" fillId="0" borderId="0" xfId="0" applyFont="1" applyAlignment="1">
      <alignment horizontal="right"/>
    </xf>
    <xf numFmtId="0" fontId="84" fillId="10" borderId="148" xfId="0" applyFont="1" applyFill="1" applyBorder="1" applyAlignment="1">
      <alignment vertical="center"/>
    </xf>
    <xf numFmtId="0" fontId="84" fillId="10" borderId="97" xfId="0" applyFont="1" applyFill="1" applyBorder="1" applyAlignment="1">
      <alignment vertical="center"/>
    </xf>
    <xf numFmtId="176" fontId="84" fillId="10" borderId="122" xfId="0" applyNumberFormat="1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10" borderId="116" xfId="0" applyFont="1" applyFill="1" applyBorder="1" applyAlignment="1">
      <alignment vertical="center"/>
    </xf>
    <xf numFmtId="0" fontId="3" fillId="10" borderId="117" xfId="0" applyFont="1" applyFill="1" applyBorder="1" applyAlignment="1">
      <alignment horizontal="center" vertical="center"/>
    </xf>
    <xf numFmtId="0" fontId="3" fillId="10" borderId="117" xfId="0" applyFont="1" applyFill="1" applyBorder="1" applyAlignment="1">
      <alignment vertical="center"/>
    </xf>
    <xf numFmtId="176" fontId="3" fillId="10" borderId="118" xfId="0" applyNumberFormat="1" applyFont="1" applyFill="1" applyBorder="1" applyAlignment="1">
      <alignment vertical="center"/>
    </xf>
    <xf numFmtId="0" fontId="84" fillId="0" borderId="157" xfId="0" applyFont="1" applyBorder="1" applyAlignment="1">
      <alignment vertical="center"/>
    </xf>
    <xf numFmtId="0" fontId="3" fillId="0" borderId="157" xfId="0" applyFont="1" applyBorder="1" applyAlignment="1">
      <alignment horizontal="center" vertical="center"/>
    </xf>
    <xf numFmtId="0" fontId="84" fillId="0" borderId="148" xfId="0" applyFont="1" applyBorder="1"/>
    <xf numFmtId="0" fontId="84" fillId="0" borderId="97" xfId="0" applyFont="1" applyBorder="1" applyAlignment="1">
      <alignment horizontal="center"/>
    </xf>
    <xf numFmtId="0" fontId="84" fillId="0" borderId="97" xfId="0" applyFont="1" applyBorder="1"/>
    <xf numFmtId="176" fontId="3" fillId="0" borderId="97" xfId="0" applyNumberFormat="1" applyFont="1" applyBorder="1"/>
    <xf numFmtId="176" fontId="3" fillId="0" borderId="122" xfId="0" applyNumberFormat="1" applyFont="1" applyBorder="1"/>
    <xf numFmtId="0" fontId="3" fillId="0" borderId="15" xfId="0" applyFont="1" applyBorder="1" applyAlignment="1">
      <alignment horizontal="center"/>
    </xf>
    <xf numFmtId="176" fontId="3" fillId="0" borderId="15" xfId="0" applyNumberFormat="1" applyFont="1" applyBorder="1" applyAlignment="1">
      <alignment horizontal="center"/>
    </xf>
    <xf numFmtId="176" fontId="3" fillId="0" borderId="160" xfId="0" applyNumberFormat="1" applyFont="1" applyBorder="1" applyAlignment="1">
      <alignment horizontal="center"/>
    </xf>
    <xf numFmtId="176" fontId="3" fillId="0" borderId="105" xfId="0" applyNumberFormat="1" applyFont="1" applyBorder="1" applyAlignment="1">
      <alignment horizontal="center"/>
    </xf>
    <xf numFmtId="2" fontId="3" fillId="0" borderId="88" xfId="0" applyNumberFormat="1" applyFont="1" applyBorder="1" applyAlignment="1">
      <alignment horizontal="center"/>
    </xf>
    <xf numFmtId="177" fontId="3" fillId="0" borderId="160" xfId="0" applyNumberFormat="1" applyFont="1" applyBorder="1" applyAlignment="1">
      <alignment horizontal="center"/>
    </xf>
    <xf numFmtId="12" fontId="3" fillId="0" borderId="0" xfId="3" applyNumberFormat="1" applyFont="1"/>
    <xf numFmtId="0" fontId="84" fillId="0" borderId="10" xfId="0" applyFont="1" applyBorder="1"/>
    <xf numFmtId="176" fontId="3" fillId="0" borderId="159" xfId="0" applyNumberFormat="1" applyFont="1" applyBorder="1"/>
    <xf numFmtId="176" fontId="3" fillId="0" borderId="9" xfId="0" applyNumberFormat="1" applyFont="1" applyBorder="1" applyAlignment="1">
      <alignment horizontal="center"/>
    </xf>
    <xf numFmtId="0" fontId="84" fillId="0" borderId="9" xfId="0" applyFont="1" applyBorder="1"/>
    <xf numFmtId="176" fontId="84" fillId="0" borderId="160" xfId="0" applyNumberFormat="1" applyFont="1" applyBorder="1"/>
    <xf numFmtId="0" fontId="84" fillId="0" borderId="148" xfId="0" applyFont="1" applyBorder="1" applyAlignment="1">
      <alignment horizontal="left"/>
    </xf>
    <xf numFmtId="0" fontId="84" fillId="0" borderId="97" xfId="0" applyFont="1" applyBorder="1" applyAlignment="1">
      <alignment horizontal="left"/>
    </xf>
    <xf numFmtId="176" fontId="3" fillId="0" borderId="9" xfId="0" applyNumberFormat="1" applyFont="1" applyBorder="1"/>
    <xf numFmtId="176" fontId="3" fillId="0" borderId="160" xfId="0" applyNumberFormat="1" applyFont="1" applyBorder="1"/>
    <xf numFmtId="0" fontId="3" fillId="0" borderId="142" xfId="0" applyFont="1" applyBorder="1" applyAlignment="1">
      <alignment horizontal="center" vertical="center"/>
    </xf>
    <xf numFmtId="0" fontId="3" fillId="0" borderId="105" xfId="0" applyFont="1" applyBorder="1" applyAlignment="1">
      <alignment horizontal="center" vertical="center"/>
    </xf>
    <xf numFmtId="0" fontId="3" fillId="0" borderId="147" xfId="0" applyFont="1" applyBorder="1" applyAlignment="1">
      <alignment horizontal="center" vertical="center"/>
    </xf>
    <xf numFmtId="164" fontId="3" fillId="0" borderId="105" xfId="0" applyNumberFormat="1" applyFont="1" applyBorder="1" applyAlignment="1">
      <alignment horizontal="right" vertical="center"/>
    </xf>
    <xf numFmtId="9" fontId="3" fillId="0" borderId="105" xfId="0" applyNumberFormat="1" applyFont="1" applyBorder="1" applyAlignment="1">
      <alignment horizontal="center" vertical="center"/>
    </xf>
    <xf numFmtId="164" fontId="3" fillId="0" borderId="105" xfId="0" applyNumberFormat="1" applyFont="1" applyBorder="1" applyAlignment="1">
      <alignment vertical="center"/>
    </xf>
    <xf numFmtId="2" fontId="3" fillId="0" borderId="105" xfId="0" applyNumberFormat="1" applyFont="1" applyBorder="1" applyAlignment="1">
      <alignment horizontal="center" vertical="center"/>
    </xf>
    <xf numFmtId="179" fontId="3" fillId="0" borderId="147" xfId="0" applyNumberFormat="1" applyFont="1" applyBorder="1" applyAlignment="1">
      <alignment vertical="center"/>
    </xf>
    <xf numFmtId="0" fontId="3" fillId="0" borderId="169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right" vertical="center"/>
    </xf>
    <xf numFmtId="9" fontId="3" fillId="0" borderId="10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vertical="center"/>
    </xf>
    <xf numFmtId="179" fontId="3" fillId="0" borderId="159" xfId="0" applyNumberFormat="1" applyFont="1" applyBorder="1" applyAlignment="1">
      <alignment vertical="center"/>
    </xf>
    <xf numFmtId="176" fontId="83" fillId="12" borderId="166" xfId="0" applyNumberFormat="1" applyFont="1" applyFill="1" applyBorder="1"/>
    <xf numFmtId="0" fontId="3" fillId="10" borderId="150" xfId="0" applyFont="1" applyFill="1" applyBorder="1" applyAlignment="1">
      <alignment vertical="center"/>
    </xf>
    <xf numFmtId="0" fontId="84" fillId="10" borderId="80" xfId="0" applyFont="1" applyFill="1" applyBorder="1" applyAlignment="1">
      <alignment vertical="center"/>
    </xf>
    <xf numFmtId="0" fontId="3" fillId="10" borderId="151" xfId="0" applyFont="1" applyFill="1" applyBorder="1" applyAlignment="1">
      <alignment vertical="center"/>
    </xf>
    <xf numFmtId="0" fontId="3" fillId="10" borderId="83" xfId="0" applyFont="1" applyFill="1" applyBorder="1" applyAlignment="1">
      <alignment horizontal="center" vertical="center"/>
    </xf>
    <xf numFmtId="0" fontId="3" fillId="10" borderId="83" xfId="0" applyFont="1" applyFill="1" applyBorder="1" applyAlignment="1">
      <alignment vertical="center"/>
    </xf>
    <xf numFmtId="0" fontId="3" fillId="10" borderId="82" xfId="0" applyFont="1" applyFill="1" applyBorder="1" applyAlignment="1">
      <alignment vertical="center"/>
    </xf>
    <xf numFmtId="176" fontId="3" fillId="10" borderId="152" xfId="0" applyNumberFormat="1" applyFont="1" applyFill="1" applyBorder="1" applyAlignment="1">
      <alignment vertical="center"/>
    </xf>
    <xf numFmtId="43" fontId="3" fillId="0" borderId="0" xfId="0" applyNumberFormat="1" applyFont="1"/>
    <xf numFmtId="176" fontId="3" fillId="0" borderId="9" xfId="0" applyNumberFormat="1" applyFont="1" applyBorder="1" applyAlignment="1">
      <alignment horizontal="center" vertical="center"/>
    </xf>
    <xf numFmtId="178" fontId="3" fillId="0" borderId="9" xfId="0" applyNumberFormat="1" applyFont="1" applyBorder="1" applyAlignment="1">
      <alignment horizontal="center" vertical="center"/>
    </xf>
    <xf numFmtId="176" fontId="3" fillId="0" borderId="160" xfId="0" applyNumberFormat="1" applyFont="1" applyBorder="1" applyAlignment="1">
      <alignment horizontal="center" vertical="center"/>
    </xf>
    <xf numFmtId="180" fontId="3" fillId="0" borderId="0" xfId="0" applyNumberFormat="1" applyFont="1"/>
    <xf numFmtId="0" fontId="3" fillId="0" borderId="88" xfId="0" applyFont="1" applyBorder="1" applyAlignment="1">
      <alignment horizontal="center" vertical="center"/>
    </xf>
    <xf numFmtId="181" fontId="3" fillId="0" borderId="157" xfId="0" applyNumberFormat="1" applyFont="1" applyBorder="1" applyAlignment="1">
      <alignment wrapText="1"/>
    </xf>
    <xf numFmtId="1" fontId="3" fillId="0" borderId="105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176" fontId="84" fillId="0" borderId="159" xfId="0" applyNumberFormat="1" applyFont="1" applyBorder="1"/>
    <xf numFmtId="0" fontId="84" fillId="0" borderId="157" xfId="0" applyFont="1" applyBorder="1"/>
    <xf numFmtId="0" fontId="84" fillId="0" borderId="69" xfId="0" applyFont="1" applyBorder="1" applyAlignment="1">
      <alignment horizontal="center"/>
    </xf>
    <xf numFmtId="0" fontId="3" fillId="0" borderId="92" xfId="0" applyFont="1" applyBorder="1" applyAlignment="1">
      <alignment horizontal="center" vertical="center"/>
    </xf>
    <xf numFmtId="0" fontId="84" fillId="0" borderId="15" xfId="0" applyFont="1" applyBorder="1" applyAlignment="1">
      <alignment horizontal="center" vertical="center"/>
    </xf>
    <xf numFmtId="176" fontId="84" fillId="0" borderId="15" xfId="0" applyNumberFormat="1" applyFont="1" applyBorder="1" applyAlignment="1">
      <alignment horizontal="center" vertical="center"/>
    </xf>
    <xf numFmtId="0" fontId="84" fillId="0" borderId="9" xfId="0" applyFont="1" applyBorder="1" applyAlignment="1">
      <alignment horizontal="center" vertical="center"/>
    </xf>
    <xf numFmtId="176" fontId="84" fillId="0" borderId="160" xfId="0" applyNumberFormat="1" applyFont="1" applyBorder="1" applyAlignment="1">
      <alignment horizontal="center" vertical="center"/>
    </xf>
    <xf numFmtId="176" fontId="3" fillId="0" borderId="105" xfId="0" applyNumberFormat="1" applyFont="1" applyBorder="1" applyAlignment="1">
      <alignment horizontal="center" vertical="center"/>
    </xf>
    <xf numFmtId="0" fontId="3" fillId="0" borderId="105" xfId="0" applyFont="1" applyBorder="1"/>
    <xf numFmtId="176" fontId="3" fillId="0" borderId="105" xfId="0" applyNumberFormat="1" applyFont="1" applyBorder="1"/>
    <xf numFmtId="0" fontId="84" fillId="0" borderId="94" xfId="0" applyFont="1" applyBorder="1"/>
    <xf numFmtId="176" fontId="84" fillId="0" borderId="160" xfId="0" applyNumberFormat="1" applyFont="1" applyBorder="1" applyAlignment="1">
      <alignment vertical="center"/>
    </xf>
    <xf numFmtId="176" fontId="84" fillId="0" borderId="9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84" fillId="0" borderId="157" xfId="0" applyFont="1" applyBorder="1" applyAlignment="1">
      <alignment horizontal="center" vertical="center"/>
    </xf>
    <xf numFmtId="181" fontId="3" fillId="0" borderId="157" xfId="0" applyNumberFormat="1" applyFont="1" applyBorder="1" applyAlignment="1">
      <alignment vertical="center" wrapText="1"/>
    </xf>
    <xf numFmtId="176" fontId="3" fillId="0" borderId="9" xfId="0" applyNumberFormat="1" applyFont="1" applyBorder="1" applyAlignment="1">
      <alignment vertical="center"/>
    </xf>
    <xf numFmtId="0" fontId="84" fillId="0" borderId="142" xfId="0" applyFont="1" applyBorder="1" applyAlignment="1">
      <alignment horizontal="center" vertical="center"/>
    </xf>
    <xf numFmtId="0" fontId="84" fillId="0" borderId="105" xfId="0" applyFont="1" applyBorder="1" applyAlignment="1">
      <alignment horizontal="center" vertical="center"/>
    </xf>
    <xf numFmtId="0" fontId="84" fillId="0" borderId="147" xfId="0" applyFont="1" applyBorder="1" applyAlignment="1">
      <alignment horizontal="center" vertical="center"/>
    </xf>
    <xf numFmtId="0" fontId="3" fillId="0" borderId="142" xfId="0" applyFont="1" applyBorder="1" applyAlignment="1">
      <alignment horizontal="left" vertical="center"/>
    </xf>
    <xf numFmtId="182" fontId="3" fillId="0" borderId="147" xfId="0" applyNumberFormat="1" applyFont="1" applyBorder="1" applyAlignment="1">
      <alignment horizontal="center" vertical="center"/>
    </xf>
    <xf numFmtId="0" fontId="84" fillId="0" borderId="105" xfId="0" applyFont="1" applyBorder="1"/>
    <xf numFmtId="176" fontId="84" fillId="0" borderId="147" xfId="0" applyNumberFormat="1" applyFont="1" applyBorder="1"/>
    <xf numFmtId="176" fontId="84" fillId="0" borderId="158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84" fillId="0" borderId="159" xfId="0" applyNumberFormat="1" applyFont="1" applyBorder="1" applyAlignment="1">
      <alignment vertical="center"/>
    </xf>
    <xf numFmtId="0" fontId="84" fillId="0" borderId="69" xfId="0" applyFont="1" applyBorder="1" applyAlignment="1">
      <alignment horizontal="center" vertical="center"/>
    </xf>
    <xf numFmtId="0" fontId="84" fillId="0" borderId="15" xfId="0" applyFont="1" applyBorder="1" applyAlignment="1">
      <alignment horizontal="center"/>
    </xf>
    <xf numFmtId="176" fontId="84" fillId="0" borderId="15" xfId="0" applyNumberFormat="1" applyFont="1" applyBorder="1" applyAlignment="1">
      <alignment horizontal="center"/>
    </xf>
    <xf numFmtId="176" fontId="84" fillId="0" borderId="158" xfId="0" applyNumberFormat="1" applyFont="1" applyBorder="1" applyAlignment="1">
      <alignment horizontal="center"/>
    </xf>
    <xf numFmtId="176" fontId="3" fillId="0" borderId="147" xfId="0" applyNumberFormat="1" applyFont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0" fontId="84" fillId="0" borderId="157" xfId="0" applyFont="1" applyBorder="1" applyAlignment="1">
      <alignment horizontal="center"/>
    </xf>
    <xf numFmtId="0" fontId="84" fillId="0" borderId="9" xfId="0" applyFont="1" applyBorder="1" applyAlignment="1">
      <alignment horizontal="center"/>
    </xf>
    <xf numFmtId="176" fontId="84" fillId="0" borderId="160" xfId="0" applyNumberFormat="1" applyFont="1" applyBorder="1" applyAlignment="1">
      <alignment horizontal="center"/>
    </xf>
    <xf numFmtId="181" fontId="3" fillId="0" borderId="157" xfId="0" applyNumberFormat="1" applyFont="1" applyBorder="1" applyAlignment="1">
      <alignment horizontal="center" vertical="center" wrapText="1"/>
    </xf>
    <xf numFmtId="176" fontId="3" fillId="3" borderId="9" xfId="0" applyNumberFormat="1" applyFont="1" applyFill="1" applyBorder="1" applyAlignment="1">
      <alignment horizontal="center" vertical="center"/>
    </xf>
    <xf numFmtId="180" fontId="3" fillId="0" borderId="160" xfId="0" applyNumberFormat="1" applyFont="1" applyBorder="1" applyAlignment="1">
      <alignment horizontal="center" vertical="center"/>
    </xf>
    <xf numFmtId="183" fontId="3" fillId="0" borderId="0" xfId="0" applyNumberFormat="1" applyFont="1"/>
    <xf numFmtId="0" fontId="84" fillId="0" borderId="161" xfId="0" applyFont="1" applyBorder="1" applyAlignment="1">
      <alignment horizontal="center" vertical="center"/>
    </xf>
    <xf numFmtId="0" fontId="84" fillId="0" borderId="90" xfId="0" applyFont="1" applyBorder="1" applyAlignment="1">
      <alignment horizontal="center" vertical="center"/>
    </xf>
    <xf numFmtId="0" fontId="84" fillId="0" borderId="49" xfId="0" applyFont="1" applyBorder="1" applyAlignment="1">
      <alignment horizontal="center" vertical="center"/>
    </xf>
    <xf numFmtId="0" fontId="84" fillId="0" borderId="162" xfId="0" applyFont="1" applyBorder="1" applyAlignment="1">
      <alignment horizontal="center" vertical="center"/>
    </xf>
    <xf numFmtId="2" fontId="3" fillId="0" borderId="0" xfId="0" applyNumberFormat="1" applyFont="1"/>
    <xf numFmtId="0" fontId="3" fillId="23" borderId="157" xfId="0" applyFont="1" applyFill="1" applyBorder="1" applyAlignment="1">
      <alignment horizontal="center" vertical="center"/>
    </xf>
    <xf numFmtId="164" fontId="3" fillId="0" borderId="9" xfId="0" applyNumberFormat="1" applyFont="1" applyBorder="1" applyAlignment="1">
      <alignment horizontal="right" vertical="center"/>
    </xf>
    <xf numFmtId="9" fontId="3" fillId="0" borderId="9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vertical="center"/>
    </xf>
    <xf numFmtId="182" fontId="3" fillId="0" borderId="160" xfId="0" applyNumberFormat="1" applyFont="1" applyBorder="1" applyAlignment="1">
      <alignment horizontal="center" vertical="center"/>
    </xf>
    <xf numFmtId="176" fontId="83" fillId="12" borderId="166" xfId="0" applyNumberFormat="1" applyFont="1" applyFill="1" applyBorder="1" applyAlignment="1">
      <alignment vertical="center"/>
    </xf>
    <xf numFmtId="0" fontId="84" fillId="0" borderId="148" xfId="0" applyFont="1" applyBorder="1" applyAlignment="1">
      <alignment vertical="center"/>
    </xf>
    <xf numFmtId="0" fontId="84" fillId="0" borderId="97" xfId="0" applyFont="1" applyBorder="1" applyAlignment="1">
      <alignment horizontal="center" vertical="center"/>
    </xf>
    <xf numFmtId="0" fontId="84" fillId="0" borderId="97" xfId="0" applyFont="1" applyBorder="1" applyAlignment="1">
      <alignment vertical="center"/>
    </xf>
    <xf numFmtId="0" fontId="3" fillId="0" borderId="97" xfId="0" applyFont="1" applyBorder="1" applyAlignment="1">
      <alignment vertical="center"/>
    </xf>
    <xf numFmtId="176" fontId="3" fillId="0" borderId="97" xfId="0" applyNumberFormat="1" applyFont="1" applyBorder="1" applyAlignment="1">
      <alignment vertical="center"/>
    </xf>
    <xf numFmtId="176" fontId="3" fillId="0" borderId="122" xfId="0" applyNumberFormat="1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160" xfId="0" applyNumberFormat="1" applyFont="1" applyBorder="1" applyAlignment="1">
      <alignment horizontal="center" vertical="center" wrapText="1"/>
    </xf>
    <xf numFmtId="0" fontId="3" fillId="0" borderId="148" xfId="0" applyFont="1" applyBorder="1" applyAlignment="1">
      <alignment vertical="center"/>
    </xf>
    <xf numFmtId="0" fontId="3" fillId="0" borderId="97" xfId="0" applyFont="1" applyBorder="1" applyAlignment="1">
      <alignment horizontal="center" vertical="center"/>
    </xf>
    <xf numFmtId="176" fontId="84" fillId="0" borderId="10" xfId="0" applyNumberFormat="1" applyFont="1" applyBorder="1" applyAlignment="1">
      <alignment vertical="center"/>
    </xf>
    <xf numFmtId="176" fontId="84" fillId="0" borderId="9" xfId="0" applyNumberFormat="1" applyFont="1" applyBorder="1" applyAlignment="1">
      <alignment vertical="center"/>
    </xf>
    <xf numFmtId="0" fontId="84" fillId="0" borderId="148" xfId="0" applyFont="1" applyBorder="1" applyAlignment="1">
      <alignment horizontal="left" vertical="center"/>
    </xf>
    <xf numFmtId="0" fontId="84" fillId="0" borderId="97" xfId="0" applyFont="1" applyBorder="1" applyAlignment="1">
      <alignment horizontal="left" vertical="center"/>
    </xf>
    <xf numFmtId="0" fontId="3" fillId="0" borderId="157" xfId="0" applyFont="1" applyBorder="1" applyAlignment="1">
      <alignment vertical="center" wrapText="1"/>
    </xf>
    <xf numFmtId="182" fontId="3" fillId="0" borderId="159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116" xfId="0" applyFont="1" applyBorder="1" applyAlignment="1">
      <alignment vertical="center"/>
    </xf>
    <xf numFmtId="0" fontId="3" fillId="0" borderId="117" xfId="0" applyFont="1" applyBorder="1" applyAlignment="1">
      <alignment horizontal="center" vertical="center"/>
    </xf>
    <xf numFmtId="0" fontId="3" fillId="0" borderId="117" xfId="0" applyFont="1" applyBorder="1" applyAlignment="1">
      <alignment vertical="center"/>
    </xf>
    <xf numFmtId="176" fontId="84" fillId="0" borderId="117" xfId="0" applyNumberFormat="1" applyFont="1" applyBorder="1" applyAlignment="1">
      <alignment vertical="center"/>
    </xf>
    <xf numFmtId="0" fontId="3" fillId="10" borderId="77" xfId="0" applyFont="1" applyFill="1" applyBorder="1" applyAlignment="1">
      <alignment vertical="center"/>
    </xf>
    <xf numFmtId="0" fontId="3" fillId="10" borderId="66" xfId="0" applyFont="1" applyFill="1" applyBorder="1" applyAlignment="1">
      <alignment vertical="center"/>
    </xf>
    <xf numFmtId="176" fontId="3" fillId="10" borderId="78" xfId="0" applyNumberFormat="1" applyFont="1" applyFill="1" applyBorder="1" applyAlignment="1">
      <alignment vertical="center"/>
    </xf>
    <xf numFmtId="0" fontId="84" fillId="10" borderId="6" xfId="0" applyFont="1" applyFill="1" applyBorder="1" applyAlignment="1">
      <alignment vertical="center"/>
    </xf>
    <xf numFmtId="176" fontId="84" fillId="10" borderId="45" xfId="0" applyNumberFormat="1" applyFont="1" applyFill="1" applyBorder="1" applyAlignment="1">
      <alignment vertical="center"/>
    </xf>
    <xf numFmtId="176" fontId="3" fillId="10" borderId="84" xfId="0" applyNumberFormat="1" applyFont="1" applyFill="1" applyBorder="1" applyAlignment="1">
      <alignment vertical="center"/>
    </xf>
    <xf numFmtId="0" fontId="84" fillId="0" borderId="30" xfId="0" applyFont="1" applyBorder="1"/>
    <xf numFmtId="176" fontId="3" fillId="0" borderId="31" xfId="0" applyNumberFormat="1" applyFont="1" applyBorder="1"/>
    <xf numFmtId="176" fontId="3" fillId="0" borderId="14" xfId="0" applyNumberFormat="1" applyFont="1" applyBorder="1" applyAlignment="1">
      <alignment horizontal="center"/>
    </xf>
    <xf numFmtId="0" fontId="3" fillId="0" borderId="30" xfId="0" applyFont="1" applyBorder="1"/>
    <xf numFmtId="0" fontId="84" fillId="0" borderId="8" xfId="0" applyFont="1" applyBorder="1"/>
    <xf numFmtId="176" fontId="84" fillId="0" borderId="52" xfId="0" applyNumberFormat="1" applyFont="1" applyBorder="1"/>
    <xf numFmtId="185" fontId="3" fillId="0" borderId="9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0" fontId="84" fillId="0" borderId="30" xfId="0" applyFont="1" applyBorder="1" applyAlignment="1">
      <alignment horizontal="left"/>
    </xf>
    <xf numFmtId="0" fontId="84" fillId="0" borderId="0" xfId="0" applyFont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1" xfId="0" applyFont="1" applyBorder="1" applyAlignment="1">
      <alignment vertical="center" wrapText="1"/>
    </xf>
    <xf numFmtId="176" fontId="3" fillId="0" borderId="14" xfId="0" applyNumberFormat="1" applyFont="1" applyBorder="1" applyAlignment="1">
      <alignment vertical="center"/>
    </xf>
    <xf numFmtId="176" fontId="84" fillId="0" borderId="14" xfId="0" applyNumberFormat="1" applyFont="1" applyBorder="1"/>
    <xf numFmtId="0" fontId="3" fillId="0" borderId="40" xfId="0" applyFont="1" applyBorder="1" applyAlignment="1">
      <alignment horizontal="center" vertical="center"/>
    </xf>
    <xf numFmtId="0" fontId="3" fillId="0" borderId="90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182" fontId="3" fillId="0" borderId="9" xfId="0" applyNumberFormat="1" applyFont="1" applyBorder="1" applyAlignment="1">
      <alignment horizontal="center" vertical="center"/>
    </xf>
    <xf numFmtId="176" fontId="83" fillId="12" borderId="14" xfId="0" applyNumberFormat="1" applyFont="1" applyFill="1" applyBorder="1"/>
    <xf numFmtId="0" fontId="3" fillId="17" borderId="9" xfId="0" applyFont="1" applyFill="1" applyBorder="1"/>
    <xf numFmtId="164" fontId="3" fillId="17" borderId="9" xfId="0" applyNumberFormat="1" applyFont="1" applyFill="1" applyBorder="1" applyAlignment="1">
      <alignment horizontal="center" vertical="center"/>
    </xf>
    <xf numFmtId="2" fontId="3" fillId="17" borderId="9" xfId="0" applyNumberFormat="1" applyFont="1" applyFill="1" applyBorder="1" applyAlignment="1">
      <alignment horizontal="center" vertical="center"/>
    </xf>
    <xf numFmtId="164" fontId="3" fillId="17" borderId="160" xfId="0" applyNumberFormat="1" applyFont="1" applyFill="1" applyBorder="1" applyAlignment="1">
      <alignment vertical="center"/>
    </xf>
    <xf numFmtId="185" fontId="3" fillId="0" borderId="9" xfId="0" applyNumberFormat="1" applyFont="1" applyBorder="1" applyAlignment="1">
      <alignment horizontal="center" vertical="center"/>
    </xf>
    <xf numFmtId="2" fontId="3" fillId="0" borderId="92" xfId="0" applyNumberFormat="1" applyFont="1" applyBorder="1" applyAlignment="1">
      <alignment horizontal="center" vertical="center"/>
    </xf>
    <xf numFmtId="164" fontId="3" fillId="17" borderId="14" xfId="0" applyNumberFormat="1" applyFont="1" applyFill="1" applyBorder="1" applyAlignment="1">
      <alignment vertical="center"/>
    </xf>
    <xf numFmtId="0" fontId="3" fillId="0" borderId="11" xfId="0" applyFont="1" applyBorder="1" applyAlignment="1">
      <alignment wrapText="1"/>
    </xf>
    <xf numFmtId="0" fontId="3" fillId="0" borderId="11" xfId="0" applyFont="1" applyBorder="1" applyAlignment="1">
      <alignment horizontal="center" vertical="center"/>
    </xf>
    <xf numFmtId="179" fontId="3" fillId="0" borderId="14" xfId="0" applyNumberFormat="1" applyFont="1" applyBorder="1" applyAlignment="1">
      <alignment vertical="center"/>
    </xf>
    <xf numFmtId="0" fontId="84" fillId="0" borderId="157" xfId="0" applyFont="1" applyBorder="1" applyAlignment="1">
      <alignment horizontal="left" vertical="center"/>
    </xf>
    <xf numFmtId="0" fontId="84" fillId="0" borderId="157" xfId="0" applyFont="1" applyBorder="1" applyAlignment="1">
      <alignment horizontal="center" vertical="center" wrapText="1"/>
    </xf>
    <xf numFmtId="0" fontId="84" fillId="0" borderId="88" xfId="0" applyFont="1" applyBorder="1" applyAlignment="1">
      <alignment horizontal="center" vertical="center" wrapText="1"/>
    </xf>
    <xf numFmtId="0" fontId="84" fillId="0" borderId="9" xfId="0" applyFont="1" applyBorder="1" applyAlignment="1">
      <alignment horizontal="center" vertical="center" wrapText="1"/>
    </xf>
    <xf numFmtId="176" fontId="84" fillId="0" borderId="9" xfId="0" applyNumberFormat="1" applyFont="1" applyBorder="1" applyAlignment="1">
      <alignment horizontal="center" vertical="center" wrapText="1"/>
    </xf>
    <xf numFmtId="176" fontId="84" fillId="0" borderId="160" xfId="0" applyNumberFormat="1" applyFont="1" applyBorder="1" applyAlignment="1">
      <alignment horizontal="center" vertical="center" wrapText="1"/>
    </xf>
    <xf numFmtId="176" fontId="84" fillId="0" borderId="10" xfId="0" applyNumberFormat="1" applyFont="1" applyBorder="1"/>
    <xf numFmtId="165" fontId="84" fillId="0" borderId="159" xfId="0" applyNumberFormat="1" applyFont="1" applyBorder="1"/>
    <xf numFmtId="176" fontId="84" fillId="0" borderId="9" xfId="0" applyNumberFormat="1" applyFont="1" applyBorder="1" applyAlignment="1">
      <alignment horizontal="center"/>
    </xf>
    <xf numFmtId="176" fontId="84" fillId="0" borderId="9" xfId="0" applyNumberFormat="1" applyFont="1" applyBorder="1"/>
    <xf numFmtId="176" fontId="84" fillId="0" borderId="97" xfId="0" applyNumberFormat="1" applyFont="1" applyBorder="1"/>
    <xf numFmtId="176" fontId="84" fillId="0" borderId="122" xfId="0" applyNumberFormat="1" applyFont="1" applyBorder="1"/>
    <xf numFmtId="0" fontId="3" fillId="0" borderId="9" xfId="0" applyFont="1" applyBorder="1"/>
    <xf numFmtId="176" fontId="84" fillId="0" borderId="170" xfId="0" applyNumberFormat="1" applyFont="1" applyBorder="1"/>
    <xf numFmtId="0" fontId="3" fillId="0" borderId="170" xfId="0" applyFont="1" applyBorder="1"/>
    <xf numFmtId="0" fontId="84" fillId="0" borderId="157" xfId="0" applyFont="1" applyBorder="1" applyAlignment="1">
      <alignment horizontal="left"/>
    </xf>
    <xf numFmtId="0" fontId="3" fillId="0" borderId="92" xfId="0" applyFont="1" applyBorder="1" applyAlignment="1">
      <alignment horizontal="center"/>
    </xf>
    <xf numFmtId="186" fontId="3" fillId="0" borderId="9" xfId="0" applyNumberFormat="1" applyFont="1" applyBorder="1"/>
    <xf numFmtId="0" fontId="3" fillId="0" borderId="142" xfId="0" applyFont="1" applyBorder="1" applyAlignment="1">
      <alignment vertical="center"/>
    </xf>
    <xf numFmtId="165" fontId="3" fillId="0" borderId="105" xfId="0" applyNumberFormat="1" applyFont="1" applyBorder="1" applyAlignment="1">
      <alignment vertical="center"/>
    </xf>
    <xf numFmtId="187" fontId="3" fillId="0" borderId="105" xfId="0" applyNumberFormat="1" applyFont="1" applyBorder="1"/>
    <xf numFmtId="187" fontId="3" fillId="0" borderId="10" xfId="0" applyNumberFormat="1" applyFont="1" applyBorder="1" applyAlignment="1">
      <alignment vertical="center"/>
    </xf>
    <xf numFmtId="2" fontId="3" fillId="0" borderId="9" xfId="0" applyNumberFormat="1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87" fontId="3" fillId="0" borderId="9" xfId="0" applyNumberFormat="1" applyFont="1" applyBorder="1" applyAlignment="1">
      <alignment vertical="center"/>
    </xf>
    <xf numFmtId="179" fontId="3" fillId="0" borderId="160" xfId="0" applyNumberFormat="1" applyFont="1" applyBorder="1" applyAlignment="1">
      <alignment vertical="center"/>
    </xf>
    <xf numFmtId="183" fontId="3" fillId="0" borderId="9" xfId="0" applyNumberFormat="1" applyFont="1" applyBorder="1" applyAlignment="1">
      <alignment horizontal="center"/>
    </xf>
    <xf numFmtId="2" fontId="3" fillId="0" borderId="105" xfId="0" applyNumberFormat="1" applyFont="1" applyBorder="1" applyAlignment="1">
      <alignment vertical="center"/>
    </xf>
    <xf numFmtId="183" fontId="3" fillId="0" borderId="9" xfId="0" applyNumberFormat="1" applyFont="1" applyBorder="1"/>
    <xf numFmtId="2" fontId="3" fillId="0" borderId="157" xfId="0" applyNumberFormat="1" applyFont="1" applyBorder="1" applyAlignment="1">
      <alignment horizontal="center"/>
    </xf>
    <xf numFmtId="2" fontId="3" fillId="0" borderId="92" xfId="0" applyNumberFormat="1" applyFont="1" applyBorder="1" applyAlignment="1">
      <alignment horizontal="center"/>
    </xf>
    <xf numFmtId="0" fontId="84" fillId="0" borderId="160" xfId="0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165" fontId="3" fillId="0" borderId="160" xfId="0" applyNumberFormat="1" applyFont="1" applyBorder="1" applyAlignment="1">
      <alignment horizontal="center" vertical="center"/>
    </xf>
    <xf numFmtId="0" fontId="3" fillId="0" borderId="169" xfId="0" applyFont="1" applyBorder="1" applyAlignment="1">
      <alignment horizontal="left" vertical="center"/>
    </xf>
    <xf numFmtId="171" fontId="8" fillId="0" borderId="9" xfId="0" applyNumberFormat="1" applyFont="1" applyBorder="1" applyAlignment="1">
      <alignment horizontal="left" vertical="center" wrapText="1"/>
    </xf>
    <xf numFmtId="0" fontId="85" fillId="0" borderId="105" xfId="0" applyFont="1" applyBorder="1" applyAlignment="1">
      <alignment horizontal="center"/>
    </xf>
    <xf numFmtId="0" fontId="0" fillId="0" borderId="97" xfId="0" applyBorder="1"/>
    <xf numFmtId="0" fontId="90" fillId="39" borderId="0" xfId="0" applyFont="1" applyFill="1" applyAlignment="1">
      <alignment horizontal="center" vertical="center" wrapText="1"/>
    </xf>
    <xf numFmtId="0" fontId="91" fillId="39" borderId="0" xfId="0" applyFont="1" applyFill="1" applyAlignment="1">
      <alignment horizontal="center" vertical="center" wrapText="1"/>
    </xf>
    <xf numFmtId="0" fontId="92" fillId="40" borderId="172" xfId="0" applyFont="1" applyFill="1" applyBorder="1" applyAlignment="1">
      <alignment horizontal="left" vertical="center" wrapText="1"/>
    </xf>
    <xf numFmtId="0" fontId="93" fillId="41" borderId="172" xfId="0" applyFont="1" applyFill="1" applyBorder="1" applyAlignment="1">
      <alignment horizontal="center" vertical="center" wrapText="1"/>
    </xf>
    <xf numFmtId="0" fontId="0" fillId="39" borderId="0" xfId="0" applyFill="1"/>
    <xf numFmtId="0" fontId="42" fillId="42" borderId="172" xfId="0" applyFont="1" applyFill="1" applyBorder="1" applyAlignment="1">
      <alignment horizontal="center" vertical="center" wrapText="1"/>
    </xf>
    <xf numFmtId="0" fontId="44" fillId="42" borderId="172" xfId="0" applyFont="1" applyFill="1" applyBorder="1" applyAlignment="1">
      <alignment horizontal="center" vertical="center" wrapText="1"/>
    </xf>
    <xf numFmtId="0" fontId="42" fillId="43" borderId="172" xfId="0" applyFont="1" applyFill="1" applyBorder="1" applyAlignment="1">
      <alignment horizontal="left" vertical="center" wrapText="1"/>
    </xf>
    <xf numFmtId="0" fontId="36" fillId="39" borderId="172" xfId="0" applyFont="1" applyFill="1" applyBorder="1" applyAlignment="1">
      <alignment horizontal="left" vertical="center" wrapText="1"/>
    </xf>
    <xf numFmtId="0" fontId="42" fillId="39" borderId="172" xfId="0" applyFont="1" applyFill="1" applyBorder="1" applyAlignment="1">
      <alignment horizontal="center" vertical="center" wrapText="1"/>
    </xf>
    <xf numFmtId="0" fontId="42" fillId="39" borderId="172" xfId="0" applyFont="1" applyFill="1" applyBorder="1" applyAlignment="1">
      <alignment horizontal="left" vertical="center" wrapText="1"/>
    </xf>
    <xf numFmtId="0" fontId="36" fillId="39" borderId="172" xfId="0" applyFont="1" applyFill="1" applyBorder="1" applyAlignment="1">
      <alignment horizontal="center" vertical="center" wrapText="1"/>
    </xf>
    <xf numFmtId="0" fontId="0" fillId="44" borderId="172" xfId="0" applyFill="1" applyBorder="1" applyAlignment="1">
      <alignment horizontal="center" vertical="center" wrapText="1"/>
    </xf>
    <xf numFmtId="0" fontId="0" fillId="45" borderId="172" xfId="0" applyFill="1" applyBorder="1" applyAlignment="1">
      <alignment horizontal="center" vertical="center" wrapText="1"/>
    </xf>
    <xf numFmtId="0" fontId="36" fillId="46" borderId="172" xfId="0" applyFont="1" applyFill="1" applyBorder="1" applyAlignment="1">
      <alignment horizontal="left" vertical="center" wrapText="1"/>
    </xf>
    <xf numFmtId="0" fontId="42" fillId="46" borderId="172" xfId="0" applyFont="1" applyFill="1" applyBorder="1" applyAlignment="1">
      <alignment horizontal="center" vertical="center" wrapText="1"/>
    </xf>
    <xf numFmtId="0" fontId="42" fillId="46" borderId="172" xfId="0" applyFont="1" applyFill="1" applyBorder="1" applyAlignment="1">
      <alignment horizontal="left" vertical="center" wrapText="1"/>
    </xf>
    <xf numFmtId="0" fontId="36" fillId="46" borderId="172" xfId="0" applyFont="1" applyFill="1" applyBorder="1" applyAlignment="1">
      <alignment horizontal="center" vertical="center" wrapText="1"/>
    </xf>
    <xf numFmtId="0" fontId="0" fillId="47" borderId="172" xfId="0" applyFill="1" applyBorder="1" applyAlignment="1">
      <alignment horizontal="center" vertical="center" wrapText="1"/>
    </xf>
    <xf numFmtId="0" fontId="0" fillId="31" borderId="172" xfId="0" applyFill="1" applyBorder="1" applyAlignment="1">
      <alignment horizontal="center" vertical="center" wrapText="1"/>
    </xf>
    <xf numFmtId="2" fontId="36" fillId="39" borderId="172" xfId="0" applyNumberFormat="1" applyFont="1" applyFill="1" applyBorder="1" applyAlignment="1">
      <alignment horizontal="left" vertical="center" wrapText="1"/>
    </xf>
    <xf numFmtId="0" fontId="94" fillId="39" borderId="0" xfId="0" applyFont="1" applyFill="1"/>
    <xf numFmtId="0" fontId="0" fillId="44" borderId="172" xfId="0" applyFill="1" applyBorder="1"/>
    <xf numFmtId="0" fontId="0" fillId="45" borderId="172" xfId="0" applyFill="1" applyBorder="1"/>
    <xf numFmtId="0" fontId="0" fillId="47" borderId="172" xfId="0" applyFill="1" applyBorder="1"/>
    <xf numFmtId="0" fontId="0" fillId="31" borderId="172" xfId="0" applyFill="1" applyBorder="1"/>
    <xf numFmtId="165" fontId="9" fillId="0" borderId="0" xfId="0" applyNumberFormat="1" applyFont="1" applyAlignment="1">
      <alignment horizontal="right"/>
    </xf>
    <xf numFmtId="10" fontId="0" fillId="0" borderId="0" xfId="0" applyNumberFormat="1"/>
    <xf numFmtId="10" fontId="9" fillId="0" borderId="22" xfId="0" applyNumberFormat="1" applyFont="1" applyBorder="1" applyAlignment="1">
      <alignment horizontal="center" vertical="center" wrapText="1"/>
    </xf>
    <xf numFmtId="9" fontId="8" fillId="0" borderId="14" xfId="0" applyNumberFormat="1" applyFont="1" applyBorder="1" applyAlignment="1">
      <alignment horizontal="center" vertical="center" wrapText="1"/>
    </xf>
    <xf numFmtId="4" fontId="8" fillId="0" borderId="91" xfId="0" applyNumberFormat="1" applyFont="1" applyBorder="1" applyAlignment="1">
      <alignment vertical="center" wrapText="1"/>
    </xf>
    <xf numFmtId="9" fontId="8" fillId="0" borderId="38" xfId="0" applyNumberFormat="1" applyFont="1" applyBorder="1" applyAlignment="1">
      <alignment horizontal="center" vertical="center" wrapText="1"/>
    </xf>
    <xf numFmtId="4" fontId="8" fillId="0" borderId="143" xfId="0" applyNumberFormat="1" applyFont="1" applyBorder="1" applyAlignment="1">
      <alignment vertical="center" wrapText="1"/>
    </xf>
    <xf numFmtId="0" fontId="8" fillId="0" borderId="114" xfId="0" applyFont="1" applyBorder="1"/>
    <xf numFmtId="9" fontId="8" fillId="0" borderId="148" xfId="1" applyFont="1" applyBorder="1" applyAlignment="1">
      <alignment vertical="center" wrapText="1"/>
    </xf>
    <xf numFmtId="9" fontId="8" fillId="0" borderId="14" xfId="0" applyNumberFormat="1" applyFont="1" applyBorder="1" applyAlignment="1">
      <alignment vertical="center" wrapText="1"/>
    </xf>
    <xf numFmtId="9" fontId="8" fillId="0" borderId="38" xfId="0" applyNumberFormat="1" applyFont="1" applyBorder="1" applyAlignment="1">
      <alignment vertical="center" wrapText="1"/>
    </xf>
    <xf numFmtId="9" fontId="8" fillId="0" borderId="105" xfId="0" applyNumberFormat="1" applyFont="1" applyBorder="1" applyAlignment="1">
      <alignment vertical="center" wrapText="1"/>
    </xf>
    <xf numFmtId="165" fontId="0" fillId="0" borderId="0" xfId="0" applyNumberFormat="1"/>
    <xf numFmtId="9" fontId="8" fillId="9" borderId="44" xfId="0" applyNumberFormat="1" applyFont="1" applyFill="1" applyBorder="1" applyAlignment="1">
      <alignment vertical="center" wrapText="1"/>
    </xf>
    <xf numFmtId="9" fontId="8" fillId="0" borderId="44" xfId="1" applyFont="1" applyFill="1" applyBorder="1" applyAlignment="1">
      <alignment horizontal="center" vertical="center" wrapText="1"/>
    </xf>
    <xf numFmtId="9" fontId="8" fillId="0" borderId="175" xfId="0" applyNumberFormat="1" applyFont="1" applyBorder="1" applyAlignment="1">
      <alignment horizontal="center" vertical="center" wrapText="1"/>
    </xf>
    <xf numFmtId="0" fontId="85" fillId="0" borderId="142" xfId="0" applyFont="1" applyBorder="1" applyAlignment="1">
      <alignment horizontal="center" vertical="center"/>
    </xf>
    <xf numFmtId="0" fontId="85" fillId="0" borderId="105" xfId="0" applyFont="1" applyBorder="1" applyAlignment="1">
      <alignment horizontal="center" vertical="center"/>
    </xf>
    <xf numFmtId="164" fontId="85" fillId="0" borderId="105" xfId="0" applyNumberFormat="1" applyFont="1" applyBorder="1" applyAlignment="1">
      <alignment horizontal="right" vertical="center"/>
    </xf>
    <xf numFmtId="9" fontId="85" fillId="0" borderId="105" xfId="0" applyNumberFormat="1" applyFont="1" applyBorder="1" applyAlignment="1">
      <alignment horizontal="center" vertical="center"/>
    </xf>
    <xf numFmtId="164" fontId="85" fillId="0" borderId="105" xfId="0" applyNumberFormat="1" applyFont="1" applyBorder="1" applyAlignment="1">
      <alignment vertical="center"/>
    </xf>
    <xf numFmtId="2" fontId="85" fillId="0" borderId="105" xfId="0" applyNumberFormat="1" applyFont="1" applyBorder="1" applyAlignment="1">
      <alignment horizontal="center" vertical="center"/>
    </xf>
    <xf numFmtId="179" fontId="85" fillId="0" borderId="147" xfId="0" applyNumberFormat="1" applyFont="1" applyBorder="1" applyAlignment="1">
      <alignment vertical="center"/>
    </xf>
    <xf numFmtId="0" fontId="85" fillId="0" borderId="169" xfId="0" applyFont="1" applyBorder="1" applyAlignment="1">
      <alignment horizontal="center" vertical="center"/>
    </xf>
    <xf numFmtId="0" fontId="95" fillId="0" borderId="88" xfId="0" applyFont="1" applyBorder="1" applyAlignment="1">
      <alignment horizontal="center" vertical="center"/>
    </xf>
    <xf numFmtId="0" fontId="85" fillId="0" borderId="10" xfId="0" applyFont="1" applyBorder="1" applyAlignment="1">
      <alignment horizontal="center" vertical="center"/>
    </xf>
    <xf numFmtId="0" fontId="85" fillId="23" borderId="9" xfId="0" applyFont="1" applyFill="1" applyBorder="1" applyAlignment="1">
      <alignment horizontal="center" vertical="center"/>
    </xf>
    <xf numFmtId="0" fontId="85" fillId="0" borderId="9" xfId="0" applyFont="1" applyBorder="1" applyAlignment="1">
      <alignment horizontal="center" vertical="center"/>
    </xf>
    <xf numFmtId="0" fontId="85" fillId="0" borderId="97" xfId="0" applyFont="1" applyBorder="1" applyAlignment="1">
      <alignment horizontal="center"/>
    </xf>
    <xf numFmtId="0" fontId="85" fillId="0" borderId="68" xfId="0" applyFont="1" applyBorder="1" applyAlignment="1">
      <alignment horizontal="center" vertical="center"/>
    </xf>
    <xf numFmtId="0" fontId="85" fillId="0" borderId="88" xfId="0" applyFont="1" applyBorder="1" applyAlignment="1">
      <alignment horizontal="center" vertical="center"/>
    </xf>
    <xf numFmtId="0" fontId="85" fillId="0" borderId="10" xfId="0" applyFont="1" applyBorder="1" applyAlignment="1">
      <alignment horizontal="center"/>
    </xf>
    <xf numFmtId="0" fontId="85" fillId="0" borderId="9" xfId="0" applyFont="1" applyBorder="1" applyAlignment="1">
      <alignment horizontal="center"/>
    </xf>
    <xf numFmtId="181" fontId="3" fillId="0" borderId="157" xfId="0" applyNumberFormat="1" applyFont="1" applyBorder="1" applyAlignment="1">
      <alignment horizontal="left" vertical="center" wrapText="1"/>
    </xf>
    <xf numFmtId="178" fontId="1" fillId="0" borderId="9" xfId="0" applyNumberFormat="1" applyFont="1" applyBorder="1" applyAlignment="1">
      <alignment horizontal="center"/>
    </xf>
    <xf numFmtId="176" fontId="1" fillId="0" borderId="160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0" fontId="3" fillId="0" borderId="157" xfId="0" applyFont="1" applyBorder="1" applyAlignment="1">
      <alignment horizontal="left"/>
    </xf>
    <xf numFmtId="0" fontId="8" fillId="0" borderId="12" xfId="0" applyFont="1" applyBorder="1" applyAlignment="1">
      <alignment horizontal="center" vertical="center"/>
    </xf>
    <xf numFmtId="181" fontId="24" fillId="0" borderId="15" xfId="0" applyNumberFormat="1" applyFont="1" applyBorder="1" applyAlignment="1">
      <alignment horizontal="left" vertical="center"/>
    </xf>
    <xf numFmtId="9" fontId="95" fillId="0" borderId="105" xfId="0" applyNumberFormat="1" applyFont="1" applyBorder="1" applyAlignment="1">
      <alignment horizontal="center" vertical="center" wrapText="1"/>
    </xf>
    <xf numFmtId="44" fontId="73" fillId="0" borderId="97" xfId="3" applyFont="1" applyBorder="1"/>
    <xf numFmtId="0" fontId="24" fillId="48" borderId="0" xfId="0" applyFont="1" applyFill="1"/>
    <xf numFmtId="4" fontId="24" fillId="48" borderId="9" xfId="0" applyNumberFormat="1" applyFont="1" applyFill="1" applyBorder="1" applyAlignment="1">
      <alignment horizontal="center" vertical="center" wrapText="1"/>
    </xf>
    <xf numFmtId="4" fontId="24" fillId="48" borderId="15" xfId="0" applyNumberFormat="1" applyFont="1" applyFill="1" applyBorder="1" applyAlignment="1">
      <alignment horizontal="center" vertical="center" wrapText="1"/>
    </xf>
    <xf numFmtId="4" fontId="24" fillId="48" borderId="9" xfId="0" applyNumberFormat="1" applyFont="1" applyFill="1" applyBorder="1" applyAlignment="1">
      <alignment horizontal="center" vertical="center"/>
    </xf>
    <xf numFmtId="0" fontId="77" fillId="0" borderId="9" xfId="18" applyFont="1" applyBorder="1" applyAlignment="1">
      <alignment horizontal="center" vertical="center"/>
    </xf>
    <xf numFmtId="192" fontId="77" fillId="0" borderId="9" xfId="18" applyNumberFormat="1" applyFont="1" applyBorder="1" applyAlignment="1">
      <alignment vertical="center"/>
    </xf>
    <xf numFmtId="0" fontId="78" fillId="0" borderId="9" xfId="18" applyFont="1" applyBorder="1" applyAlignment="1">
      <alignment horizontal="center" vertical="center"/>
    </xf>
    <xf numFmtId="0" fontId="62" fillId="0" borderId="9" xfId="18" applyFont="1" applyBorder="1" applyAlignment="1">
      <alignment horizontal="center" vertical="center"/>
    </xf>
    <xf numFmtId="0" fontId="6" fillId="2" borderId="105" xfId="0" applyFont="1" applyFill="1" applyBorder="1" applyAlignment="1">
      <alignment horizontal="center" vertical="center" wrapText="1"/>
    </xf>
    <xf numFmtId="0" fontId="7" fillId="0" borderId="105" xfId="0" applyFont="1" applyBorder="1"/>
    <xf numFmtId="0" fontId="6" fillId="3" borderId="105" xfId="0" applyFont="1" applyFill="1" applyBorder="1" applyAlignment="1">
      <alignment horizontal="center" vertical="center" wrapText="1"/>
    </xf>
    <xf numFmtId="0" fontId="6" fillId="4" borderId="105" xfId="0" applyFont="1" applyFill="1" applyBorder="1" applyAlignment="1">
      <alignment horizontal="center" vertical="center"/>
    </xf>
    <xf numFmtId="0" fontId="6" fillId="5" borderId="105" xfId="0" applyFont="1" applyFill="1" applyBorder="1" applyAlignment="1">
      <alignment horizontal="center" vertical="center" wrapText="1"/>
    </xf>
    <xf numFmtId="0" fontId="6" fillId="5" borderId="105" xfId="0" applyFont="1" applyFill="1" applyBorder="1" applyAlignment="1">
      <alignment horizontal="center" vertical="center"/>
    </xf>
    <xf numFmtId="2" fontId="6" fillId="5" borderId="105" xfId="0" applyNumberFormat="1" applyFont="1" applyFill="1" applyBorder="1" applyAlignment="1">
      <alignment horizontal="center" vertical="center" wrapText="1"/>
    </xf>
    <xf numFmtId="0" fontId="6" fillId="5" borderId="105" xfId="0" applyFont="1" applyFill="1" applyBorder="1" applyAlignment="1">
      <alignment horizontal="right" vertical="center"/>
    </xf>
    <xf numFmtId="0" fontId="7" fillId="0" borderId="23" xfId="0" applyFont="1" applyBorder="1"/>
    <xf numFmtId="0" fontId="7" fillId="0" borderId="25" xfId="0" applyFont="1" applyBorder="1"/>
    <xf numFmtId="0" fontId="7" fillId="0" borderId="26" xfId="0" applyFont="1" applyBorder="1"/>
    <xf numFmtId="0" fontId="7" fillId="0" borderId="27" xfId="0" applyFont="1" applyBorder="1"/>
    <xf numFmtId="0" fontId="7" fillId="0" borderId="28" xfId="0" applyFont="1" applyBorder="1"/>
    <xf numFmtId="164" fontId="6" fillId="5" borderId="105" xfId="0" applyNumberFormat="1" applyFont="1" applyFill="1" applyBorder="1" applyAlignment="1">
      <alignment horizontal="center" vertical="center" wrapText="1"/>
    </xf>
    <xf numFmtId="165" fontId="6" fillId="5" borderId="105" xfId="0" applyNumberFormat="1" applyFont="1" applyFill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/>
    </xf>
    <xf numFmtId="0" fontId="56" fillId="0" borderId="105" xfId="0" applyFont="1" applyBorder="1"/>
    <xf numFmtId="176" fontId="84" fillId="0" borderId="18" xfId="0" applyNumberFormat="1" applyFont="1" applyBorder="1" applyAlignment="1">
      <alignment horizontal="right"/>
    </xf>
    <xf numFmtId="176" fontId="84" fillId="0" borderId="68" xfId="0" applyNumberFormat="1" applyFont="1" applyBorder="1" applyAlignment="1">
      <alignment horizontal="right"/>
    </xf>
    <xf numFmtId="0" fontId="85" fillId="0" borderId="2" xfId="0" applyFont="1" applyBorder="1"/>
    <xf numFmtId="0" fontId="85" fillId="0" borderId="3" xfId="0" applyFont="1" applyBorder="1"/>
    <xf numFmtId="0" fontId="3" fillId="10" borderId="113" xfId="0" applyFont="1" applyFill="1" applyBorder="1" applyAlignment="1">
      <alignment horizontal="center" vertical="center"/>
    </xf>
    <xf numFmtId="0" fontId="3" fillId="10" borderId="114" xfId="0" applyFont="1" applyFill="1" applyBorder="1" applyAlignment="1">
      <alignment horizontal="center" vertical="center"/>
    </xf>
    <xf numFmtId="0" fontId="85" fillId="0" borderId="114" xfId="0" applyFont="1" applyBorder="1"/>
    <xf numFmtId="0" fontId="85" fillId="0" borderId="149" xfId="0" applyFont="1" applyBorder="1"/>
    <xf numFmtId="0" fontId="84" fillId="10" borderId="148" xfId="0" applyFont="1" applyFill="1" applyBorder="1" applyAlignment="1">
      <alignment horizontal="center" vertical="center"/>
    </xf>
    <xf numFmtId="0" fontId="84" fillId="10" borderId="97" xfId="0" applyFont="1" applyFill="1" applyBorder="1" applyAlignment="1">
      <alignment horizontal="center" vertical="center"/>
    </xf>
    <xf numFmtId="0" fontId="85" fillId="0" borderId="97" xfId="0" applyFont="1" applyBorder="1"/>
    <xf numFmtId="1" fontId="84" fillId="2" borderId="153" xfId="0" applyNumberFormat="1" applyFont="1" applyFill="1" applyBorder="1" applyAlignment="1">
      <alignment horizontal="center" vertical="center" wrapText="1"/>
    </xf>
    <xf numFmtId="1" fontId="84" fillId="2" borderId="68" xfId="0" applyNumberFormat="1" applyFont="1" applyFill="1" applyBorder="1" applyAlignment="1">
      <alignment horizontal="center" vertical="center" wrapText="1"/>
    </xf>
    <xf numFmtId="0" fontId="85" fillId="0" borderId="68" xfId="0" applyFont="1" applyBorder="1"/>
    <xf numFmtId="0" fontId="85" fillId="0" borderId="154" xfId="0" applyFont="1" applyBorder="1"/>
    <xf numFmtId="0" fontId="84" fillId="0" borderId="153" xfId="0" applyFont="1" applyBorder="1" applyAlignment="1">
      <alignment horizontal="center" vertical="center" wrapText="1"/>
    </xf>
    <xf numFmtId="0" fontId="84" fillId="0" borderId="68" xfId="0" applyFont="1" applyBorder="1" applyAlignment="1">
      <alignment horizontal="center" vertical="center" wrapText="1"/>
    </xf>
    <xf numFmtId="0" fontId="85" fillId="0" borderId="88" xfId="0" applyFont="1" applyBorder="1"/>
    <xf numFmtId="4" fontId="3" fillId="0" borderId="12" xfId="0" applyNumberFormat="1" applyFont="1" applyBorder="1" applyAlignment="1">
      <alignment horizontal="center"/>
    </xf>
    <xf numFmtId="4" fontId="3" fillId="0" borderId="88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 wrapText="1"/>
    </xf>
    <xf numFmtId="0" fontId="3" fillId="0" borderId="88" xfId="0" applyFont="1" applyBorder="1" applyAlignment="1">
      <alignment horizontal="center" wrapText="1"/>
    </xf>
    <xf numFmtId="0" fontId="3" fillId="0" borderId="12" xfId="0" applyFont="1" applyBorder="1" applyAlignment="1">
      <alignment horizontal="center"/>
    </xf>
    <xf numFmtId="0" fontId="3" fillId="0" borderId="88" xfId="0" applyFont="1" applyBorder="1" applyAlignment="1">
      <alignment horizontal="center"/>
    </xf>
    <xf numFmtId="176" fontId="3" fillId="0" borderId="12" xfId="0" applyNumberFormat="1" applyFont="1" applyBorder="1" applyAlignment="1">
      <alignment horizontal="center" wrapText="1"/>
    </xf>
    <xf numFmtId="176" fontId="3" fillId="0" borderId="88" xfId="0" applyNumberFormat="1" applyFont="1" applyBorder="1" applyAlignment="1">
      <alignment horizontal="center" wrapText="1"/>
    </xf>
    <xf numFmtId="0" fontId="84" fillId="0" borderId="12" xfId="0" applyFont="1" applyBorder="1" applyAlignment="1">
      <alignment horizontal="center"/>
    </xf>
    <xf numFmtId="0" fontId="84" fillId="0" borderId="88" xfId="0" applyFont="1" applyBorder="1" applyAlignment="1">
      <alignment horizont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88" xfId="0" applyNumberFormat="1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/>
    </xf>
    <xf numFmtId="0" fontId="3" fillId="0" borderId="105" xfId="0" applyFont="1" applyBorder="1" applyAlignment="1">
      <alignment horizontal="center" vertical="center"/>
    </xf>
    <xf numFmtId="0" fontId="85" fillId="0" borderId="105" xfId="0" applyFont="1" applyBorder="1"/>
    <xf numFmtId="0" fontId="84" fillId="0" borderId="153" xfId="0" applyFont="1" applyBorder="1" applyAlignment="1">
      <alignment horizontal="center" vertical="center"/>
    </xf>
    <xf numFmtId="0" fontId="84" fillId="0" borderId="68" xfId="0" applyFont="1" applyBorder="1" applyAlignment="1">
      <alignment horizontal="center" vertical="center"/>
    </xf>
    <xf numFmtId="0" fontId="86" fillId="0" borderId="88" xfId="0" applyFont="1" applyBorder="1" applyAlignment="1">
      <alignment vertical="center"/>
    </xf>
    <xf numFmtId="0" fontId="3" fillId="0" borderId="153" xfId="0" applyFont="1" applyBorder="1" applyAlignment="1">
      <alignment horizontal="left" vertical="center"/>
    </xf>
    <xf numFmtId="0" fontId="3" fillId="0" borderId="68" xfId="0" applyFont="1" applyBorder="1" applyAlignment="1">
      <alignment horizontal="left" vertical="center"/>
    </xf>
    <xf numFmtId="0" fontId="85" fillId="0" borderId="88" xfId="0" applyFont="1" applyBorder="1" applyAlignment="1">
      <alignment vertical="center"/>
    </xf>
    <xf numFmtId="0" fontId="3" fillId="10" borderId="74" xfId="0" applyFont="1" applyFill="1" applyBorder="1" applyAlignment="1">
      <alignment horizontal="center" vertical="center"/>
    </xf>
    <xf numFmtId="0" fontId="3" fillId="10" borderId="90" xfId="0" applyFont="1" applyFill="1" applyBorder="1" applyAlignment="1">
      <alignment horizontal="center" vertical="center"/>
    </xf>
    <xf numFmtId="0" fontId="85" fillId="0" borderId="75" xfId="0" applyFont="1" applyBorder="1"/>
    <xf numFmtId="0" fontId="85" fillId="0" borderId="76" xfId="0" applyFont="1" applyBorder="1"/>
    <xf numFmtId="0" fontId="3" fillId="0" borderId="18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3" fillId="0" borderId="18" xfId="0" applyFont="1" applyBorder="1" applyAlignment="1">
      <alignment vertical="center"/>
    </xf>
    <xf numFmtId="0" fontId="3" fillId="0" borderId="68" xfId="0" applyFont="1" applyBorder="1" applyAlignment="1">
      <alignment vertical="center"/>
    </xf>
    <xf numFmtId="0" fontId="3" fillId="0" borderId="18" xfId="0" applyFont="1" applyBorder="1"/>
    <xf numFmtId="0" fontId="3" fillId="0" borderId="68" xfId="0" applyFont="1" applyBorder="1"/>
    <xf numFmtId="0" fontId="3" fillId="0" borderId="18" xfId="0" applyFont="1" applyBorder="1" applyAlignment="1">
      <alignment horizontal="left" vertical="center"/>
    </xf>
    <xf numFmtId="4" fontId="3" fillId="0" borderId="12" xfId="0" applyNumberFormat="1" applyFont="1" applyBorder="1" applyAlignment="1">
      <alignment horizontal="center" vertical="center"/>
    </xf>
    <xf numFmtId="4" fontId="3" fillId="0" borderId="88" xfId="0" applyNumberFormat="1" applyFont="1" applyBorder="1" applyAlignment="1">
      <alignment horizontal="center" vertical="center"/>
    </xf>
    <xf numFmtId="0" fontId="84" fillId="16" borderId="167" xfId="0" applyFont="1" applyFill="1" applyBorder="1" applyAlignment="1">
      <alignment horizontal="center"/>
    </xf>
    <xf numFmtId="0" fontId="84" fillId="16" borderId="90" xfId="0" applyFont="1" applyFill="1" applyBorder="1" applyAlignment="1">
      <alignment horizontal="center"/>
    </xf>
    <xf numFmtId="0" fontId="85" fillId="0" borderId="90" xfId="0" applyFont="1" applyBorder="1"/>
    <xf numFmtId="0" fontId="85" fillId="0" borderId="168" xfId="0" applyFont="1" applyBorder="1"/>
    <xf numFmtId="0" fontId="84" fillId="0" borderId="69" xfId="0" applyFont="1" applyBorder="1" applyAlignment="1">
      <alignment horizontal="center" vertical="center" wrapText="1"/>
    </xf>
    <xf numFmtId="0" fontId="85" fillId="0" borderId="55" xfId="0" applyFont="1" applyBorder="1"/>
    <xf numFmtId="0" fontId="85" fillId="0" borderId="70" xfId="0" applyFont="1" applyBorder="1"/>
    <xf numFmtId="0" fontId="85" fillId="0" borderId="92" xfId="0" applyFont="1" applyBorder="1"/>
    <xf numFmtId="0" fontId="85" fillId="0" borderId="93" xfId="0" applyFont="1" applyBorder="1"/>
    <xf numFmtId="0" fontId="85" fillId="0" borderId="94" xfId="0" applyFont="1" applyBorder="1"/>
    <xf numFmtId="176" fontId="84" fillId="0" borderId="15" xfId="0" applyNumberFormat="1" applyFont="1" applyBorder="1" applyAlignment="1">
      <alignment horizontal="center" vertical="center"/>
    </xf>
    <xf numFmtId="0" fontId="85" fillId="0" borderId="10" xfId="0" applyFont="1" applyBorder="1"/>
    <xf numFmtId="177" fontId="3" fillId="0" borderId="158" xfId="0" applyNumberFormat="1" applyFont="1" applyBorder="1" applyAlignment="1">
      <alignment horizontal="center" vertical="center"/>
    </xf>
    <xf numFmtId="0" fontId="85" fillId="0" borderId="159" xfId="0" applyFont="1" applyBorder="1"/>
    <xf numFmtId="0" fontId="84" fillId="10" borderId="80" xfId="0" applyFont="1" applyFill="1" applyBorder="1" applyAlignment="1">
      <alignment horizontal="center" vertical="center"/>
    </xf>
    <xf numFmtId="0" fontId="85" fillId="0" borderId="122" xfId="0" applyFont="1" applyBorder="1"/>
    <xf numFmtId="0" fontId="3" fillId="17" borderId="1" xfId="0" applyFont="1" applyFill="1" applyBorder="1" applyAlignment="1">
      <alignment horizontal="left" wrapText="1"/>
    </xf>
    <xf numFmtId="0" fontId="3" fillId="17" borderId="68" xfId="0" applyFont="1" applyFill="1" applyBorder="1" applyAlignment="1">
      <alignment horizontal="left" wrapText="1"/>
    </xf>
    <xf numFmtId="1" fontId="84" fillId="16" borderId="155" xfId="0" applyNumberFormat="1" applyFont="1" applyFill="1" applyBorder="1" applyAlignment="1">
      <alignment horizontal="center" vertical="center" wrapText="1"/>
    </xf>
    <xf numFmtId="1" fontId="84" fillId="16" borderId="55" xfId="0" applyNumberFormat="1" applyFont="1" applyFill="1" applyBorder="1" applyAlignment="1">
      <alignment horizontal="center" vertical="center" wrapText="1"/>
    </xf>
    <xf numFmtId="0" fontId="85" fillId="0" borderId="156" xfId="0" applyFont="1" applyBorder="1"/>
    <xf numFmtId="0" fontId="85" fillId="0" borderId="55" xfId="0" applyFont="1" applyBorder="1" applyAlignment="1">
      <alignment vertical="center"/>
    </xf>
    <xf numFmtId="0" fontId="85" fillId="0" borderId="70" xfId="0" applyFont="1" applyBorder="1" applyAlignment="1">
      <alignment vertical="center"/>
    </xf>
    <xf numFmtId="0" fontId="85" fillId="0" borderId="92" xfId="0" applyFont="1" applyBorder="1" applyAlignment="1">
      <alignment vertical="center"/>
    </xf>
    <xf numFmtId="0" fontId="85" fillId="0" borderId="93" xfId="0" applyFont="1" applyBorder="1" applyAlignment="1">
      <alignment vertical="center"/>
    </xf>
    <xf numFmtId="0" fontId="85" fillId="0" borderId="94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84" fillId="0" borderId="12" xfId="0" applyFont="1" applyBorder="1" applyAlignment="1">
      <alignment horizontal="center" vertical="center"/>
    </xf>
    <xf numFmtId="0" fontId="84" fillId="0" borderId="8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84" fillId="10" borderId="167" xfId="0" applyFont="1" applyFill="1" applyBorder="1" applyAlignment="1">
      <alignment horizontal="center"/>
    </xf>
    <xf numFmtId="0" fontId="84" fillId="10" borderId="90" xfId="0" applyFont="1" applyFill="1" applyBorder="1" applyAlignment="1">
      <alignment horizontal="center"/>
    </xf>
    <xf numFmtId="0" fontId="3" fillId="0" borderId="153" xfId="0" applyFont="1" applyBorder="1" applyAlignment="1">
      <alignment horizontal="left"/>
    </xf>
    <xf numFmtId="0" fontId="3" fillId="0" borderId="68" xfId="0" applyFont="1" applyBorder="1" applyAlignment="1">
      <alignment horizontal="left"/>
    </xf>
    <xf numFmtId="0" fontId="3" fillId="0" borderId="88" xfId="0" applyFont="1" applyBorder="1" applyAlignment="1">
      <alignment horizontal="left"/>
    </xf>
    <xf numFmtId="0" fontId="3" fillId="0" borderId="163" xfId="0" applyFont="1" applyBorder="1" applyAlignment="1">
      <alignment horizontal="center"/>
    </xf>
    <xf numFmtId="0" fontId="3" fillId="0" borderId="164" xfId="0" applyFont="1" applyBorder="1" applyAlignment="1">
      <alignment horizontal="center"/>
    </xf>
    <xf numFmtId="0" fontId="85" fillId="0" borderId="164" xfId="0" applyFont="1" applyBorder="1"/>
    <xf numFmtId="0" fontId="85" fillId="0" borderId="165" xfId="0" applyFont="1" applyBorder="1"/>
    <xf numFmtId="0" fontId="3" fillId="0" borderId="153" xfId="0" applyFont="1" applyBorder="1"/>
    <xf numFmtId="0" fontId="84" fillId="0" borderId="153" xfId="0" applyFont="1" applyBorder="1" applyAlignment="1">
      <alignment horizontal="center"/>
    </xf>
    <xf numFmtId="0" fontId="84" fillId="0" borderId="68" xfId="0" applyFont="1" applyBorder="1" applyAlignment="1">
      <alignment horizontal="center"/>
    </xf>
    <xf numFmtId="0" fontId="3" fillId="0" borderId="153" xfId="0" applyFont="1" applyBorder="1" applyAlignment="1">
      <alignment horizontal="center"/>
    </xf>
    <xf numFmtId="0" fontId="3" fillId="0" borderId="153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153" xfId="0" applyFont="1" applyBorder="1" applyAlignment="1">
      <alignment horizontal="left" vertical="center" wrapText="1"/>
    </xf>
    <xf numFmtId="0" fontId="3" fillId="0" borderId="68" xfId="0" applyFont="1" applyBorder="1" applyAlignment="1">
      <alignment horizontal="left" vertical="center" wrapText="1"/>
    </xf>
    <xf numFmtId="1" fontId="84" fillId="2" borderId="151" xfId="0" applyNumberFormat="1" applyFont="1" applyFill="1" applyBorder="1" applyAlignment="1">
      <alignment horizontal="center" vertical="center" wrapText="1"/>
    </xf>
    <xf numFmtId="1" fontId="84" fillId="2" borderId="83" xfId="0" applyNumberFormat="1" applyFont="1" applyFill="1" applyBorder="1" applyAlignment="1">
      <alignment horizontal="center" vertical="center" wrapText="1"/>
    </xf>
    <xf numFmtId="0" fontId="85" fillId="0" borderId="83" xfId="0" applyFont="1" applyBorder="1"/>
    <xf numFmtId="0" fontId="85" fillId="0" borderId="152" xfId="0" applyFont="1" applyBorder="1"/>
    <xf numFmtId="176" fontId="3" fillId="0" borderId="158" xfId="0" applyNumberFormat="1" applyFont="1" applyBorder="1" applyAlignment="1">
      <alignment horizontal="center" vertical="center"/>
    </xf>
    <xf numFmtId="0" fontId="3" fillId="0" borderId="155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3" fillId="0" borderId="105" xfId="0" applyFont="1" applyBorder="1" applyAlignment="1">
      <alignment horizontal="center"/>
    </xf>
    <xf numFmtId="0" fontId="85" fillId="0" borderId="105" xfId="0" applyFont="1" applyBorder="1" applyAlignment="1">
      <alignment horizontal="center"/>
    </xf>
    <xf numFmtId="176" fontId="84" fillId="0" borderId="163" xfId="0" applyNumberFormat="1" applyFont="1" applyBorder="1" applyAlignment="1">
      <alignment horizontal="right"/>
    </xf>
    <xf numFmtId="176" fontId="84" fillId="0" borderId="164" xfId="0" applyNumberFormat="1" applyFont="1" applyBorder="1" applyAlignment="1">
      <alignment horizontal="right"/>
    </xf>
    <xf numFmtId="0" fontId="85" fillId="0" borderId="81" xfId="0" applyFont="1" applyBorder="1"/>
    <xf numFmtId="176" fontId="84" fillId="0" borderId="158" xfId="0" applyNumberFormat="1" applyFont="1" applyBorder="1" applyAlignment="1">
      <alignment horizontal="center" vertical="center"/>
    </xf>
    <xf numFmtId="0" fontId="86" fillId="0" borderId="159" xfId="0" applyFont="1" applyBorder="1"/>
    <xf numFmtId="176" fontId="84" fillId="0" borderId="69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0" fontId="85" fillId="0" borderId="147" xfId="0" applyFont="1" applyBorder="1"/>
    <xf numFmtId="0" fontId="84" fillId="0" borderId="55" xfId="0" applyFont="1" applyBorder="1" applyAlignment="1">
      <alignment horizontal="center" vertical="center" wrapText="1"/>
    </xf>
    <xf numFmtId="0" fontId="84" fillId="0" borderId="70" xfId="0" applyFont="1" applyBorder="1" applyAlignment="1">
      <alignment horizontal="center" vertical="center" wrapText="1"/>
    </xf>
    <xf numFmtId="0" fontId="84" fillId="0" borderId="92" xfId="0" applyFont="1" applyBorder="1" applyAlignment="1">
      <alignment horizontal="center" vertical="center" wrapText="1"/>
    </xf>
    <xf numFmtId="0" fontId="84" fillId="0" borderId="93" xfId="0" applyFont="1" applyBorder="1" applyAlignment="1">
      <alignment horizontal="center" vertical="center" wrapText="1"/>
    </xf>
    <xf numFmtId="0" fontId="84" fillId="0" borderId="94" xfId="0" applyFont="1" applyBorder="1" applyAlignment="1">
      <alignment horizontal="center" vertical="center" wrapText="1"/>
    </xf>
    <xf numFmtId="0" fontId="84" fillId="0" borderId="155" xfId="0" applyFont="1" applyBorder="1" applyAlignment="1">
      <alignment horizontal="center" vertical="center"/>
    </xf>
    <xf numFmtId="0" fontId="84" fillId="0" borderId="55" xfId="0" applyFont="1" applyBorder="1" applyAlignment="1">
      <alignment horizontal="center" vertical="center"/>
    </xf>
    <xf numFmtId="0" fontId="86" fillId="0" borderId="70" xfId="0" applyFont="1" applyBorder="1" applyAlignment="1">
      <alignment vertical="center"/>
    </xf>
    <xf numFmtId="0" fontId="3" fillId="0" borderId="125" xfId="0" applyFont="1" applyBorder="1" applyAlignment="1">
      <alignment horizontal="center"/>
    </xf>
    <xf numFmtId="0" fontId="3" fillId="0" borderId="120" xfId="0" applyFont="1" applyBorder="1" applyAlignment="1">
      <alignment horizontal="center"/>
    </xf>
    <xf numFmtId="0" fontId="3" fillId="0" borderId="121" xfId="0" applyFont="1" applyBorder="1" applyAlignment="1">
      <alignment horizontal="center"/>
    </xf>
    <xf numFmtId="0" fontId="84" fillId="0" borderId="15" xfId="0" applyFont="1" applyBorder="1" applyAlignment="1">
      <alignment horizontal="center" vertical="center"/>
    </xf>
    <xf numFmtId="166" fontId="3" fillId="0" borderId="158" xfId="0" applyNumberFormat="1" applyFont="1" applyBorder="1" applyAlignment="1">
      <alignment horizontal="center" vertical="center"/>
    </xf>
    <xf numFmtId="0" fontId="3" fillId="0" borderId="153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153" xfId="0" applyFont="1" applyBorder="1" applyAlignment="1">
      <alignment vertical="center"/>
    </xf>
    <xf numFmtId="176" fontId="84" fillId="0" borderId="163" xfId="0" applyNumberFormat="1" applyFont="1" applyBorder="1" applyAlignment="1">
      <alignment horizontal="right" vertical="center"/>
    </xf>
    <xf numFmtId="176" fontId="84" fillId="0" borderId="164" xfId="0" applyNumberFormat="1" applyFont="1" applyBorder="1" applyAlignment="1">
      <alignment horizontal="right" vertical="center"/>
    </xf>
    <xf numFmtId="0" fontId="85" fillId="0" borderId="164" xfId="0" applyFont="1" applyBorder="1" applyAlignment="1">
      <alignment vertical="center"/>
    </xf>
    <xf numFmtId="0" fontId="85" fillId="0" borderId="165" xfId="0" applyFont="1" applyBorder="1" applyAlignment="1">
      <alignment vertical="center"/>
    </xf>
    <xf numFmtId="0" fontId="84" fillId="16" borderId="167" xfId="0" applyFont="1" applyFill="1" applyBorder="1" applyAlignment="1">
      <alignment horizontal="center" vertical="center"/>
    </xf>
    <xf numFmtId="0" fontId="84" fillId="16" borderId="90" xfId="0" applyFont="1" applyFill="1" applyBorder="1" applyAlignment="1">
      <alignment horizontal="center" vertical="center"/>
    </xf>
    <xf numFmtId="176" fontId="84" fillId="0" borderId="7" xfId="0" applyNumberFormat="1" applyFont="1" applyBorder="1" applyAlignment="1">
      <alignment horizontal="center" vertical="center"/>
    </xf>
    <xf numFmtId="0" fontId="85" fillId="0" borderId="8" xfId="0" applyFont="1" applyBorder="1"/>
    <xf numFmtId="176" fontId="3" fillId="0" borderId="7" xfId="0" applyNumberFormat="1" applyFont="1" applyBorder="1" applyAlignment="1">
      <alignment horizontal="center" vertical="center"/>
    </xf>
    <xf numFmtId="0" fontId="84" fillId="10" borderId="79" xfId="0" applyFont="1" applyFill="1" applyBorder="1" applyAlignment="1">
      <alignment horizontal="center" vertical="center"/>
    </xf>
    <xf numFmtId="0" fontId="85" fillId="0" borderId="72" xfId="0" applyFont="1" applyBorder="1"/>
    <xf numFmtId="0" fontId="85" fillId="0" borderId="73" xfId="0" applyFont="1" applyBorder="1"/>
    <xf numFmtId="1" fontId="84" fillId="2" borderId="18" xfId="0" applyNumberFormat="1" applyFont="1" applyFill="1" applyBorder="1" applyAlignment="1">
      <alignment horizontal="center" vertical="center" wrapText="1"/>
    </xf>
    <xf numFmtId="0" fontId="85" fillId="0" borderId="29" xfId="0" applyFont="1" applyBorder="1"/>
    <xf numFmtId="1" fontId="84" fillId="16" borderId="85" xfId="0" applyNumberFormat="1" applyFont="1" applyFill="1" applyBorder="1" applyAlignment="1">
      <alignment horizontal="center" vertical="center" wrapText="1"/>
    </xf>
    <xf numFmtId="0" fontId="85" fillId="0" borderId="4" xfId="0" applyFont="1" applyBorder="1"/>
    <xf numFmtId="0" fontId="85" fillId="0" borderId="86" xfId="0" applyFont="1" applyBorder="1"/>
    <xf numFmtId="0" fontId="84" fillId="0" borderId="16" xfId="0" applyFont="1" applyBorder="1" applyAlignment="1">
      <alignment horizontal="center" vertical="center" wrapText="1"/>
    </xf>
    <xf numFmtId="0" fontId="85" fillId="0" borderId="33" xfId="0" applyFont="1" applyBorder="1" applyAlignment="1">
      <alignment vertical="center"/>
    </xf>
    <xf numFmtId="0" fontId="85" fillId="0" borderId="36" xfId="0" applyFont="1" applyBorder="1" applyAlignment="1">
      <alignment vertical="center"/>
    </xf>
    <xf numFmtId="0" fontId="85" fillId="0" borderId="56" xfId="0" applyFont="1" applyBorder="1" applyAlignment="1">
      <alignment vertical="center"/>
    </xf>
    <xf numFmtId="0" fontId="85" fillId="0" borderId="35" xfId="0" applyFont="1" applyBorder="1" applyAlignment="1">
      <alignment vertical="center"/>
    </xf>
    <xf numFmtId="0" fontId="3" fillId="17" borderId="153" xfId="0" applyFont="1" applyFill="1" applyBorder="1" applyAlignment="1">
      <alignment horizontal="left" wrapText="1"/>
    </xf>
    <xf numFmtId="2" fontId="3" fillId="0" borderId="12" xfId="0" applyNumberFormat="1" applyFont="1" applyBorder="1" applyAlignment="1">
      <alignment horizontal="center"/>
    </xf>
    <xf numFmtId="2" fontId="3" fillId="0" borderId="88" xfId="0" applyNumberFormat="1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102" xfId="0" applyFont="1" applyBorder="1" applyAlignment="1">
      <alignment horizontal="center"/>
    </xf>
    <xf numFmtId="0" fontId="3" fillId="0" borderId="104" xfId="0" applyFont="1" applyBorder="1" applyAlignment="1">
      <alignment horizontal="center"/>
    </xf>
    <xf numFmtId="0" fontId="84" fillId="0" borderId="155" xfId="0" applyFont="1" applyBorder="1" applyAlignment="1">
      <alignment horizontal="center"/>
    </xf>
    <xf numFmtId="0" fontId="84" fillId="0" borderId="55" xfId="0" applyFont="1" applyBorder="1" applyAlignment="1">
      <alignment horizontal="center"/>
    </xf>
    <xf numFmtId="0" fontId="86" fillId="0" borderId="70" xfId="0" applyFont="1" applyBorder="1"/>
    <xf numFmtId="0" fontId="3" fillId="0" borderId="142" xfId="0" applyFont="1" applyBorder="1" applyAlignment="1">
      <alignment vertical="center"/>
    </xf>
    <xf numFmtId="0" fontId="3" fillId="0" borderId="105" xfId="0" applyFont="1" applyBorder="1" applyAlignment="1">
      <alignment vertical="center"/>
    </xf>
    <xf numFmtId="0" fontId="2" fillId="0" borderId="153" xfId="0" applyFont="1" applyBorder="1" applyAlignment="1">
      <alignment vertical="center"/>
    </xf>
    <xf numFmtId="0" fontId="2" fillId="0" borderId="153" xfId="0" applyFont="1" applyBorder="1" applyAlignment="1">
      <alignment horizontal="left" vertical="center"/>
    </xf>
    <xf numFmtId="0" fontId="3" fillId="0" borderId="88" xfId="0" applyFont="1" applyBorder="1" applyAlignment="1">
      <alignment horizontal="left" vertic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88" xfId="0" applyNumberFormat="1" applyFont="1" applyBorder="1" applyAlignment="1">
      <alignment horizontal="center" vertical="center"/>
    </xf>
    <xf numFmtId="0" fontId="3" fillId="0" borderId="153" xfId="0" applyFont="1" applyBorder="1" applyAlignment="1">
      <alignment vertical="center" wrapText="1"/>
    </xf>
    <xf numFmtId="0" fontId="3" fillId="0" borderId="68" xfId="0" applyFont="1" applyBorder="1" applyAlignment="1">
      <alignment vertical="center" wrapText="1"/>
    </xf>
    <xf numFmtId="0" fontId="85" fillId="0" borderId="88" xfId="0" applyFont="1" applyBorder="1" applyAlignment="1">
      <alignment horizontal="left"/>
    </xf>
    <xf numFmtId="172" fontId="11" fillId="0" borderId="1" xfId="0" applyNumberFormat="1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172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left" vertical="center" wrapText="1"/>
    </xf>
    <xf numFmtId="172" fontId="8" fillId="0" borderId="1" xfId="0" applyNumberFormat="1" applyFont="1" applyBorder="1" applyAlignment="1">
      <alignment vertical="center"/>
    </xf>
    <xf numFmtId="4" fontId="9" fillId="2" borderId="18" xfId="0" applyNumberFormat="1" applyFont="1" applyFill="1" applyBorder="1" applyAlignment="1">
      <alignment horizontal="center" vertical="center" wrapText="1"/>
    </xf>
    <xf numFmtId="0" fontId="7" fillId="0" borderId="29" xfId="0" applyFont="1" applyBorder="1"/>
    <xf numFmtId="4" fontId="9" fillId="8" borderId="18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2" xfId="0" applyNumberFormat="1" applyFont="1" applyBorder="1" applyAlignment="1">
      <alignment horizontal="left" vertical="center" wrapText="1"/>
    </xf>
    <xf numFmtId="0" fontId="7" fillId="0" borderId="33" xfId="0" applyFont="1" applyBorder="1"/>
    <xf numFmtId="4" fontId="9" fillId="0" borderId="34" xfId="0" applyNumberFormat="1" applyFont="1" applyBorder="1" applyAlignment="1">
      <alignment horizontal="left" vertical="center" wrapText="1"/>
    </xf>
    <xf numFmtId="0" fontId="7" fillId="0" borderId="35" xfId="0" applyFont="1" applyBorder="1"/>
    <xf numFmtId="4" fontId="9" fillId="31" borderId="36" xfId="0" applyNumberFormat="1" applyFont="1" applyFill="1" applyBorder="1" applyAlignment="1">
      <alignment horizontal="center" vertical="center" wrapText="1"/>
    </xf>
    <xf numFmtId="4" fontId="7" fillId="31" borderId="35" xfId="0" applyNumberFormat="1" applyFont="1" applyFill="1" applyBorder="1"/>
    <xf numFmtId="4" fontId="9" fillId="2" borderId="40" xfId="0" applyNumberFormat="1" applyFont="1" applyFill="1" applyBorder="1" applyAlignment="1">
      <alignment horizontal="left" vertical="center" wrapText="1"/>
    </xf>
    <xf numFmtId="0" fontId="7" fillId="0" borderId="41" xfId="0" applyFont="1" applyBorder="1"/>
    <xf numFmtId="0" fontId="7" fillId="0" borderId="42" xfId="0" applyFont="1" applyBorder="1"/>
    <xf numFmtId="4" fontId="9" fillId="10" borderId="18" xfId="0" applyNumberFormat="1" applyFont="1" applyFill="1" applyBorder="1" applyAlignment="1">
      <alignment horizontal="left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0" fontId="7" fillId="0" borderId="8" xfId="0" applyFont="1" applyBorder="1"/>
    <xf numFmtId="165" fontId="8" fillId="0" borderId="1" xfId="0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vertical="center"/>
    </xf>
    <xf numFmtId="4" fontId="9" fillId="0" borderId="85" xfId="0" applyNumberFormat="1" applyFont="1" applyBorder="1" applyAlignment="1">
      <alignment horizontal="left" vertical="center" wrapText="1"/>
    </xf>
    <xf numFmtId="0" fontId="7" fillId="0" borderId="55" xfId="0" applyFont="1" applyBorder="1"/>
    <xf numFmtId="0" fontId="7" fillId="0" borderId="86" xfId="0" applyFont="1" applyBorder="1"/>
    <xf numFmtId="4" fontId="9" fillId="0" borderId="19" xfId="0" applyNumberFormat="1" applyFont="1" applyBorder="1" applyAlignment="1">
      <alignment horizontal="left" vertical="center" wrapText="1"/>
    </xf>
    <xf numFmtId="0" fontId="7" fillId="0" borderId="21" xfId="0" applyFont="1" applyBorder="1"/>
    <xf numFmtId="0" fontId="7" fillId="0" borderId="46" xfId="0" applyFont="1" applyBorder="1"/>
    <xf numFmtId="0" fontId="10" fillId="0" borderId="24" xfId="0" applyFont="1" applyBorder="1" applyAlignment="1">
      <alignment horizontal="left" vertical="center"/>
    </xf>
    <xf numFmtId="0" fontId="9" fillId="0" borderId="24" xfId="0" applyFont="1" applyBorder="1" applyAlignment="1">
      <alignment horizontal="center" vertical="center" wrapText="1"/>
    </xf>
    <xf numFmtId="0" fontId="7" fillId="0" borderId="48" xfId="0" applyFont="1" applyBorder="1"/>
    <xf numFmtId="0" fontId="7" fillId="0" borderId="34" xfId="0" applyFont="1" applyBorder="1"/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7" fillId="0" borderId="36" xfId="0" applyFont="1" applyBorder="1"/>
    <xf numFmtId="0" fontId="9" fillId="0" borderId="51" xfId="0" applyFont="1" applyBorder="1" applyAlignment="1">
      <alignment horizontal="center" vertical="center" wrapText="1"/>
    </xf>
    <xf numFmtId="0" fontId="7" fillId="0" borderId="52" xfId="0" applyFont="1" applyBorder="1"/>
    <xf numFmtId="0" fontId="8" fillId="0" borderId="18" xfId="0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vertical="center" wrapText="1"/>
    </xf>
    <xf numFmtId="0" fontId="87" fillId="2" borderId="16" xfId="0" applyFont="1" applyFill="1" applyBorder="1" applyAlignment="1">
      <alignment horizontal="center" vertical="center" wrapText="1"/>
    </xf>
    <xf numFmtId="0" fontId="88" fillId="0" borderId="55" xfId="0" applyFont="1" applyBorder="1"/>
    <xf numFmtId="0" fontId="88" fillId="0" borderId="33" xfId="0" applyFont="1" applyBorder="1"/>
    <xf numFmtId="0" fontId="88" fillId="0" borderId="53" xfId="0" applyFont="1" applyBorder="1"/>
    <xf numFmtId="0" fontId="89" fillId="0" borderId="0" xfId="0" applyFont="1"/>
    <xf numFmtId="0" fontId="88" fillId="0" borderId="37" xfId="0" applyFont="1" applyBorder="1"/>
    <xf numFmtId="0" fontId="88" fillId="0" borderId="36" xfId="0" applyFont="1" applyBorder="1"/>
    <xf numFmtId="0" fontId="88" fillId="0" borderId="56" xfId="0" applyFont="1" applyBorder="1"/>
    <xf numFmtId="0" fontId="88" fillId="0" borderId="35" xfId="0" applyFont="1" applyBorder="1"/>
    <xf numFmtId="0" fontId="9" fillId="4" borderId="1" xfId="0" applyFont="1" applyFill="1" applyBorder="1" applyAlignment="1">
      <alignment horizontal="center" vertical="center"/>
    </xf>
    <xf numFmtId="0" fontId="9" fillId="11" borderId="58" xfId="0" applyFont="1" applyFill="1" applyBorder="1" applyAlignment="1">
      <alignment horizontal="center" vertical="center"/>
    </xf>
    <xf numFmtId="0" fontId="7" fillId="0" borderId="59" xfId="0" applyFont="1" applyBorder="1"/>
    <xf numFmtId="0" fontId="8" fillId="0" borderId="34" xfId="0" applyFont="1" applyBorder="1" applyAlignment="1">
      <alignment horizontal="center" vertical="center"/>
    </xf>
    <xf numFmtId="0" fontId="7" fillId="0" borderId="56" xfId="0" applyFont="1" applyBorder="1"/>
    <xf numFmtId="0" fontId="7" fillId="0" borderId="62" xfId="0" applyFont="1" applyBorder="1"/>
    <xf numFmtId="0" fontId="8" fillId="0" borderId="1" xfId="0" applyFont="1" applyBorder="1" applyAlignment="1">
      <alignment vertical="center"/>
    </xf>
    <xf numFmtId="0" fontId="9" fillId="0" borderId="18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14" fillId="12" borderId="64" xfId="0" applyFont="1" applyFill="1" applyBorder="1" applyAlignment="1">
      <alignment horizontal="center" vertical="center"/>
    </xf>
    <xf numFmtId="0" fontId="7" fillId="0" borderId="65" xfId="0" applyFont="1" applyBorder="1"/>
    <xf numFmtId="0" fontId="20" fillId="3" borderId="67" xfId="0" applyFont="1" applyFill="1" applyBorder="1" applyAlignment="1">
      <alignment horizontal="center" vertical="center" wrapText="1"/>
    </xf>
    <xf numFmtId="0" fontId="7" fillId="0" borderId="68" xfId="0" applyFont="1" applyBorder="1"/>
    <xf numFmtId="0" fontId="9" fillId="11" borderId="1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7" fillId="0" borderId="56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14" borderId="69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7" fillId="0" borderId="70" xfId="0" applyFont="1" applyBorder="1"/>
    <xf numFmtId="0" fontId="5" fillId="14" borderId="102" xfId="0" applyFont="1" applyFill="1" applyBorder="1" applyAlignment="1">
      <alignment horizontal="center" vertical="center" wrapText="1"/>
    </xf>
    <xf numFmtId="0" fontId="7" fillId="0" borderId="103" xfId="0" applyFont="1" applyBorder="1"/>
    <xf numFmtId="0" fontId="7" fillId="0" borderId="104" xfId="0" applyFont="1" applyBorder="1"/>
    <xf numFmtId="0" fontId="6" fillId="13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/>
    </xf>
    <xf numFmtId="0" fontId="6" fillId="3" borderId="6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7" fillId="0" borderId="56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175" fontId="6" fillId="0" borderId="1" xfId="0" applyNumberFormat="1" applyFont="1" applyBorder="1" applyAlignment="1">
      <alignment horizontal="center"/>
    </xf>
    <xf numFmtId="0" fontId="6" fillId="15" borderId="71" xfId="0" applyFont="1" applyFill="1" applyBorder="1" applyAlignment="1">
      <alignment horizontal="center" vertical="center"/>
    </xf>
    <xf numFmtId="0" fontId="7" fillId="0" borderId="72" xfId="0" applyFont="1" applyBorder="1"/>
    <xf numFmtId="0" fontId="7" fillId="0" borderId="73" xfId="0" applyFont="1" applyBorder="1"/>
    <xf numFmtId="0" fontId="6" fillId="0" borderId="1" xfId="0" applyFont="1" applyBorder="1" applyAlignment="1">
      <alignment horizontal="center" wrapText="1"/>
    </xf>
    <xf numFmtId="175" fontId="5" fillId="0" borderId="1" xfId="0" applyNumberFormat="1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2" borderId="69" xfId="0" applyFont="1" applyFill="1" applyBorder="1" applyAlignment="1">
      <alignment horizontal="center" wrapText="1"/>
    </xf>
    <xf numFmtId="0" fontId="7" fillId="0" borderId="5" xfId="0" applyFont="1" applyBorder="1"/>
    <xf numFmtId="0" fontId="26" fillId="4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9" fillId="13" borderId="1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4" borderId="74" xfId="0" applyFont="1" applyFill="1" applyBorder="1" applyAlignment="1">
      <alignment horizontal="center" vertical="center"/>
    </xf>
    <xf numFmtId="0" fontId="7" fillId="0" borderId="75" xfId="0" applyFont="1" applyBorder="1"/>
    <xf numFmtId="0" fontId="7" fillId="0" borderId="76" xfId="0" applyFont="1" applyBorder="1"/>
    <xf numFmtId="0" fontId="9" fillId="3" borderId="1" xfId="0" applyFont="1" applyFill="1" applyBorder="1" applyAlignment="1">
      <alignment horizontal="center" vertical="center"/>
    </xf>
    <xf numFmtId="1" fontId="6" fillId="13" borderId="1" xfId="0" applyNumberFormat="1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1" fontId="70" fillId="6" borderId="12" xfId="18" applyNumberFormat="1" applyFont="1" applyFill="1" applyBorder="1" applyAlignment="1">
      <alignment horizontal="center" vertical="center" wrapText="1"/>
    </xf>
    <xf numFmtId="0" fontId="7" fillId="0" borderId="68" xfId="18" applyFont="1" applyBorder="1"/>
    <xf numFmtId="0" fontId="7" fillId="0" borderId="88" xfId="18" applyFont="1" applyBorder="1"/>
    <xf numFmtId="0" fontId="79" fillId="0" borderId="12" xfId="18" applyFont="1" applyBorder="1" applyAlignment="1">
      <alignment horizontal="center" vertical="center" wrapText="1"/>
    </xf>
    <xf numFmtId="0" fontId="72" fillId="6" borderId="12" xfId="18" applyFont="1" applyFill="1" applyBorder="1" applyAlignment="1">
      <alignment horizontal="center" vertical="center" wrapText="1"/>
    </xf>
    <xf numFmtId="0" fontId="74" fillId="0" borderId="12" xfId="18" applyFont="1" applyBorder="1" applyAlignment="1">
      <alignment horizontal="center" vertical="center" wrapText="1"/>
    </xf>
    <xf numFmtId="0" fontId="42" fillId="43" borderId="172" xfId="0" applyFont="1" applyFill="1" applyBorder="1" applyAlignment="1">
      <alignment horizontal="left" vertical="center" wrapText="1"/>
    </xf>
    <xf numFmtId="0" fontId="0" fillId="0" borderId="173" xfId="0" applyBorder="1"/>
    <xf numFmtId="0" fontId="0" fillId="0" borderId="174" xfId="0" applyBorder="1"/>
    <xf numFmtId="0" fontId="90" fillId="39" borderId="171" xfId="0" applyFont="1" applyFill="1" applyBorder="1" applyAlignment="1">
      <alignment horizontal="center" vertical="center" wrapText="1"/>
    </xf>
    <xf numFmtId="0" fontId="0" fillId="0" borderId="171" xfId="0" applyBorder="1"/>
    <xf numFmtId="0" fontId="91" fillId="39" borderId="0" xfId="0" applyFont="1" applyFill="1" applyAlignment="1">
      <alignment horizontal="center" vertical="center" wrapText="1"/>
    </xf>
    <xf numFmtId="0" fontId="0" fillId="0" borderId="97" xfId="0" applyBorder="1"/>
    <xf numFmtId="0" fontId="92" fillId="40" borderId="172" xfId="0" applyFont="1" applyFill="1" applyBorder="1" applyAlignment="1">
      <alignment horizontal="left" vertical="center" wrapText="1"/>
    </xf>
    <xf numFmtId="0" fontId="93" fillId="41" borderId="172" xfId="0" applyFont="1" applyFill="1" applyBorder="1" applyAlignment="1">
      <alignment horizontal="center" vertical="center" wrapText="1"/>
    </xf>
    <xf numFmtId="0" fontId="43" fillId="39" borderId="0" xfId="0" applyFont="1" applyFill="1" applyAlignment="1">
      <alignment horizontal="left" vertical="center" wrapText="1"/>
    </xf>
    <xf numFmtId="0" fontId="44" fillId="42" borderId="172" xfId="0" applyFont="1" applyFill="1" applyBorder="1" applyAlignment="1">
      <alignment horizontal="center" vertical="center" wrapText="1"/>
    </xf>
    <xf numFmtId="0" fontId="42" fillId="46" borderId="172" xfId="0" applyFont="1" applyFill="1" applyBorder="1" applyAlignment="1">
      <alignment horizontal="center" vertical="center" wrapText="1"/>
    </xf>
    <xf numFmtId="0" fontId="42" fillId="39" borderId="172" xfId="0" applyFont="1" applyFill="1" applyBorder="1" applyAlignment="1">
      <alignment horizontal="center" vertical="center" wrapText="1"/>
    </xf>
    <xf numFmtId="0" fontId="94" fillId="39" borderId="0" xfId="0" applyFont="1" applyFill="1" applyAlignment="1">
      <alignment horizontal="left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96" fillId="0" borderId="105" xfId="0" applyFont="1" applyBorder="1" applyAlignment="1">
      <alignment horizontal="center"/>
    </xf>
    <xf numFmtId="0" fontId="96" fillId="48" borderId="105" xfId="0" applyFont="1" applyFill="1" applyBorder="1" applyAlignment="1">
      <alignment horizontal="center"/>
    </xf>
    <xf numFmtId="181" fontId="24" fillId="0" borderId="105" xfId="0" applyNumberFormat="1" applyFont="1" applyBorder="1" applyAlignment="1">
      <alignment horizontal="center" vertical="center"/>
    </xf>
    <xf numFmtId="0" fontId="7" fillId="0" borderId="103" xfId="0" applyFont="1" applyBorder="1" applyAlignment="1">
      <alignment horizontal="center"/>
    </xf>
    <xf numFmtId="0" fontId="7" fillId="0" borderId="104" xfId="0" applyFont="1" applyBorder="1" applyAlignment="1">
      <alignment horizontal="center"/>
    </xf>
    <xf numFmtId="4" fontId="42" fillId="19" borderId="16" xfId="0" applyNumberFormat="1" applyFont="1" applyFill="1" applyBorder="1" applyAlignment="1">
      <alignment horizontal="center" vertical="center"/>
    </xf>
    <xf numFmtId="4" fontId="35" fillId="9" borderId="64" xfId="0" applyNumberFormat="1" applyFont="1" applyFill="1" applyBorder="1" applyAlignment="1">
      <alignment horizontal="center" vertical="center"/>
    </xf>
    <xf numFmtId="0" fontId="7" fillId="0" borderId="96" xfId="0" applyFont="1" applyBorder="1"/>
    <xf numFmtId="0" fontId="7" fillId="0" borderId="95" xfId="0" applyFont="1" applyBorder="1"/>
    <xf numFmtId="4" fontId="38" fillId="9" borderId="77" xfId="0" applyNumberFormat="1" applyFont="1" applyFill="1" applyBorder="1" applyAlignment="1">
      <alignment horizontal="center" vertical="center" wrapText="1"/>
    </xf>
    <xf numFmtId="0" fontId="7" fillId="0" borderId="90" xfId="0" applyFont="1" applyBorder="1"/>
    <xf numFmtId="0" fontId="7" fillId="0" borderId="78" xfId="0" applyFont="1" applyBorder="1"/>
    <xf numFmtId="0" fontId="7" fillId="0" borderId="99" xfId="0" applyFont="1" applyBorder="1"/>
    <xf numFmtId="0" fontId="7" fillId="0" borderId="100" xfId="0" applyFont="1" applyBorder="1"/>
    <xf numFmtId="0" fontId="7" fillId="0" borderId="101" xfId="0" applyFont="1" applyBorder="1"/>
    <xf numFmtId="4" fontId="39" fillId="9" borderId="77" xfId="0" applyNumberFormat="1" applyFont="1" applyFill="1" applyBorder="1" applyAlignment="1">
      <alignment horizontal="center" vertical="center" wrapText="1"/>
    </xf>
    <xf numFmtId="4" fontId="41" fillId="19" borderId="7" xfId="0" applyNumberFormat="1" applyFont="1" applyFill="1" applyBorder="1" applyAlignment="1">
      <alignment horizontal="center" vertical="center"/>
    </xf>
    <xf numFmtId="0" fontId="7" fillId="0" borderId="39" xfId="0" applyFont="1" applyBorder="1"/>
    <xf numFmtId="10" fontId="41" fillId="19" borderId="7" xfId="0" applyNumberFormat="1" applyFont="1" applyFill="1" applyBorder="1" applyAlignment="1">
      <alignment horizontal="center" vertical="center"/>
    </xf>
    <xf numFmtId="4" fontId="42" fillId="25" borderId="16" xfId="0" applyNumberFormat="1" applyFont="1" applyFill="1" applyBorder="1" applyAlignment="1">
      <alignment horizontal="center" vertical="center"/>
    </xf>
    <xf numFmtId="0" fontId="7" fillId="26" borderId="55" xfId="0" applyFont="1" applyFill="1" applyBorder="1"/>
    <xf numFmtId="0" fontId="7" fillId="26" borderId="33" xfId="0" applyFont="1" applyFill="1" applyBorder="1"/>
    <xf numFmtId="0" fontId="7" fillId="26" borderId="36" xfId="0" applyFont="1" applyFill="1" applyBorder="1"/>
    <xf numFmtId="0" fontId="7" fillId="26" borderId="56" xfId="0" applyFont="1" applyFill="1" applyBorder="1"/>
    <xf numFmtId="0" fontId="7" fillId="26" borderId="35" xfId="0" applyFont="1" applyFill="1" applyBorder="1"/>
    <xf numFmtId="0" fontId="43" fillId="0" borderId="1" xfId="0" applyFont="1" applyBorder="1" applyAlignment="1">
      <alignment horizontal="left" vertical="center"/>
    </xf>
    <xf numFmtId="4" fontId="42" fillId="20" borderId="69" xfId="0" applyNumberFormat="1" applyFont="1" applyFill="1" applyBorder="1" applyAlignment="1">
      <alignment horizontal="center" vertical="center"/>
    </xf>
    <xf numFmtId="4" fontId="42" fillId="20" borderId="55" xfId="0" applyNumberFormat="1" applyFont="1" applyFill="1" applyBorder="1" applyAlignment="1">
      <alignment horizontal="center" vertical="center"/>
    </xf>
    <xf numFmtId="4" fontId="42" fillId="20" borderId="71" xfId="0" applyNumberFormat="1" applyFont="1" applyFill="1" applyBorder="1" applyAlignment="1">
      <alignment horizontal="center" vertical="center"/>
    </xf>
    <xf numFmtId="4" fontId="42" fillId="20" borderId="97" xfId="0" applyNumberFormat="1" applyFont="1" applyFill="1" applyBorder="1" applyAlignment="1">
      <alignment horizontal="center" vertical="center"/>
    </xf>
    <xf numFmtId="4" fontId="42" fillId="20" borderId="92" xfId="0" applyNumberFormat="1" applyFont="1" applyFill="1" applyBorder="1" applyAlignment="1">
      <alignment horizontal="center" vertical="center"/>
    </xf>
    <xf numFmtId="4" fontId="42" fillId="20" borderId="93" xfId="0" applyNumberFormat="1" applyFont="1" applyFill="1" applyBorder="1" applyAlignment="1">
      <alignment horizontal="center" vertical="center"/>
    </xf>
    <xf numFmtId="4" fontId="55" fillId="0" borderId="1" xfId="0" applyNumberFormat="1" applyFont="1" applyBorder="1" applyAlignment="1">
      <alignment horizontal="center" vertical="center"/>
    </xf>
    <xf numFmtId="206" fontId="43" fillId="0" borderId="119" xfId="3" applyNumberFormat="1" applyFont="1" applyBorder="1" applyAlignment="1">
      <alignment horizontal="center" vertical="center"/>
    </xf>
    <xf numFmtId="206" fontId="43" fillId="0" borderId="120" xfId="3" applyNumberFormat="1" applyFont="1" applyBorder="1" applyAlignment="1">
      <alignment horizontal="center" vertical="center"/>
    </xf>
    <xf numFmtId="206" fontId="43" fillId="0" borderId="121" xfId="3" applyNumberFormat="1" applyFont="1" applyBorder="1" applyAlignment="1">
      <alignment horizontal="center" vertical="center"/>
    </xf>
    <xf numFmtId="206" fontId="43" fillId="0" borderId="119" xfId="3" applyNumberFormat="1" applyFont="1" applyBorder="1" applyAlignment="1">
      <alignment horizontal="center" vertical="center" wrapText="1"/>
    </xf>
    <xf numFmtId="206" fontId="43" fillId="0" borderId="120" xfId="3" applyNumberFormat="1" applyFont="1" applyBorder="1" applyAlignment="1">
      <alignment horizontal="center" vertical="center" wrapText="1"/>
    </xf>
    <xf numFmtId="206" fontId="43" fillId="0" borderId="121" xfId="3" applyNumberFormat="1" applyFont="1" applyBorder="1" applyAlignment="1">
      <alignment horizontal="center" vertical="center" wrapText="1"/>
    </xf>
    <xf numFmtId="0" fontId="64" fillId="36" borderId="113" xfId="5" applyFont="1" applyFill="1" applyBorder="1" applyAlignment="1">
      <alignment horizontal="center" vertical="center"/>
    </xf>
    <xf numFmtId="0" fontId="64" fillId="36" borderId="114" xfId="5" applyFont="1" applyFill="1" applyBorder="1" applyAlignment="1">
      <alignment horizontal="center" vertical="center"/>
    </xf>
    <xf numFmtId="0" fontId="64" fillId="36" borderId="115" xfId="5" applyFont="1" applyFill="1" applyBorder="1" applyAlignment="1">
      <alignment horizontal="center" vertical="center"/>
    </xf>
    <xf numFmtId="0" fontId="64" fillId="36" borderId="116" xfId="5" applyFont="1" applyFill="1" applyBorder="1" applyAlignment="1">
      <alignment horizontal="center" vertical="center"/>
    </xf>
    <xf numFmtId="0" fontId="64" fillId="36" borderId="117" xfId="5" applyFont="1" applyFill="1" applyBorder="1" applyAlignment="1">
      <alignment horizontal="center" vertical="center"/>
    </xf>
    <xf numFmtId="0" fontId="64" fillId="36" borderId="118" xfId="5" applyFont="1" applyFill="1" applyBorder="1" applyAlignment="1">
      <alignment horizontal="center" vertical="center"/>
    </xf>
    <xf numFmtId="0" fontId="65" fillId="37" borderId="117" xfId="5" applyFont="1" applyFill="1" applyBorder="1" applyAlignment="1">
      <alignment horizontal="center" vertical="top"/>
    </xf>
    <xf numFmtId="0" fontId="66" fillId="37" borderId="119" xfId="5" applyFont="1" applyFill="1" applyBorder="1" applyAlignment="1">
      <alignment horizontal="left"/>
    </xf>
    <xf numFmtId="0" fontId="66" fillId="37" borderId="120" xfId="5" applyFont="1" applyFill="1" applyBorder="1" applyAlignment="1">
      <alignment horizontal="left"/>
    </xf>
    <xf numFmtId="0" fontId="66" fillId="37" borderId="121" xfId="5" applyFont="1" applyFill="1" applyBorder="1" applyAlignment="1">
      <alignment horizontal="left"/>
    </xf>
    <xf numFmtId="0" fontId="65" fillId="37" borderId="119" xfId="5" applyFont="1" applyFill="1" applyBorder="1" applyAlignment="1">
      <alignment horizontal="left" vertical="center" wrapText="1"/>
    </xf>
    <xf numFmtId="0" fontId="65" fillId="37" borderId="120" xfId="5" applyFont="1" applyFill="1" applyBorder="1" applyAlignment="1">
      <alignment horizontal="left" vertical="center" wrapText="1"/>
    </xf>
    <xf numFmtId="0" fontId="65" fillId="37" borderId="121" xfId="5" applyFont="1" applyFill="1" applyBorder="1" applyAlignment="1">
      <alignment horizontal="left" vertical="center" wrapText="1"/>
    </xf>
    <xf numFmtId="0" fontId="66" fillId="37" borderId="125" xfId="5" applyFont="1" applyFill="1" applyBorder="1" applyAlignment="1">
      <alignment horizontal="center" vertical="center"/>
    </xf>
    <xf numFmtId="0" fontId="66" fillId="37" borderId="121" xfId="5" applyFont="1" applyFill="1" applyBorder="1" applyAlignment="1">
      <alignment horizontal="center" vertical="center"/>
    </xf>
    <xf numFmtId="0" fontId="66" fillId="37" borderId="133" xfId="5" applyFont="1" applyFill="1" applyBorder="1" applyAlignment="1">
      <alignment horizontal="left" vertical="center"/>
    </xf>
    <xf numFmtId="0" fontId="66" fillId="37" borderId="146" xfId="5" applyFont="1" applyFill="1" applyBorder="1" applyAlignment="1">
      <alignment horizontal="left" vertical="center"/>
    </xf>
    <xf numFmtId="0" fontId="66" fillId="37" borderId="133" xfId="5" applyFont="1" applyFill="1" applyBorder="1" applyAlignment="1">
      <alignment horizontal="left" vertical="center" wrapText="1"/>
    </xf>
    <xf numFmtId="0" fontId="66" fillId="37" borderId="146" xfId="5" applyFont="1" applyFill="1" applyBorder="1" applyAlignment="1">
      <alignment horizontal="left" vertical="center" wrapText="1"/>
    </xf>
    <xf numFmtId="0" fontId="23" fillId="3" borderId="97" xfId="0" applyFont="1" applyFill="1" applyBorder="1" applyAlignment="1">
      <alignment horizontal="center" vertical="center" wrapText="1"/>
    </xf>
    <xf numFmtId="0" fontId="48" fillId="4" borderId="106" xfId="0" applyFont="1" applyFill="1" applyBorder="1" applyAlignment="1">
      <alignment horizontal="center" vertical="center" wrapText="1"/>
    </xf>
    <xf numFmtId="0" fontId="48" fillId="4" borderId="107" xfId="0" applyFont="1" applyFill="1" applyBorder="1" applyAlignment="1">
      <alignment horizontal="center" vertical="center" wrapText="1"/>
    </xf>
    <xf numFmtId="0" fontId="48" fillId="4" borderId="108" xfId="0" applyFont="1" applyFill="1" applyBorder="1" applyAlignment="1">
      <alignment horizontal="center" vertical="center" wrapText="1"/>
    </xf>
    <xf numFmtId="0" fontId="48" fillId="13" borderId="106" xfId="0" applyFont="1" applyFill="1" applyBorder="1" applyAlignment="1">
      <alignment horizontal="center" vertical="center" wrapText="1"/>
    </xf>
    <xf numFmtId="0" fontId="48" fillId="13" borderId="107" xfId="0" applyFont="1" applyFill="1" applyBorder="1" applyAlignment="1">
      <alignment horizontal="center" vertical="center" wrapText="1"/>
    </xf>
    <xf numFmtId="0" fontId="48" fillId="13" borderId="108" xfId="0" applyFont="1" applyFill="1" applyBorder="1" applyAlignment="1">
      <alignment horizontal="center" vertical="center" wrapText="1"/>
    </xf>
    <xf numFmtId="199" fontId="43" fillId="3" borderId="109" xfId="0" applyNumberFormat="1" applyFont="1" applyFill="1" applyBorder="1" applyAlignment="1">
      <alignment horizontal="center" vertical="center" wrapText="1"/>
    </xf>
    <xf numFmtId="199" fontId="43" fillId="3" borderId="110" xfId="0" applyNumberFormat="1" applyFont="1" applyFill="1" applyBorder="1" applyAlignment="1">
      <alignment horizontal="center" vertical="center" wrapText="1"/>
    </xf>
    <xf numFmtId="0" fontId="40" fillId="3" borderId="98" xfId="0" applyFont="1" applyFill="1" applyBorder="1" applyAlignment="1">
      <alignment horizontal="center" vertical="center" wrapText="1"/>
    </xf>
    <xf numFmtId="0" fontId="44" fillId="3" borderId="98" xfId="0" applyFont="1" applyFill="1" applyBorder="1" applyAlignment="1">
      <alignment horizontal="center" vertical="center" wrapText="1"/>
    </xf>
    <xf numFmtId="0" fontId="43" fillId="3" borderId="98" xfId="0" applyFont="1" applyFill="1" applyBorder="1" applyAlignment="1">
      <alignment horizontal="center" vertical="center" wrapText="1"/>
    </xf>
    <xf numFmtId="199" fontId="43" fillId="3" borderId="98" xfId="0" applyNumberFormat="1" applyFont="1" applyFill="1" applyBorder="1" applyAlignment="1">
      <alignment horizontal="center" vertical="center" wrapText="1"/>
    </xf>
    <xf numFmtId="199" fontId="43" fillId="3" borderId="111" xfId="0" applyNumberFormat="1" applyFont="1" applyFill="1" applyBorder="1" applyAlignment="1">
      <alignment horizontal="center" vertical="center" wrapText="1"/>
    </xf>
    <xf numFmtId="0" fontId="40" fillId="3" borderId="105" xfId="0" applyFont="1" applyFill="1" applyBorder="1" applyAlignment="1">
      <alignment horizontal="center" vertical="center" wrapText="1"/>
    </xf>
    <xf numFmtId="0" fontId="44" fillId="3" borderId="105" xfId="0" applyFont="1" applyFill="1" applyBorder="1" applyAlignment="1">
      <alignment horizontal="center" vertical="center" wrapText="1"/>
    </xf>
    <xf numFmtId="0" fontId="43" fillId="3" borderId="105" xfId="0" applyFont="1" applyFill="1" applyBorder="1" applyAlignment="1">
      <alignment horizontal="center" vertical="center" wrapText="1"/>
    </xf>
    <xf numFmtId="199" fontId="43" fillId="3" borderId="105" xfId="0" applyNumberFormat="1" applyFont="1" applyFill="1" applyBorder="1" applyAlignment="1">
      <alignment horizontal="center" vertical="center" wrapText="1"/>
    </xf>
    <xf numFmtId="0" fontId="40" fillId="3" borderId="15" xfId="0" applyFont="1" applyFill="1" applyBorder="1" applyAlignment="1">
      <alignment horizontal="center" vertical="center" wrapText="1"/>
    </xf>
    <xf numFmtId="0" fontId="40" fillId="3" borderId="10" xfId="0" applyFont="1" applyFill="1" applyBorder="1" applyAlignment="1">
      <alignment horizontal="center" vertical="center" wrapText="1"/>
    </xf>
    <xf numFmtId="0" fontId="44" fillId="3" borderId="15" xfId="0" applyFont="1" applyFill="1" applyBorder="1" applyAlignment="1">
      <alignment horizontal="center" vertical="center" wrapText="1"/>
    </xf>
    <xf numFmtId="0" fontId="44" fillId="3" borderId="10" xfId="0" applyFont="1" applyFill="1" applyBorder="1" applyAlignment="1">
      <alignment horizontal="center" vertical="center" wrapText="1"/>
    </xf>
    <xf numFmtId="0" fontId="43" fillId="3" borderId="15" xfId="0" applyFont="1" applyFill="1" applyBorder="1" applyAlignment="1">
      <alignment horizontal="center" vertical="center" wrapText="1"/>
    </xf>
    <xf numFmtId="0" fontId="43" fillId="3" borderId="10" xfId="0" applyFont="1" applyFill="1" applyBorder="1" applyAlignment="1">
      <alignment horizontal="center" vertical="center" wrapText="1"/>
    </xf>
    <xf numFmtId="199" fontId="43" fillId="3" borderId="15" xfId="0" applyNumberFormat="1" applyFont="1" applyFill="1" applyBorder="1" applyAlignment="1">
      <alignment horizontal="center" vertical="center" wrapText="1"/>
    </xf>
    <xf numFmtId="199" fontId="43" fillId="3" borderId="1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/>
    <xf numFmtId="0" fontId="6" fillId="0" borderId="1" xfId="0" applyFont="1" applyBorder="1" applyAlignment="1">
      <alignment horizontal="left"/>
    </xf>
    <xf numFmtId="0" fontId="6" fillId="6" borderId="1" xfId="0" applyFont="1" applyFill="1" applyBorder="1" applyAlignment="1">
      <alignment horizontal="left" wrapText="1"/>
    </xf>
    <xf numFmtId="0" fontId="6" fillId="13" borderId="24" xfId="0" applyFont="1" applyFill="1" applyBorder="1" applyAlignment="1">
      <alignment horizontal="center" vertical="center" wrapText="1"/>
    </xf>
    <xf numFmtId="0" fontId="7" fillId="0" borderId="30" xfId="0" applyFont="1" applyBorder="1"/>
    <xf numFmtId="0" fontId="7" fillId="0" borderId="31" xfId="0" applyFont="1" applyBorder="1"/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6" borderId="7" xfId="0" applyFont="1" applyFill="1" applyBorder="1" applyAlignment="1">
      <alignment horizontal="center" vertical="center" wrapText="1"/>
    </xf>
    <xf numFmtId="0" fontId="5" fillId="7" borderId="97" xfId="0" applyFont="1" applyFill="1" applyBorder="1" applyAlignment="1">
      <alignment horizontal="center" vertical="center" wrapText="1"/>
    </xf>
  </cellXfs>
  <cellStyles count="19">
    <cellStyle name="Hipervínculo" xfId="2" builtinId="8"/>
    <cellStyle name="Millares 2" xfId="7"/>
    <cellStyle name="Millares 2 2 5 2" xfId="11"/>
    <cellStyle name="Moneda" xfId="3" builtinId="4"/>
    <cellStyle name="Moneda [0] 5 3" xfId="14"/>
    <cellStyle name="Moneda 2" xfId="6"/>
    <cellStyle name="Moneda 2 3" xfId="15"/>
    <cellStyle name="Normal" xfId="0" builtinId="0"/>
    <cellStyle name="Normal 17" xfId="12"/>
    <cellStyle name="Normal 2" xfId="4"/>
    <cellStyle name="Normal 2 2 10" xfId="10"/>
    <cellStyle name="Normal 2 2 2" xfId="16"/>
    <cellStyle name="Normal 2 4" xfId="13"/>
    <cellStyle name="Normal 3" xfId="5"/>
    <cellStyle name="Normal 4" xfId="18"/>
    <cellStyle name="Normal 7 2" xfId="9"/>
    <cellStyle name="Porcentaje" xfId="1" builtinId="5"/>
    <cellStyle name="Porcentaje 2" xfId="17"/>
    <cellStyle name="Porcentaje 2 2" xfId="8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0.xml"/><Relationship Id="rId21" Type="http://schemas.openxmlformats.org/officeDocument/2006/relationships/externalLink" Target="externalLinks/externalLink5.xml"/><Relationship Id="rId42" Type="http://schemas.openxmlformats.org/officeDocument/2006/relationships/externalLink" Target="externalLinks/externalLink26.xml"/><Relationship Id="rId47" Type="http://schemas.openxmlformats.org/officeDocument/2006/relationships/externalLink" Target="externalLinks/externalLink31.xml"/><Relationship Id="rId63" Type="http://schemas.openxmlformats.org/officeDocument/2006/relationships/externalLink" Target="externalLinks/externalLink47.xml"/><Relationship Id="rId68" Type="http://schemas.openxmlformats.org/officeDocument/2006/relationships/externalLink" Target="externalLinks/externalLink52.xml"/><Relationship Id="rId84" Type="http://schemas.openxmlformats.org/officeDocument/2006/relationships/externalLink" Target="externalLinks/externalLink68.xml"/><Relationship Id="rId89" Type="http://schemas.openxmlformats.org/officeDocument/2006/relationships/externalLink" Target="externalLinks/externalLink73.xml"/><Relationship Id="rId112" Type="http://schemas.openxmlformats.org/officeDocument/2006/relationships/theme" Target="theme/theme1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91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6.xml"/><Relationship Id="rId37" Type="http://schemas.openxmlformats.org/officeDocument/2006/relationships/externalLink" Target="externalLinks/externalLink21.xml"/><Relationship Id="rId53" Type="http://schemas.openxmlformats.org/officeDocument/2006/relationships/externalLink" Target="externalLinks/externalLink37.xml"/><Relationship Id="rId58" Type="http://schemas.openxmlformats.org/officeDocument/2006/relationships/externalLink" Target="externalLinks/externalLink42.xml"/><Relationship Id="rId74" Type="http://schemas.openxmlformats.org/officeDocument/2006/relationships/externalLink" Target="externalLinks/externalLink58.xml"/><Relationship Id="rId79" Type="http://schemas.openxmlformats.org/officeDocument/2006/relationships/externalLink" Target="externalLinks/externalLink63.xml"/><Relationship Id="rId102" Type="http://schemas.openxmlformats.org/officeDocument/2006/relationships/externalLink" Target="externalLinks/externalLink86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4.xml"/><Relationship Id="rId95" Type="http://schemas.openxmlformats.org/officeDocument/2006/relationships/externalLink" Target="externalLinks/externalLink79.xml"/><Relationship Id="rId22" Type="http://schemas.openxmlformats.org/officeDocument/2006/relationships/externalLink" Target="externalLinks/externalLink6.xml"/><Relationship Id="rId27" Type="http://schemas.openxmlformats.org/officeDocument/2006/relationships/externalLink" Target="externalLinks/externalLink11.xml"/><Relationship Id="rId43" Type="http://schemas.openxmlformats.org/officeDocument/2006/relationships/externalLink" Target="externalLinks/externalLink27.xml"/><Relationship Id="rId48" Type="http://schemas.openxmlformats.org/officeDocument/2006/relationships/externalLink" Target="externalLinks/externalLink32.xml"/><Relationship Id="rId64" Type="http://schemas.openxmlformats.org/officeDocument/2006/relationships/externalLink" Target="externalLinks/externalLink48.xml"/><Relationship Id="rId69" Type="http://schemas.openxmlformats.org/officeDocument/2006/relationships/externalLink" Target="externalLinks/externalLink53.xml"/><Relationship Id="rId113" Type="http://schemas.openxmlformats.org/officeDocument/2006/relationships/styles" Target="styles.xml"/><Relationship Id="rId80" Type="http://schemas.openxmlformats.org/officeDocument/2006/relationships/externalLink" Target="externalLinks/externalLink64.xml"/><Relationship Id="rId85" Type="http://schemas.openxmlformats.org/officeDocument/2006/relationships/externalLink" Target="externalLinks/externalLink69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33" Type="http://schemas.openxmlformats.org/officeDocument/2006/relationships/externalLink" Target="externalLinks/externalLink17.xml"/><Relationship Id="rId38" Type="http://schemas.openxmlformats.org/officeDocument/2006/relationships/externalLink" Target="externalLinks/externalLink22.xml"/><Relationship Id="rId59" Type="http://schemas.openxmlformats.org/officeDocument/2006/relationships/externalLink" Target="externalLinks/externalLink43.xml"/><Relationship Id="rId103" Type="http://schemas.openxmlformats.org/officeDocument/2006/relationships/externalLink" Target="externalLinks/externalLink87.xml"/><Relationship Id="rId108" Type="http://schemas.openxmlformats.org/officeDocument/2006/relationships/externalLink" Target="externalLinks/externalLink92.xml"/><Relationship Id="rId54" Type="http://schemas.openxmlformats.org/officeDocument/2006/relationships/externalLink" Target="externalLinks/externalLink38.xml"/><Relationship Id="rId70" Type="http://schemas.openxmlformats.org/officeDocument/2006/relationships/externalLink" Target="externalLinks/externalLink54.xml"/><Relationship Id="rId75" Type="http://schemas.openxmlformats.org/officeDocument/2006/relationships/externalLink" Target="externalLinks/externalLink59.xml"/><Relationship Id="rId91" Type="http://schemas.openxmlformats.org/officeDocument/2006/relationships/externalLink" Target="externalLinks/externalLink75.xml"/><Relationship Id="rId96" Type="http://schemas.openxmlformats.org/officeDocument/2006/relationships/externalLink" Target="externalLinks/externalLink8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41.xml"/><Relationship Id="rId106" Type="http://schemas.openxmlformats.org/officeDocument/2006/relationships/externalLink" Target="externalLinks/externalLink90.xml"/><Relationship Id="rId114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5.xml"/><Relationship Id="rId44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36.xml"/><Relationship Id="rId60" Type="http://schemas.openxmlformats.org/officeDocument/2006/relationships/externalLink" Target="externalLinks/externalLink44.xml"/><Relationship Id="rId65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57.xml"/><Relationship Id="rId78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65.xml"/><Relationship Id="rId86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78.xml"/><Relationship Id="rId99" Type="http://schemas.openxmlformats.org/officeDocument/2006/relationships/externalLink" Target="externalLinks/externalLink83.xml"/><Relationship Id="rId101" Type="http://schemas.openxmlformats.org/officeDocument/2006/relationships/externalLink" Target="externalLinks/externalLink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9" Type="http://schemas.openxmlformats.org/officeDocument/2006/relationships/externalLink" Target="externalLinks/externalLink23.xml"/><Relationship Id="rId109" Type="http://schemas.openxmlformats.org/officeDocument/2006/relationships/externalLink" Target="externalLinks/externalLink93.xml"/><Relationship Id="rId34" Type="http://schemas.openxmlformats.org/officeDocument/2006/relationships/externalLink" Target="externalLinks/externalLink18.xml"/><Relationship Id="rId50" Type="http://schemas.openxmlformats.org/officeDocument/2006/relationships/externalLink" Target="externalLinks/externalLink34.xml"/><Relationship Id="rId55" Type="http://schemas.openxmlformats.org/officeDocument/2006/relationships/externalLink" Target="externalLinks/externalLink39.xml"/><Relationship Id="rId76" Type="http://schemas.openxmlformats.org/officeDocument/2006/relationships/externalLink" Target="externalLinks/externalLink60.xml"/><Relationship Id="rId97" Type="http://schemas.openxmlformats.org/officeDocument/2006/relationships/externalLink" Target="externalLinks/externalLink81.xml"/><Relationship Id="rId104" Type="http://schemas.openxmlformats.org/officeDocument/2006/relationships/externalLink" Target="externalLinks/externalLink8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5.xml"/><Relationship Id="rId92" Type="http://schemas.openxmlformats.org/officeDocument/2006/relationships/externalLink" Target="externalLinks/externalLink7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3.xml"/><Relationship Id="rId24" Type="http://schemas.openxmlformats.org/officeDocument/2006/relationships/externalLink" Target="externalLinks/externalLink8.xml"/><Relationship Id="rId40" Type="http://schemas.openxmlformats.org/officeDocument/2006/relationships/externalLink" Target="externalLinks/externalLink24.xml"/><Relationship Id="rId45" Type="http://schemas.openxmlformats.org/officeDocument/2006/relationships/externalLink" Target="externalLinks/externalLink29.xml"/><Relationship Id="rId66" Type="http://schemas.openxmlformats.org/officeDocument/2006/relationships/externalLink" Target="externalLinks/externalLink50.xml"/><Relationship Id="rId87" Type="http://schemas.openxmlformats.org/officeDocument/2006/relationships/externalLink" Target="externalLinks/externalLink71.xml"/><Relationship Id="rId110" Type="http://schemas.openxmlformats.org/officeDocument/2006/relationships/externalLink" Target="externalLinks/externalLink94.xml"/><Relationship Id="rId115" Type="http://schemas.openxmlformats.org/officeDocument/2006/relationships/sheetMetadata" Target="metadata.xml"/><Relationship Id="rId61" Type="http://schemas.openxmlformats.org/officeDocument/2006/relationships/externalLink" Target="externalLinks/externalLink45.xml"/><Relationship Id="rId82" Type="http://schemas.openxmlformats.org/officeDocument/2006/relationships/externalLink" Target="externalLinks/externalLink66.xml"/><Relationship Id="rId19" Type="http://schemas.openxmlformats.org/officeDocument/2006/relationships/externalLink" Target="externalLinks/externalLink3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4.xml"/><Relationship Id="rId35" Type="http://schemas.openxmlformats.org/officeDocument/2006/relationships/externalLink" Target="externalLinks/externalLink19.xml"/><Relationship Id="rId56" Type="http://schemas.openxmlformats.org/officeDocument/2006/relationships/externalLink" Target="externalLinks/externalLink40.xml"/><Relationship Id="rId77" Type="http://schemas.openxmlformats.org/officeDocument/2006/relationships/externalLink" Target="externalLinks/externalLink61.xml"/><Relationship Id="rId100" Type="http://schemas.openxmlformats.org/officeDocument/2006/relationships/externalLink" Target="externalLinks/externalLink84.xml"/><Relationship Id="rId105" Type="http://schemas.openxmlformats.org/officeDocument/2006/relationships/externalLink" Target="externalLinks/externalLink8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5.xml"/><Relationship Id="rId72" Type="http://schemas.openxmlformats.org/officeDocument/2006/relationships/externalLink" Target="externalLinks/externalLink56.xml"/><Relationship Id="rId93" Type="http://schemas.openxmlformats.org/officeDocument/2006/relationships/externalLink" Target="externalLinks/externalLink77.xml"/><Relationship Id="rId98" Type="http://schemas.openxmlformats.org/officeDocument/2006/relationships/externalLink" Target="externalLinks/externalLink8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9.xml"/><Relationship Id="rId46" Type="http://schemas.openxmlformats.org/officeDocument/2006/relationships/externalLink" Target="externalLinks/externalLink30.xml"/><Relationship Id="rId67" Type="http://schemas.openxmlformats.org/officeDocument/2006/relationships/externalLink" Target="externalLinks/externalLink51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4.xml"/><Relationship Id="rId41" Type="http://schemas.openxmlformats.org/officeDocument/2006/relationships/externalLink" Target="externalLinks/externalLink25.xml"/><Relationship Id="rId62" Type="http://schemas.openxmlformats.org/officeDocument/2006/relationships/externalLink" Target="externalLinks/externalLink46.xml"/><Relationship Id="rId83" Type="http://schemas.openxmlformats.org/officeDocument/2006/relationships/externalLink" Target="externalLinks/externalLink67.xml"/><Relationship Id="rId88" Type="http://schemas.openxmlformats.org/officeDocument/2006/relationships/externalLink" Target="externalLinks/externalLink72.xml"/><Relationship Id="rId111" Type="http://schemas.openxmlformats.org/officeDocument/2006/relationships/externalLink" Target="externalLinks/externalLink9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6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15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104588</xdr:colOff>
      <xdr:row>19</xdr:row>
      <xdr:rowOff>224653</xdr:rowOff>
    </xdr:from>
    <xdr:to>
      <xdr:col>21</xdr:col>
      <xdr:colOff>627514</xdr:colOff>
      <xdr:row>31</xdr:row>
      <xdr:rowOff>173479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CCBAEE9-D7B9-4107-9AD0-24868CFB6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17294" y="6709124"/>
          <a:ext cx="10305475" cy="2514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53</xdr:row>
      <xdr:rowOff>0</xdr:rowOff>
    </xdr:from>
    <xdr:ext cx="314325" cy="314325"/>
    <xdr:sp macro="" textlink="">
      <xdr:nvSpPr>
        <xdr:cNvPr id="3" name="Shape 3" descr="NORMA DE CONSTRUCCIÓN PLACA HUELL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67</xdr:row>
      <xdr:rowOff>0</xdr:rowOff>
    </xdr:from>
    <xdr:ext cx="314325" cy="314325"/>
    <xdr:sp macro="" textlink="">
      <xdr:nvSpPr>
        <xdr:cNvPr id="4" name="Shape 3" descr="NORMA DE CONSTRUCCIÓN PLACA HUELLA">
          <a:extLst>
            <a:ext uri="{FF2B5EF4-FFF2-40B4-BE49-F238E27FC236}">
              <a16:creationId xmlns:a16="http://schemas.microsoft.com/office/drawing/2014/main" id="{FFBC1DE0-1685-4A11-872A-AF12C672E40E}"/>
            </a:ext>
          </a:extLst>
        </xdr:cNvPr>
        <xdr:cNvSpPr/>
      </xdr:nvSpPr>
      <xdr:spPr>
        <a:xfrm>
          <a:off x="10145486" y="16938171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432929</xdr:colOff>
      <xdr:row>7</xdr:row>
      <xdr:rowOff>0</xdr:rowOff>
    </xdr:from>
    <xdr:to>
      <xdr:col>16</xdr:col>
      <xdr:colOff>625799</xdr:colOff>
      <xdr:row>13</xdr:row>
      <xdr:rowOff>127300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F1C5FB-21B4-BA8A-8526-3A10FAEC4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57811" y="2032000"/>
          <a:ext cx="3326707" cy="1255135"/>
        </a:xfrm>
        <a:prstGeom prst="rect">
          <a:avLst/>
        </a:prstGeom>
      </xdr:spPr>
    </xdr:pic>
    <xdr:clientData/>
  </xdr:twoCellAnchor>
  <xdr:twoCellAnchor editAs="oneCell">
    <xdr:from>
      <xdr:col>8</xdr:col>
      <xdr:colOff>646131</xdr:colOff>
      <xdr:row>16</xdr:row>
      <xdr:rowOff>44823</xdr:rowOff>
    </xdr:from>
    <xdr:to>
      <xdr:col>13</xdr:col>
      <xdr:colOff>359067</xdr:colOff>
      <xdr:row>51</xdr:row>
      <xdr:rowOff>155699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F037D0D-4ABE-44BC-894B-06F6694DD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35072" y="4000499"/>
          <a:ext cx="3423764" cy="599396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4</xdr:row>
      <xdr:rowOff>0</xdr:rowOff>
    </xdr:from>
    <xdr:to>
      <xdr:col>23</xdr:col>
      <xdr:colOff>685928</xdr:colOff>
      <xdr:row>8</xdr:row>
      <xdr:rowOff>2304409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84276C7-509B-B854-3593-A15398822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11150" y="1085850"/>
          <a:ext cx="9243861" cy="515918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8</xdr:row>
      <xdr:rowOff>3390900</xdr:rowOff>
    </xdr:from>
    <xdr:to>
      <xdr:col>23</xdr:col>
      <xdr:colOff>784997</xdr:colOff>
      <xdr:row>12</xdr:row>
      <xdr:rowOff>1766055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5F2993E-B955-2F4D-A2F3-8BB642B3B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049250" y="6515100"/>
          <a:ext cx="9342930" cy="6005080"/>
        </a:xfrm>
        <a:prstGeom prst="rect">
          <a:avLst/>
        </a:prstGeom>
      </xdr:spPr>
    </xdr:pic>
    <xdr:clientData/>
  </xdr:twoCellAnchor>
  <xdr:twoCellAnchor editAs="oneCell">
    <xdr:from>
      <xdr:col>11</xdr:col>
      <xdr:colOff>123265</xdr:colOff>
      <xdr:row>19</xdr:row>
      <xdr:rowOff>118783</xdr:rowOff>
    </xdr:from>
    <xdr:to>
      <xdr:col>24</xdr:col>
      <xdr:colOff>483552</xdr:colOff>
      <xdr:row>53</xdr:row>
      <xdr:rowOff>81181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7F467E0-6B7B-023C-347C-3CE69688D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4883" y="19336871"/>
          <a:ext cx="8943993" cy="5677398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78</xdr:row>
      <xdr:rowOff>143437</xdr:rowOff>
    </xdr:from>
    <xdr:to>
      <xdr:col>23</xdr:col>
      <xdr:colOff>810323</xdr:colOff>
      <xdr:row>111</xdr:row>
      <xdr:rowOff>100888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A3A8AC2-0BF8-293E-9066-DCEA987EB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52613" y="18754166"/>
          <a:ext cx="9358171" cy="5578323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112</xdr:row>
      <xdr:rowOff>161366</xdr:rowOff>
    </xdr:from>
    <xdr:to>
      <xdr:col>24</xdr:col>
      <xdr:colOff>75237</xdr:colOff>
      <xdr:row>147</xdr:row>
      <xdr:rowOff>52503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0BDF23C-D4E1-701A-5A4E-7CA0876F1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971929" y="24563295"/>
          <a:ext cx="9586791" cy="585266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112</xdr:row>
      <xdr:rowOff>161366</xdr:rowOff>
    </xdr:from>
    <xdr:to>
      <xdr:col>24</xdr:col>
      <xdr:colOff>409652</xdr:colOff>
      <xdr:row>130</xdr:row>
      <xdr:rowOff>6529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6B616F5-DD7B-F657-B1E2-A4DAB11A5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971929" y="24563295"/>
          <a:ext cx="9952582" cy="2911092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148</xdr:row>
      <xdr:rowOff>116541</xdr:rowOff>
    </xdr:from>
    <xdr:to>
      <xdr:col>24</xdr:col>
      <xdr:colOff>409652</xdr:colOff>
      <xdr:row>165</xdr:row>
      <xdr:rowOff>132033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24C2D716-12F8-7386-882A-7AD849926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945036" y="30650329"/>
          <a:ext cx="9952582" cy="2911092"/>
        </a:xfrm>
        <a:prstGeom prst="rect">
          <a:avLst/>
        </a:prstGeom>
      </xdr:spPr>
    </xdr:pic>
    <xdr:clientData/>
  </xdr:twoCellAnchor>
  <xdr:twoCellAnchor editAs="oneCell">
    <xdr:from>
      <xdr:col>5</xdr:col>
      <xdr:colOff>87084</xdr:colOff>
      <xdr:row>8</xdr:row>
      <xdr:rowOff>402771</xdr:rowOff>
    </xdr:from>
    <xdr:to>
      <xdr:col>8</xdr:col>
      <xdr:colOff>521695</xdr:colOff>
      <xdr:row>8</xdr:row>
      <xdr:rowOff>3178629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5F83D77-A075-B549-7AE0-D378B6BE9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04113" y="4354285"/>
          <a:ext cx="4397011" cy="2775858"/>
        </a:xfrm>
        <a:prstGeom prst="rect">
          <a:avLst/>
        </a:prstGeom>
      </xdr:spPr>
    </xdr:pic>
    <xdr:clientData/>
  </xdr:twoCellAnchor>
  <xdr:twoCellAnchor editAs="oneCell">
    <xdr:from>
      <xdr:col>3</xdr:col>
      <xdr:colOff>86745</xdr:colOff>
      <xdr:row>8</xdr:row>
      <xdr:rowOff>631373</xdr:rowOff>
    </xdr:from>
    <xdr:to>
      <xdr:col>4</xdr:col>
      <xdr:colOff>1518899</xdr:colOff>
      <xdr:row>8</xdr:row>
      <xdr:rowOff>2873831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ADDA024-704D-40D8-3C6E-1650C02C8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10002" y="4582887"/>
          <a:ext cx="4414840" cy="2242458"/>
        </a:xfrm>
        <a:prstGeom prst="rect">
          <a:avLst/>
        </a:prstGeom>
      </xdr:spPr>
    </xdr:pic>
    <xdr:clientData/>
  </xdr:twoCellAnchor>
  <xdr:twoCellAnchor editAs="oneCell">
    <xdr:from>
      <xdr:col>5</xdr:col>
      <xdr:colOff>119743</xdr:colOff>
      <xdr:row>10</xdr:row>
      <xdr:rowOff>478972</xdr:rowOff>
    </xdr:from>
    <xdr:to>
      <xdr:col>8</xdr:col>
      <xdr:colOff>511628</xdr:colOff>
      <xdr:row>10</xdr:row>
      <xdr:rowOff>2979954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906A9A9-A7D6-04E2-E85F-303751E83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36772" y="8109858"/>
          <a:ext cx="4354285" cy="2500982"/>
        </a:xfrm>
        <a:prstGeom prst="rect">
          <a:avLst/>
        </a:prstGeom>
      </xdr:spPr>
    </xdr:pic>
    <xdr:clientData/>
  </xdr:twoCellAnchor>
  <xdr:twoCellAnchor editAs="oneCell">
    <xdr:from>
      <xdr:col>5</xdr:col>
      <xdr:colOff>130629</xdr:colOff>
      <xdr:row>12</xdr:row>
      <xdr:rowOff>925286</xdr:rowOff>
    </xdr:from>
    <xdr:to>
      <xdr:col>8</xdr:col>
      <xdr:colOff>533400</xdr:colOff>
      <xdr:row>12</xdr:row>
      <xdr:rowOff>2565927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45431DD6-D5CE-E2E2-42EB-42E5F8894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747658" y="12235543"/>
          <a:ext cx="4365171" cy="1640641"/>
        </a:xfrm>
        <a:prstGeom prst="rect">
          <a:avLst/>
        </a:prstGeom>
      </xdr:spPr>
    </xdr:pic>
    <xdr:clientData/>
  </xdr:twoCellAnchor>
  <xdr:twoCellAnchor editAs="oneCell">
    <xdr:from>
      <xdr:col>3</xdr:col>
      <xdr:colOff>110837</xdr:colOff>
      <xdr:row>10</xdr:row>
      <xdr:rowOff>1177637</xdr:rowOff>
    </xdr:from>
    <xdr:to>
      <xdr:col>4</xdr:col>
      <xdr:colOff>1482435</xdr:colOff>
      <xdr:row>10</xdr:row>
      <xdr:rowOff>2429631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54354DB1-2BF2-D375-A879-1BD46C709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36073" y="8839201"/>
          <a:ext cx="4350326" cy="1251994"/>
        </a:xfrm>
        <a:prstGeom prst="rect">
          <a:avLst/>
        </a:prstGeom>
      </xdr:spPr>
    </xdr:pic>
    <xdr:clientData/>
  </xdr:twoCellAnchor>
  <xdr:twoCellAnchor editAs="oneCell">
    <xdr:from>
      <xdr:col>3</xdr:col>
      <xdr:colOff>983673</xdr:colOff>
      <xdr:row>12</xdr:row>
      <xdr:rowOff>96982</xdr:rowOff>
    </xdr:from>
    <xdr:to>
      <xdr:col>4</xdr:col>
      <xdr:colOff>775855</xdr:colOff>
      <xdr:row>12</xdr:row>
      <xdr:rowOff>3415437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9B4106A3-8D02-50B8-3C34-F663E5BD7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008909" y="11443855"/>
          <a:ext cx="2770910" cy="3318455"/>
        </a:xfrm>
        <a:prstGeom prst="rect">
          <a:avLst/>
        </a:prstGeom>
      </xdr:spPr>
    </xdr:pic>
    <xdr:clientData/>
  </xdr:twoCellAnchor>
  <xdr:twoCellAnchor editAs="oneCell">
    <xdr:from>
      <xdr:col>3</xdr:col>
      <xdr:colOff>1039091</xdr:colOff>
      <xdr:row>14</xdr:row>
      <xdr:rowOff>96982</xdr:rowOff>
    </xdr:from>
    <xdr:to>
      <xdr:col>4</xdr:col>
      <xdr:colOff>512618</xdr:colOff>
      <xdr:row>14</xdr:row>
      <xdr:rowOff>3475136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A265006-F1E6-4F6E-BEEC-FD55CC20C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64327" y="15129164"/>
          <a:ext cx="2452255" cy="33781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STEBAN/Documents/Araujo%20&amp;%20Concha/APU/UNITARIOS%20REDES%20ELECTRICAS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://PDA/2012/2.%20PROYECTOS%20EN%20REVISI&#211;N/LA%20LLANADA/CONSTRUCCI&#211;N%20P.T.A.P.%20CASCO%20URBANO%20MUNICIPIO%20DE%20LALLANADA/4.%20PRESUPUESTO/PRESUPUESTO%20Y%20CRONOGRAMA%20(CON%20BOCAT,DESAR%20Y%20TANQUE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://PDA/2012/2.%20PROYECTOS%20EN%20REVISI&#211;N/LA%20LLANADA/ACUEDUCTO%20LA%20LLANADA%20%202011%20-%20copia/4.%20PRESUPUESTO%20Y%20CRONOGRAMA/PRESUPUESTO%20Y%20CRONOGRAM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C://1%20MIS%20TRABAJOS/0%20ULTIMAS%20OBRAS/UNITARIOS%20REDES%20ELECTRICAS%20202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J://AMPLIACION%20ADUCCION%20Y%20CONDUCCION%20ACUEDUCTO%20CABECERA%20MUNICIPAL%20(S/PRESUPUESTOfin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J://HUGO%2007_02_05/b-ALCANTARILLADOS/LICITACIONES%20E%20INVITACIONES%20PUBLICAS/EMPOPASTO/ALCANTARILLADOS/INV-011-SAN%20DIEGO%20NORTE/Anexo2%20PRESUPUEST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J://HUGO%2007_02_05/c-EDIFICACIONES/PROYECTOS/2006/GENOVA/ESTADIO%20JUAN%20CLIMACO%20ORTIZ/PRESUPUESTO-200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esupuesto%20T\TIERRA%20BUENA%20FACTIBILIDAD%2010.09.2004%2040%20CASAS%20264%20APARTAMENTOS%20(CD%2015.09.2004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C://back%20up-diego%20m/PRESUPUESTOS%20STED/Puente%20Manitas/VERSION%20FINAL/Presupuesto%20Construcci&#243;n%20Puente%20Peatonal%20Manit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53C352E0\Presupuesto%20Acueducto%20Multiveredal%20El%20Pe&#241;ol%20Separado%20MVCT%2005112019%20VF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l%20pe&#241;ol%20jun%2014%202019/Presupuesto/Presupuesto%20OK/Presupuesto%20Acueducto%20Multiveredal%20El%20Pe&#241;ol%20Separado%20MVCT%2005112019%20VF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ARQ%20JOSE%20LUIS/Desktop/APUS%20SAN%20BERNARDO%20PROPUESTA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C://admon%20Vial%20henry/Mis%20documentos/OBRAS/BANADIA/INFORMES/BANADIACD/1erINFORM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G://COpia%20Mayo2020/TITANIUM/Sandon&#225;/Ejecucion%20Contrato/Avance%20T&#233;cnico/Acueducto%20y%20%20PTAP/Avances/Proyecto%20Final%20Acueducto%20y%20PTAP%20Sandona/Presupuesto/1.%20Presupuesto%20Acueducto%20Sandon&#225;%20(4)%20(1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J://HUGO%2007_02_05/c-EDIFICACIONES/LICITACIONES/VILLA%20GARZON/PRESUPUES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lenovo/Downloads/1.%20PRESUPUESTO%20CONTRACTUAL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D://GOBERNACI&#211;N%20DE%20NARI&#209;O/PROYECTOS%20PDA/4.%20REFORMULACI&#211;N%20PUPIALES/REVISI&#211;N%20FINAL/PPTO%20REFORMULACI&#211;N%20PUPIALES%2027102021UAE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3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A://Mis%20documentos/Monteria/Mis%20im&#225;genes/documentos/PLANTA%20PUER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4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rdoba.gov.co/Documents%20and%20Settings/ENERCOL/Configuraci&#243;n%20local/Temp/QUARK%20UP/101-OFR/Cospique/formularios/ECOPETROL%20FORMULARIO%20DE%20OBRAS%20CIVIL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D://INGENIERIA/Proyectos%20Mios/Andes%20-%20V&#237;as/Presupuesto/Pres.%20Andes%20V2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5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C://ZXPREPLIEGOS%20PUENTE%20ARMADA/PRESUP/ZPREPLIEGOS%20PUENTE%20ARMADA/OBRAS%20PUENTE%20ARMADA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Daniel/AppData/Local/Temp/20-08-21%20PRESUPUESTO%20UAE%20VFINAL%20(1)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D://TRABAJO%20B/2018/FEDERACI&#211;N%20DE%20CAFETEROS/CONTRATO%202%20-%20MUELLES%201168/PROYECTO/A.%20MUELLE%20SALTADERO%20NUEVA%20BALSA%20-%202019/7.%20PRESUPUESTO%20NUEVA%20BALSA/1.%20CANT,%20PRESUP.%20CRON.%20NUEVA%20BALSA%20-%202019%20%2064M2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D://TRABAJO%20B/2018/5.%20SAN%20BERNARDO/CUBIERTA%20SAN%20BERNARDO%20-%202018-A/6.%20Presupuesto/PRESUPUESTO%20SAN%20BERNARDO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C:/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C://Familia%20Monsalvo%20D&#237;az/Equipo%20Anterior/Rossana/CONSULTORIA/2009/Insumos%2020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D://TRABAJO%20B/2019/6.%20PUERRES/PROYECTO%20CUBIERTA%20I.E.%20JUAN%20XXII%20-%20SEDE%201%20-%20PUERRES/4.%20PRESUPUESTO/PRESUPUESTO%20PUERRES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6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Cristian/Desktop/PACK/SPT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D://TRABAJO%20B/2019/6.%20PUERRES/ENERO%202019/3.%20INSTALACIONES%20SANITARIAS/PRESUPUESTO%20SANITARIAS%20PUERRES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8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rdoba.gov.co/Mis%20documentos/CASA%20DE%20LA%20MUJER%20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C://CONSTRUVIAS/PROPUESTAS/PROPUESTA%20GUACHUCAL/PRESUPUESTO%20Y%20APUS%20GUACHUCA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0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A://Mis%20documentos/Monteria/Mis%20im&#225;genes/EXCEL/CONTRATO/ALCASAN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ASUS/Desktop/PAVIMENTO%20FINAL%20LA%20LLANADA/PROYECTO%20LA%20LLANADA/G306%20Presupuesto/Presupuesto%20V2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ucho\transfer%20lucho\Mis%20documentos\ANDES3\mayo%204-01\Mis%20documentos\AiuApoSaraBrut200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J://HUGO%2007_02_05/LICITACIONES%20E%20INVITACIONES%20PUBLICAS/EMPOPASTO/ALCANTARILLADOS/INV-004%20-%20BELLAVISTA/A.U.P.%20BELLA%20VIST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1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p-alexander\Documentos\winnt\perfiles\Co80097831\Mis%20documentos\Formatos\Presupuesto%20Da&#241;os%20Interinstitucionales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C://TRONCAL%2010/PRESUPUESTO/RECIBIDA/PRESUPUESTO/An&#225;lisis%20de%20precios%20unitarios/Datos%20b&#225;sic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0838\nuevos%20tdr\01_TRABAJO\IDU_202\PRESUPUESTOS\ABRIL_18\Ppto%20de%20Obra%20INARE-IDU-202-05%20-%20Tramo%20Cra-15-19%20-Separador-%20v.16-04-07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2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A://Mis%20documentos/Monteria/Mis%20im&#225;genes/documentos/PAVSA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D://GRUPO%20A/Documentos%20Magui/PROPUESTA%20ECONOMICA%20ALC%20MAGUI%20OPTIMIZACION%204-mod1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://Letrina%20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J://Users/JHERSON/Documents/POLICARPA/VIA%20POLICARPA%20-%20BRAVO%20ACOSTA/PRESUPUESTO%20BRAV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D://Users/JESUS/Downloads/PRESUPUESTO%20PMT%20CALLE%207%20ENTRE%20CRA%203%20Y%205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user/Desktop/2.ANEXO.2DISE&#209;O-ALCANTARILLADO-COMBINADO-SANTACRUZ%20(1)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C:/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3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rvidor\f\C.701%20DISE&#209;OS%20IDU%20GRUPO%20G\09%20Productos%20de%20la%20Consultor&#237;a\701_SIN_ANALISIS_PRECIOS_UNITARIOS%20en%20proceso\APU_GRUPO_G-Base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4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rvidor\DATOS%20(F)\Documents%20and%20Settings\Administrador\Mis%20documentos\Mis%20archivos%20recibidos\APUS%20JUNIO%2015-04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CHIVOS%20JDP\INFORMACION%20JDP\LA%20TOLA\Estadio%20La%20Tola%20BPIN%202024003520022%20FINAL\1%20Requisitos%20Generales\G302%20Presupuesto\G302%20Presupuesto%20La%20Tola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.%20Proyectos%20Reg/Chachagui/Presupuesto/Presupuesto%20Via%20Chachagui%20V5%202200%20millo%20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C://Documents%20and%20Settings/cmcarden1/Mis%20documentos/MARIA%20CAROLINA/PRESUPUESTO/CONSTRUCCI&#211;N/CALI%20TUNA%20BAJA/1.%20PRESUPUESTO%20CALI%20TUNA%20BAJA%20FI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D://ESCRITORIO/ORGANIZADO%20FINAL%20PUPIALES%2021-11-2017/PROYECTO%20PDF/PROYECTO%20PUPIALES%20-%20GUALMATAN%20GOBERNACION/SUBSANACIONES%20DNP%2028-02-2018%20-%20copia/G306%20Presupuesto/PRESUPUESTO%20FINAL/PRESUPUESTO%20PMT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Johana/Desktop/PAVIMENTACION%20CALLE%206%20Y%207/estudios%20obra/8_PRESUPUESTO/PRESUPUESTO%20PMT%20CALLE%207%20%20CRA%203%20Y%205%20Y%20CALLE%206%20CRA%202%20Y%203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96FEFA9F\APUS%20VILLA%20TAKO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C://DISE&#209;OS/RELLENOS%20SANITARIOS/RELLENO%20ORITO2/PRESUPUESTO/PRESUPUESTO%20RELLENO%20ORITO3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5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63ECAF29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jmperez/Documents/TECNICA/DEPORTE%20Y%20RECREACION/02%20ESTANDARIZADO%20POLIDEPORTIVO/05%20HOJA%20CALCULO%20ESTANDARIZADO/PRESUPUESTO%20DEL%20POLIDEPORTIVO%20COMPLETO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://ADM%20VIAL%2003%20-%20CORDOBA/ESTADO%20DE%20RED/2103mar%2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_Archivo%202008/Obras/Anganoy%20-%20Cra%2036B/Actas/Anganoy%20-%20acta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6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A://Mis%20documentos/Monteria/Mis%20im&#225;genes/MSOFFICE/EXCEL/DEPORT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J://HUGO%2007_02_05/b-ALCANTARILLADOS/PROYECTOS/2006/COLON-2006/H-2006%20PRESUPUESTO%20SANITARIO%20y%20PLUVIAL%20%201&#170;%20ETAP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SING\Unidad%20C\00-2004\San%20Pedro\Lagunas\Linea%20de%20Impulsion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7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no\C\Documents%20and%20Settings\Hector%20Guerrero\Mis%20documentos\Licitaciones%20realizadas\Invias\INTER-Taraza-caucasia\DIFERGO\WINDOWS\TEMP\UNITARIO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D://Windows/Temp/Rar$DI00.750/APUS%20BOY_GRUPO%201_MARZO%20DE%20201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D://EDISON%20SANTACRUZ/1.%20INGESA/2.%20PROYECTOS/2020/09%20SR%20POLICARPA%20FASE%202/2.%20EJC/4.%20Presupuesto/Version%2003/USP%20-%20Presupuesto-%2005_02-2021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Usuario/Desktop/CORRECIONES%20PDA/11%20PDA%20PROYECTO%20PRESENTADO%20AVENIDA%20PDA/PDA/Presupuesto%20y%20Esp%20Tecnicas/1.%20PRESUPUESTO%20ALCANTARILLADO%20FINAL%20(OK)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8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J://HUGO%2007_02_05/g-UNITARIOS/Presupuesto%20Internas%20Villa%20Garzon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J://ING%20HUGO/d-VIAS/2005/OBRAS/LA%20UNION/PROYECTO%20TOTAL-LA%20CAP-VAL,%20POL-PANAL-CEM/VIAS.PRESUP_OTROSI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C://PAVICOL/MSOFFICE/LICITAR/analisis%20del%20AIU/AIU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_OBRAS%20FIP/Nuevos-Riegos/Caicedo-C4-5-k16-17-rieg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20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://PUNITARIOS%20PARA%20241201%202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D://METODOLO4/Usuario/PLANTAS%20POTABILIZADORAS%20GUACHAVEZ/PE_0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no\C\Documents%20and%20Settings\Hector%20Guerrero\Mis%20documentos\Licitaciones%20realizadas\Invias\INTER-Taraza-caucasia\DIFERGO\WINDOWS\TEMP\Preobra\ModeloPresupues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21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A://Ligia%20Esther/Aula%20Multiple%20Ayapel/ACTAS/COPIA%201/LIGIA/ALCANT.%20TUCHIN/PROP%20OSWALDO/unitarios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AS"/>
      <sheetName val="PVC"/>
      <sheetName val="BAJA TENSION"/>
      <sheetName val="MEDIA TENSION"/>
      <sheetName val="TRANSFORMACION "/>
      <sheetName val="media subte"/>
      <sheetName val="PARQUES"/>
      <sheetName val="Salarios"/>
      <sheetName val="Precios"/>
      <sheetName val="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737717</v>
          </cell>
        </row>
        <row r="91">
          <cell r="E91">
            <v>1.6602316955892114</v>
          </cell>
        </row>
        <row r="141">
          <cell r="E141">
            <v>1.6396563059384839</v>
          </cell>
        </row>
      </sheetData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"/>
      <sheetName val="A.U.I."/>
      <sheetName val="PRECIOS"/>
      <sheetName val="A.U. BASICOS"/>
      <sheetName val="A.U. BASICOS2"/>
      <sheetName val="UNITARIOS "/>
      <sheetName val="PRESUPUESTO TOTAL"/>
      <sheetName val="CRONOGRAMA OBRA CIVIL"/>
      <sheetName val="CRONOGRAMA OBRA CIVIL (2)"/>
    </sheetNames>
    <sheetDataSet>
      <sheetData sheetId="0"/>
      <sheetData sheetId="1"/>
      <sheetData sheetId="2">
        <row r="166">
          <cell r="C166">
            <v>180000</v>
          </cell>
        </row>
        <row r="170">
          <cell r="C170">
            <v>48000</v>
          </cell>
        </row>
        <row r="176">
          <cell r="C176">
            <v>4000</v>
          </cell>
        </row>
      </sheetData>
      <sheetData sheetId="3">
        <row r="26">
          <cell r="M26">
            <v>390600</v>
          </cell>
        </row>
      </sheetData>
      <sheetData sheetId="4">
        <row r="41">
          <cell r="C41">
            <v>274535</v>
          </cell>
        </row>
        <row r="81">
          <cell r="C81">
            <v>9847</v>
          </cell>
        </row>
        <row r="118">
          <cell r="C118">
            <v>10565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"/>
      <sheetName val="A.U.I."/>
      <sheetName val="PRECIOS"/>
      <sheetName val="A.U. BASICOS"/>
      <sheetName val="A.U. BASICOS2"/>
      <sheetName val="UNITARIOS OBRA CIVIL"/>
      <sheetName val="UNITARIOS SUMINISTROS"/>
      <sheetName val="PRESUPUESTO OBRA CIVIL"/>
      <sheetName val="PRESUPUESTO SUMINISTROS"/>
      <sheetName val="SUMINISTROS DETALLADOS"/>
      <sheetName val="RESUMEN"/>
      <sheetName val="CRONOGRAMA OBRA CIVIL"/>
      <sheetName val="CANTIDADES ZONA ALTA"/>
      <sheetName val="CANT.ZONA ALTA"/>
      <sheetName val="CANTIDADES ZONA BAJA"/>
      <sheetName val="CANTIDADES BELLA VISTA"/>
      <sheetName val="CANT.BELLA VISTA1"/>
      <sheetName val="CANT.ZONA BAJA y RESUMEN"/>
    </sheetNames>
    <sheetDataSet>
      <sheetData sheetId="0"/>
      <sheetData sheetId="1"/>
      <sheetData sheetId="2"/>
      <sheetData sheetId="3">
        <row r="27">
          <cell r="M27">
            <v>299900</v>
          </cell>
        </row>
      </sheetData>
      <sheetData sheetId="4">
        <row r="19">
          <cell r="C19">
            <v>28097</v>
          </cell>
        </row>
        <row r="33">
          <cell r="C33">
            <v>320840</v>
          </cell>
        </row>
        <row r="86">
          <cell r="C86">
            <v>8033</v>
          </cell>
        </row>
        <row r="92">
          <cell r="C92">
            <v>1413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AS"/>
      <sheetName val="PVC"/>
      <sheetName val="BAJA TENSION"/>
      <sheetName val="MEDIA TENSION"/>
      <sheetName val="TRANSFORMACION "/>
      <sheetName val="PARQUES"/>
      <sheetName val="A.P.U. PARQUE"/>
      <sheetName val="Salarios"/>
      <sheetName val="Precios"/>
      <sheetName val="Hoja1"/>
      <sheetName val="L. EQUI"/>
      <sheetName val="L. MAT"/>
      <sheetName val="PRESUPUESTO NARIÑO"/>
      <sheetName val="APU NARIÑ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1">
          <cell r="E91">
            <v>1.6634982503244955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"/>
      <sheetName val="cuadri"/>
      <sheetName val="subpro"/>
      <sheetName val="UNITARIOS"/>
      <sheetName val="TOTAL"/>
      <sheetName val="CRONOGRAMA"/>
      <sheetName val="Hoja1"/>
      <sheetName val="Hoja2"/>
      <sheetName val="Hoja3"/>
    </sheetNames>
    <sheetDataSet>
      <sheetData sheetId="0">
        <row r="11">
          <cell r="F11">
            <v>480</v>
          </cell>
        </row>
        <row r="25">
          <cell r="F25">
            <v>2200</v>
          </cell>
        </row>
        <row r="26">
          <cell r="F26">
            <v>2200</v>
          </cell>
        </row>
        <row r="27">
          <cell r="F27">
            <v>2250</v>
          </cell>
        </row>
        <row r="28">
          <cell r="F28">
            <v>3200</v>
          </cell>
        </row>
        <row r="29">
          <cell r="F29">
            <v>3300</v>
          </cell>
        </row>
        <row r="35">
          <cell r="F35">
            <v>59000</v>
          </cell>
        </row>
        <row r="43">
          <cell r="F43">
            <v>27933</v>
          </cell>
        </row>
        <row r="44">
          <cell r="F44">
            <v>34295</v>
          </cell>
        </row>
        <row r="45">
          <cell r="F45">
            <v>42735</v>
          </cell>
        </row>
        <row r="46">
          <cell r="F46">
            <v>52178</v>
          </cell>
        </row>
        <row r="47">
          <cell r="F47">
            <v>14569</v>
          </cell>
        </row>
        <row r="48">
          <cell r="F48">
            <v>7200</v>
          </cell>
        </row>
        <row r="51">
          <cell r="F51">
            <v>21200</v>
          </cell>
        </row>
        <row r="52">
          <cell r="F52">
            <v>18347</v>
          </cell>
        </row>
        <row r="58">
          <cell r="F58">
            <v>275000</v>
          </cell>
        </row>
        <row r="59">
          <cell r="F59">
            <v>99000</v>
          </cell>
        </row>
        <row r="60">
          <cell r="F60">
            <v>83000</v>
          </cell>
        </row>
        <row r="61">
          <cell r="F61">
            <v>240879</v>
          </cell>
        </row>
        <row r="65">
          <cell r="F65">
            <v>99800</v>
          </cell>
        </row>
        <row r="67">
          <cell r="F67">
            <v>21000</v>
          </cell>
        </row>
        <row r="68">
          <cell r="F68">
            <v>1239000</v>
          </cell>
        </row>
        <row r="69">
          <cell r="F69">
            <v>725000</v>
          </cell>
        </row>
        <row r="70">
          <cell r="F70">
            <v>856000</v>
          </cell>
        </row>
        <row r="71">
          <cell r="F71">
            <v>285000</v>
          </cell>
        </row>
        <row r="72">
          <cell r="F72">
            <v>123000</v>
          </cell>
        </row>
        <row r="73">
          <cell r="F73">
            <v>25000</v>
          </cell>
        </row>
        <row r="76">
          <cell r="F76">
            <v>109264</v>
          </cell>
        </row>
        <row r="77">
          <cell r="F77">
            <v>38607</v>
          </cell>
        </row>
        <row r="78">
          <cell r="F78">
            <v>19276</v>
          </cell>
        </row>
        <row r="79">
          <cell r="F79">
            <v>9260</v>
          </cell>
        </row>
        <row r="80">
          <cell r="F80">
            <v>8500</v>
          </cell>
        </row>
        <row r="81">
          <cell r="F81">
            <v>7500</v>
          </cell>
        </row>
      </sheetData>
      <sheetData sheetId="1">
        <row r="24">
          <cell r="C24">
            <v>23868</v>
          </cell>
        </row>
        <row r="31">
          <cell r="C31">
            <v>26934</v>
          </cell>
        </row>
        <row r="39">
          <cell r="C39">
            <v>46934</v>
          </cell>
        </row>
        <row r="43">
          <cell r="D43">
            <v>0.7</v>
          </cell>
        </row>
      </sheetData>
      <sheetData sheetId="2">
        <row r="26">
          <cell r="G26">
            <v>225175</v>
          </cell>
        </row>
        <row r="46">
          <cell r="G46">
            <v>204925</v>
          </cell>
        </row>
        <row r="85">
          <cell r="G85">
            <v>264460</v>
          </cell>
        </row>
        <row r="98">
          <cell r="G98">
            <v>305910</v>
          </cell>
        </row>
        <row r="109">
          <cell r="G109">
            <v>22337</v>
          </cell>
        </row>
        <row r="120">
          <cell r="G120">
            <v>46407</v>
          </cell>
        </row>
        <row r="132">
          <cell r="G132">
            <v>5805</v>
          </cell>
        </row>
        <row r="147">
          <cell r="G147">
            <v>18378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MATERIALES"/>
      <sheetName val="EQUIPO"/>
      <sheetName val="BASICOS"/>
      <sheetName val="A.P.U."/>
      <sheetName val="PresObra"/>
    </sheetNames>
    <sheetDataSet>
      <sheetData sheetId="0">
        <row r="52">
          <cell r="A52" t="str">
            <v>Cuadrilla 4</v>
          </cell>
        </row>
        <row r="63">
          <cell r="A63" t="str">
            <v>Cuadrilla 5</v>
          </cell>
        </row>
      </sheetData>
      <sheetData sheetId="1">
        <row r="16">
          <cell r="D16">
            <v>2500</v>
          </cell>
        </row>
        <row r="22">
          <cell r="D22">
            <v>13920</v>
          </cell>
        </row>
        <row r="23">
          <cell r="D23">
            <v>15920</v>
          </cell>
        </row>
        <row r="28">
          <cell r="D28">
            <v>42028</v>
          </cell>
        </row>
        <row r="29">
          <cell r="D29">
            <v>29034</v>
          </cell>
        </row>
        <row r="30">
          <cell r="D30">
            <v>57337</v>
          </cell>
        </row>
        <row r="31">
          <cell r="D31">
            <v>74788</v>
          </cell>
        </row>
      </sheetData>
      <sheetData sheetId="2">
        <row r="16">
          <cell r="C16">
            <v>5625</v>
          </cell>
        </row>
        <row r="17">
          <cell r="C17">
            <v>30000</v>
          </cell>
        </row>
        <row r="18">
          <cell r="C18">
            <v>6250</v>
          </cell>
        </row>
      </sheetData>
      <sheetData sheetId="3">
        <row r="23">
          <cell r="G23">
            <v>199946</v>
          </cell>
        </row>
        <row r="67">
          <cell r="G67">
            <v>159176</v>
          </cell>
        </row>
        <row r="214">
          <cell r="G214">
            <v>2759</v>
          </cell>
        </row>
      </sheetData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UNITARIOS"/>
      <sheetName val="PRESUPUESTO"/>
      <sheetName val="PRESUPUESTO HUGO"/>
      <sheetName val="Hoja3"/>
    </sheetNames>
    <sheetDataSet>
      <sheetData sheetId="0">
        <row r="9">
          <cell r="D9">
            <v>42000</v>
          </cell>
        </row>
        <row r="14">
          <cell r="D14">
            <v>2300</v>
          </cell>
        </row>
        <row r="17">
          <cell r="D17">
            <v>18913</v>
          </cell>
        </row>
        <row r="18">
          <cell r="D18">
            <v>11828</v>
          </cell>
        </row>
        <row r="19">
          <cell r="D19">
            <v>928</v>
          </cell>
        </row>
        <row r="20">
          <cell r="D20">
            <v>20181</v>
          </cell>
        </row>
        <row r="21">
          <cell r="D21">
            <v>31424</v>
          </cell>
        </row>
        <row r="22">
          <cell r="D22">
            <v>3178</v>
          </cell>
        </row>
        <row r="27">
          <cell r="D27">
            <v>65000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PA 50 SMMLV"/>
      <sheetName val="PYG aptos"/>
      <sheetName val="67,15% APT Y 32,85% CASAS ACIDO"/>
      <sheetName val="PYG COMBINADO ACIDO"/>
      <sheetName val="67,15% APT Y 32,85% CASAS"/>
      <sheetName val="PYG COMBINADO"/>
      <sheetName val="FLUJO DE CAJA"/>
      <sheetName val="SUPUES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8"/>
      <sheetName val="201.9"/>
      <sheetName val="201.10"/>
      <sheetName val="201.15"/>
      <sheetName val="201.16"/>
      <sheetName val="234.1"/>
      <sheetName val="311.1"/>
      <sheetName val="500.1"/>
      <sheetName val="511.1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70.2"/>
      <sheetName val="671.2"/>
      <sheetName val="673.4"/>
      <sheetName val="673.5"/>
      <sheetName val="673.6"/>
      <sheetName val="671.3"/>
      <sheetName val="700.3"/>
      <sheetName val="700.1.1"/>
      <sheetName val="720.1"/>
      <sheetName val="731.1"/>
      <sheetName val="800.2"/>
      <sheetName val="810.2"/>
      <sheetName val="810.3P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2.1P"/>
      <sheetName val="210.2.3"/>
      <sheetName val="210.2.4"/>
      <sheetName val="220.1P"/>
      <sheetName val="221.1"/>
      <sheetName val="221.2"/>
      <sheetName val="225P"/>
      <sheetName val="230.1"/>
      <sheetName val="232.1"/>
      <sheetName val="311P1"/>
      <sheetName val="311P2"/>
      <sheetName val="311P3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9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.1"/>
      <sheetName val="510P1"/>
      <sheetName val="510P2"/>
      <sheetName val="510P3"/>
      <sheetName val="600.3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2.1"/>
      <sheetName val="632P"/>
      <sheetName val="632.P2"/>
      <sheetName val="633P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a%20%20aaInformación"/>
      <sheetName val="a%20%20aaInformaci%C3%B3n"/>
      <sheetName val="Informacion"/>
      <sheetName val="ATHE"/>
      <sheetName val="THEQUIPO"/>
      <sheetName val="RELEQUIPO"/>
      <sheetName val="JORNALES"/>
      <sheetName val="PRTSOCIALES"/>
      <sheetName val="APU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6"/>
      <sheetName val="15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8"/>
      <sheetName val="20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7"/>
      <sheetName val="35"/>
      <sheetName val="36"/>
      <sheetName val="37"/>
      <sheetName val="39"/>
      <sheetName val="40"/>
      <sheetName val="41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Flujo de Fondos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CRONOGRAMA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8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85"/>
      <sheetName val="75"/>
      <sheetName val="74"/>
      <sheetName val="73"/>
      <sheetName val="72"/>
      <sheetName val="71"/>
      <sheetName val="67"/>
      <sheetName val="65"/>
      <sheetName val="62"/>
      <sheetName val="61"/>
      <sheetName val="60"/>
      <sheetName val="59"/>
      <sheetName val="58"/>
      <sheetName val="57"/>
      <sheetName val="56"/>
      <sheetName val="55"/>
      <sheetName val="54"/>
      <sheetName val="53"/>
      <sheetName val="52"/>
      <sheetName val="51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MARCA VIAL"/>
      <sheetName val="OBRAS VARIAS"/>
      <sheetName val="TRANSPORTE"/>
      <sheetName val="ESPECIALES"/>
      <sheetName val="PRESUPUESTO LICITACIÓN SRN 001"/>
      <sheetName val="SRN_005"/>
      <sheetName val="685"/>
      <sheetName val="List Equ (2)"/>
      <sheetName val="ORGANI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Base_Datos1"/>
      <sheetName val="Base_Datos"/>
      <sheetName val="Base_Datos2"/>
      <sheetName val="PRESE"/>
      <sheetName val="CORPOR"/>
      <sheetName val="ANTECED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LISTA"/>
      <sheetName val="Programacion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917"/>
      <sheetName val="ADJUNTOS"/>
      <sheetName val="B.D.REPORTES"/>
      <sheetName val="AFES"/>
      <sheetName val="AFEs_Doris"/>
      <sheetName val="AFE'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311.1P"/>
      <sheetName val="801.3P"/>
      <sheetName val="TUBO 4 PERFORADO"/>
      <sheetName val="LAGRIMALES"/>
      <sheetName val="MATERIALES Y EQUIPOS"/>
      <sheetName val="PRES. CUMBI-POLI TOTAL"/>
      <sheetName val="aCCIDENTES DE 19"/>
      <sheetName val="MAQUINARIA"/>
      <sheetName val="MANO DE OBRA"/>
      <sheetName val="Basicos "/>
      <sheetName val="F.P."/>
      <sheetName val="F.M"/>
      <sheetName val="INTERVENTORIA"/>
      <sheetName val="2,01"/>
      <sheetName val="2,02"/>
      <sheetName val="2,03"/>
      <sheetName val="2,04"/>
      <sheetName val="2,05"/>
      <sheetName val="2,06"/>
      <sheetName val="2,07"/>
      <sheetName val="2,08"/>
      <sheetName val="4,1 "/>
      <sheetName val="5,5"/>
      <sheetName val=" 7,7"/>
      <sheetName val="7,10"/>
      <sheetName val="1.01"/>
      <sheetName val="1.02"/>
      <sheetName val="1.03"/>
      <sheetName val="2.05"/>
      <sheetName val="2.06"/>
      <sheetName val="2.07"/>
      <sheetName val="2.08"/>
      <sheetName val="2.09"/>
      <sheetName val="2.10"/>
      <sheetName val="2.11"/>
      <sheetName val="2.12"/>
      <sheetName val="2.13"/>
      <sheetName val="2.14"/>
      <sheetName val="2.15"/>
      <sheetName val="2.17"/>
      <sheetName val="2.18"/>
      <sheetName val="2.19"/>
      <sheetName val="2.20"/>
      <sheetName val="2.21"/>
      <sheetName val="2.23"/>
      <sheetName val="2.24"/>
      <sheetName val="3.01"/>
      <sheetName val="3.02"/>
      <sheetName val="3.03"/>
      <sheetName val="3.04"/>
      <sheetName val="3.05"/>
      <sheetName val="3.06"/>
      <sheetName val="4,01"/>
      <sheetName val="5,01"/>
      <sheetName val="5,02"/>
      <sheetName val="5,03"/>
      <sheetName val="6,01"/>
      <sheetName val="6,02"/>
      <sheetName val="6,03"/>
      <sheetName val="7,01"/>
      <sheetName val="7,02"/>
      <sheetName val="7,03"/>
      <sheetName val="7,04"/>
      <sheetName val="7,05"/>
      <sheetName val="7,06"/>
      <sheetName val="7,07"/>
      <sheetName val="7,08"/>
      <sheetName val="7,09"/>
      <sheetName val="8,01"/>
      <sheetName val="8,02"/>
      <sheetName val="8,03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Aobra 1"/>
      <sheetName val="Amodif 1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VR-PROP MOD 1"/>
      <sheetName val="FORMULA"/>
      <sheetName val="PRECIO"/>
      <sheetName val="I M"/>
      <sheetName val="SOÑANDO"/>
      <sheetName val="EV 424 CON 5 (2)"/>
      <sheetName val="Precios no oficial"/>
      <sheetName val="MdeObra"/>
      <sheetName val="200.3P"/>
      <sheetName val="200.4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ELDORADO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OFERTA ECON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volumen 1"/>
      <sheetName val="volumen 2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Hoja4 (2)"/>
      <sheetName val="Hoja4 (3)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\Users\aljipego\Downloads\Víncu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OMPONENTE II"/>
      <sheetName val="CONSOLIDADO."/>
      <sheetName val="PtoOficial"/>
      <sheetName val="APU II"/>
      <sheetName val="Hora efectiva (base calendario)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4"/>
      <sheetName val="2.03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Módulo2"/>
      <sheetName val="Módulo3"/>
      <sheetName val="datosluminariasRoyAlPHa"/>
      <sheetName val="M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F-3 ACTA COMPROMISO"/>
      <sheetName val="APu1"/>
      <sheetName val="APu2"/>
      <sheetName val="APu3"/>
      <sheetName val="APu4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Hoja6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INSUMOS (2)"/>
      <sheetName val="ITEM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Presupuesto_Via_distribuidora"/>
      <sheetName val="Presupuesto V2 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etapa 1"/>
      <sheetName val="etapa 2"/>
      <sheetName val="pres calles con todo"/>
      <sheetName val="pres por calles"/>
      <sheetName val="CAPITULOS"/>
      <sheetName val="ELECTRICAS"/>
      <sheetName val="F Prest"/>
      <sheetName val="Mat. Y Equipos"/>
      <sheetName val="ADICIONALES"/>
      <sheetName val="ORMENTACION"/>
      <sheetName val="1.Preliminares"/>
      <sheetName val="ADOQUINAMIENTO"/>
      <sheetName val="2.Excavaciones"/>
      <sheetName val="4.Cimentacion"/>
      <sheetName val="9. Pint. y acab."/>
      <sheetName val="5.Estructura"/>
      <sheetName val="5. CUBIERTA"/>
      <sheetName val="6. Mampt."/>
      <sheetName val="10. Inst. eléct."/>
      <sheetName val="11. Inst. hidro Sant."/>
      <sheetName val="12. Carp Metal"/>
      <sheetName val="8. Pisos y acab"/>
      <sheetName val="7.Rep y Ench."/>
      <sheetName val="13. JUEGOS INF"/>
      <sheetName val="14. As y Limp"/>
      <sheetName val="CALC. CANT."/>
      <sheetName val="APU Obr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8"/>
      <sheetName val="201_9"/>
      <sheetName val="201_10"/>
      <sheetName val="201_15"/>
      <sheetName val="201_16"/>
      <sheetName val="210_1_1"/>
      <sheetName val="220_1"/>
      <sheetName val="234_1"/>
      <sheetName val="311_1"/>
      <sheetName val="420_1"/>
      <sheetName val="500_1"/>
      <sheetName val="511_1P"/>
      <sheetName val="511_2P"/>
      <sheetName val="672_2P"/>
      <sheetName val="672_3P"/>
      <sheetName val="672_4P"/>
      <sheetName val="672_5P"/>
      <sheetName val="672_6P"/>
      <sheetName val="672_7P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70_2"/>
      <sheetName val="671_1"/>
      <sheetName val="671_2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3"/>
      <sheetName val="210_2_4"/>
      <sheetName val="220_1P"/>
      <sheetName val="221_1"/>
      <sheetName val="221_2"/>
      <sheetName val="230_1"/>
      <sheetName val="232_1"/>
      <sheetName val="340_1"/>
      <sheetName val="340_2"/>
      <sheetName val="340_3"/>
      <sheetName val="341_1"/>
      <sheetName val="341_2"/>
      <sheetName val="410_1"/>
      <sheetName val="410_2"/>
      <sheetName val="411_1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9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6_1"/>
      <sheetName val="501_1"/>
      <sheetName val="510_1"/>
      <sheetName val="600_3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JORNALES y EQUIPO"/>
      <sheetName val="PR PARQUE"/>
      <sheetName val="5.11"/>
      <sheetName val="5.22"/>
      <sheetName val="5.33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.4"/>
      <sheetName val="4.8"/>
      <sheetName val="5.6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1,0 M. DE OBRA"/>
      <sheetName val="2,0 MAT"/>
      <sheetName val="MEM. CANT."/>
      <sheetName val="Conc fc 280 "/>
      <sheetName val="Acero refuerzo "/>
      <sheetName val="Conc fc 350"/>
      <sheetName val="ACERO TENSIONAMIENTO"/>
      <sheetName val="Conc f c 210"/>
      <sheetName val="BARANDAmetalica"/>
      <sheetName val="APOY NEOPRENOS"/>
      <sheetName val="SIKADUR"/>
      <sheetName val="Exc Conglom"/>
      <sheetName val="Relle. Mater Sitio"/>
      <sheetName val="RELLENO EXTRUC."/>
      <sheetName val="MAT FILTR"/>
      <sheetName val="JUNTA"/>
      <sheetName val="FormCan"/>
      <sheetName val="PrecRec"/>
      <sheetName val="SUB APU"/>
      <sheetName val="SUB_APU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Unitarios"/>
      <sheetName val="ListaUnit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Datos Básicos"/>
      <sheetName val="OBRA"/>
      <sheetName val="factor (2)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MA"/>
      <sheetName val="PT"/>
      <sheetName val="admon99"/>
      <sheetName val="nelson"/>
      <sheetName val="SALIDA"/>
      <sheetName val="glvc"/>
      <sheetName val="cyrb"/>
      <sheetName val="gapr"/>
      <sheetName val="PRESP LLORENTE"/>
      <sheetName val="APU DIVINO"/>
      <sheetName val="APU LLORENTE"/>
      <sheetName val="LIS-MAT."/>
      <sheetName val="CUAD"/>
      <sheetName val="EQ."/>
      <sheetName val="RESUMEN DE OBRAS"/>
      <sheetName val="CUADRO DE USOS Y FUENTES 2 OBRA"/>
      <sheetName val="CRONOGRAMA DE ACT"/>
      <sheetName val="usos gral"/>
      <sheetName val="FLUJO"/>
      <sheetName val="PRESUPUESTO HUGO"/>
      <sheetName val="unitarios (2)"/>
      <sheetName val="CALLE GALERIA"/>
      <sheetName val="CALLE FCO. SILVA"/>
      <sheetName val="CALLE SAN CARLOS"/>
      <sheetName val="OTROSITOTALPROY.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FACTOR PRESTACIONAL 2008"/>
      <sheetName val="SALARIO CELADOR 2008"/>
      <sheetName val="TARIFAS DIARIO OFICIAL 200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>
        <row r="33">
          <cell r="C33">
            <v>0.77967625899280601</v>
          </cell>
        </row>
      </sheetData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/>
      <sheetData sheetId="236" refreshError="1"/>
      <sheetData sheetId="237"/>
      <sheetData sheetId="238"/>
      <sheetData sheetId="239" refreshError="1"/>
      <sheetData sheetId="240">
        <row r="1">
          <cell r="A1" t="str">
            <v>ITEM</v>
          </cell>
        </row>
      </sheetData>
      <sheetData sheetId="241"/>
      <sheetData sheetId="242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 refreshError="1"/>
      <sheetData sheetId="286" refreshError="1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/>
      <sheetData sheetId="332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 refreshError="1"/>
      <sheetData sheetId="450" refreshError="1"/>
      <sheetData sheetId="451">
        <row r="1">
          <cell r="A1" t="str">
            <v>ADMINISTRACION</v>
          </cell>
        </row>
      </sheetData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/>
      <sheetData sheetId="593"/>
      <sheetData sheetId="594" refreshError="1"/>
      <sheetData sheetId="595">
        <row r="1">
          <cell r="A1" t="str">
            <v>ADMINISTRACION</v>
          </cell>
        </row>
      </sheetData>
      <sheetData sheetId="596"/>
      <sheetData sheetId="597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/>
      <sheetData sheetId="694">
        <row r="1">
          <cell r="A1" t="str">
            <v>ITEM</v>
          </cell>
        </row>
      </sheetData>
      <sheetData sheetId="695">
        <row r="1">
          <cell r="A1" t="str">
            <v>EQUIPO</v>
          </cell>
        </row>
      </sheetData>
      <sheetData sheetId="696">
        <row r="1">
          <cell r="A1" t="str">
            <v>ADMINISTRACION</v>
          </cell>
        </row>
      </sheetData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>
        <row r="33">
          <cell r="C33">
            <v>0.77967625899280601</v>
          </cell>
        </row>
      </sheetData>
      <sheetData sheetId="705"/>
      <sheetData sheetId="706">
        <row r="2">
          <cell r="A2">
            <v>2</v>
          </cell>
        </row>
      </sheetData>
      <sheetData sheetId="707">
        <row r="1">
          <cell r="A1" t="str">
            <v>ITEM</v>
          </cell>
        </row>
      </sheetData>
      <sheetData sheetId="708">
        <row r="1">
          <cell r="A1" t="str">
            <v>EQUIPO</v>
          </cell>
        </row>
      </sheetData>
      <sheetData sheetId="709">
        <row r="1">
          <cell r="A1" t="str">
            <v>ADMINISTRACION</v>
          </cell>
        </row>
      </sheetData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>
        <row r="1">
          <cell r="A1" t="str">
            <v>ITEM</v>
          </cell>
        </row>
      </sheetData>
      <sheetData sheetId="721">
        <row r="1">
          <cell r="A1" t="str">
            <v>EQUIPO</v>
          </cell>
        </row>
      </sheetData>
      <sheetData sheetId="722">
        <row r="1">
          <cell r="A1" t="str">
            <v>ADMINISTRACION</v>
          </cell>
        </row>
      </sheetData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>
        <row r="1">
          <cell r="A1" t="str">
            <v>ITEM</v>
          </cell>
        </row>
      </sheetData>
      <sheetData sheetId="749">
        <row r="1">
          <cell r="A1" t="str">
            <v>EQUIPO</v>
          </cell>
        </row>
      </sheetData>
      <sheetData sheetId="750">
        <row r="1">
          <cell r="A1" t="str">
            <v>ADMINISTRACION</v>
          </cell>
        </row>
      </sheetData>
      <sheetData sheetId="751"/>
      <sheetData sheetId="752"/>
      <sheetData sheetId="753">
        <row r="1">
          <cell r="A1" t="str">
            <v>ITEM</v>
          </cell>
        </row>
      </sheetData>
      <sheetData sheetId="754"/>
      <sheetData sheetId="755">
        <row r="1">
          <cell r="A1" t="str">
            <v>EQUIPO</v>
          </cell>
        </row>
      </sheetData>
      <sheetData sheetId="756">
        <row r="1">
          <cell r="A1" t="str">
            <v>ADMINISTRACION</v>
          </cell>
        </row>
      </sheetData>
      <sheetData sheetId="757"/>
      <sheetData sheetId="758"/>
      <sheetData sheetId="759"/>
      <sheetData sheetId="760">
        <row r="1">
          <cell r="A1" t="str">
            <v>ITEM</v>
          </cell>
        </row>
      </sheetData>
      <sheetData sheetId="761">
        <row r="1">
          <cell r="A1" t="str">
            <v>EQUIPO</v>
          </cell>
        </row>
      </sheetData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>
        <row r="1">
          <cell r="A1" t="str">
            <v>ITEM</v>
          </cell>
        </row>
      </sheetData>
      <sheetData sheetId="790">
        <row r="1">
          <cell r="A1" t="str">
            <v>EQUIPO</v>
          </cell>
        </row>
      </sheetData>
      <sheetData sheetId="791">
        <row r="1">
          <cell r="A1" t="str">
            <v>ADMINISTRACION</v>
          </cell>
        </row>
      </sheetData>
      <sheetData sheetId="792"/>
      <sheetData sheetId="793"/>
      <sheetData sheetId="794"/>
      <sheetData sheetId="795"/>
      <sheetData sheetId="796"/>
      <sheetData sheetId="797"/>
      <sheetData sheetId="798"/>
      <sheetData sheetId="799">
        <row r="1">
          <cell r="A1" t="str">
            <v>EQUIPO</v>
          </cell>
        </row>
      </sheetData>
      <sheetData sheetId="800">
        <row r="1">
          <cell r="A1" t="str">
            <v>ADMINISTRACION</v>
          </cell>
        </row>
      </sheetData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>
        <row r="1">
          <cell r="A1" t="str">
            <v>ITEM</v>
          </cell>
        </row>
      </sheetData>
      <sheetData sheetId="812">
        <row r="1">
          <cell r="A1" t="str">
            <v>EQUIPO</v>
          </cell>
        </row>
      </sheetData>
      <sheetData sheetId="813">
        <row r="1">
          <cell r="A1" t="str">
            <v>ADMINISTRACION</v>
          </cell>
        </row>
      </sheetData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>
        <row r="1">
          <cell r="A1" t="str">
            <v>ITEM</v>
          </cell>
        </row>
      </sheetData>
      <sheetData sheetId="853">
        <row r="1">
          <cell r="A1" t="str">
            <v>EQUIPO</v>
          </cell>
        </row>
      </sheetData>
      <sheetData sheetId="854">
        <row r="1">
          <cell r="A1" t="str">
            <v>ADMINISTRACION</v>
          </cell>
        </row>
      </sheetData>
      <sheetData sheetId="855"/>
      <sheetData sheetId="856"/>
      <sheetData sheetId="857">
        <row r="33">
          <cell r="C33">
            <v>0.77967625899280601</v>
          </cell>
        </row>
      </sheetData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>
        <row r="1">
          <cell r="A1" t="str">
            <v>INSTITUTO NACIONAL DE VIAS</v>
          </cell>
        </row>
      </sheetData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>
        <row r="1">
          <cell r="A1" t="str">
            <v>ITEM</v>
          </cell>
        </row>
      </sheetData>
      <sheetData sheetId="977">
        <row r="1">
          <cell r="A1" t="str">
            <v>EQUIPO</v>
          </cell>
        </row>
      </sheetData>
      <sheetData sheetId="978">
        <row r="1">
          <cell r="A1" t="str">
            <v>ADMINISTRACION</v>
          </cell>
        </row>
      </sheetData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>
        <row r="1">
          <cell r="A1" t="str">
            <v>ITEM</v>
          </cell>
        </row>
      </sheetData>
      <sheetData sheetId="990">
        <row r="1">
          <cell r="A1" t="str">
            <v>EQUIPO</v>
          </cell>
        </row>
      </sheetData>
      <sheetData sheetId="991">
        <row r="1">
          <cell r="A1" t="str">
            <v>ADMINISTRACION</v>
          </cell>
        </row>
      </sheetData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>
        <row r="6">
          <cell r="A6" t="str">
            <v>TOPÓGRAFO</v>
          </cell>
        </row>
      </sheetData>
      <sheetData sheetId="1019"/>
      <sheetData sheetId="1020"/>
      <sheetData sheetId="1021">
        <row r="5">
          <cell r="A5">
            <v>1</v>
          </cell>
        </row>
      </sheetData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/>
      <sheetData sheetId="1050"/>
      <sheetData sheetId="1051"/>
      <sheetData sheetId="1052">
        <row r="1">
          <cell r="A1" t="str">
            <v>INSTITUTO NACIONAL DE VIAS</v>
          </cell>
        </row>
      </sheetData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/>
      <sheetData sheetId="1287" refreshError="1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/>
      <sheetData sheetId="1354"/>
      <sheetData sheetId="1355"/>
      <sheetData sheetId="1356">
        <row r="5">
          <cell r="E5" t="str">
            <v>CANTIDAD</v>
          </cell>
        </row>
      </sheetData>
      <sheetData sheetId="1357">
        <row r="5">
          <cell r="E5" t="str">
            <v>CANTIDAD</v>
          </cell>
        </row>
      </sheetData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>
        <row r="18">
          <cell r="C18">
            <v>7000</v>
          </cell>
        </row>
      </sheetData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 refreshError="1"/>
      <sheetData sheetId="1386"/>
      <sheetData sheetId="1387" refreshError="1"/>
      <sheetData sheetId="1388"/>
      <sheetData sheetId="1389"/>
      <sheetData sheetId="1390"/>
      <sheetData sheetId="1391"/>
      <sheetData sheetId="1392"/>
      <sheetData sheetId="1393" refreshError="1"/>
      <sheetData sheetId="1394" refreshError="1"/>
      <sheetData sheetId="1395"/>
      <sheetData sheetId="1396"/>
      <sheetData sheetId="1397" refreshError="1"/>
      <sheetData sheetId="1398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>
        <row r="18">
          <cell r="C18">
            <v>7000</v>
          </cell>
        </row>
      </sheetData>
      <sheetData sheetId="1416"/>
      <sheetData sheetId="1417"/>
      <sheetData sheetId="1418"/>
      <sheetData sheetId="1419"/>
      <sheetData sheetId="1420"/>
      <sheetData sheetId="1421"/>
      <sheetData sheetId="1422" refreshError="1"/>
      <sheetData sheetId="1423">
        <row r="168">
          <cell r="D168">
            <v>10046</v>
          </cell>
        </row>
      </sheetData>
      <sheetData sheetId="1424" refreshError="1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 refreshError="1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 refreshError="1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 refreshError="1"/>
      <sheetData sheetId="1481" refreshError="1"/>
      <sheetData sheetId="1482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/>
      <sheetData sheetId="1492"/>
      <sheetData sheetId="1493"/>
      <sheetData sheetId="1494" refreshError="1"/>
      <sheetData sheetId="1495"/>
      <sheetData sheetId="1496" refreshError="1"/>
      <sheetData sheetId="1497" refreshError="1"/>
      <sheetData sheetId="1498"/>
      <sheetData sheetId="1499"/>
      <sheetData sheetId="1500"/>
      <sheetData sheetId="1501"/>
      <sheetData sheetId="1502"/>
      <sheetData sheetId="1503"/>
      <sheetData sheetId="1504" refreshError="1"/>
      <sheetData sheetId="1505"/>
      <sheetData sheetId="1506" refreshError="1"/>
      <sheetData sheetId="1507" refreshError="1"/>
      <sheetData sheetId="1508" refreshError="1"/>
      <sheetData sheetId="1509" refreshError="1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/>
      <sheetData sheetId="2164"/>
      <sheetData sheetId="2165"/>
      <sheetData sheetId="2166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/>
      <sheetData sheetId="2275"/>
      <sheetData sheetId="2276">
        <row r="1">
          <cell r="A1" t="str">
            <v>ITEM</v>
          </cell>
        </row>
      </sheetData>
      <sheetData sheetId="2277">
        <row r="1">
          <cell r="A1" t="str">
            <v>EQUIPO</v>
          </cell>
        </row>
      </sheetData>
      <sheetData sheetId="2278">
        <row r="1">
          <cell r="A1" t="str">
            <v>ADMINISTRACION</v>
          </cell>
        </row>
      </sheetData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/>
      <sheetData sheetId="2363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/>
      <sheetData sheetId="2441"/>
      <sheetData sheetId="2442"/>
      <sheetData sheetId="2443"/>
      <sheetData sheetId="2444"/>
      <sheetData sheetId="2445">
        <row r="5">
          <cell r="A5" t="str">
            <v>Desperdicio</v>
          </cell>
        </row>
      </sheetData>
      <sheetData sheetId="2446">
        <row r="7">
          <cell r="A7" t="str">
            <v>Herramientas Menores</v>
          </cell>
        </row>
      </sheetData>
      <sheetData sheetId="2447">
        <row r="6">
          <cell r="A6" t="str">
            <v>TOPÓGRAFO</v>
          </cell>
        </row>
      </sheetData>
      <sheetData sheetId="2448"/>
      <sheetData sheetId="2449"/>
      <sheetData sheetId="2450"/>
      <sheetData sheetId="245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/>
      <sheetData sheetId="2465">
        <row r="5">
          <cell r="E5" t="str">
            <v>CANTIDAD</v>
          </cell>
        </row>
      </sheetData>
      <sheetData sheetId="2466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/>
      <sheetData sheetId="2596"/>
      <sheetData sheetId="2597" refreshError="1"/>
      <sheetData sheetId="2598"/>
      <sheetData sheetId="2599"/>
      <sheetData sheetId="2600">
        <row r="1">
          <cell r="A1" t="str">
            <v>ITEM</v>
          </cell>
        </row>
      </sheetData>
      <sheetData sheetId="2601"/>
      <sheetData sheetId="2602"/>
      <sheetData sheetId="2603"/>
      <sheetData sheetId="2604">
        <row r="33">
          <cell r="C33">
            <v>0.77967625899280601</v>
          </cell>
        </row>
      </sheetData>
      <sheetData sheetId="2605"/>
      <sheetData sheetId="2606"/>
      <sheetData sheetId="2607" refreshError="1"/>
      <sheetData sheetId="2608" refreshError="1"/>
      <sheetData sheetId="2609"/>
      <sheetData sheetId="2610" refreshError="1"/>
      <sheetData sheetId="2611" refreshError="1"/>
      <sheetData sheetId="2612" refreshError="1"/>
      <sheetData sheetId="2613" refreshError="1"/>
      <sheetData sheetId="2614"/>
      <sheetData sheetId="2615" refreshError="1"/>
      <sheetData sheetId="2616" refreshError="1"/>
      <sheetData sheetId="2617" refreshError="1"/>
      <sheetData sheetId="2618"/>
      <sheetData sheetId="2619" refreshError="1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>
        <row r="168">
          <cell r="D168">
            <v>10046</v>
          </cell>
        </row>
      </sheetData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>
        <row r="1">
          <cell r="A1" t="str">
            <v>INSTITUTO NACIONAL DE VIAS</v>
          </cell>
        </row>
      </sheetData>
      <sheetData sheetId="2663"/>
      <sheetData sheetId="2664"/>
      <sheetData sheetId="2665"/>
      <sheetData sheetId="2666"/>
      <sheetData sheetId="2667"/>
      <sheetData sheetId="2668"/>
      <sheetData sheetId="2669"/>
      <sheetData sheetId="2670">
        <row r="52">
          <cell r="H52">
            <v>117768</v>
          </cell>
        </row>
      </sheetData>
      <sheetData sheetId="2671"/>
      <sheetData sheetId="2672"/>
      <sheetData sheetId="2673"/>
      <sheetData sheetId="2674"/>
      <sheetData sheetId="2675">
        <row r="33">
          <cell r="C33">
            <v>0.77967625899280601</v>
          </cell>
        </row>
      </sheetData>
      <sheetData sheetId="2676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>
        <row r="7">
          <cell r="B7">
            <v>0.1</v>
          </cell>
        </row>
      </sheetData>
      <sheetData sheetId="2692">
        <row r="7">
          <cell r="B7">
            <v>0.1</v>
          </cell>
        </row>
      </sheetData>
      <sheetData sheetId="2693"/>
      <sheetData sheetId="2694" refreshError="1"/>
      <sheetData sheetId="2695" refreshError="1"/>
      <sheetData sheetId="2696" refreshError="1"/>
      <sheetData sheetId="2697"/>
      <sheetData sheetId="2698"/>
      <sheetData sheetId="2699"/>
      <sheetData sheetId="2700"/>
      <sheetData sheetId="2701"/>
      <sheetData sheetId="2702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/>
      <sheetData sheetId="2866"/>
      <sheetData sheetId="2867">
        <row r="1">
          <cell r="A1" t="str">
            <v>INSTITUTO NACIONAL DE VIAS</v>
          </cell>
        </row>
      </sheetData>
      <sheetData sheetId="2868" refreshError="1"/>
      <sheetData sheetId="2869" refreshError="1"/>
      <sheetData sheetId="2870" refreshError="1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>
        <row r="5">
          <cell r="E5" t="str">
            <v>CANTIDAD</v>
          </cell>
        </row>
      </sheetData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/>
      <sheetData sheetId="3534"/>
      <sheetData sheetId="3535"/>
      <sheetData sheetId="3536"/>
      <sheetData sheetId="3537"/>
      <sheetData sheetId="3538"/>
      <sheetData sheetId="3539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/>
      <sheetData sheetId="3619">
        <row r="168">
          <cell r="D168">
            <v>0.16</v>
          </cell>
        </row>
      </sheetData>
      <sheetData sheetId="3620">
        <row r="2">
          <cell r="A2" t="str">
            <v>CODIGO</v>
          </cell>
        </row>
      </sheetData>
      <sheetData sheetId="3621">
        <row r="7">
          <cell r="B7">
            <v>1</v>
          </cell>
        </row>
      </sheetData>
      <sheetData sheetId="3622">
        <row r="33">
          <cell r="G33">
            <v>0.59504299999999999</v>
          </cell>
        </row>
      </sheetData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>
        <row r="8">
          <cell r="A8">
            <v>2.1</v>
          </cell>
        </row>
      </sheetData>
      <sheetData sheetId="4353">
        <row r="8">
          <cell r="A8">
            <v>3.1</v>
          </cell>
        </row>
      </sheetData>
      <sheetData sheetId="4354"/>
      <sheetData sheetId="4355"/>
      <sheetData sheetId="4356"/>
      <sheetData sheetId="4357"/>
      <sheetData sheetId="4358"/>
      <sheetData sheetId="4359">
        <row r="3">
          <cell r="A3">
            <v>1</v>
          </cell>
        </row>
      </sheetData>
      <sheetData sheetId="4360"/>
      <sheetData sheetId="4361"/>
      <sheetData sheetId="4362"/>
      <sheetData sheetId="4363"/>
      <sheetData sheetId="4364"/>
      <sheetData sheetId="4365"/>
      <sheetData sheetId="4366">
        <row r="1">
          <cell r="A1" t="str">
            <v>LISTADO DE INSUMOS GENERAL</v>
          </cell>
        </row>
      </sheetData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>
        <row r="8">
          <cell r="A8">
            <v>2.1</v>
          </cell>
        </row>
      </sheetData>
      <sheetData sheetId="4383">
        <row r="8">
          <cell r="A8">
            <v>3.1</v>
          </cell>
        </row>
      </sheetData>
      <sheetData sheetId="4384"/>
      <sheetData sheetId="4385"/>
      <sheetData sheetId="4386"/>
      <sheetData sheetId="4387">
        <row r="3">
          <cell r="A3">
            <v>1</v>
          </cell>
        </row>
      </sheetData>
      <sheetData sheetId="4388"/>
      <sheetData sheetId="4389"/>
      <sheetData sheetId="4390"/>
      <sheetData sheetId="4391"/>
      <sheetData sheetId="4392" refreshError="1"/>
      <sheetData sheetId="4393">
        <row r="1">
          <cell r="A1" t="str">
            <v>LISTADO DE INSUMOS GENERAL</v>
          </cell>
        </row>
      </sheetData>
      <sheetData sheetId="4394" refreshError="1"/>
      <sheetData sheetId="4395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 refreshError="1"/>
      <sheetData sheetId="4603"/>
      <sheetData sheetId="4604"/>
      <sheetData sheetId="4605" refreshError="1"/>
      <sheetData sheetId="4606" refreshError="1"/>
      <sheetData sheetId="4607" refreshError="1"/>
      <sheetData sheetId="4608" refreshError="1"/>
      <sheetData sheetId="4609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/>
      <sheetData sheetId="4655"/>
      <sheetData sheetId="4656"/>
      <sheetData sheetId="4657"/>
      <sheetData sheetId="4658"/>
      <sheetData sheetId="4659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/>
      <sheetData sheetId="4835"/>
      <sheetData sheetId="4836"/>
      <sheetData sheetId="4837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/>
      <sheetData sheetId="4856" refreshError="1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/>
      <sheetData sheetId="4957"/>
      <sheetData sheetId="4958" refreshError="1"/>
      <sheetData sheetId="4959"/>
      <sheetData sheetId="4960" refreshError="1"/>
      <sheetData sheetId="496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>
        <row r="1">
          <cell r="B1" t="str">
            <v>CTO-102-2002</v>
          </cell>
        </row>
      </sheetData>
      <sheetData sheetId="4982"/>
      <sheetData sheetId="4983"/>
      <sheetData sheetId="4984"/>
      <sheetData sheetId="4985"/>
      <sheetData sheetId="4986" refreshError="1"/>
      <sheetData sheetId="4987"/>
      <sheetData sheetId="4988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/>
      <sheetData sheetId="5007"/>
      <sheetData sheetId="5008"/>
      <sheetData sheetId="5009" refreshError="1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/>
      <sheetData sheetId="5032">
        <row r="1">
          <cell r="A1" t="str">
            <v>ITEM</v>
          </cell>
        </row>
      </sheetData>
      <sheetData sheetId="5033" refreshError="1"/>
      <sheetData sheetId="5034">
        <row r="1">
          <cell r="A1" t="str">
            <v>ADMINISTRACION</v>
          </cell>
        </row>
      </sheetData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/>
      <sheetData sheetId="5146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/>
      <sheetData sheetId="5226"/>
      <sheetData sheetId="5227" refreshError="1"/>
      <sheetData sheetId="5228" refreshError="1"/>
      <sheetData sheetId="5229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 refreshError="1"/>
      <sheetData sheetId="5312" refreshError="1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>
        <row r="1">
          <cell r="A1" t="str">
            <v>INSTITUTO NACIONAL DE VIAS</v>
          </cell>
        </row>
      </sheetData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 refreshError="1"/>
      <sheetData sheetId="5402"/>
      <sheetData sheetId="5403" refreshError="1"/>
      <sheetData sheetId="5404" refreshError="1"/>
      <sheetData sheetId="5405" refreshError="1"/>
      <sheetData sheetId="5406" refreshError="1"/>
      <sheetData sheetId="5407"/>
      <sheetData sheetId="5408">
        <row r="1">
          <cell r="C1">
            <v>0.2</v>
          </cell>
        </row>
      </sheetData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/>
      <sheetData sheetId="5529">
        <row r="1">
          <cell r="B1" t="str">
            <v>CTO-102-2002</v>
          </cell>
        </row>
      </sheetData>
      <sheetData sheetId="5530"/>
      <sheetData sheetId="5531"/>
      <sheetData sheetId="5532"/>
      <sheetData sheetId="5533" refreshError="1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 refreshError="1"/>
      <sheetData sheetId="5543" refreshError="1"/>
      <sheetData sheetId="5544"/>
      <sheetData sheetId="5545" refreshError="1"/>
      <sheetData sheetId="5546" refreshError="1"/>
      <sheetData sheetId="5547" refreshError="1"/>
      <sheetData sheetId="5548"/>
      <sheetData sheetId="5549" refreshError="1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/>
      <sheetData sheetId="5698"/>
      <sheetData sheetId="5699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>
        <row r="1">
          <cell r="A1" t="str">
            <v>ITEM</v>
          </cell>
        </row>
      </sheetData>
      <sheetData sheetId="5996">
        <row r="1">
          <cell r="A1" t="str">
            <v>EQUIPO</v>
          </cell>
        </row>
      </sheetData>
      <sheetData sheetId="5997">
        <row r="1">
          <cell r="A1" t="str">
            <v>ADMINISTRACION</v>
          </cell>
        </row>
      </sheetData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>
        <row r="1">
          <cell r="A1" t="str">
            <v>ITEM</v>
          </cell>
        </row>
      </sheetData>
      <sheetData sheetId="6023">
        <row r="1">
          <cell r="A1" t="str">
            <v>EQUIPO</v>
          </cell>
        </row>
      </sheetData>
      <sheetData sheetId="6024">
        <row r="1">
          <cell r="A1" t="str">
            <v>ADMINISTRACION</v>
          </cell>
        </row>
      </sheetData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>
        <row r="1">
          <cell r="A1" t="str">
            <v>ITEM</v>
          </cell>
        </row>
      </sheetData>
      <sheetData sheetId="6034">
        <row r="1">
          <cell r="A1" t="str">
            <v>EQUIPO</v>
          </cell>
        </row>
      </sheetData>
      <sheetData sheetId="6035">
        <row r="1">
          <cell r="A1" t="str">
            <v>ADMINISTRACION</v>
          </cell>
        </row>
      </sheetData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/>
      <sheetData sheetId="6056" refreshError="1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/>
      <sheetData sheetId="6105" refreshError="1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 refreshError="1"/>
      <sheetData sheetId="6142" refreshError="1"/>
      <sheetData sheetId="6143" refreshError="1"/>
      <sheetData sheetId="6144"/>
      <sheetData sheetId="6145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/>
      <sheetData sheetId="6157" refreshError="1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/>
      <sheetData sheetId="6176"/>
      <sheetData sheetId="6177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/>
      <sheetData sheetId="6202" refreshError="1"/>
      <sheetData sheetId="6203"/>
      <sheetData sheetId="6204" refreshError="1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>
        <row r="5">
          <cell r="E5" t="str">
            <v>CANTIDAD</v>
          </cell>
        </row>
      </sheetData>
      <sheetData sheetId="6297">
        <row r="5">
          <cell r="E5" t="str">
            <v>CANTIDAD</v>
          </cell>
        </row>
      </sheetData>
      <sheetData sheetId="6298">
        <row r="5">
          <cell r="E5" t="str">
            <v>CANTIDAD</v>
          </cell>
        </row>
      </sheetData>
      <sheetData sheetId="6299">
        <row r="5">
          <cell r="E5" t="str">
            <v>CANTIDAD</v>
          </cell>
        </row>
      </sheetData>
      <sheetData sheetId="6300">
        <row r="5">
          <cell r="E5" t="str">
            <v>CANTIDAD</v>
          </cell>
        </row>
      </sheetData>
      <sheetData sheetId="6301">
        <row r="5">
          <cell r="E5" t="str">
            <v>CANTIDAD</v>
          </cell>
        </row>
      </sheetData>
      <sheetData sheetId="6302">
        <row r="5">
          <cell r="E5" t="str">
            <v>CANTIDAD</v>
          </cell>
        </row>
      </sheetData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>
        <row r="16">
          <cell r="A16" t="str">
            <v>ABONO 10-30-10</v>
          </cell>
        </row>
      </sheetData>
      <sheetData sheetId="6505"/>
      <sheetData sheetId="6506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/>
      <sheetData sheetId="6517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/>
      <sheetData sheetId="6890"/>
      <sheetData sheetId="6891"/>
      <sheetData sheetId="6892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/>
      <sheetData sheetId="6900"/>
      <sheetData sheetId="6901" refreshError="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 refreshError="1"/>
      <sheetData sheetId="6912" refreshError="1"/>
      <sheetData sheetId="6913" refreshError="1"/>
      <sheetData sheetId="6914"/>
      <sheetData sheetId="6915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/>
      <sheetData sheetId="6927"/>
      <sheetData sheetId="6928" refreshError="1"/>
      <sheetData sheetId="6929" refreshError="1"/>
      <sheetData sheetId="6930"/>
      <sheetData sheetId="6931" refreshError="1"/>
      <sheetData sheetId="6932" refreshError="1"/>
      <sheetData sheetId="6933"/>
      <sheetData sheetId="6934" refreshError="1"/>
      <sheetData sheetId="6935"/>
      <sheetData sheetId="6936"/>
      <sheetData sheetId="6937"/>
      <sheetData sheetId="6938"/>
      <sheetData sheetId="6939"/>
      <sheetData sheetId="6940"/>
      <sheetData sheetId="6941" refreshError="1"/>
      <sheetData sheetId="6942"/>
      <sheetData sheetId="6943" refreshError="1"/>
      <sheetData sheetId="6944"/>
      <sheetData sheetId="6945" refreshError="1"/>
      <sheetData sheetId="6946" refreshError="1"/>
      <sheetData sheetId="6947" refreshError="1"/>
      <sheetData sheetId="6948"/>
      <sheetData sheetId="6949"/>
      <sheetData sheetId="6950"/>
      <sheetData sheetId="6951"/>
      <sheetData sheetId="6952"/>
      <sheetData sheetId="6953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/>
      <sheetData sheetId="7039"/>
      <sheetData sheetId="7040" refreshError="1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 refreshError="1"/>
      <sheetData sheetId="7076" refreshError="1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 refreshError="1"/>
      <sheetData sheetId="7099"/>
      <sheetData sheetId="7100"/>
      <sheetData sheetId="7101"/>
      <sheetData sheetId="7102" refreshError="1"/>
      <sheetData sheetId="7103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 refreshError="1"/>
      <sheetData sheetId="7187"/>
      <sheetData sheetId="7188" refreshError="1"/>
      <sheetData sheetId="7189"/>
      <sheetData sheetId="7190" refreshError="1"/>
      <sheetData sheetId="7191" refreshError="1"/>
      <sheetData sheetId="7192" refreshError="1"/>
      <sheetData sheetId="7193" refreshError="1"/>
      <sheetData sheetId="7194"/>
      <sheetData sheetId="7195"/>
      <sheetData sheetId="7196"/>
      <sheetData sheetId="7197"/>
      <sheetData sheetId="7198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/>
      <sheetData sheetId="7207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 refreshError="1"/>
      <sheetData sheetId="7331"/>
      <sheetData sheetId="7332" refreshError="1"/>
      <sheetData sheetId="7333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/>
      <sheetData sheetId="7349"/>
      <sheetData sheetId="7350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 refreshError="1"/>
      <sheetData sheetId="7389"/>
      <sheetData sheetId="7390"/>
      <sheetData sheetId="7391"/>
      <sheetData sheetId="7392"/>
      <sheetData sheetId="7393"/>
      <sheetData sheetId="7394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/>
      <sheetData sheetId="7467"/>
      <sheetData sheetId="7468"/>
      <sheetData sheetId="7469"/>
      <sheetData sheetId="7470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/>
      <sheetData sheetId="7688"/>
      <sheetData sheetId="7689"/>
      <sheetData sheetId="7690" refreshError="1"/>
      <sheetData sheetId="7691" refreshError="1"/>
      <sheetData sheetId="7692" refreshError="1"/>
      <sheetData sheetId="7693" refreshError="1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/>
      <sheetData sheetId="7759" refreshError="1"/>
      <sheetData sheetId="7760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 refreshError="1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 refreshError="1"/>
      <sheetData sheetId="8313"/>
      <sheetData sheetId="8314"/>
      <sheetData sheetId="8315" refreshError="1"/>
      <sheetData sheetId="8316" refreshError="1"/>
      <sheetData sheetId="8317" refreshError="1"/>
      <sheetData sheetId="8318" refreshError="1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/>
      <sheetData sheetId="8631"/>
      <sheetData sheetId="8632">
        <row r="2">
          <cell r="A2" t="str">
            <v>HOSPITAL HERNANDO MONCALEANO PERDOMO ETAPA 1</v>
          </cell>
        </row>
      </sheetData>
      <sheetData sheetId="8633"/>
      <sheetData sheetId="8634">
        <row r="2">
          <cell r="A2" t="str">
            <v>HOSPITAL HERNANDO MONCALEANO PERDOMO ETAPA 2 A</v>
          </cell>
        </row>
      </sheetData>
      <sheetData sheetId="8635">
        <row r="2">
          <cell r="A2" t="str">
            <v>HOSPITAL HERNANDO MONCALEANO PERDOMO ETAPA 2B</v>
          </cell>
        </row>
      </sheetData>
      <sheetData sheetId="8636"/>
      <sheetData sheetId="8637"/>
      <sheetData sheetId="8638"/>
      <sheetData sheetId="8639"/>
      <sheetData sheetId="8640"/>
      <sheetData sheetId="8641" refreshError="1"/>
      <sheetData sheetId="8642"/>
      <sheetData sheetId="8643"/>
      <sheetData sheetId="8644" refreshError="1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 refreshError="1"/>
      <sheetData sheetId="8655" refreshError="1"/>
      <sheetData sheetId="8656" refreshError="1"/>
      <sheetData sheetId="8657" refreshError="1"/>
      <sheetData sheetId="8658"/>
      <sheetData sheetId="8659"/>
      <sheetData sheetId="8660"/>
      <sheetData sheetId="866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/>
      <sheetData sheetId="9119"/>
      <sheetData sheetId="9120"/>
      <sheetData sheetId="9121" refreshError="1"/>
      <sheetData sheetId="9122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/>
      <sheetData sheetId="9167"/>
      <sheetData sheetId="9168"/>
      <sheetData sheetId="9169"/>
      <sheetData sheetId="9170"/>
      <sheetData sheetId="9171"/>
      <sheetData sheetId="9172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 refreshError="1"/>
      <sheetData sheetId="9223" refreshError="1"/>
      <sheetData sheetId="9224" refreshError="1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/>
      <sheetData sheetId="9348"/>
      <sheetData sheetId="9349"/>
      <sheetData sheetId="9350"/>
      <sheetData sheetId="935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/>
      <sheetData sheetId="9358"/>
      <sheetData sheetId="9359"/>
      <sheetData sheetId="9360" refreshError="1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/>
      <sheetData sheetId="9470" refreshError="1"/>
      <sheetData sheetId="9471"/>
      <sheetData sheetId="9472"/>
      <sheetData sheetId="9473"/>
      <sheetData sheetId="9474"/>
      <sheetData sheetId="9475"/>
      <sheetData sheetId="9476"/>
      <sheetData sheetId="9477" refreshError="1"/>
      <sheetData sheetId="9478" refreshError="1"/>
      <sheetData sheetId="9479" refreshError="1"/>
      <sheetData sheetId="9480"/>
      <sheetData sheetId="9481" refreshError="1"/>
      <sheetData sheetId="9482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/>
      <sheetData sheetId="9508" refreshError="1"/>
      <sheetData sheetId="9509" refreshError="1"/>
      <sheetData sheetId="9510" refreshError="1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 refreshError="1"/>
      <sheetData sheetId="9539" refreshError="1"/>
      <sheetData sheetId="9540" refreshError="1"/>
      <sheetData sheetId="9541"/>
      <sheetData sheetId="9542"/>
      <sheetData sheetId="9543"/>
      <sheetData sheetId="9544"/>
      <sheetData sheetId="9545"/>
      <sheetData sheetId="9546"/>
      <sheetData sheetId="9547" refreshError="1"/>
      <sheetData sheetId="9548" refreshError="1"/>
      <sheetData sheetId="9549" refreshError="1"/>
      <sheetData sheetId="9550"/>
      <sheetData sheetId="9551" refreshError="1"/>
      <sheetData sheetId="9552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/>
      <sheetData sheetId="9577" refreshError="1"/>
      <sheetData sheetId="9578" refreshError="1"/>
      <sheetData sheetId="9579" refreshError="1"/>
      <sheetData sheetId="9580"/>
      <sheetData sheetId="9581"/>
      <sheetData sheetId="9582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 refreshError="1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 refreshError="1"/>
      <sheetData sheetId="9775"/>
      <sheetData sheetId="9776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/>
      <sheetData sheetId="9786" refreshError="1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 refreshError="1"/>
      <sheetData sheetId="9798"/>
      <sheetData sheetId="9799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 refreshError="1"/>
      <sheetData sheetId="9904" refreshError="1"/>
      <sheetData sheetId="9905" refreshError="1"/>
      <sheetData sheetId="9906" refreshError="1"/>
      <sheetData sheetId="9907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 refreshError="1"/>
      <sheetData sheetId="9972"/>
      <sheetData sheetId="9973"/>
      <sheetData sheetId="9974"/>
      <sheetData sheetId="9975"/>
      <sheetData sheetId="9976" refreshError="1"/>
      <sheetData sheetId="9977" refreshError="1"/>
      <sheetData sheetId="9978" refreshError="1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/>
      <sheetData sheetId="10088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/>
      <sheetData sheetId="10095"/>
      <sheetData sheetId="10096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>
        <row r="1">
          <cell r="A1" t="str">
            <v>Name</v>
          </cell>
        </row>
      </sheetData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>
        <row r="3">
          <cell r="P3" t="str">
            <v>CONSORCIO CICLOINFRAESCTRUCTURA</v>
          </cell>
        </row>
      </sheetData>
      <sheetData sheetId="10134">
        <row r="4">
          <cell r="B4" t="str">
            <v>A-1.1</v>
          </cell>
        </row>
      </sheetData>
      <sheetData sheetId="10135"/>
      <sheetData sheetId="10136"/>
      <sheetData sheetId="10137"/>
      <sheetData sheetId="10138">
        <row r="4">
          <cell r="F4" t="str">
            <v>INDEPORTES</v>
          </cell>
        </row>
      </sheetData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>
        <row r="3">
          <cell r="P3" t="str">
            <v>CONSORCIO CICLOINFRAESCTRUCTURA</v>
          </cell>
        </row>
      </sheetData>
      <sheetData sheetId="10416">
        <row r="4">
          <cell r="B4" t="str">
            <v>A-1.1</v>
          </cell>
        </row>
      </sheetData>
      <sheetData sheetId="10417"/>
      <sheetData sheetId="10418">
        <row r="4">
          <cell r="F4" t="str">
            <v>INDEPORTES</v>
          </cell>
        </row>
      </sheetData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>
        <row r="1">
          <cell r="B1" t="str">
            <v>CTO-102-2002</v>
          </cell>
        </row>
      </sheetData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 refreshError="1"/>
      <sheetData sheetId="11837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 refreshError="1"/>
      <sheetData sheetId="11857" refreshError="1"/>
      <sheetData sheetId="11858"/>
      <sheetData sheetId="11859"/>
      <sheetData sheetId="11860"/>
      <sheetData sheetId="11861"/>
      <sheetData sheetId="11862">
        <row r="47">
          <cell r="H47">
            <v>17098.051632633331</v>
          </cell>
        </row>
      </sheetData>
      <sheetData sheetId="11863">
        <row r="47">
          <cell r="H47">
            <v>13407.454219619998</v>
          </cell>
        </row>
      </sheetData>
      <sheetData sheetId="11864">
        <row r="47">
          <cell r="H47">
            <v>13178.048204541665</v>
          </cell>
        </row>
      </sheetData>
      <sheetData sheetId="11865">
        <row r="47">
          <cell r="H47">
            <v>17098.051632633331</v>
          </cell>
        </row>
      </sheetData>
      <sheetData sheetId="11866">
        <row r="47">
          <cell r="H47">
            <v>13407.454219619998</v>
          </cell>
        </row>
      </sheetData>
      <sheetData sheetId="11867">
        <row r="47">
          <cell r="H47">
            <v>13178.048204541665</v>
          </cell>
        </row>
      </sheetData>
      <sheetData sheetId="11868">
        <row r="47">
          <cell r="H47">
            <v>19729.199486104168</v>
          </cell>
        </row>
      </sheetData>
      <sheetData sheetId="11869">
        <row r="47">
          <cell r="H47">
            <v>38405.002915416662</v>
          </cell>
        </row>
      </sheetData>
      <sheetData sheetId="11870">
        <row r="47">
          <cell r="H47">
            <v>41159.979021230996</v>
          </cell>
        </row>
      </sheetData>
      <sheetData sheetId="11871">
        <row r="47">
          <cell r="H47">
            <v>16020</v>
          </cell>
        </row>
      </sheetData>
      <sheetData sheetId="11872">
        <row r="47">
          <cell r="H47">
            <v>11675</v>
          </cell>
        </row>
      </sheetData>
      <sheetData sheetId="11873">
        <row r="47">
          <cell r="H47">
            <v>382683.1643235588</v>
          </cell>
        </row>
      </sheetData>
      <sheetData sheetId="11874">
        <row r="47">
          <cell r="H47">
            <v>27108.482479999999</v>
          </cell>
        </row>
      </sheetData>
      <sheetData sheetId="11875">
        <row r="47">
          <cell r="H47">
            <v>18945.0351992</v>
          </cell>
        </row>
      </sheetData>
      <sheetData sheetId="11876">
        <row r="47">
          <cell r="H47">
            <v>88016.225274879995</v>
          </cell>
        </row>
      </sheetData>
      <sheetData sheetId="11877">
        <row r="47">
          <cell r="H47">
            <v>11296.680928966078</v>
          </cell>
        </row>
      </sheetData>
      <sheetData sheetId="11878">
        <row r="47">
          <cell r="H47">
            <v>19660.483631249997</v>
          </cell>
        </row>
      </sheetData>
      <sheetData sheetId="11879">
        <row r="47">
          <cell r="H47">
            <v>19660.483631249997</v>
          </cell>
        </row>
      </sheetData>
      <sheetData sheetId="11880">
        <row r="47">
          <cell r="H47">
            <v>19660.483631249997</v>
          </cell>
        </row>
      </sheetData>
      <sheetData sheetId="11881">
        <row r="47">
          <cell r="H47">
            <v>39947.116768272004</v>
          </cell>
        </row>
      </sheetData>
      <sheetData sheetId="11882">
        <row r="47">
          <cell r="H47">
            <v>37450.421970255004</v>
          </cell>
        </row>
      </sheetData>
      <sheetData sheetId="11883">
        <row r="47">
          <cell r="H47">
            <v>5631.4338221939006</v>
          </cell>
        </row>
      </sheetData>
      <sheetData sheetId="11884">
        <row r="47">
          <cell r="H47">
            <v>29691.867138751997</v>
          </cell>
        </row>
      </sheetData>
      <sheetData sheetId="11885">
        <row r="47">
          <cell r="H47">
            <v>10601.359883464</v>
          </cell>
        </row>
      </sheetData>
      <sheetData sheetId="11886">
        <row r="47">
          <cell r="H47">
            <v>16440.07876665</v>
          </cell>
        </row>
      </sheetData>
      <sheetData sheetId="11887">
        <row r="47">
          <cell r="H47">
            <v>7502.6541280530009</v>
          </cell>
        </row>
      </sheetData>
      <sheetData sheetId="11888">
        <row r="47">
          <cell r="H47">
            <v>63269.394041350002</v>
          </cell>
        </row>
      </sheetData>
      <sheetData sheetId="11889">
        <row r="47">
          <cell r="H47">
            <v>38708.912732384997</v>
          </cell>
        </row>
      </sheetData>
      <sheetData sheetId="11890">
        <row r="47">
          <cell r="H47">
            <v>30140.654422727453</v>
          </cell>
        </row>
      </sheetData>
      <sheetData sheetId="11891">
        <row r="47">
          <cell r="H47">
            <v>39628.094655192057</v>
          </cell>
        </row>
      </sheetData>
      <sheetData sheetId="11892">
        <row r="47">
          <cell r="H47">
            <v>38729.542446049003</v>
          </cell>
        </row>
      </sheetData>
      <sheetData sheetId="11893">
        <row r="47">
          <cell r="H47">
            <v>7116.936965586</v>
          </cell>
        </row>
      </sheetData>
      <sheetData sheetId="11894">
        <row r="47">
          <cell r="H47">
            <v>9391.2743470000005</v>
          </cell>
        </row>
      </sheetData>
      <sheetData sheetId="11895">
        <row r="47">
          <cell r="H47">
            <v>8500.0189065630984</v>
          </cell>
        </row>
      </sheetData>
      <sheetData sheetId="11896">
        <row r="47">
          <cell r="H47">
            <v>32499.094423904498</v>
          </cell>
        </row>
      </sheetData>
      <sheetData sheetId="11897">
        <row r="47">
          <cell r="H47">
            <v>51817.028777055006</v>
          </cell>
        </row>
      </sheetData>
      <sheetData sheetId="11898">
        <row r="47">
          <cell r="H47">
            <v>55430.1575333</v>
          </cell>
        </row>
      </sheetData>
      <sheetData sheetId="11899">
        <row r="47">
          <cell r="H47">
            <v>25786.003498499998</v>
          </cell>
        </row>
      </sheetData>
      <sheetData sheetId="11900">
        <row r="47">
          <cell r="H47">
            <v>21993.806973733335</v>
          </cell>
        </row>
      </sheetData>
      <sheetData sheetId="11901"/>
      <sheetData sheetId="11902"/>
      <sheetData sheetId="11903"/>
      <sheetData sheetId="11904">
        <row r="47">
          <cell r="H47">
            <v>21941.348275</v>
          </cell>
        </row>
      </sheetData>
      <sheetData sheetId="11905">
        <row r="47">
          <cell r="H47">
            <v>576269.26239999989</v>
          </cell>
        </row>
      </sheetData>
      <sheetData sheetId="11906">
        <row r="48">
          <cell r="H48">
            <v>640370.66537874995</v>
          </cell>
        </row>
      </sheetData>
      <sheetData sheetId="11907">
        <row r="47">
          <cell r="H47">
            <v>21941.348275</v>
          </cell>
        </row>
      </sheetData>
      <sheetData sheetId="11908">
        <row r="47">
          <cell r="H47">
            <v>576269.26239999989</v>
          </cell>
        </row>
      </sheetData>
      <sheetData sheetId="11909">
        <row r="47">
          <cell r="H47">
            <v>9078.6352040999991</v>
          </cell>
        </row>
      </sheetData>
      <sheetData sheetId="11910">
        <row r="49">
          <cell r="H49">
            <v>83961.133243064003</v>
          </cell>
        </row>
      </sheetData>
      <sheetData sheetId="11911">
        <row r="47">
          <cell r="H47">
            <v>14670.136122054002</v>
          </cell>
        </row>
      </sheetData>
      <sheetData sheetId="11912">
        <row r="47">
          <cell r="H47">
            <v>9078.6352040999991</v>
          </cell>
        </row>
      </sheetData>
      <sheetData sheetId="11913">
        <row r="51">
          <cell r="H51">
            <v>117309.4992738</v>
          </cell>
        </row>
      </sheetData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/>
      <sheetData sheetId="1198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/>
      <sheetData sheetId="12000"/>
      <sheetData sheetId="12001"/>
      <sheetData sheetId="12002" refreshError="1"/>
      <sheetData sheetId="12003" refreshError="1"/>
      <sheetData sheetId="12004"/>
      <sheetData sheetId="12005"/>
      <sheetData sheetId="12006"/>
      <sheetData sheetId="12007"/>
      <sheetData sheetId="12008"/>
      <sheetData sheetId="12009" refreshError="1"/>
      <sheetData sheetId="12010" refreshError="1"/>
      <sheetData sheetId="12011"/>
      <sheetData sheetId="12012"/>
      <sheetData sheetId="12013"/>
      <sheetData sheetId="12014"/>
      <sheetData sheetId="12015" refreshError="1"/>
      <sheetData sheetId="12016"/>
      <sheetData sheetId="12017"/>
      <sheetData sheetId="12018"/>
      <sheetData sheetId="12019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/>
      <sheetData sheetId="12032"/>
      <sheetData sheetId="12033"/>
      <sheetData sheetId="12034"/>
      <sheetData sheetId="12035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/>
      <sheetData sheetId="12046"/>
      <sheetData sheetId="12047" refreshError="1"/>
      <sheetData sheetId="12048" refreshError="1"/>
      <sheetData sheetId="12049"/>
      <sheetData sheetId="12050"/>
      <sheetData sheetId="12051"/>
      <sheetData sheetId="12052"/>
      <sheetData sheetId="12053"/>
      <sheetData sheetId="12054" refreshError="1"/>
      <sheetData sheetId="12055" refreshError="1"/>
      <sheetData sheetId="1205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  <sheetName val="DATOS DE ENTRADA"/>
      <sheetName val="ITEMS"/>
      <sheetName val="días habiles 2015"/>
      <sheetName val="DATOS_DE_ENTRADA"/>
      <sheetName val="Datos básicos"/>
      <sheetName val="Datos_básico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/>
      <sheetData sheetId="173" refreshError="1"/>
      <sheetData sheetId="17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os"/>
      <sheetName val="Precios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"/>
      <sheetName val="Jornales"/>
      <sheetName val="Basicos"/>
      <sheetName val="Precios"/>
      <sheetName val="Concretos"/>
      <sheetName val="Presupuesto Total"/>
      <sheetName val="Obra Civil"/>
      <sheetName val="A.P.U.Obra civil"/>
      <sheetName val="AUI"/>
      <sheetName val="Suministros"/>
      <sheetName val="A.P.U. Suministros"/>
      <sheetName val="Cálculo de cantidades"/>
      <sheetName val="Cronograma obra"/>
      <sheetName val="Flujo Obra"/>
      <sheetName val="Grafica Obra"/>
      <sheetName val="Cronograma Sum"/>
      <sheetName val="Flujo Sum"/>
      <sheetName val="Grafica Suministro"/>
    </sheetNames>
    <sheetDataSet>
      <sheetData sheetId="0"/>
      <sheetData sheetId="1"/>
      <sheetData sheetId="2">
        <row r="8">
          <cell r="C8">
            <v>210173</v>
          </cell>
        </row>
        <row r="36">
          <cell r="C36">
            <v>301653</v>
          </cell>
        </row>
        <row r="40">
          <cell r="C40">
            <v>176516</v>
          </cell>
        </row>
        <row r="46">
          <cell r="C46">
            <v>872108</v>
          </cell>
        </row>
        <row r="52">
          <cell r="C52">
            <v>298431</v>
          </cell>
        </row>
        <row r="61">
          <cell r="C61">
            <v>25307</v>
          </cell>
        </row>
        <row r="125">
          <cell r="C125">
            <v>577140</v>
          </cell>
        </row>
        <row r="137">
          <cell r="C137">
            <v>496047</v>
          </cell>
        </row>
      </sheetData>
      <sheetData sheetId="3">
        <row r="6">
          <cell r="C6">
            <v>640</v>
          </cell>
        </row>
        <row r="8">
          <cell r="C8">
            <v>80000</v>
          </cell>
        </row>
        <row r="15">
          <cell r="C15">
            <v>600</v>
          </cell>
        </row>
        <row r="22">
          <cell r="C22">
            <v>9270</v>
          </cell>
        </row>
        <row r="23">
          <cell r="C23">
            <v>500</v>
          </cell>
        </row>
        <row r="24">
          <cell r="C24">
            <v>2500</v>
          </cell>
        </row>
        <row r="30">
          <cell r="C30">
            <v>4050</v>
          </cell>
        </row>
        <row r="35">
          <cell r="C35">
            <v>22705</v>
          </cell>
        </row>
        <row r="44">
          <cell r="C44">
            <v>6050</v>
          </cell>
        </row>
        <row r="52">
          <cell r="C52">
            <v>75400</v>
          </cell>
        </row>
        <row r="71">
          <cell r="C71">
            <v>19637</v>
          </cell>
        </row>
        <row r="75">
          <cell r="C75">
            <v>9760</v>
          </cell>
        </row>
        <row r="77">
          <cell r="C77">
            <v>14875</v>
          </cell>
        </row>
        <row r="78">
          <cell r="C78">
            <v>26775</v>
          </cell>
        </row>
        <row r="85">
          <cell r="C85">
            <v>2254</v>
          </cell>
        </row>
        <row r="144">
          <cell r="C144">
            <v>15600</v>
          </cell>
        </row>
        <row r="153">
          <cell r="C153">
            <v>36300</v>
          </cell>
        </row>
        <row r="163">
          <cell r="C163">
            <v>41030</v>
          </cell>
        </row>
        <row r="164">
          <cell r="C164">
            <v>36300</v>
          </cell>
        </row>
        <row r="165">
          <cell r="C165">
            <v>221921</v>
          </cell>
        </row>
        <row r="179">
          <cell r="C179">
            <v>15000</v>
          </cell>
        </row>
        <row r="180">
          <cell r="C180">
            <v>10000</v>
          </cell>
        </row>
        <row r="182">
          <cell r="C182">
            <v>18000</v>
          </cell>
        </row>
        <row r="187">
          <cell r="C187">
            <v>80000</v>
          </cell>
        </row>
        <row r="194">
          <cell r="C194">
            <v>12019</v>
          </cell>
        </row>
        <row r="195">
          <cell r="C195">
            <v>22705</v>
          </cell>
        </row>
        <row r="207">
          <cell r="C207">
            <v>40000</v>
          </cell>
        </row>
        <row r="209">
          <cell r="C209">
            <v>350000</v>
          </cell>
        </row>
        <row r="210">
          <cell r="C210">
            <v>30000</v>
          </cell>
        </row>
        <row r="238">
          <cell r="C238">
            <v>250000</v>
          </cell>
        </row>
        <row r="239">
          <cell r="C239">
            <v>70210</v>
          </cell>
        </row>
      </sheetData>
      <sheetData sheetId="4">
        <row r="6">
          <cell r="M6">
            <v>422700</v>
          </cell>
        </row>
        <row r="23">
          <cell r="M23">
            <v>462460</v>
          </cell>
        </row>
        <row r="24">
          <cell r="M24">
            <v>358200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MATERIALES"/>
      <sheetName val="EQUIPO"/>
      <sheetName val="BASICOS"/>
      <sheetName val="MANO DE OBRA"/>
      <sheetName val="CUADRILLAS"/>
      <sheetName val="FORMATO A SEGUIR"/>
      <sheetName val="APUS"/>
      <sheetName val="PRES"/>
      <sheetName val="RENDI"/>
    </sheetNames>
    <sheetDataSet>
      <sheetData sheetId="0">
        <row r="6">
          <cell r="D6">
            <v>2418</v>
          </cell>
        </row>
        <row r="11">
          <cell r="D11">
            <v>39200</v>
          </cell>
        </row>
        <row r="13">
          <cell r="D13">
            <v>774</v>
          </cell>
        </row>
        <row r="14">
          <cell r="D14">
            <v>3500</v>
          </cell>
        </row>
        <row r="15">
          <cell r="D15">
            <v>6964</v>
          </cell>
        </row>
        <row r="17">
          <cell r="D17">
            <v>3100</v>
          </cell>
        </row>
        <row r="18">
          <cell r="D18">
            <v>4100</v>
          </cell>
        </row>
        <row r="23">
          <cell r="D23">
            <v>3200</v>
          </cell>
        </row>
        <row r="24">
          <cell r="D24">
            <v>6287</v>
          </cell>
        </row>
        <row r="26">
          <cell r="D26">
            <v>3773</v>
          </cell>
        </row>
        <row r="38">
          <cell r="D38">
            <v>4000</v>
          </cell>
        </row>
        <row r="39">
          <cell r="D39">
            <v>1800</v>
          </cell>
        </row>
        <row r="44">
          <cell r="D44">
            <v>19344</v>
          </cell>
        </row>
        <row r="45">
          <cell r="D45">
            <v>3800</v>
          </cell>
        </row>
        <row r="49">
          <cell r="D49">
            <v>76000</v>
          </cell>
        </row>
        <row r="53">
          <cell r="D53">
            <v>36630</v>
          </cell>
        </row>
        <row r="54">
          <cell r="D54">
            <v>45000</v>
          </cell>
        </row>
        <row r="62">
          <cell r="D62">
            <v>2273</v>
          </cell>
        </row>
        <row r="67">
          <cell r="D67">
            <v>13735</v>
          </cell>
        </row>
        <row r="68">
          <cell r="D68">
            <v>14799</v>
          </cell>
        </row>
        <row r="70">
          <cell r="D70">
            <v>15000</v>
          </cell>
        </row>
        <row r="78">
          <cell r="D78">
            <v>28339</v>
          </cell>
        </row>
        <row r="79">
          <cell r="D79">
            <v>5000</v>
          </cell>
        </row>
        <row r="84">
          <cell r="D84">
            <v>101556</v>
          </cell>
        </row>
        <row r="87">
          <cell r="D87">
            <v>2128</v>
          </cell>
        </row>
        <row r="88">
          <cell r="D88">
            <v>19000</v>
          </cell>
        </row>
        <row r="90">
          <cell r="D90">
            <v>27900</v>
          </cell>
        </row>
        <row r="92">
          <cell r="D92">
            <v>744</v>
          </cell>
        </row>
        <row r="94">
          <cell r="D94">
            <v>560</v>
          </cell>
        </row>
        <row r="95">
          <cell r="D95">
            <v>23600</v>
          </cell>
        </row>
        <row r="96">
          <cell r="D96">
            <v>27940</v>
          </cell>
        </row>
        <row r="97">
          <cell r="D97">
            <v>38688</v>
          </cell>
        </row>
        <row r="98">
          <cell r="D98">
            <v>41000</v>
          </cell>
        </row>
        <row r="100">
          <cell r="D100">
            <v>1161</v>
          </cell>
        </row>
        <row r="101">
          <cell r="D101">
            <v>3337</v>
          </cell>
        </row>
        <row r="121">
          <cell r="D121">
            <v>22000</v>
          </cell>
        </row>
        <row r="122">
          <cell r="D122">
            <v>1860</v>
          </cell>
        </row>
        <row r="126">
          <cell r="D126">
            <v>70000</v>
          </cell>
        </row>
        <row r="127">
          <cell r="D127">
            <v>110000</v>
          </cell>
        </row>
        <row r="131">
          <cell r="D131">
            <v>17894</v>
          </cell>
        </row>
        <row r="132">
          <cell r="D132">
            <v>36000</v>
          </cell>
        </row>
        <row r="133">
          <cell r="D133">
            <v>1451</v>
          </cell>
        </row>
        <row r="134">
          <cell r="D134">
            <v>23400</v>
          </cell>
        </row>
        <row r="135">
          <cell r="D135">
            <v>1767</v>
          </cell>
        </row>
        <row r="136">
          <cell r="D136">
            <v>206014</v>
          </cell>
        </row>
        <row r="139">
          <cell r="D139">
            <v>465</v>
          </cell>
        </row>
        <row r="141">
          <cell r="D141">
            <v>4353</v>
          </cell>
        </row>
        <row r="150">
          <cell r="D150">
            <v>9000</v>
          </cell>
        </row>
        <row r="152">
          <cell r="D152">
            <v>1302</v>
          </cell>
        </row>
        <row r="153">
          <cell r="D153">
            <v>8028</v>
          </cell>
        </row>
        <row r="154">
          <cell r="D154">
            <v>5804</v>
          </cell>
        </row>
        <row r="155">
          <cell r="D155">
            <v>20450</v>
          </cell>
        </row>
        <row r="157">
          <cell r="D157">
            <v>6287</v>
          </cell>
        </row>
        <row r="158">
          <cell r="D158">
            <v>343</v>
          </cell>
        </row>
        <row r="160">
          <cell r="D160">
            <v>29000</v>
          </cell>
        </row>
        <row r="161">
          <cell r="D161">
            <v>32000</v>
          </cell>
        </row>
        <row r="162">
          <cell r="D162">
            <v>11000</v>
          </cell>
        </row>
        <row r="163">
          <cell r="D163">
            <v>150000</v>
          </cell>
        </row>
        <row r="164">
          <cell r="D164">
            <v>219000</v>
          </cell>
        </row>
        <row r="165">
          <cell r="D165">
            <v>29760</v>
          </cell>
        </row>
        <row r="166">
          <cell r="D166">
            <v>13541</v>
          </cell>
        </row>
        <row r="169">
          <cell r="D169">
            <v>10000</v>
          </cell>
        </row>
        <row r="171">
          <cell r="D171">
            <v>16000</v>
          </cell>
        </row>
        <row r="183">
          <cell r="D183">
            <v>288300</v>
          </cell>
        </row>
        <row r="185">
          <cell r="D185">
            <v>5000</v>
          </cell>
        </row>
        <row r="186">
          <cell r="D186">
            <v>5300</v>
          </cell>
        </row>
        <row r="188">
          <cell r="D188">
            <v>12000</v>
          </cell>
        </row>
        <row r="190">
          <cell r="D190">
            <v>170000</v>
          </cell>
        </row>
        <row r="191">
          <cell r="D191">
            <v>7545</v>
          </cell>
        </row>
        <row r="193">
          <cell r="D193">
            <v>71573</v>
          </cell>
        </row>
        <row r="195">
          <cell r="D195">
            <v>1887</v>
          </cell>
        </row>
        <row r="199">
          <cell r="D199">
            <v>14000</v>
          </cell>
        </row>
        <row r="203">
          <cell r="D203">
            <v>53040</v>
          </cell>
        </row>
        <row r="205">
          <cell r="D205">
            <v>9828</v>
          </cell>
        </row>
        <row r="208">
          <cell r="D208">
            <v>32000</v>
          </cell>
        </row>
        <row r="209">
          <cell r="D209">
            <v>52000</v>
          </cell>
        </row>
        <row r="212">
          <cell r="D212">
            <v>4353</v>
          </cell>
        </row>
        <row r="216">
          <cell r="D216">
            <v>185000</v>
          </cell>
        </row>
        <row r="219">
          <cell r="D219">
            <v>91000</v>
          </cell>
        </row>
        <row r="221">
          <cell r="D221">
            <v>800</v>
          </cell>
        </row>
        <row r="222">
          <cell r="D222">
            <v>2418</v>
          </cell>
        </row>
        <row r="231">
          <cell r="D231">
            <v>280000</v>
          </cell>
        </row>
        <row r="235">
          <cell r="D235">
            <v>230000</v>
          </cell>
        </row>
        <row r="237">
          <cell r="D237">
            <v>400000</v>
          </cell>
        </row>
        <row r="238">
          <cell r="D238">
            <v>455000</v>
          </cell>
        </row>
        <row r="239">
          <cell r="D239">
            <v>210000</v>
          </cell>
        </row>
        <row r="241">
          <cell r="D241">
            <v>353080</v>
          </cell>
        </row>
        <row r="249">
          <cell r="D249">
            <v>2700</v>
          </cell>
        </row>
        <row r="250">
          <cell r="D250">
            <v>3500</v>
          </cell>
        </row>
        <row r="251">
          <cell r="D251">
            <v>45000</v>
          </cell>
        </row>
        <row r="252">
          <cell r="D252">
            <v>23000</v>
          </cell>
        </row>
        <row r="255">
          <cell r="D255">
            <v>1930</v>
          </cell>
        </row>
        <row r="256">
          <cell r="D256">
            <v>5900</v>
          </cell>
        </row>
        <row r="258">
          <cell r="D258">
            <v>210000</v>
          </cell>
        </row>
        <row r="259">
          <cell r="D259">
            <v>410000</v>
          </cell>
        </row>
        <row r="260">
          <cell r="D260">
            <v>36754</v>
          </cell>
        </row>
        <row r="262">
          <cell r="D262">
            <v>14508</v>
          </cell>
        </row>
        <row r="269">
          <cell r="D269">
            <v>10881</v>
          </cell>
        </row>
        <row r="270">
          <cell r="D270">
            <v>19441</v>
          </cell>
        </row>
        <row r="272">
          <cell r="D272">
            <v>52000</v>
          </cell>
        </row>
        <row r="273">
          <cell r="D273">
            <v>930</v>
          </cell>
        </row>
        <row r="274">
          <cell r="D274">
            <v>7303</v>
          </cell>
        </row>
        <row r="275">
          <cell r="D275">
            <v>343476</v>
          </cell>
        </row>
        <row r="279">
          <cell r="D279">
            <v>420000</v>
          </cell>
        </row>
        <row r="286">
          <cell r="D286">
            <v>2418</v>
          </cell>
        </row>
        <row r="287">
          <cell r="D287">
            <v>55000</v>
          </cell>
        </row>
        <row r="289">
          <cell r="D289">
            <v>12090</v>
          </cell>
        </row>
        <row r="293">
          <cell r="D293">
            <v>18400</v>
          </cell>
        </row>
        <row r="294">
          <cell r="D294">
            <v>11000</v>
          </cell>
        </row>
        <row r="296">
          <cell r="D296">
            <v>484</v>
          </cell>
        </row>
        <row r="297">
          <cell r="D297">
            <v>120900</v>
          </cell>
        </row>
        <row r="299">
          <cell r="D299">
            <v>350</v>
          </cell>
        </row>
        <row r="300">
          <cell r="D300">
            <v>350</v>
          </cell>
        </row>
        <row r="323">
          <cell r="D323">
            <v>1600</v>
          </cell>
        </row>
        <row r="326">
          <cell r="D326">
            <v>4200</v>
          </cell>
        </row>
        <row r="328">
          <cell r="D328">
            <v>5804</v>
          </cell>
        </row>
        <row r="329">
          <cell r="D329">
            <v>8000</v>
          </cell>
        </row>
        <row r="330">
          <cell r="D330">
            <v>11000</v>
          </cell>
        </row>
        <row r="331">
          <cell r="D331">
            <v>7000</v>
          </cell>
        </row>
        <row r="334">
          <cell r="D334">
            <v>3386</v>
          </cell>
        </row>
        <row r="349">
          <cell r="D349">
            <v>3676</v>
          </cell>
        </row>
        <row r="352">
          <cell r="D352">
            <v>169260</v>
          </cell>
        </row>
        <row r="353">
          <cell r="D353">
            <v>49800</v>
          </cell>
        </row>
        <row r="354">
          <cell r="D354">
            <v>35000</v>
          </cell>
        </row>
        <row r="355">
          <cell r="D355">
            <v>53200</v>
          </cell>
        </row>
        <row r="361">
          <cell r="D361">
            <v>556000</v>
          </cell>
        </row>
      </sheetData>
      <sheetData sheetId="1">
        <row r="6">
          <cell r="D6">
            <v>5200</v>
          </cell>
        </row>
        <row r="13">
          <cell r="D13">
            <v>24704</v>
          </cell>
        </row>
        <row r="14">
          <cell r="D14">
            <v>70000</v>
          </cell>
        </row>
        <row r="24">
          <cell r="D24">
            <v>80000</v>
          </cell>
        </row>
        <row r="26">
          <cell r="D26">
            <v>60000</v>
          </cell>
        </row>
        <row r="27">
          <cell r="D27">
            <v>450000</v>
          </cell>
        </row>
      </sheetData>
      <sheetData sheetId="2"/>
      <sheetData sheetId="3">
        <row r="6">
          <cell r="D6">
            <v>43750</v>
          </cell>
        </row>
        <row r="11">
          <cell r="D11">
            <v>70000</v>
          </cell>
        </row>
        <row r="12">
          <cell r="D12">
            <v>175000</v>
          </cell>
        </row>
        <row r="15">
          <cell r="D15">
            <v>105000</v>
          </cell>
        </row>
        <row r="20">
          <cell r="D20">
            <v>70000</v>
          </cell>
        </row>
      </sheetData>
      <sheetData sheetId="4">
        <row r="12">
          <cell r="F12">
            <v>577500</v>
          </cell>
        </row>
        <row r="20">
          <cell r="F20">
            <v>411250</v>
          </cell>
        </row>
        <row r="28">
          <cell r="F28">
            <v>148750</v>
          </cell>
        </row>
        <row r="37">
          <cell r="F37">
            <v>253750</v>
          </cell>
        </row>
        <row r="46">
          <cell r="F46">
            <v>253750</v>
          </cell>
        </row>
        <row r="55">
          <cell r="F55">
            <v>271250</v>
          </cell>
        </row>
        <row r="63">
          <cell r="F63">
            <v>271250</v>
          </cell>
        </row>
        <row r="71">
          <cell r="F71">
            <v>148750</v>
          </cell>
        </row>
        <row r="79">
          <cell r="F79">
            <v>150500</v>
          </cell>
        </row>
        <row r="87">
          <cell r="F87">
            <v>315000</v>
          </cell>
        </row>
        <row r="96">
          <cell r="F96">
            <v>315000</v>
          </cell>
        </row>
        <row r="104">
          <cell r="F104">
            <v>280000</v>
          </cell>
        </row>
        <row r="113">
          <cell r="F113">
            <v>253750</v>
          </cell>
        </row>
        <row r="121">
          <cell r="F121">
            <v>743750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Salario"/>
      <sheetName val="Jornales"/>
      <sheetName val="Precios"/>
      <sheetName val="Concretos"/>
      <sheetName val="Basicos"/>
      <sheetName val="Cálculo de cantidades"/>
      <sheetName val="Presupuesto Total"/>
      <sheetName val="Pres. Obra civil"/>
      <sheetName val="Apus Obra Civil"/>
      <sheetName val="Pres. Suministros"/>
      <sheetName val="Pres. Interventoria"/>
      <sheetName val="AUI"/>
      <sheetName val="Cronograma"/>
    </sheetNames>
    <sheetDataSet>
      <sheetData sheetId="0">
        <row r="1">
          <cell r="B1" t="str">
            <v>CONSULTORÍA PARA LA FORMULACIÓN DEL PROYECTO OPTIMIZACIÓN Y AMPLIACIÓN DE LA PLANTA DE TRATAMIENTO DE AGUA POTABLE Y REDES DE DISTRIBUCIÓN DE AGUA POTABLE DE LA CABECERA URBANA DE SANDONÁ</v>
          </cell>
        </row>
        <row r="3">
          <cell r="B3" t="str">
            <v>M.P. 76237105314VLL</v>
          </cell>
        </row>
        <row r="4">
          <cell r="B4" t="str">
            <v>C.C. 94.521.495 de Cali</v>
          </cell>
        </row>
      </sheetData>
      <sheetData sheetId="1"/>
      <sheetData sheetId="2"/>
      <sheetData sheetId="3">
        <row r="7">
          <cell r="C7">
            <v>15000</v>
          </cell>
        </row>
        <row r="12">
          <cell r="C12">
            <v>31000</v>
          </cell>
        </row>
        <row r="13">
          <cell r="C13">
            <v>65200</v>
          </cell>
        </row>
        <row r="14">
          <cell r="C14">
            <v>95000</v>
          </cell>
        </row>
        <row r="19">
          <cell r="C19">
            <v>35000</v>
          </cell>
        </row>
        <row r="20">
          <cell r="C20">
            <v>75000</v>
          </cell>
        </row>
        <row r="21">
          <cell r="C21">
            <v>1342</v>
          </cell>
        </row>
        <row r="22">
          <cell r="C22">
            <v>155</v>
          </cell>
        </row>
        <row r="23">
          <cell r="C23">
            <v>168</v>
          </cell>
        </row>
        <row r="27">
          <cell r="C27">
            <v>110000</v>
          </cell>
        </row>
        <row r="28">
          <cell r="C28">
            <v>0</v>
          </cell>
        </row>
        <row r="29">
          <cell r="C29">
            <v>600</v>
          </cell>
        </row>
        <row r="30">
          <cell r="C30">
            <v>6761</v>
          </cell>
        </row>
        <row r="33">
          <cell r="C33">
            <v>13850</v>
          </cell>
        </row>
        <row r="36">
          <cell r="C36">
            <v>79000</v>
          </cell>
        </row>
        <row r="37">
          <cell r="C37">
            <v>63000</v>
          </cell>
        </row>
        <row r="38">
          <cell r="C38">
            <v>30</v>
          </cell>
        </row>
        <row r="39">
          <cell r="C39">
            <v>75000</v>
          </cell>
        </row>
        <row r="40">
          <cell r="C40">
            <v>509999.99999999994</v>
          </cell>
        </row>
        <row r="41">
          <cell r="C41">
            <v>509999.99999999994</v>
          </cell>
        </row>
        <row r="42">
          <cell r="C42">
            <v>509999.99999999994</v>
          </cell>
        </row>
        <row r="43">
          <cell r="C43">
            <v>509999.99999999994</v>
          </cell>
        </row>
        <row r="44">
          <cell r="C44">
            <v>510000</v>
          </cell>
        </row>
        <row r="46">
          <cell r="C46">
            <v>602678.57142857136</v>
          </cell>
        </row>
        <row r="56">
          <cell r="C56">
            <v>0</v>
          </cell>
        </row>
        <row r="57">
          <cell r="C57">
            <v>3650</v>
          </cell>
        </row>
        <row r="61">
          <cell r="C61">
            <v>0</v>
          </cell>
        </row>
        <row r="63">
          <cell r="C63">
            <v>50902</v>
          </cell>
        </row>
        <row r="66">
          <cell r="C66">
            <v>102765</v>
          </cell>
        </row>
        <row r="67">
          <cell r="C67">
            <v>418164</v>
          </cell>
        </row>
        <row r="68">
          <cell r="C68">
            <v>240994</v>
          </cell>
        </row>
        <row r="69">
          <cell r="C69">
            <v>153089</v>
          </cell>
        </row>
        <row r="70">
          <cell r="C70">
            <v>90378</v>
          </cell>
        </row>
        <row r="71">
          <cell r="C71">
            <v>41391</v>
          </cell>
        </row>
        <row r="72">
          <cell r="C72">
            <v>25086</v>
          </cell>
        </row>
        <row r="78">
          <cell r="C78">
            <v>244079</v>
          </cell>
        </row>
        <row r="79">
          <cell r="C79">
            <v>211857</v>
          </cell>
        </row>
        <row r="80">
          <cell r="C80">
            <v>496622</v>
          </cell>
        </row>
        <row r="81">
          <cell r="C81">
            <v>79550</v>
          </cell>
        </row>
        <row r="82">
          <cell r="C82">
            <v>904496</v>
          </cell>
        </row>
        <row r="83">
          <cell r="C83">
            <v>401566</v>
          </cell>
        </row>
        <row r="84">
          <cell r="C84">
            <v>246913</v>
          </cell>
        </row>
        <row r="85">
          <cell r="C85">
            <v>120753</v>
          </cell>
        </row>
        <row r="86">
          <cell r="C86">
            <v>85462</v>
          </cell>
        </row>
        <row r="87">
          <cell r="C87">
            <v>81673</v>
          </cell>
        </row>
        <row r="88">
          <cell r="C88">
            <v>77511</v>
          </cell>
        </row>
        <row r="89">
          <cell r="C89">
            <v>443450</v>
          </cell>
        </row>
        <row r="90">
          <cell r="C90">
            <v>160390</v>
          </cell>
        </row>
        <row r="91">
          <cell r="C91">
            <v>92070</v>
          </cell>
        </row>
        <row r="92">
          <cell r="C92">
            <v>1781757</v>
          </cell>
        </row>
        <row r="93">
          <cell r="C93">
            <v>1431783</v>
          </cell>
        </row>
        <row r="94">
          <cell r="C94">
            <v>920910</v>
          </cell>
        </row>
        <row r="95">
          <cell r="C95">
            <v>1031409</v>
          </cell>
        </row>
        <row r="96">
          <cell r="C96">
            <v>378747</v>
          </cell>
        </row>
        <row r="97">
          <cell r="C97">
            <v>508978</v>
          </cell>
        </row>
        <row r="98">
          <cell r="C98">
            <v>182698</v>
          </cell>
        </row>
        <row r="99">
          <cell r="C99">
            <v>78897</v>
          </cell>
        </row>
        <row r="100">
          <cell r="C100">
            <v>46011</v>
          </cell>
        </row>
        <row r="101">
          <cell r="C101">
            <v>810877</v>
          </cell>
        </row>
        <row r="102">
          <cell r="C102">
            <v>148890</v>
          </cell>
        </row>
        <row r="103">
          <cell r="C103">
            <v>79550</v>
          </cell>
        </row>
        <row r="104">
          <cell r="C104">
            <v>168906</v>
          </cell>
        </row>
        <row r="107">
          <cell r="C107">
            <v>5196</v>
          </cell>
        </row>
        <row r="108">
          <cell r="C108">
            <v>1035300</v>
          </cell>
        </row>
        <row r="109">
          <cell r="C109">
            <v>274580</v>
          </cell>
        </row>
        <row r="110">
          <cell r="C110">
            <v>155817</v>
          </cell>
        </row>
        <row r="111">
          <cell r="C111">
            <v>68105</v>
          </cell>
        </row>
        <row r="112">
          <cell r="C112">
            <v>47996</v>
          </cell>
        </row>
        <row r="113">
          <cell r="C113">
            <v>13350</v>
          </cell>
        </row>
        <row r="114">
          <cell r="C114">
            <v>5672</v>
          </cell>
        </row>
        <row r="115">
          <cell r="C115">
            <v>680</v>
          </cell>
        </row>
        <row r="116">
          <cell r="C116">
            <v>28550</v>
          </cell>
        </row>
        <row r="117">
          <cell r="C117">
            <v>25044</v>
          </cell>
        </row>
        <row r="126">
          <cell r="C126">
            <v>10033</v>
          </cell>
        </row>
        <row r="127">
          <cell r="C127">
            <v>7850</v>
          </cell>
        </row>
        <row r="131">
          <cell r="C131">
            <v>0</v>
          </cell>
        </row>
        <row r="138">
          <cell r="C138">
            <v>7696</v>
          </cell>
        </row>
        <row r="139">
          <cell r="C139">
            <v>0</v>
          </cell>
        </row>
        <row r="140">
          <cell r="C140">
            <v>0</v>
          </cell>
        </row>
        <row r="142">
          <cell r="C142">
            <v>4873050</v>
          </cell>
        </row>
        <row r="143">
          <cell r="C143">
            <v>4037670</v>
          </cell>
        </row>
        <row r="144">
          <cell r="C144">
            <v>4237670</v>
          </cell>
        </row>
        <row r="145">
          <cell r="C145">
            <v>3094000</v>
          </cell>
        </row>
        <row r="146">
          <cell r="C146">
            <v>1809990</v>
          </cell>
        </row>
        <row r="147">
          <cell r="C147">
            <v>1670760</v>
          </cell>
        </row>
        <row r="148">
          <cell r="C148">
            <v>2308600</v>
          </cell>
        </row>
        <row r="149">
          <cell r="C149">
            <v>2742950</v>
          </cell>
        </row>
        <row r="150">
          <cell r="C150">
            <v>3076150</v>
          </cell>
        </row>
        <row r="153">
          <cell r="C153">
            <v>3430750</v>
          </cell>
        </row>
        <row r="154">
          <cell r="C154">
            <v>2800750</v>
          </cell>
        </row>
        <row r="155">
          <cell r="C155">
            <v>3480750</v>
          </cell>
        </row>
        <row r="156">
          <cell r="C156">
            <v>3534300</v>
          </cell>
        </row>
        <row r="157">
          <cell r="C157">
            <v>3760400</v>
          </cell>
        </row>
        <row r="158">
          <cell r="C158">
            <v>5584670</v>
          </cell>
        </row>
        <row r="159">
          <cell r="C159">
            <v>4842110</v>
          </cell>
        </row>
        <row r="160">
          <cell r="C160">
            <v>5409859</v>
          </cell>
        </row>
        <row r="161">
          <cell r="C161">
            <v>2023000</v>
          </cell>
        </row>
        <row r="162">
          <cell r="C162">
            <v>1537480</v>
          </cell>
        </row>
        <row r="163">
          <cell r="C163">
            <v>477326.85</v>
          </cell>
        </row>
        <row r="164">
          <cell r="C164">
            <v>384885.26999999996</v>
          </cell>
        </row>
        <row r="165">
          <cell r="C165">
            <v>424830</v>
          </cell>
        </row>
        <row r="166">
          <cell r="C166">
            <v>5819100</v>
          </cell>
        </row>
        <row r="167">
          <cell r="C167">
            <v>4889199.49</v>
          </cell>
        </row>
        <row r="168">
          <cell r="C168">
            <v>4139499.4899999998</v>
          </cell>
        </row>
        <row r="169">
          <cell r="C169">
            <v>1311380</v>
          </cell>
        </row>
        <row r="170">
          <cell r="C170">
            <v>1054340</v>
          </cell>
        </row>
        <row r="171">
          <cell r="C171">
            <v>3171350</v>
          </cell>
        </row>
        <row r="172">
          <cell r="C172">
            <v>3104829</v>
          </cell>
        </row>
        <row r="173">
          <cell r="C173">
            <v>2959411</v>
          </cell>
        </row>
        <row r="174">
          <cell r="C174">
            <v>1802430</v>
          </cell>
        </row>
        <row r="175">
          <cell r="C175">
            <v>1737282</v>
          </cell>
        </row>
        <row r="176">
          <cell r="C176">
            <v>1682876</v>
          </cell>
        </row>
        <row r="177">
          <cell r="C177">
            <v>100555</v>
          </cell>
        </row>
        <row r="178">
          <cell r="C178">
            <v>70428</v>
          </cell>
        </row>
        <row r="179">
          <cell r="C179">
            <v>3351.8333333333335</v>
          </cell>
        </row>
        <row r="180">
          <cell r="C180">
            <v>365700</v>
          </cell>
        </row>
        <row r="181">
          <cell r="C181">
            <v>101500</v>
          </cell>
        </row>
        <row r="182">
          <cell r="C182">
            <v>719950</v>
          </cell>
        </row>
        <row r="183">
          <cell r="C183">
            <v>1600550</v>
          </cell>
        </row>
        <row r="184">
          <cell r="C184">
            <v>1749598.69</v>
          </cell>
        </row>
        <row r="185">
          <cell r="C185">
            <v>1062896.0999999999</v>
          </cell>
        </row>
        <row r="186">
          <cell r="C186">
            <v>782244.12</v>
          </cell>
        </row>
        <row r="188">
          <cell r="C188">
            <v>553350</v>
          </cell>
        </row>
        <row r="189">
          <cell r="C189">
            <v>479966.66666666669</v>
          </cell>
        </row>
        <row r="190">
          <cell r="C190">
            <v>309967.66666666698</v>
          </cell>
        </row>
        <row r="191">
          <cell r="C191">
            <v>239983.33333333334</v>
          </cell>
        </row>
        <row r="192">
          <cell r="C192">
            <v>655095</v>
          </cell>
        </row>
        <row r="193">
          <cell r="C193">
            <v>333200</v>
          </cell>
        </row>
        <row r="194">
          <cell r="C194">
            <v>352000</v>
          </cell>
        </row>
        <row r="195">
          <cell r="C195">
            <v>208250</v>
          </cell>
        </row>
        <row r="196">
          <cell r="C196">
            <v>1826650</v>
          </cell>
        </row>
        <row r="197">
          <cell r="C197">
            <v>1654100</v>
          </cell>
        </row>
        <row r="198">
          <cell r="C198">
            <v>1249500</v>
          </cell>
        </row>
        <row r="199">
          <cell r="C199">
            <v>880600</v>
          </cell>
        </row>
        <row r="201">
          <cell r="C201">
            <v>827050</v>
          </cell>
        </row>
        <row r="202">
          <cell r="C202">
            <v>791350</v>
          </cell>
        </row>
        <row r="203">
          <cell r="C203">
            <v>709351</v>
          </cell>
        </row>
        <row r="204">
          <cell r="C204">
            <v>758050</v>
          </cell>
        </row>
        <row r="205">
          <cell r="C205">
            <v>674000</v>
          </cell>
        </row>
        <row r="206">
          <cell r="C206">
            <v>632616</v>
          </cell>
        </row>
        <row r="207">
          <cell r="C207">
            <v>680731.16999999993</v>
          </cell>
        </row>
        <row r="208">
          <cell r="C208">
            <v>573246.79999999993</v>
          </cell>
        </row>
        <row r="209">
          <cell r="C209">
            <v>690285.67999999993</v>
          </cell>
        </row>
        <row r="210">
          <cell r="C210">
            <v>496814.29</v>
          </cell>
        </row>
        <row r="211">
          <cell r="C211">
            <v>488753.23</v>
          </cell>
        </row>
        <row r="212">
          <cell r="C212">
            <v>480692.17</v>
          </cell>
        </row>
        <row r="213">
          <cell r="C213">
            <v>464568.86</v>
          </cell>
        </row>
        <row r="214">
          <cell r="C214">
            <v>399360</v>
          </cell>
        </row>
        <row r="215">
          <cell r="C215">
            <v>359772.7</v>
          </cell>
        </row>
        <row r="216">
          <cell r="C216">
            <v>438294.85</v>
          </cell>
        </row>
        <row r="217">
          <cell r="C217">
            <v>333200</v>
          </cell>
        </row>
        <row r="218">
          <cell r="C218">
            <v>262266</v>
          </cell>
        </row>
        <row r="219">
          <cell r="C219">
            <v>225119.44</v>
          </cell>
        </row>
        <row r="220">
          <cell r="C220">
            <v>755650</v>
          </cell>
        </row>
        <row r="221">
          <cell r="C221">
            <v>411235.44</v>
          </cell>
        </row>
        <row r="222">
          <cell r="C222">
            <v>240895.27</v>
          </cell>
        </row>
        <row r="223">
          <cell r="C223">
            <v>192514.63</v>
          </cell>
        </row>
        <row r="224">
          <cell r="C224">
            <v>124407.36</v>
          </cell>
        </row>
        <row r="225">
          <cell r="C225">
            <v>743750</v>
          </cell>
        </row>
        <row r="226">
          <cell r="C226">
            <v>566440</v>
          </cell>
        </row>
        <row r="228">
          <cell r="C228">
            <v>153205.35999999999</v>
          </cell>
        </row>
        <row r="229">
          <cell r="C229">
            <v>733040</v>
          </cell>
        </row>
        <row r="230">
          <cell r="C230">
            <v>694960</v>
          </cell>
        </row>
        <row r="231">
          <cell r="C231">
            <v>345719.99</v>
          </cell>
        </row>
        <row r="232">
          <cell r="C232">
            <v>208641.50999999998</v>
          </cell>
        </row>
        <row r="235">
          <cell r="C235">
            <v>56444.079999999994</v>
          </cell>
        </row>
        <row r="236">
          <cell r="C236">
            <v>153205</v>
          </cell>
        </row>
        <row r="237">
          <cell r="C237">
            <v>285000</v>
          </cell>
        </row>
        <row r="238">
          <cell r="C238">
            <v>586615.26</v>
          </cell>
        </row>
        <row r="239">
          <cell r="C239">
            <v>411235.44</v>
          </cell>
        </row>
        <row r="240">
          <cell r="C240">
            <v>343387.35199999996</v>
          </cell>
        </row>
        <row r="241">
          <cell r="C241">
            <v>289275.90999999997</v>
          </cell>
        </row>
        <row r="242">
          <cell r="C242">
            <v>188482.91</v>
          </cell>
        </row>
        <row r="243">
          <cell r="C243">
            <v>132240.416</v>
          </cell>
        </row>
        <row r="244">
          <cell r="C244">
            <v>572390</v>
          </cell>
        </row>
        <row r="245">
          <cell r="C245">
            <v>336770</v>
          </cell>
        </row>
        <row r="246">
          <cell r="C246">
            <v>201110</v>
          </cell>
        </row>
        <row r="247">
          <cell r="C247">
            <v>440300</v>
          </cell>
        </row>
        <row r="248">
          <cell r="C248">
            <v>214200</v>
          </cell>
        </row>
        <row r="249">
          <cell r="C249">
            <v>130900</v>
          </cell>
        </row>
        <row r="250">
          <cell r="C250">
            <v>119000</v>
          </cell>
        </row>
        <row r="252">
          <cell r="C252">
            <v>487900</v>
          </cell>
        </row>
        <row r="253">
          <cell r="C253">
            <v>28322</v>
          </cell>
        </row>
        <row r="254">
          <cell r="C254">
            <v>31416</v>
          </cell>
        </row>
        <row r="255">
          <cell r="C255">
            <v>27013</v>
          </cell>
        </row>
        <row r="256">
          <cell r="C256">
            <v>22610</v>
          </cell>
        </row>
        <row r="257">
          <cell r="C257">
            <v>7000</v>
          </cell>
        </row>
        <row r="258">
          <cell r="C258">
            <v>10100</v>
          </cell>
        </row>
        <row r="259">
          <cell r="C259">
            <v>128000</v>
          </cell>
        </row>
        <row r="261">
          <cell r="C261">
            <v>21900</v>
          </cell>
        </row>
        <row r="262">
          <cell r="C262">
            <v>32900</v>
          </cell>
        </row>
        <row r="263">
          <cell r="C263">
            <v>0</v>
          </cell>
        </row>
        <row r="264">
          <cell r="C264">
            <v>45000</v>
          </cell>
        </row>
        <row r="265">
          <cell r="C265">
            <v>10867</v>
          </cell>
        </row>
        <row r="266">
          <cell r="C266">
            <v>14200</v>
          </cell>
        </row>
        <row r="267">
          <cell r="C267">
            <v>1510</v>
          </cell>
        </row>
        <row r="268">
          <cell r="C268">
            <v>45500</v>
          </cell>
        </row>
        <row r="269">
          <cell r="C269">
            <v>5500</v>
          </cell>
        </row>
        <row r="270">
          <cell r="C270">
            <v>22000</v>
          </cell>
        </row>
        <row r="271">
          <cell r="C271">
            <v>6500</v>
          </cell>
        </row>
        <row r="272">
          <cell r="C272">
            <v>8000</v>
          </cell>
        </row>
        <row r="273">
          <cell r="C273">
            <v>2500</v>
          </cell>
        </row>
        <row r="274">
          <cell r="C274">
            <v>6500</v>
          </cell>
        </row>
        <row r="275">
          <cell r="C275">
            <v>2000</v>
          </cell>
        </row>
        <row r="276">
          <cell r="C276">
            <v>21300</v>
          </cell>
        </row>
        <row r="277">
          <cell r="C277">
            <v>38000</v>
          </cell>
        </row>
        <row r="278">
          <cell r="C278">
            <v>1500</v>
          </cell>
        </row>
        <row r="279">
          <cell r="C279">
            <v>1750</v>
          </cell>
        </row>
        <row r="280">
          <cell r="C280">
            <v>3150</v>
          </cell>
        </row>
        <row r="281">
          <cell r="C281">
            <v>3150</v>
          </cell>
        </row>
        <row r="282">
          <cell r="C282">
            <v>80</v>
          </cell>
        </row>
        <row r="285">
          <cell r="C285">
            <v>30</v>
          </cell>
        </row>
        <row r="286">
          <cell r="C286">
            <v>77</v>
          </cell>
        </row>
        <row r="287">
          <cell r="C287">
            <v>160</v>
          </cell>
        </row>
        <row r="288">
          <cell r="C288">
            <v>4600</v>
          </cell>
        </row>
        <row r="289">
          <cell r="C289">
            <v>27100</v>
          </cell>
        </row>
        <row r="290">
          <cell r="C290">
            <v>15000</v>
          </cell>
        </row>
        <row r="291">
          <cell r="C291">
            <v>35000</v>
          </cell>
        </row>
        <row r="293">
          <cell r="C293">
            <v>89900</v>
          </cell>
        </row>
        <row r="294">
          <cell r="C294">
            <v>269900</v>
          </cell>
        </row>
        <row r="295">
          <cell r="C295">
            <v>88000</v>
          </cell>
        </row>
        <row r="296">
          <cell r="C296">
            <v>66900</v>
          </cell>
        </row>
        <row r="298">
          <cell r="C298">
            <v>330000</v>
          </cell>
        </row>
        <row r="300">
          <cell r="C300">
            <v>351000</v>
          </cell>
        </row>
        <row r="303">
          <cell r="C303">
            <v>21249.166666666668</v>
          </cell>
        </row>
        <row r="306">
          <cell r="C306">
            <v>41748.769999999997</v>
          </cell>
        </row>
        <row r="307">
          <cell r="C307">
            <v>23898.77</v>
          </cell>
        </row>
        <row r="308">
          <cell r="C308">
            <v>35000</v>
          </cell>
        </row>
        <row r="309">
          <cell r="C309">
            <v>20754</v>
          </cell>
        </row>
        <row r="317">
          <cell r="C317">
            <v>13782</v>
          </cell>
        </row>
        <row r="318">
          <cell r="C318">
            <v>15300</v>
          </cell>
        </row>
        <row r="319">
          <cell r="C319">
            <v>0</v>
          </cell>
        </row>
        <row r="320">
          <cell r="C320">
            <v>1500</v>
          </cell>
        </row>
      </sheetData>
      <sheetData sheetId="4">
        <row r="7">
          <cell r="M7">
            <v>416000</v>
          </cell>
        </row>
      </sheetData>
      <sheetData sheetId="5">
        <row r="8">
          <cell r="C8">
            <v>245085</v>
          </cell>
        </row>
        <row r="66">
          <cell r="C66">
            <v>0.97</v>
          </cell>
        </row>
        <row r="84">
          <cell r="C84">
            <v>0</v>
          </cell>
        </row>
        <row r="150">
          <cell r="C150">
            <v>348076</v>
          </cell>
        </row>
        <row r="155">
          <cell r="C155" t="str">
            <v>------</v>
          </cell>
        </row>
        <row r="160">
          <cell r="C160">
            <v>44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MATERIALES"/>
      <sheetName val="EQUIPO"/>
      <sheetName val="basicos2"/>
      <sheetName val="BASICOS"/>
      <sheetName val="A.P.U."/>
      <sheetName val="PresObra"/>
    </sheetNames>
    <sheetDataSet>
      <sheetData sheetId="0"/>
      <sheetData sheetId="1">
        <row r="34">
          <cell r="D34">
            <v>27077</v>
          </cell>
        </row>
        <row r="35">
          <cell r="D35">
            <v>56157</v>
          </cell>
        </row>
        <row r="51">
          <cell r="D51">
            <v>1500</v>
          </cell>
        </row>
        <row r="52">
          <cell r="D52">
            <v>750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DE OBRA"/>
      <sheetName val="PRESUPUESTO INTERVENTORIA"/>
      <sheetName val="APU"/>
      <sheetName val="PPTO INTER"/>
      <sheetName val="Presupuesto General"/>
      <sheetName val="CANTIDADES"/>
      <sheetName val="APU-OBRA"/>
      <sheetName val="APU-SUM"/>
      <sheetName val="MATERIALES"/>
      <sheetName val="CAM-CAIDA"/>
      <sheetName val="CRONOGRAMA Y FLUJO"/>
      <sheetName val="CONCRETO"/>
      <sheetName val="MANO DE OBRA"/>
      <sheetName val="EQUIPOS"/>
      <sheetName val="F. MULT"/>
      <sheetName val="AIU"/>
      <sheetName val="CONCRETOS"/>
      <sheetName val="PROGRAMACION DE OBRA"/>
      <sheetName val="Hoja1"/>
    </sheetNames>
    <sheetDataSet>
      <sheetData sheetId="0"/>
      <sheetData sheetId="1"/>
      <sheetData sheetId="2"/>
      <sheetData sheetId="3"/>
      <sheetData sheetId="4">
        <row r="3">
          <cell r="A3" t="str">
            <v>OPTIMIZACIÓN DEL SISTEMA DE ALCANTARILLADO DEL SECTOR AV. LA GRANJA Y LA CONCORDIA EN EL MUNICIPIO DE PUPIALES- DEPARTAMENTO DE NARIÑO</v>
          </cell>
        </row>
      </sheetData>
      <sheetData sheetId="5"/>
      <sheetData sheetId="6">
        <row r="3">
          <cell r="A3" t="str">
            <v>OPTIMIZACIÓN DEL SISTEMA DE ALCANTARILLADO DEL SECTOR AV. LA GRANJA Y LA CONCORDIA EN EL MUNICIPIO DE PUPIALES- DEPARTAMENTO DE NARIÑO</v>
          </cell>
        </row>
      </sheetData>
      <sheetData sheetId="7"/>
      <sheetData sheetId="8">
        <row r="12">
          <cell r="D12">
            <v>4950</v>
          </cell>
        </row>
        <row r="13">
          <cell r="D13">
            <v>3195</v>
          </cell>
        </row>
        <row r="14">
          <cell r="D14">
            <v>3195</v>
          </cell>
        </row>
        <row r="15">
          <cell r="D15">
            <v>3195</v>
          </cell>
        </row>
      </sheetData>
      <sheetData sheetId="9">
        <row r="90">
          <cell r="E90">
            <v>6.9191200000000004</v>
          </cell>
        </row>
      </sheetData>
      <sheetData sheetId="10"/>
      <sheetData sheetId="11">
        <row r="16">
          <cell r="G16">
            <v>364331.5</v>
          </cell>
        </row>
      </sheetData>
      <sheetData sheetId="12">
        <row r="10">
          <cell r="D10">
            <v>20938</v>
          </cell>
        </row>
      </sheetData>
      <sheetData sheetId="13">
        <row r="10">
          <cell r="D10">
            <v>14950</v>
          </cell>
        </row>
        <row r="12">
          <cell r="D12">
            <v>22200</v>
          </cell>
        </row>
        <row r="15">
          <cell r="D15">
            <v>8100</v>
          </cell>
        </row>
        <row r="16">
          <cell r="D16">
            <v>7450</v>
          </cell>
        </row>
      </sheetData>
      <sheetData sheetId="14">
        <row r="41">
          <cell r="F41">
            <v>1.973422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"/>
      <sheetName val="RESUMEN"/>
      <sheetName val="BALANCE DE OBRA "/>
      <sheetName val="PRESUPUESTO OFICIAL(contratado)"/>
      <sheetName val="PRESUPUESTO OBRA  REFORMULADO"/>
      <sheetName val="PRESUPUESTO OBRA  REFOR "/>
      <sheetName val="F.PREST CONTRACTUAL"/>
      <sheetName val="CALCULO MO NUEVO"/>
      <sheetName val="MANO DE OBRA"/>
      <sheetName val="EQUIPOS"/>
      <sheetName val="MATERIALES"/>
      <sheetName val="CONCRETO Y MORTEROS"/>
      <sheetName val="APUOBRA CONTRA "/>
      <sheetName val="APU SUM CONTRACTUALES "/>
      <sheetName val="APU NO PREVISTOS OBRA MODF1"/>
      <sheetName val="NP001"/>
      <sheetName val="NP.002"/>
      <sheetName val="NP003"/>
      <sheetName val="NP 004"/>
      <sheetName val="NP005"/>
      <sheetName val="NP006"/>
      <sheetName val="NP007"/>
      <sheetName val="NP008SUM"/>
      <sheetName val="NP009SUM"/>
      <sheetName val="NP010SUM"/>
      <sheetName val="FM INTERVENTORIA CONTRACTUAL"/>
      <sheetName val="FM INTERVENTORIA REFOR"/>
      <sheetName val="PRESUPUESTO CONTRACTUAL INTER"/>
      <sheetName val="PRESUPUESTO INTERVENTORÍA REFOR"/>
      <sheetName val="CARGAS INTERVENTORÍA"/>
      <sheetName val="P.BIOSEGURIDAD OBRA."/>
      <sheetName val="P. BIOSEGURIDAD INTERVENTORIA"/>
      <sheetName val="APU PMT"/>
      <sheetName val="P.PMT"/>
      <sheetName val="Localización"/>
      <sheetName val="CRONO Y FLUJO FONDOS "/>
      <sheetName val="PREACTAS BALA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0">
          <cell r="D10">
            <v>20938</v>
          </cell>
        </row>
        <row r="11">
          <cell r="D11">
            <v>46063</v>
          </cell>
        </row>
        <row r="12">
          <cell r="D12">
            <v>37688</v>
          </cell>
        </row>
        <row r="13">
          <cell r="D13">
            <v>54438</v>
          </cell>
        </row>
        <row r="14">
          <cell r="D14">
            <v>146564</v>
          </cell>
        </row>
      </sheetData>
      <sheetData sheetId="9"/>
      <sheetData sheetId="10">
        <row r="16">
          <cell r="C16">
            <v>3195</v>
          </cell>
        </row>
        <row r="17">
          <cell r="C17">
            <v>3195</v>
          </cell>
        </row>
        <row r="18">
          <cell r="C18">
            <v>128500</v>
          </cell>
        </row>
        <row r="19">
          <cell r="C19">
            <v>48700</v>
          </cell>
        </row>
        <row r="38">
          <cell r="C38">
            <v>39980</v>
          </cell>
        </row>
        <row r="40">
          <cell r="C40">
            <v>900</v>
          </cell>
        </row>
        <row r="46">
          <cell r="C46">
            <v>26200</v>
          </cell>
        </row>
        <row r="48">
          <cell r="C48">
            <v>53400</v>
          </cell>
        </row>
        <row r="50">
          <cell r="C50">
            <v>86900</v>
          </cell>
        </row>
        <row r="61">
          <cell r="C61">
            <v>356895.5</v>
          </cell>
        </row>
        <row r="62">
          <cell r="C62">
            <v>299842</v>
          </cell>
        </row>
        <row r="67">
          <cell r="C67">
            <v>229000</v>
          </cell>
        </row>
        <row r="68">
          <cell r="C68">
            <v>273000</v>
          </cell>
        </row>
        <row r="80">
          <cell r="C80">
            <v>9500</v>
          </cell>
        </row>
        <row r="81">
          <cell r="C81">
            <v>149500</v>
          </cell>
        </row>
        <row r="87">
          <cell r="C87">
            <v>99500</v>
          </cell>
        </row>
        <row r="88">
          <cell r="C88">
            <v>142600</v>
          </cell>
        </row>
        <row r="89">
          <cell r="C89">
            <v>174500</v>
          </cell>
        </row>
        <row r="90">
          <cell r="C90">
            <v>225400</v>
          </cell>
        </row>
        <row r="91">
          <cell r="C91">
            <v>293900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8">
          <cell r="B8" t="str">
            <v>DIRECTOR DE INTERVENTORÍA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list mat"/>
      <sheetName val="concretos"/>
      <sheetName val="jornaLES"/>
      <sheetName val="admin"/>
      <sheetName val="PLANTA PUERTO"/>
      <sheetName val="list_m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list mat"/>
      <sheetName val="concretos"/>
      <sheetName val="jornaLES"/>
      <sheetName val="admin"/>
      <sheetName val="PLANTA PUERTO"/>
    </sheetNames>
    <sheetDataSet>
      <sheetData sheetId="0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"/>
      <sheetName val="N.COSPIQUE"/>
      <sheetName val="ECOP 110 kV"/>
      <sheetName val="ECOP 13.8 kV "/>
      <sheetName val="L SUBT 110"/>
      <sheetName val="RESUMEN"/>
      <sheetName val="PRECIOS"/>
      <sheetName val="N_COSPIQUE"/>
      <sheetName val="ECOP_110_kV"/>
      <sheetName val="ECOP_13_8_kV_"/>
      <sheetName val="L_SUBT_1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"/>
      <sheetName val="N.COSPIQUE"/>
      <sheetName val="ECOP 110 kV"/>
      <sheetName val="ECOP 13.8 kV "/>
      <sheetName val="L SUBT 110"/>
      <sheetName val="RESUMEN"/>
      <sheetName val="PRECIOS"/>
      <sheetName val="N_COSPIQUE"/>
      <sheetName val="ECOP_110_kV"/>
      <sheetName val="ECOP_13_8_kV_"/>
      <sheetName val="L_SUBT_110"/>
      <sheetName val="flexible"/>
    </sheetNames>
    <sheetDataSet>
      <sheetData sheetId="0" refreshError="1">
        <row r="2">
          <cell r="C2" t="str">
            <v>CANTIDADES DE OBRAS Y PRECIOS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."/>
      <sheetName val="Eq"/>
      <sheetName val="Mat"/>
      <sheetName val="M.Ob"/>
      <sheetName val="F.Prest"/>
      <sheetName val="F. Mult"/>
      <sheetName val="PMT"/>
      <sheetName val="PAGA"/>
      <sheetName val="INT."/>
      <sheetName val="AUI"/>
      <sheetName val="Caracterizacion Vial"/>
      <sheetName val="UB. OBRAS"/>
      <sheetName val="CART."/>
      <sheetName val="CANT."/>
      <sheetName val="Presupuesto"/>
      <sheetName val="Pres.Det"/>
      <sheetName val="Pres.Res. "/>
      <sheetName val="Cron."/>
      <sheetName val="APU'B"/>
      <sheetName val="APU'S"/>
      <sheetName val="1,1"/>
      <sheetName val="1,2"/>
      <sheetName val="1,3"/>
      <sheetName val="2,1"/>
      <sheetName val="2,2"/>
      <sheetName val="2,3"/>
      <sheetName val="3,1"/>
      <sheetName val="3,2"/>
      <sheetName val="3,3"/>
      <sheetName val="3,4"/>
      <sheetName val="4,1"/>
      <sheetName val="4,2"/>
      <sheetName val="4,3"/>
      <sheetName val="4,4"/>
      <sheetName val="5,1"/>
      <sheetName val="5,2"/>
      <sheetName val="6,1"/>
      <sheetName val="7,1"/>
      <sheetName val="7,2"/>
      <sheetName val="7,3"/>
      <sheetName val="8,1"/>
      <sheetName val="8,2"/>
      <sheetName val="8,3"/>
      <sheetName val="PMT 1,1"/>
      <sheetName val="PMT 1,2"/>
      <sheetName val="PMT 1,3"/>
      <sheetName val="PMT 1,4"/>
      <sheetName val="PMT 1,5"/>
      <sheetName val="PMT 1,6"/>
      <sheetName val="PMT 1,7"/>
      <sheetName val="PMT 1,8"/>
      <sheetName val="PMT 1,9"/>
      <sheetName val="PMT 1,10"/>
      <sheetName val="PMT 1,11"/>
      <sheetName val="PAGA A-1"/>
      <sheetName val="PAGA A-2"/>
      <sheetName val="PAGA A-3"/>
      <sheetName val="PAGA A-4"/>
      <sheetName val="PAGA A-5"/>
      <sheetName val="PAGA A-6"/>
      <sheetName val="PAGA A-7"/>
      <sheetName val="PAGA A-8"/>
      <sheetName val="PAGA A-9"/>
      <sheetName val="PAGA A-10"/>
    </sheetNames>
    <sheetDataSet>
      <sheetData sheetId="0">
        <row r="1">
          <cell r="B1" t="str">
            <v>REPUBLICA DE COLOMBIA - DEPARTAMENTO DE NARIÑO</v>
          </cell>
        </row>
      </sheetData>
      <sheetData sheetId="1">
        <row r="3">
          <cell r="B3" t="str">
            <v>MUNICIPIO DE LOS ANDES SOTOMAYOR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43">
          <cell r="E43">
            <v>0.21</v>
          </cell>
        </row>
      </sheetData>
      <sheetData sheetId="15"/>
      <sheetData sheetId="16"/>
      <sheetData sheetId="17"/>
      <sheetData sheetId="18"/>
      <sheetData sheetId="19">
        <row r="7">
          <cell r="B7" t="str">
            <v>UNITARIOS DELPROYECTO</v>
          </cell>
          <cell r="C7">
            <v>0</v>
          </cell>
          <cell r="D7">
            <v>0</v>
          </cell>
          <cell r="E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B9" t="str">
            <v>ITEM</v>
          </cell>
          <cell r="C9" t="str">
            <v>DESCRIPCION</v>
          </cell>
          <cell r="D9" t="str">
            <v>UND.</v>
          </cell>
          <cell r="E9" t="str">
            <v>VR.UNIT</v>
          </cell>
        </row>
        <row r="10">
          <cell r="B10">
            <v>1</v>
          </cell>
          <cell r="C10" t="str">
            <v>PRELIMINARES</v>
          </cell>
          <cell r="D10">
            <v>0</v>
          </cell>
          <cell r="E10">
            <v>0</v>
          </cell>
        </row>
        <row r="11">
          <cell r="B11" t="str">
            <v>1,1</v>
          </cell>
          <cell r="C11" t="str">
            <v>Localizacion y replanteo de las vías</v>
          </cell>
          <cell r="D11" t="str">
            <v>ML</v>
          </cell>
          <cell r="E11">
            <v>962</v>
          </cell>
        </row>
        <row r="12">
          <cell r="B12" t="str">
            <v>1,2</v>
          </cell>
          <cell r="C12" t="str">
            <v>Localizacion y replanteo de estructuras</v>
          </cell>
          <cell r="D12" t="str">
            <v>ML</v>
          </cell>
          <cell r="E12">
            <v>826</v>
          </cell>
        </row>
        <row r="13">
          <cell r="B13" t="str">
            <v>1,3</v>
          </cell>
          <cell r="C13" t="str">
            <v>Demolición de placa de concreto hidraulico</v>
          </cell>
          <cell r="D13" t="str">
            <v>M2</v>
          </cell>
          <cell r="E13">
            <v>57526</v>
          </cell>
        </row>
        <row r="14">
          <cell r="B14">
            <v>2</v>
          </cell>
          <cell r="C14" t="str">
            <v>EXCAVACIONES</v>
          </cell>
          <cell r="D14">
            <v>0</v>
          </cell>
          <cell r="E14">
            <v>0</v>
          </cell>
        </row>
        <row r="15">
          <cell r="B15" t="str">
            <v>2,1</v>
          </cell>
          <cell r="C15" t="str">
            <v>Excavaciones sin clasificar de  la explanacion.</v>
          </cell>
          <cell r="D15" t="str">
            <v>M3</v>
          </cell>
          <cell r="E15">
            <v>11350</v>
          </cell>
        </row>
        <row r="16">
          <cell r="B16" t="str">
            <v>2,2</v>
          </cell>
          <cell r="C16" t="str">
            <v>Excavaciones varias sin clasificar para estructuras de concreto.</v>
          </cell>
          <cell r="D16" t="str">
            <v>M3</v>
          </cell>
          <cell r="E16">
            <v>20558</v>
          </cell>
        </row>
        <row r="17">
          <cell r="B17" t="str">
            <v>2,3</v>
          </cell>
          <cell r="C17" t="str">
            <v>Transporte de materiales  provenientes de la excavacion de la explanacion, y estructuras de concreto hasta 4 km de distancia.</v>
          </cell>
          <cell r="D17" t="str">
            <v>M3-Km</v>
          </cell>
          <cell r="E17">
            <v>3324</v>
          </cell>
        </row>
        <row r="18">
          <cell r="B18">
            <v>3</v>
          </cell>
          <cell r="C18" t="str">
            <v>CONFORMACION Y RELLENOS</v>
          </cell>
          <cell r="D18">
            <v>0</v>
          </cell>
          <cell r="E18">
            <v>0</v>
          </cell>
        </row>
        <row r="19">
          <cell r="B19" t="str">
            <v>3,1</v>
          </cell>
          <cell r="C19" t="str">
            <v>Conformacion de calzada existente</v>
          </cell>
          <cell r="D19" t="str">
            <v>M2</v>
          </cell>
          <cell r="E19">
            <v>1752</v>
          </cell>
        </row>
        <row r="20">
          <cell r="B20" t="str">
            <v>3,2</v>
          </cell>
          <cell r="C20" t="str">
            <v>Rellenos y conformacion en la calzada con material de recebo para perfilado de la via según diseño geometrico.</v>
          </cell>
          <cell r="D20" t="str">
            <v>M3</v>
          </cell>
          <cell r="E20">
            <v>71832</v>
          </cell>
        </row>
        <row r="21">
          <cell r="B21" t="str">
            <v>3,3</v>
          </cell>
          <cell r="C21" t="str">
            <v>Mejoramiento de la subrasante con material de afirmado.</v>
          </cell>
          <cell r="D21" t="str">
            <v>M3</v>
          </cell>
          <cell r="E21">
            <v>78552</v>
          </cell>
        </row>
        <row r="22">
          <cell r="B22" t="str">
            <v>3,4</v>
          </cell>
          <cell r="C22" t="str">
            <v>Relleno para estructuras con material selecionado de prestamo (Recebo)</v>
          </cell>
          <cell r="D22" t="str">
            <v>M3</v>
          </cell>
          <cell r="E22">
            <v>72927</v>
          </cell>
        </row>
        <row r="23">
          <cell r="B23">
            <v>4</v>
          </cell>
          <cell r="C23" t="str">
            <v>ESTRUCTURA DEL PAVIMENTO</v>
          </cell>
          <cell r="D23">
            <v>0</v>
          </cell>
          <cell r="E23">
            <v>0</v>
          </cell>
        </row>
        <row r="24">
          <cell r="B24" t="str">
            <v>4,1</v>
          </cell>
          <cell r="C24" t="str">
            <v>Sub Base Granular Clase B</v>
          </cell>
          <cell r="D24" t="str">
            <v>M3</v>
          </cell>
          <cell r="E24">
            <v>128230</v>
          </cell>
        </row>
        <row r="25">
          <cell r="B25" t="str">
            <v>4,2</v>
          </cell>
          <cell r="C25" t="str">
            <v>Placa de pavimento en concreto Hidraulico, de Modulo de Rotura de 4Mpa, incluye acero de refuerzo de 4200 kg/cm² (60.000 psi)</v>
          </cell>
          <cell r="D25" t="str">
            <v>M3</v>
          </cell>
          <cell r="E25">
            <v>833586</v>
          </cell>
        </row>
        <row r="26">
          <cell r="B26" t="str">
            <v>4,3</v>
          </cell>
          <cell r="C26" t="str">
            <v>Concreto Estampado de  3000 PSI, e = 8cm</v>
          </cell>
          <cell r="D26" t="str">
            <v>M2</v>
          </cell>
          <cell r="E26">
            <v>64281</v>
          </cell>
        </row>
        <row r="27">
          <cell r="B27" t="str">
            <v>4,4</v>
          </cell>
          <cell r="C27" t="str">
            <v>Bordillos de concreto de 210 kg/cm2 vaciados in situ.</v>
          </cell>
          <cell r="D27" t="str">
            <v>ML</v>
          </cell>
          <cell r="E27">
            <v>75654</v>
          </cell>
        </row>
        <row r="28">
          <cell r="B28">
            <v>5</v>
          </cell>
          <cell r="C28" t="str">
            <v>OBRAS DE URBANISMO</v>
          </cell>
          <cell r="D28">
            <v>0</v>
          </cell>
          <cell r="E28">
            <v>0</v>
          </cell>
        </row>
        <row r="29">
          <cell r="B29" t="str">
            <v>5,1</v>
          </cell>
          <cell r="C29" t="str">
            <v>Suministro e instalacion de loseta de concreto 20X20 cm  e = 6 cm Para andenes</v>
          </cell>
          <cell r="D29" t="str">
            <v>M2</v>
          </cell>
          <cell r="E29">
            <v>68291</v>
          </cell>
        </row>
        <row r="30">
          <cell r="B30" t="str">
            <v>5,2</v>
          </cell>
          <cell r="C30" t="str">
            <v>Suministro e instalación de loseta tipo alerta de concreto 40X40 cm  e = 6 cm para andenes</v>
          </cell>
          <cell r="D30" t="str">
            <v>M2</v>
          </cell>
          <cell r="E30">
            <v>74539</v>
          </cell>
        </row>
        <row r="31">
          <cell r="B31">
            <v>6</v>
          </cell>
          <cell r="C31" t="str">
            <v>MALLA ELECTROSOLDADA</v>
          </cell>
          <cell r="D31">
            <v>0</v>
          </cell>
          <cell r="E31">
            <v>0</v>
          </cell>
        </row>
        <row r="32">
          <cell r="B32" t="str">
            <v>6,1</v>
          </cell>
          <cell r="C32" t="str">
            <v>Suministro e instalación de Malla Electrosoldada 15x15x5mm</v>
          </cell>
          <cell r="D32" t="str">
            <v>KG</v>
          </cell>
          <cell r="E32">
            <v>6601</v>
          </cell>
        </row>
        <row r="33">
          <cell r="B33">
            <v>7</v>
          </cell>
          <cell r="C33" t="str">
            <v>DRENAJE</v>
          </cell>
          <cell r="D33">
            <v>0</v>
          </cell>
          <cell r="E33">
            <v>0</v>
          </cell>
        </row>
        <row r="34">
          <cell r="B34" t="str">
            <v>7,1</v>
          </cell>
          <cell r="C34" t="str">
            <v>Construcción de sumidero convencional</v>
          </cell>
          <cell r="D34" t="str">
            <v>UND</v>
          </cell>
          <cell r="E34">
            <v>872900</v>
          </cell>
        </row>
        <row r="35">
          <cell r="B35" t="str">
            <v>7,2</v>
          </cell>
          <cell r="C35" t="str">
            <v>Realce de camaras de alcantarillado</v>
          </cell>
          <cell r="D35" t="str">
            <v>UND</v>
          </cell>
          <cell r="E35">
            <v>452048</v>
          </cell>
        </row>
        <row r="36">
          <cell r="B36" t="str">
            <v>7,3</v>
          </cell>
          <cell r="C36" t="str">
            <v>Suministro e instalación de Tubería PVC Sanitaria de 10" para conexión Sumidero - Cámara, Incluye Accesorios.</v>
          </cell>
          <cell r="D36" t="str">
            <v>ML</v>
          </cell>
          <cell r="E36">
            <v>255594</v>
          </cell>
        </row>
        <row r="37">
          <cell r="B37">
            <v>8</v>
          </cell>
          <cell r="C37" t="str">
            <v>SEÑALIZACION</v>
          </cell>
          <cell r="D37">
            <v>0</v>
          </cell>
          <cell r="E37">
            <v>0</v>
          </cell>
        </row>
        <row r="38">
          <cell r="B38" t="str">
            <v>8,1</v>
          </cell>
          <cell r="C38" t="str">
            <v>Linea de demarcacion  Horizontal continua y discontinua  con pintura en frio e imprimante para señalización de vías.</v>
          </cell>
          <cell r="D38" t="str">
            <v>ML</v>
          </cell>
          <cell r="E38">
            <v>3355</v>
          </cell>
        </row>
        <row r="39">
          <cell r="B39" t="str">
            <v>8,2</v>
          </cell>
          <cell r="C39" t="str">
            <v>Señal vertical de transito Tipo 1 con lamina retrorreflectiva Tipo III (75x75) cm.</v>
          </cell>
          <cell r="D39" t="str">
            <v>UND</v>
          </cell>
          <cell r="E39">
            <v>404703</v>
          </cell>
        </row>
        <row r="40">
          <cell r="B40" t="str">
            <v>8,3</v>
          </cell>
          <cell r="C40" t="str">
            <v>Marcas viales con pintura acrilica, incluye microesferas.</v>
          </cell>
          <cell r="D40" t="str">
            <v>M2</v>
          </cell>
          <cell r="E40">
            <v>42190</v>
          </cell>
        </row>
        <row r="41">
          <cell r="B41">
            <v>0</v>
          </cell>
          <cell r="C41" t="str">
            <v>PMT</v>
          </cell>
          <cell r="D41">
            <v>0</v>
          </cell>
          <cell r="E41">
            <v>0</v>
          </cell>
        </row>
        <row r="42">
          <cell r="B42" t="str">
            <v>PMT 1,1</v>
          </cell>
          <cell r="C42" t="str">
            <v>Aislamiento en polisombra</v>
          </cell>
          <cell r="D42" t="str">
            <v>Ml</v>
          </cell>
          <cell r="E42">
            <v>8454</v>
          </cell>
        </row>
        <row r="43">
          <cell r="B43" t="str">
            <v>PMT 1,2</v>
          </cell>
          <cell r="C43" t="str">
            <v>Señales preventivas (SP) manual de señalización de transito cap. 4 y 5 móvil</v>
          </cell>
          <cell r="D43" t="str">
            <v>Und</v>
          </cell>
          <cell r="E43">
            <v>349245</v>
          </cell>
        </row>
        <row r="44">
          <cell r="B44" t="str">
            <v>PMT 1,3</v>
          </cell>
          <cell r="C44" t="str">
            <v>Señales reglamentarias (SR) manual de señalización de transito cap. 4 y 5 móvil</v>
          </cell>
          <cell r="D44" t="str">
            <v>Und</v>
          </cell>
          <cell r="E44">
            <v>349245</v>
          </cell>
        </row>
        <row r="45">
          <cell r="B45" t="str">
            <v>PMT 1,4</v>
          </cell>
          <cell r="C45" t="str">
            <v>Señales Informativas (SI) manual de señalización de transito cap. 4 y 5 móvil</v>
          </cell>
          <cell r="D45" t="str">
            <v>Und</v>
          </cell>
          <cell r="E45">
            <v>349245</v>
          </cell>
        </row>
        <row r="46">
          <cell r="B46" t="str">
            <v>PMT 1,5</v>
          </cell>
          <cell r="C46" t="str">
            <v>Barricadas metálica, manual de señalización de transito cap. 4</v>
          </cell>
          <cell r="D46" t="str">
            <v>Und</v>
          </cell>
          <cell r="E46">
            <v>451823</v>
          </cell>
        </row>
        <row r="47">
          <cell r="B47" t="str">
            <v>PMT 1,6</v>
          </cell>
          <cell r="C47" t="str">
            <v>Valla informativa</v>
          </cell>
          <cell r="D47" t="str">
            <v>Und</v>
          </cell>
          <cell r="E47">
            <v>1920593</v>
          </cell>
        </row>
        <row r="48">
          <cell r="B48" t="str">
            <v>PMT 1,7</v>
          </cell>
          <cell r="C48" t="str">
            <v>Cono anaranjado en material plástico</v>
          </cell>
          <cell r="D48" t="str">
            <v>Und</v>
          </cell>
          <cell r="E48">
            <v>52000</v>
          </cell>
        </row>
        <row r="49">
          <cell r="B49" t="str">
            <v>PMT 1,8</v>
          </cell>
          <cell r="C49" t="str">
            <v>Barreras plásticas flexibles (Maletines) Altura 60cm x Largo 70cm x Ancho 40cm</v>
          </cell>
          <cell r="D49" t="str">
            <v>Und</v>
          </cell>
          <cell r="E49">
            <v>324217</v>
          </cell>
        </row>
        <row r="50">
          <cell r="B50" t="str">
            <v>PMT 1,9</v>
          </cell>
          <cell r="C50" t="str">
            <v>Paletas pare - siga.</v>
          </cell>
          <cell r="D50" t="str">
            <v>Und</v>
          </cell>
          <cell r="E50">
            <v>45500</v>
          </cell>
        </row>
        <row r="51">
          <cell r="B51" t="str">
            <v>PMT 1,10</v>
          </cell>
          <cell r="C51" t="str">
            <v>Señalizador (colombina), h= 1,3m</v>
          </cell>
          <cell r="D51" t="str">
            <v>Und</v>
          </cell>
          <cell r="E51">
            <v>35471</v>
          </cell>
        </row>
        <row r="52">
          <cell r="B52" t="str">
            <v>PMT 1,11</v>
          </cell>
          <cell r="C52" t="str">
            <v>Cinta reflectiva de alta intensidad</v>
          </cell>
          <cell r="D52" t="str">
            <v>ML</v>
          </cell>
          <cell r="E52">
            <v>629</v>
          </cell>
        </row>
        <row r="53">
          <cell r="B53">
            <v>0</v>
          </cell>
          <cell r="C53" t="str">
            <v>PAGA</v>
          </cell>
          <cell r="D53">
            <v>0</v>
          </cell>
          <cell r="E53">
            <v>0</v>
          </cell>
        </row>
        <row r="54">
          <cell r="B54" t="str">
            <v>PAGA A-1</v>
          </cell>
          <cell r="C54" t="str">
            <v>Capacitaciones personal de obra</v>
          </cell>
          <cell r="D54" t="str">
            <v>Und</v>
          </cell>
          <cell r="E54">
            <v>159450</v>
          </cell>
        </row>
        <row r="55">
          <cell r="B55" t="str">
            <v>PAGA A-2</v>
          </cell>
          <cell r="C55" t="str">
            <v>Reuniones con la comunidad (Inicio, avance, finalización, Comités Ciudadanos de obra, otras informativas)</v>
          </cell>
          <cell r="D55" t="str">
            <v>Und</v>
          </cell>
          <cell r="E55">
            <v>217827</v>
          </cell>
        </row>
        <row r="56">
          <cell r="B56" t="str">
            <v>PAGA A-3</v>
          </cell>
          <cell r="C56" t="str">
            <v>Avisos Radiales</v>
          </cell>
          <cell r="D56" t="str">
            <v>Mes</v>
          </cell>
          <cell r="E56">
            <v>617582</v>
          </cell>
        </row>
        <row r="57">
          <cell r="B57" t="str">
            <v>PAGA A-4</v>
          </cell>
          <cell r="C57" t="str">
            <v>Cubrimiento material de obra con plástico para evitar lavado y generación de  material particulado</v>
          </cell>
          <cell r="D57" t="str">
            <v>Ml</v>
          </cell>
          <cell r="E57">
            <v>6094</v>
          </cell>
        </row>
        <row r="58">
          <cell r="B58" t="str">
            <v>PAGA A-5</v>
          </cell>
          <cell r="C58" t="str">
            <v>Ayudante ambiental</v>
          </cell>
          <cell r="D58" t="str">
            <v>Mes</v>
          </cell>
          <cell r="E58">
            <v>2003722</v>
          </cell>
        </row>
        <row r="59">
          <cell r="B59" t="str">
            <v>PAGA A-6</v>
          </cell>
          <cell r="C59" t="str">
            <v>Control de material particular humectacion de vias</v>
          </cell>
          <cell r="D59" t="str">
            <v>Sesion</v>
          </cell>
          <cell r="E59">
            <v>30175</v>
          </cell>
        </row>
        <row r="60">
          <cell r="B60" t="str">
            <v>PAGA A-7</v>
          </cell>
          <cell r="C60" t="str">
            <v>Suministro de baño portatil</v>
          </cell>
          <cell r="D60" t="str">
            <v>Und</v>
          </cell>
          <cell r="E60">
            <v>636440</v>
          </cell>
        </row>
        <row r="61">
          <cell r="B61" t="str">
            <v>PAGA A-8</v>
          </cell>
          <cell r="C61" t="str">
            <v>Kit de Emergencias El Kit incluye: extintor , camilla rígida,  y botiquín con elementos necesarios</v>
          </cell>
          <cell r="D61" t="str">
            <v>Und</v>
          </cell>
          <cell r="E61">
            <v>155546</v>
          </cell>
        </row>
        <row r="62">
          <cell r="B62" t="str">
            <v>PAGA A-9</v>
          </cell>
          <cell r="C62" t="str">
            <v>Caneca de 55 gl punto ecologico</v>
          </cell>
          <cell r="D62" t="str">
            <v>Und</v>
          </cell>
          <cell r="E62">
            <v>45183</v>
          </cell>
        </row>
        <row r="63">
          <cell r="B63" t="str">
            <v>PAGA A-10</v>
          </cell>
          <cell r="C63" t="str">
            <v>Equipamiento de comunicación en la obra  para manejo de trafico</v>
          </cell>
          <cell r="D63" t="str">
            <v>Und</v>
          </cell>
          <cell r="E63">
            <v>44000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8">
          <cell r="B68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AC2-AG96"/>
      <sheetName val="Cuadr.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"/>
      <sheetName val="JORNALES"/>
      <sheetName val="MO"/>
      <sheetName val="Equipo"/>
      <sheetName val="Cantidades CHAMBÚ"/>
      <sheetName val="Cantidades VILLA NUEVA"/>
      <sheetName val="Materiales"/>
      <sheetName val="BÁSICOS"/>
      <sheetName val="CÁLCULO A.U.I."/>
      <sheetName val="CÁLCULO A.U.I. (2)"/>
      <sheetName val="P.M.A."/>
      <sheetName val="APU P.M.A."/>
      <sheetName val="CÁLCULO A.U.I. (3)"/>
      <sheetName val="BIOSEGURIDAD"/>
      <sheetName val="Presupuesto TOTAL"/>
      <sheetName val="Presupuesto CHAMBÚ"/>
      <sheetName val="PRESUPUESTO VILLA NUEVA"/>
      <sheetName val="CRONOGRAMA TOTAL"/>
      <sheetName val="CRONOGRAMA CHAMBÚ"/>
      <sheetName val="CRONOGRAMA VILLA NUEVA"/>
      <sheetName val="1.1"/>
      <sheetName val="1.2"/>
      <sheetName val="1.3"/>
      <sheetName val="1.4"/>
      <sheetName val="1.5"/>
      <sheetName val="1.6"/>
      <sheetName val="2.1"/>
      <sheetName val="2.2"/>
      <sheetName val="2.3"/>
      <sheetName val="2.4 "/>
      <sheetName val="2.5"/>
      <sheetName val="2.6"/>
      <sheetName val="3.1"/>
      <sheetName val="3.2"/>
      <sheetName val="3.3"/>
      <sheetName val="3.4"/>
      <sheetName val="3.5"/>
      <sheetName val="4.1"/>
      <sheetName val="4.2"/>
      <sheetName val="5.2"/>
      <sheetName val="5.1"/>
      <sheetName val="5.3"/>
      <sheetName val="6.1"/>
      <sheetName val="7.1"/>
    </sheetNames>
    <sheetDataSet>
      <sheetData sheetId="0">
        <row r="9">
          <cell r="D9">
            <v>908526</v>
          </cell>
        </row>
      </sheetData>
      <sheetData sheetId="1">
        <row r="22">
          <cell r="G22">
            <v>164443.21</v>
          </cell>
        </row>
      </sheetData>
      <sheetData sheetId="2"/>
      <sheetData sheetId="3"/>
      <sheetData sheetId="4"/>
      <sheetData sheetId="5"/>
      <sheetData sheetId="6">
        <row r="10">
          <cell r="D10">
            <v>47</v>
          </cell>
        </row>
        <row r="29">
          <cell r="D29">
            <v>9100</v>
          </cell>
        </row>
        <row r="36">
          <cell r="D36">
            <v>187200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"/>
      <sheetName val="ACERO"/>
      <sheetName val="SALARIO"/>
      <sheetName val="JORNALES"/>
      <sheetName val="PRECIOS"/>
      <sheetName val="BÁSICOS"/>
      <sheetName val="SUBPRODUCTOS"/>
      <sheetName val="CANTIDADES FASE 1"/>
      <sheetName val="PRESUPUESTO FASE1"/>
      <sheetName val="APU FASE 1"/>
      <sheetName val="APU GENERAL"/>
      <sheetName val="PRESUPUESTO FASE 1 (465)"/>
      <sheetName val="PRESUP.FASE 1 RESUMIDO (465)"/>
      <sheetName val="CRONOGRAMA FASE1 (465)"/>
      <sheetName val="MUELLE NUEVA BALSA"/>
      <sheetName val="MUELLE NUEVA BALSA RESUMEN"/>
      <sheetName val="CRONOGRAMA GENERAL"/>
      <sheetName val="APU BAT.SANITARIA"/>
      <sheetName val="APU RAMPA"/>
    </sheetNames>
    <sheetDataSet>
      <sheetData sheetId="0"/>
      <sheetData sheetId="1"/>
      <sheetData sheetId="2">
        <row r="8">
          <cell r="D8">
            <v>828116</v>
          </cell>
        </row>
      </sheetData>
      <sheetData sheetId="3"/>
      <sheetData sheetId="4">
        <row r="32">
          <cell r="C32">
            <v>900</v>
          </cell>
        </row>
        <row r="35">
          <cell r="C35">
            <v>20</v>
          </cell>
        </row>
        <row r="40">
          <cell r="C40">
            <v>130000</v>
          </cell>
        </row>
        <row r="43">
          <cell r="C43">
            <v>160000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de obra"/>
      <sheetName val="MO"/>
      <sheetName val="Equipo"/>
      <sheetName val="Materiales"/>
      <sheetName val="CCTO2500"/>
      <sheetName val="CCTO3000"/>
      <sheetName val="Mortero"/>
      <sheetName val="1.01"/>
      <sheetName val="1.02"/>
      <sheetName val="1.03"/>
      <sheetName val="1.04"/>
      <sheetName val="2.01"/>
      <sheetName val="2.02"/>
      <sheetName val="2.03"/>
      <sheetName val="3.01"/>
      <sheetName val="3.02"/>
      <sheetName val="3.03"/>
      <sheetName val="3.04"/>
      <sheetName val="3.05"/>
      <sheetName val="3.06"/>
      <sheetName val="3.07"/>
      <sheetName val="3.08"/>
      <sheetName val="4.01"/>
      <sheetName val="4.02"/>
      <sheetName val="4.03"/>
      <sheetName val="4.04"/>
      <sheetName val="4.05"/>
      <sheetName val="4.06"/>
      <sheetName val="4.07"/>
      <sheetName val="5.01"/>
      <sheetName val="6.01"/>
      <sheetName val="6.02"/>
      <sheetName val="6.03"/>
      <sheetName val="6.04"/>
      <sheetName val="6.05"/>
      <sheetName val="6.06"/>
      <sheetName val="7.01"/>
      <sheetName val="7.02"/>
      <sheetName val="8.01"/>
      <sheetName val="8.02"/>
    </sheetNames>
    <sheetDataSet>
      <sheetData sheetId="0"/>
      <sheetData sheetId="1"/>
      <sheetData sheetId="2">
        <row r="12">
          <cell r="C12">
            <v>35000</v>
          </cell>
        </row>
      </sheetData>
      <sheetData sheetId="3"/>
      <sheetData sheetId="4">
        <row r="18">
          <cell r="C18">
            <v>35000</v>
          </cell>
        </row>
        <row r="20">
          <cell r="C20">
            <v>2520</v>
          </cell>
        </row>
        <row r="21">
          <cell r="C21">
            <v>125244</v>
          </cell>
        </row>
        <row r="24">
          <cell r="C24">
            <v>7465</v>
          </cell>
        </row>
        <row r="38">
          <cell r="C38">
            <v>375000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51">
          <cell r="A51" t="str">
            <v>ANDRÉS GIOVANNY BURBANO MONTAÑO</v>
          </cell>
        </row>
      </sheetData>
      <sheetData sheetId="36"/>
      <sheetData sheetId="37"/>
      <sheetData sheetId="38"/>
      <sheetData sheetId="39"/>
      <sheetData sheetId="4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/>
      <sheetData sheetId="1"/>
      <sheetData sheetId="2"/>
      <sheetData sheetId="3"/>
      <sheetData sheetId="4"/>
      <sheetData sheetId="5"/>
      <sheetData sheetId="6">
        <row r="121">
          <cell r="I121">
            <v>0.38901636299385434</v>
          </cell>
        </row>
      </sheetData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/>
      <sheetData sheetId="7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supuesto (2)"/>
      <sheetName val="Cronograma"/>
      <sheetName val="Cantidades de Obra"/>
      <sheetName val="Personal"/>
      <sheetName val="Equipo"/>
      <sheetName val="Materiales"/>
      <sheetName val="CCTO2500"/>
      <sheetName val="CCTO3000"/>
      <sheetName val="Mortero"/>
      <sheetName val="AUI"/>
      <sheetName val="1.1"/>
      <sheetName val="1.2"/>
      <sheetName val="1.3"/>
      <sheetName val="1.4"/>
      <sheetName val="2.1"/>
      <sheetName val="2.2"/>
      <sheetName val="2.3"/>
      <sheetName val="3.1"/>
      <sheetName val="3.2"/>
      <sheetName val="3.3"/>
      <sheetName val="3.4"/>
      <sheetName val="3.5"/>
      <sheetName val="3.6"/>
      <sheetName val="3.7"/>
      <sheetName val="4.1"/>
      <sheetName val="4.2"/>
      <sheetName val="4.3"/>
      <sheetName val="4.4"/>
      <sheetName val="4.5"/>
      <sheetName val="4.6"/>
      <sheetName val="5.1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7.1"/>
      <sheetName val="7.2"/>
      <sheetName val="8.1"/>
    </sheetNames>
    <sheetDataSet>
      <sheetData sheetId="0"/>
      <sheetData sheetId="1"/>
      <sheetData sheetId="2"/>
      <sheetData sheetId="3"/>
      <sheetData sheetId="4"/>
      <sheetData sheetId="5">
        <row r="16">
          <cell r="A16" t="str">
            <v>Mezcladora de concreto</v>
          </cell>
          <cell r="C16">
            <v>10000</v>
          </cell>
        </row>
        <row r="19">
          <cell r="C19">
            <v>10000</v>
          </cell>
        </row>
      </sheetData>
      <sheetData sheetId="6">
        <row r="11">
          <cell r="C11">
            <v>95000</v>
          </cell>
        </row>
        <row r="13">
          <cell r="C13">
            <v>4800</v>
          </cell>
        </row>
        <row r="17">
          <cell r="C17">
            <v>75000</v>
          </cell>
        </row>
        <row r="28">
          <cell r="C28">
            <v>4500</v>
          </cell>
        </row>
        <row r="34">
          <cell r="C34">
            <v>9500</v>
          </cell>
        </row>
        <row r="47">
          <cell r="C47">
            <v>9500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 SOCIALES"/>
      <sheetName val="PERSONAL"/>
      <sheetName val="lisprecios"/>
      <sheetName val="PRESU"/>
      <sheetName val="LISTA DE MATERIALES"/>
      <sheetName val="MANO DE OBRA"/>
      <sheetName val="LETRINA1"/>
      <sheetName val="PRESTACIONES_SOCIALES"/>
      <sheetName val="LISTA_DE_MATERIALES"/>
      <sheetName val="MANO_DE_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ctrodoH"/>
      <sheetName val="Electrodo"/>
      <sheetName val="Main"/>
      <sheetName val="1M"/>
      <sheetName val="Diagrama"/>
      <sheetName val="I0"/>
      <sheetName val="IG"/>
      <sheetName val="Conductores"/>
      <sheetName val="Hoja2"/>
      <sheetName val="Varios"/>
      <sheetName val="Tabla10"/>
      <sheetName val="Constantes del Material"/>
      <sheetName val="Hoja1"/>
      <sheetName val="SPT"/>
    </sheetNames>
    <sheetDataSet>
      <sheetData sheetId="0">
        <row r="8">
          <cell r="E8">
            <v>2.4</v>
          </cell>
        </row>
      </sheetData>
      <sheetData sheetId="1">
        <row r="100">
          <cell r="E100">
            <v>1.2</v>
          </cell>
        </row>
      </sheetData>
      <sheetData sheetId="2"/>
      <sheetData sheetId="3"/>
      <sheetData sheetId="4"/>
      <sheetData sheetId="5">
        <row r="14">
          <cell r="D14">
            <v>3.8439891688317691E-2</v>
          </cell>
        </row>
      </sheetData>
      <sheetData sheetId="6">
        <row r="11">
          <cell r="C11">
            <v>9.9451687776015527E-2</v>
          </cell>
        </row>
      </sheetData>
      <sheetData sheetId="7">
        <row r="5">
          <cell r="C5">
            <v>33.630000000000003</v>
          </cell>
        </row>
      </sheetData>
      <sheetData sheetId="8">
        <row r="9">
          <cell r="D9">
            <v>2</v>
          </cell>
        </row>
        <row r="12">
          <cell r="D12">
            <v>0.96</v>
          </cell>
        </row>
        <row r="13">
          <cell r="D13">
            <v>0.44563384065730693</v>
          </cell>
        </row>
      </sheetData>
      <sheetData sheetId="9">
        <row r="5">
          <cell r="C5">
            <v>450</v>
          </cell>
        </row>
      </sheetData>
      <sheetData sheetId="10">
        <row r="8">
          <cell r="B8">
            <v>8.3300000000000006E-3</v>
          </cell>
        </row>
      </sheetData>
      <sheetData sheetId="11">
        <row r="5">
          <cell r="D5">
            <v>100</v>
          </cell>
        </row>
      </sheetData>
      <sheetData sheetId="12"/>
      <sheetData sheetId="1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de obra"/>
      <sheetName val="MO"/>
      <sheetName val="Equipo"/>
      <sheetName val="Materiales"/>
      <sheetName val="CCTO2500"/>
      <sheetName val="CCTO3000"/>
      <sheetName val="Mortero"/>
      <sheetName val="6.1"/>
      <sheetName val="6.2"/>
      <sheetName val="6.3"/>
      <sheetName val="6.4"/>
      <sheetName val="6.5"/>
      <sheetName val="6.6"/>
      <sheetName val="6.7"/>
      <sheetName val="6.8"/>
      <sheetName val="6.9"/>
    </sheetNames>
    <sheetDataSet>
      <sheetData sheetId="0">
        <row r="33">
          <cell r="B33" t="str">
            <v>ANDRÉS GIOVANNY BURBANO MONTAÑO</v>
          </cell>
        </row>
      </sheetData>
      <sheetData sheetId="1"/>
      <sheetData sheetId="2">
        <row r="10">
          <cell r="C10">
            <v>1.65</v>
          </cell>
        </row>
      </sheetData>
      <sheetData sheetId="3">
        <row r="10">
          <cell r="C10">
            <v>2000</v>
          </cell>
        </row>
      </sheetData>
      <sheetData sheetId="4">
        <row r="32">
          <cell r="C32">
            <v>37221</v>
          </cell>
        </row>
        <row r="40">
          <cell r="C40">
            <v>77194</v>
          </cell>
        </row>
        <row r="46">
          <cell r="C46">
            <v>19373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  <sheetName val="CASA DE LA MUJER 2"/>
      <sheetName val="Res-Accide-10"/>
      <sheetName val="ANALISIS DE PRECIOS UNITARIOS"/>
      <sheetName val="CANT__PROPUESTA"/>
      <sheetName val="CANT__ALTERNATIVAS"/>
      <sheetName val="CANT_"/>
      <sheetName val="DETALLES_(2)"/>
      <sheetName val="FLUJO_"/>
      <sheetName val="CANT__MAT__"/>
      <sheetName val="CASA_DE_LA_MUJER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  <sheetName val="CASA DE LA MUJER 2"/>
      <sheetName val="Res-Accide-10"/>
      <sheetName val="ANALISIS DE PRECIOS UNITARIOS"/>
      <sheetName val="CANT__PROPUESTA"/>
      <sheetName val="CANT__ALTERNATIVAS"/>
      <sheetName val="CANT_"/>
      <sheetName val="DETALLES_(2)"/>
      <sheetName val="FLUJO_"/>
      <sheetName val="CANT__MAT__"/>
      <sheetName val="CASA_DE_LA_MUJER_2"/>
      <sheetName val="Obras preliminares"/>
      <sheetName val="Estructuras Concreto"/>
      <sheetName val="Informacion"/>
      <sheetName val="PRECIOS"/>
    </sheetNames>
    <sheetDataSet>
      <sheetData sheetId="0"/>
      <sheetData sheetId="1"/>
      <sheetData sheetId="2"/>
      <sheetData sheetId="3"/>
      <sheetData sheetId="4" refreshError="1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  <sheetName val="CUADR,MO,EQUIP,BASIC"/>
      <sheetName val="LISTA"/>
      <sheetName val="Insumos y materiales"/>
      <sheetName val="Precios Basicos"/>
      <sheetName val="Precios Unitarios"/>
      <sheetName val="PRESUPUESTO"/>
      <sheetName val="CRONOGRANA"/>
      <sheetName val="AUI OBRA"/>
      <sheetName val="Interventoria"/>
      <sheetName val="cantidades (2)"/>
      <sheetName val="peso acero"/>
      <sheetName val="Factor Multiplicador"/>
      <sheetName val="APU"/>
      <sheetName val="PRESTACIONES_SOCIALES"/>
      <sheetName val="TRES_PIEDRAS"/>
      <sheetName val="SAN_JACINTO"/>
      <sheetName val="TRES_BINDES"/>
      <sheetName val="TRES_PALMAS"/>
      <sheetName val="Insumos_y_materiales"/>
      <sheetName val="Precios_Basicos"/>
      <sheetName val="Precios_Unitarios"/>
      <sheetName val="AUI_OBRA"/>
      <sheetName val="cantidades_(2)"/>
      <sheetName val="peso_acero"/>
      <sheetName val="Factor_Multiplicad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lash"/>
      <sheetName val="Inicio"/>
      <sheetName val="Datos"/>
      <sheetName val="Equipo"/>
      <sheetName val="Mobra"/>
      <sheetName val="Materiales"/>
      <sheetName val="Subproductos"/>
      <sheetName val="Analisis"/>
      <sheetName val="Cuadro"/>
      <sheetName val="Formatos"/>
      <sheetName val="Programa"/>
    </sheetNames>
    <sheetDataSet>
      <sheetData sheetId="0"/>
      <sheetData sheetId="1"/>
      <sheetData sheetId="2">
        <row r="15">
          <cell r="B15">
            <v>70</v>
          </cell>
        </row>
        <row r="18">
          <cell r="A18" t="str">
            <v>ADMINISTRACION</v>
          </cell>
          <cell r="B18">
            <v>0.2</v>
          </cell>
        </row>
        <row r="19">
          <cell r="A19" t="str">
            <v>IMPREVISTOS</v>
          </cell>
          <cell r="B19">
            <v>0.05</v>
          </cell>
        </row>
        <row r="20">
          <cell r="A20" t="str">
            <v>UTILIDADES</v>
          </cell>
          <cell r="B20">
            <v>0.05</v>
          </cell>
        </row>
        <row r="23">
          <cell r="A23" t="str">
            <v>HERRAMIENTA MENOR</v>
          </cell>
        </row>
      </sheetData>
      <sheetData sheetId="3">
        <row r="5">
          <cell r="A5" t="str">
            <v>ANDAMIO</v>
          </cell>
          <cell r="B5">
            <v>1000</v>
          </cell>
          <cell r="C5">
            <v>1300</v>
          </cell>
          <cell r="D5">
            <v>1.3</v>
          </cell>
        </row>
        <row r="6">
          <cell r="A6" t="str">
            <v>CAMABAJA</v>
          </cell>
          <cell r="B6">
            <v>100000</v>
          </cell>
          <cell r="C6">
            <v>130000</v>
          </cell>
        </row>
        <row r="7">
          <cell r="A7" t="str">
            <v>CARGADOR</v>
          </cell>
          <cell r="B7">
            <v>55000</v>
          </cell>
          <cell r="C7">
            <v>71500</v>
          </cell>
        </row>
        <row r="8">
          <cell r="A8" t="str">
            <v>CARROTANQUE</v>
          </cell>
          <cell r="B8">
            <v>40000</v>
          </cell>
          <cell r="C8">
            <v>52000</v>
          </cell>
        </row>
        <row r="9">
          <cell r="A9" t="str">
            <v>COMPACTADOR MECANICO - SALTARIN</v>
          </cell>
          <cell r="B9">
            <v>7000</v>
          </cell>
          <cell r="C9">
            <v>9100</v>
          </cell>
        </row>
        <row r="10">
          <cell r="A10" t="str">
            <v>COMPRESOR</v>
          </cell>
          <cell r="B10">
            <v>45000</v>
          </cell>
          <cell r="C10">
            <v>58500</v>
          </cell>
        </row>
        <row r="11">
          <cell r="A11" t="str">
            <v>CORTADORA DE PAVIMENTO</v>
          </cell>
          <cell r="B11">
            <v>6000</v>
          </cell>
          <cell r="C11">
            <v>7800</v>
          </cell>
        </row>
        <row r="12">
          <cell r="A12" t="str">
            <v>DIFERENCIAL</v>
          </cell>
          <cell r="B12">
            <v>10000</v>
          </cell>
          <cell r="C12">
            <v>13000</v>
          </cell>
        </row>
        <row r="13">
          <cell r="A13" t="str">
            <v>EQUIPO DE SOLDADURA</v>
          </cell>
          <cell r="B13">
            <v>2500</v>
          </cell>
          <cell r="C13">
            <v>3250</v>
          </cell>
        </row>
        <row r="14">
          <cell r="A14" t="str">
            <v>EQUIPO DE TOPOGRAFIA</v>
          </cell>
          <cell r="B14">
            <v>6250</v>
          </cell>
          <cell r="C14">
            <v>8125</v>
          </cell>
        </row>
        <row r="15">
          <cell r="A15" t="str">
            <v>EQUIPO PARA PINTURA DE TRAFICO</v>
          </cell>
          <cell r="B15">
            <v>5000</v>
          </cell>
          <cell r="C15">
            <v>6500</v>
          </cell>
        </row>
        <row r="16">
          <cell r="A16" t="str">
            <v>FUMIGADORA</v>
          </cell>
          <cell r="B16">
            <v>2000</v>
          </cell>
          <cell r="C16">
            <v>2600</v>
          </cell>
        </row>
        <row r="17">
          <cell r="A17" t="str">
            <v>HERRAMIENTA ELECTRICA</v>
          </cell>
          <cell r="B17">
            <v>250</v>
          </cell>
          <cell r="C17">
            <v>325</v>
          </cell>
        </row>
        <row r="18">
          <cell r="A18" t="str">
            <v>MEZCLADORA</v>
          </cell>
          <cell r="B18">
            <v>6000</v>
          </cell>
          <cell r="C18">
            <v>7800</v>
          </cell>
        </row>
        <row r="19">
          <cell r="A19" t="str">
            <v>MOTOBOMBA</v>
          </cell>
          <cell r="B19">
            <v>6000</v>
          </cell>
          <cell r="C19">
            <v>7800</v>
          </cell>
        </row>
        <row r="20">
          <cell r="A20" t="str">
            <v>MOTONIVELADORA</v>
          </cell>
          <cell r="B20">
            <v>70000</v>
          </cell>
          <cell r="C20">
            <v>91000</v>
          </cell>
        </row>
        <row r="21">
          <cell r="A21" t="str">
            <v>RANA A GASOLINA</v>
          </cell>
          <cell r="B21">
            <v>10200</v>
          </cell>
          <cell r="C21">
            <v>13260</v>
          </cell>
        </row>
        <row r="22">
          <cell r="A22" t="str">
            <v>REGLA VIBRATORIA</v>
          </cell>
          <cell r="B22">
            <v>5000</v>
          </cell>
          <cell r="C22">
            <v>6500</v>
          </cell>
        </row>
        <row r="23">
          <cell r="A23" t="str">
            <v>RETROCARGADOR</v>
          </cell>
          <cell r="B23">
            <v>55000</v>
          </cell>
          <cell r="C23">
            <v>71500</v>
          </cell>
        </row>
        <row r="24">
          <cell r="A24" t="str">
            <v>RETROEXCAVADORA</v>
          </cell>
          <cell r="B24">
            <v>60000</v>
          </cell>
          <cell r="C24">
            <v>78000</v>
          </cell>
        </row>
        <row r="25">
          <cell r="A25" t="str">
            <v>SALTARIN</v>
          </cell>
          <cell r="B25">
            <v>40000</v>
          </cell>
          <cell r="C25">
            <v>52000</v>
          </cell>
        </row>
        <row r="26">
          <cell r="A26" t="str">
            <v>SOLDADOR</v>
          </cell>
          <cell r="B26">
            <v>5000</v>
          </cell>
          <cell r="C26">
            <v>6500</v>
          </cell>
        </row>
        <row r="27">
          <cell r="A27" t="str">
            <v>VIBRADOR DE CONCRETO</v>
          </cell>
          <cell r="B27">
            <v>4500</v>
          </cell>
          <cell r="C27">
            <v>5850</v>
          </cell>
        </row>
        <row r="28">
          <cell r="A28" t="str">
            <v>VIBROCOMPACTADOR</v>
          </cell>
          <cell r="B28">
            <v>60000</v>
          </cell>
          <cell r="C28">
            <v>78000</v>
          </cell>
        </row>
        <row r="29">
          <cell r="A29" t="str">
            <v>VIBROCOMPACTADOR MANUAL</v>
          </cell>
          <cell r="B29">
            <v>35000</v>
          </cell>
          <cell r="C29">
            <v>45500</v>
          </cell>
        </row>
        <row r="30">
          <cell r="A30" t="str">
            <v>VOLQUETA 6 m3</v>
          </cell>
          <cell r="B30">
            <v>10000</v>
          </cell>
          <cell r="C30">
            <v>13000</v>
          </cell>
        </row>
      </sheetData>
      <sheetData sheetId="4">
        <row r="4">
          <cell r="A4" t="str">
            <v>PERSONAL</v>
          </cell>
          <cell r="B4" t="str">
            <v>VALOR</v>
          </cell>
          <cell r="C4" t="str">
            <v>JORNAL</v>
          </cell>
        </row>
        <row r="5">
          <cell r="A5" t="str">
            <v>1 OBRERO</v>
          </cell>
          <cell r="B5">
            <v>27667</v>
          </cell>
          <cell r="C5">
            <v>28220</v>
          </cell>
          <cell r="D5">
            <v>1.02</v>
          </cell>
        </row>
        <row r="6">
          <cell r="A6" t="str">
            <v>15 OBREROS</v>
          </cell>
          <cell r="B6">
            <v>415005</v>
          </cell>
          <cell r="C6">
            <v>423305</v>
          </cell>
        </row>
        <row r="7">
          <cell r="A7" t="str">
            <v>2 CADENEROS</v>
          </cell>
          <cell r="B7">
            <v>55334</v>
          </cell>
          <cell r="C7">
            <v>56441</v>
          </cell>
        </row>
        <row r="8">
          <cell r="A8" t="str">
            <v>2 OBREROS</v>
          </cell>
          <cell r="B8">
            <v>69167.5</v>
          </cell>
          <cell r="C8">
            <v>70551</v>
          </cell>
        </row>
        <row r="9">
          <cell r="A9" t="str">
            <v>2 OFICIALES</v>
          </cell>
          <cell r="B9">
            <v>83001</v>
          </cell>
          <cell r="C9">
            <v>84661</v>
          </cell>
        </row>
        <row r="10">
          <cell r="A10" t="str">
            <v>3 OBREROS</v>
          </cell>
          <cell r="B10">
            <v>83001</v>
          </cell>
          <cell r="C10">
            <v>84661</v>
          </cell>
        </row>
        <row r="11">
          <cell r="A11" t="str">
            <v>3 OFICIALES</v>
          </cell>
          <cell r="B11">
            <v>103751.25</v>
          </cell>
          <cell r="C11">
            <v>105826</v>
          </cell>
        </row>
        <row r="12">
          <cell r="A12" t="str">
            <v>4 OBREROS</v>
          </cell>
          <cell r="B12">
            <v>110668</v>
          </cell>
          <cell r="C12">
            <v>112881</v>
          </cell>
        </row>
        <row r="13">
          <cell r="A13" t="str">
            <v>5 AYUDANTES</v>
          </cell>
          <cell r="B13">
            <v>138335</v>
          </cell>
          <cell r="C13">
            <v>141102</v>
          </cell>
        </row>
        <row r="14">
          <cell r="A14" t="str">
            <v>5 OBREROS</v>
          </cell>
          <cell r="B14">
            <v>138335</v>
          </cell>
          <cell r="C14">
            <v>141102</v>
          </cell>
        </row>
        <row r="15">
          <cell r="A15" t="str">
            <v>AYUDANTE</v>
          </cell>
          <cell r="B15">
            <v>27667</v>
          </cell>
          <cell r="C15">
            <v>28220</v>
          </cell>
        </row>
        <row r="16">
          <cell r="A16" t="str">
            <v>CADENERO</v>
          </cell>
          <cell r="B16">
            <v>27667</v>
          </cell>
          <cell r="C16">
            <v>28220</v>
          </cell>
        </row>
        <row r="17">
          <cell r="A17" t="str">
            <v>CARPINTERO</v>
          </cell>
          <cell r="B17">
            <v>46000</v>
          </cell>
          <cell r="C17">
            <v>46920</v>
          </cell>
        </row>
        <row r="18">
          <cell r="A18" t="str">
            <v>CERRAJERO</v>
          </cell>
          <cell r="B18">
            <v>38000</v>
          </cell>
          <cell r="C18">
            <v>38760</v>
          </cell>
        </row>
        <row r="19">
          <cell r="A19" t="str">
            <v>DINAMITERO</v>
          </cell>
          <cell r="B19">
            <v>27667</v>
          </cell>
          <cell r="C19">
            <v>28220</v>
          </cell>
        </row>
        <row r="20">
          <cell r="A20" t="str">
            <v>ELECTRICISTA</v>
          </cell>
          <cell r="B20">
            <v>47000</v>
          </cell>
          <cell r="C20">
            <v>47940</v>
          </cell>
        </row>
        <row r="21">
          <cell r="A21" t="str">
            <v>INGENIERO ELECTRICISTA</v>
          </cell>
          <cell r="B21">
            <v>160000</v>
          </cell>
          <cell r="C21">
            <v>163200</v>
          </cell>
        </row>
        <row r="22">
          <cell r="A22" t="str">
            <v>INGENIERO RESIDENTE</v>
          </cell>
          <cell r="B22">
            <v>80000</v>
          </cell>
          <cell r="C22">
            <v>81600</v>
          </cell>
        </row>
        <row r="23">
          <cell r="A23" t="str">
            <v>INSPECTOR</v>
          </cell>
          <cell r="B23">
            <v>52000</v>
          </cell>
          <cell r="C23">
            <v>53040</v>
          </cell>
        </row>
        <row r="24">
          <cell r="A24" t="str">
            <v>MAESTRO DE OBRA</v>
          </cell>
          <cell r="B24">
            <v>55334</v>
          </cell>
          <cell r="C24">
            <v>56441</v>
          </cell>
        </row>
        <row r="25">
          <cell r="A25" t="str">
            <v>MAMPOSTERO</v>
          </cell>
          <cell r="B25">
            <v>34583.75</v>
          </cell>
          <cell r="C25">
            <v>35275</v>
          </cell>
        </row>
        <row r="26">
          <cell r="A26" t="str">
            <v>OBRERO</v>
          </cell>
          <cell r="B26">
            <v>27667</v>
          </cell>
          <cell r="C26">
            <v>28220</v>
          </cell>
        </row>
        <row r="27">
          <cell r="A27" t="str">
            <v>OFICIAL</v>
          </cell>
          <cell r="B27">
            <v>34583.75</v>
          </cell>
          <cell r="C27">
            <v>35275</v>
          </cell>
        </row>
        <row r="28">
          <cell r="A28" t="str">
            <v>PINTOR</v>
          </cell>
          <cell r="B28">
            <v>34583.75</v>
          </cell>
          <cell r="C28">
            <v>35275</v>
          </cell>
        </row>
        <row r="29">
          <cell r="A29" t="str">
            <v>TECNICO TELEFONOS</v>
          </cell>
          <cell r="B29">
            <v>55334</v>
          </cell>
          <cell r="C29">
            <v>56441</v>
          </cell>
        </row>
        <row r="30">
          <cell r="A30" t="str">
            <v>TOPOGRAFO</v>
          </cell>
          <cell r="B30">
            <v>55334</v>
          </cell>
          <cell r="C30">
            <v>56441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0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0</v>
          </cell>
        </row>
        <row r="60">
          <cell r="C60">
            <v>0</v>
          </cell>
        </row>
        <row r="61">
          <cell r="C61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5">
          <cell r="C65">
            <v>0</v>
          </cell>
        </row>
        <row r="66">
          <cell r="C66">
            <v>0</v>
          </cell>
        </row>
        <row r="67">
          <cell r="C67">
            <v>0</v>
          </cell>
        </row>
        <row r="68">
          <cell r="C68">
            <v>0</v>
          </cell>
        </row>
        <row r="69">
          <cell r="C69">
            <v>0</v>
          </cell>
        </row>
        <row r="70">
          <cell r="C70">
            <v>0</v>
          </cell>
        </row>
        <row r="71">
          <cell r="C71">
            <v>0</v>
          </cell>
        </row>
        <row r="72">
          <cell r="C72">
            <v>0</v>
          </cell>
        </row>
        <row r="73">
          <cell r="C73">
            <v>0</v>
          </cell>
        </row>
        <row r="74">
          <cell r="C74">
            <v>0</v>
          </cell>
        </row>
        <row r="75">
          <cell r="C75">
            <v>0</v>
          </cell>
        </row>
        <row r="76">
          <cell r="C76">
            <v>0</v>
          </cell>
        </row>
        <row r="77">
          <cell r="C77">
            <v>0</v>
          </cell>
        </row>
        <row r="78">
          <cell r="C78">
            <v>0</v>
          </cell>
        </row>
        <row r="79">
          <cell r="C79">
            <v>0</v>
          </cell>
        </row>
        <row r="80">
          <cell r="C80">
            <v>0</v>
          </cell>
        </row>
        <row r="81">
          <cell r="C81">
            <v>0</v>
          </cell>
        </row>
        <row r="82">
          <cell r="C82">
            <v>0</v>
          </cell>
        </row>
        <row r="83">
          <cell r="C83">
            <v>0</v>
          </cell>
        </row>
        <row r="84">
          <cell r="C84">
            <v>0</v>
          </cell>
        </row>
        <row r="85">
          <cell r="C85">
            <v>0</v>
          </cell>
        </row>
        <row r="86">
          <cell r="C86">
            <v>0</v>
          </cell>
        </row>
        <row r="87">
          <cell r="C87">
            <v>0</v>
          </cell>
        </row>
        <row r="88">
          <cell r="C88">
            <v>0</v>
          </cell>
        </row>
        <row r="89">
          <cell r="C89">
            <v>0</v>
          </cell>
        </row>
        <row r="90">
          <cell r="C90">
            <v>0</v>
          </cell>
        </row>
        <row r="91">
          <cell r="C91">
            <v>0</v>
          </cell>
        </row>
        <row r="92">
          <cell r="C92">
            <v>0</v>
          </cell>
        </row>
        <row r="93">
          <cell r="C93">
            <v>0</v>
          </cell>
        </row>
        <row r="94">
          <cell r="C94">
            <v>0</v>
          </cell>
        </row>
        <row r="95">
          <cell r="C95">
            <v>0</v>
          </cell>
        </row>
        <row r="96">
          <cell r="C96">
            <v>0</v>
          </cell>
        </row>
        <row r="97">
          <cell r="C97">
            <v>0</v>
          </cell>
        </row>
        <row r="98">
          <cell r="C98">
            <v>0</v>
          </cell>
        </row>
        <row r="99">
          <cell r="C99">
            <v>0</v>
          </cell>
        </row>
        <row r="100">
          <cell r="C100">
            <v>0</v>
          </cell>
        </row>
        <row r="101">
          <cell r="C101">
            <v>0</v>
          </cell>
        </row>
        <row r="102">
          <cell r="C102">
            <v>0</v>
          </cell>
        </row>
        <row r="103">
          <cell r="C103">
            <v>0</v>
          </cell>
        </row>
        <row r="104">
          <cell r="C104">
            <v>0</v>
          </cell>
        </row>
        <row r="105">
          <cell r="C105">
            <v>0</v>
          </cell>
        </row>
        <row r="106">
          <cell r="C106">
            <v>0</v>
          </cell>
        </row>
        <row r="107">
          <cell r="C107">
            <v>0</v>
          </cell>
        </row>
        <row r="108">
          <cell r="C108">
            <v>0</v>
          </cell>
        </row>
        <row r="109">
          <cell r="C109">
            <v>0</v>
          </cell>
        </row>
        <row r="110">
          <cell r="C110">
            <v>0</v>
          </cell>
        </row>
        <row r="111">
          <cell r="C111">
            <v>0</v>
          </cell>
        </row>
        <row r="112">
          <cell r="C112">
            <v>0</v>
          </cell>
        </row>
        <row r="113">
          <cell r="C113">
            <v>0</v>
          </cell>
        </row>
        <row r="114">
          <cell r="C114">
            <v>0</v>
          </cell>
        </row>
        <row r="115">
          <cell r="C115">
            <v>0</v>
          </cell>
        </row>
        <row r="116">
          <cell r="C116">
            <v>0</v>
          </cell>
        </row>
        <row r="117">
          <cell r="C117">
            <v>0</v>
          </cell>
        </row>
        <row r="118">
          <cell r="C118">
            <v>0</v>
          </cell>
        </row>
        <row r="119">
          <cell r="C119">
            <v>0</v>
          </cell>
        </row>
        <row r="120">
          <cell r="C120">
            <v>0</v>
          </cell>
        </row>
        <row r="121">
          <cell r="C121">
            <v>0</v>
          </cell>
        </row>
        <row r="122">
          <cell r="C122">
            <v>0</v>
          </cell>
        </row>
        <row r="123">
          <cell r="C123">
            <v>0</v>
          </cell>
        </row>
        <row r="124">
          <cell r="C124">
            <v>0</v>
          </cell>
        </row>
        <row r="125">
          <cell r="C125">
            <v>0</v>
          </cell>
        </row>
        <row r="126">
          <cell r="C126">
            <v>0</v>
          </cell>
        </row>
        <row r="127">
          <cell r="C127">
            <v>0</v>
          </cell>
        </row>
        <row r="128">
          <cell r="C128">
            <v>0</v>
          </cell>
        </row>
        <row r="129">
          <cell r="C129">
            <v>0</v>
          </cell>
        </row>
        <row r="130">
          <cell r="C130">
            <v>0</v>
          </cell>
        </row>
        <row r="131">
          <cell r="C131">
            <v>0</v>
          </cell>
        </row>
        <row r="132">
          <cell r="C132">
            <v>0</v>
          </cell>
        </row>
        <row r="133">
          <cell r="C133">
            <v>0</v>
          </cell>
        </row>
        <row r="134">
          <cell r="C134">
            <v>0</v>
          </cell>
        </row>
        <row r="135">
          <cell r="C135">
            <v>0</v>
          </cell>
        </row>
        <row r="136">
          <cell r="C136">
            <v>0</v>
          </cell>
        </row>
        <row r="137">
          <cell r="C137">
            <v>0</v>
          </cell>
        </row>
        <row r="138">
          <cell r="C138">
            <v>0</v>
          </cell>
        </row>
        <row r="139">
          <cell r="C139">
            <v>0</v>
          </cell>
        </row>
        <row r="140">
          <cell r="C140">
            <v>0</v>
          </cell>
        </row>
        <row r="141">
          <cell r="C141">
            <v>0</v>
          </cell>
        </row>
        <row r="142">
          <cell r="C142">
            <v>0</v>
          </cell>
        </row>
        <row r="143">
          <cell r="C143">
            <v>0</v>
          </cell>
        </row>
        <row r="144">
          <cell r="C144">
            <v>0</v>
          </cell>
        </row>
        <row r="145">
          <cell r="C145">
            <v>0</v>
          </cell>
        </row>
        <row r="146">
          <cell r="C146">
            <v>0</v>
          </cell>
        </row>
        <row r="147">
          <cell r="C147">
            <v>0</v>
          </cell>
        </row>
        <row r="148">
          <cell r="C148">
            <v>0</v>
          </cell>
        </row>
        <row r="149">
          <cell r="C149">
            <v>0</v>
          </cell>
        </row>
        <row r="150">
          <cell r="C150">
            <v>0</v>
          </cell>
        </row>
        <row r="151">
          <cell r="C151">
            <v>0</v>
          </cell>
        </row>
        <row r="152">
          <cell r="C152">
            <v>0</v>
          </cell>
        </row>
        <row r="153">
          <cell r="C153">
            <v>0</v>
          </cell>
        </row>
        <row r="154">
          <cell r="C154">
            <v>0</v>
          </cell>
        </row>
        <row r="155">
          <cell r="C155">
            <v>0</v>
          </cell>
        </row>
        <row r="156">
          <cell r="C156">
            <v>0</v>
          </cell>
        </row>
        <row r="157">
          <cell r="C157">
            <v>0</v>
          </cell>
        </row>
        <row r="158">
          <cell r="C158">
            <v>0</v>
          </cell>
        </row>
        <row r="159">
          <cell r="C159">
            <v>0</v>
          </cell>
        </row>
        <row r="160">
          <cell r="C160">
            <v>0</v>
          </cell>
        </row>
        <row r="161">
          <cell r="C161">
            <v>0</v>
          </cell>
        </row>
        <row r="162">
          <cell r="C162">
            <v>0</v>
          </cell>
        </row>
        <row r="163">
          <cell r="C163">
            <v>0</v>
          </cell>
        </row>
        <row r="164">
          <cell r="C164">
            <v>0</v>
          </cell>
        </row>
        <row r="165">
          <cell r="C165">
            <v>0</v>
          </cell>
        </row>
        <row r="166">
          <cell r="C166">
            <v>0</v>
          </cell>
        </row>
        <row r="167">
          <cell r="C167">
            <v>0</v>
          </cell>
        </row>
        <row r="168">
          <cell r="C168">
            <v>0</v>
          </cell>
        </row>
        <row r="169">
          <cell r="C169">
            <v>0</v>
          </cell>
        </row>
        <row r="170">
          <cell r="C170">
            <v>0</v>
          </cell>
        </row>
        <row r="171">
          <cell r="C171">
            <v>0</v>
          </cell>
        </row>
        <row r="172">
          <cell r="C172">
            <v>0</v>
          </cell>
        </row>
        <row r="173">
          <cell r="C173">
            <v>0</v>
          </cell>
        </row>
        <row r="174">
          <cell r="C174">
            <v>0</v>
          </cell>
        </row>
        <row r="175">
          <cell r="C175">
            <v>0</v>
          </cell>
        </row>
        <row r="176">
          <cell r="C176">
            <v>0</v>
          </cell>
        </row>
        <row r="177">
          <cell r="C177">
            <v>0</v>
          </cell>
        </row>
        <row r="178">
          <cell r="C178">
            <v>0</v>
          </cell>
        </row>
        <row r="179">
          <cell r="C179">
            <v>0</v>
          </cell>
        </row>
        <row r="180">
          <cell r="C180">
            <v>0</v>
          </cell>
        </row>
        <row r="181">
          <cell r="C181">
            <v>0</v>
          </cell>
        </row>
        <row r="182">
          <cell r="C182">
            <v>0</v>
          </cell>
        </row>
        <row r="183">
          <cell r="C183">
            <v>0</v>
          </cell>
        </row>
        <row r="184">
          <cell r="C184">
            <v>0</v>
          </cell>
        </row>
        <row r="185">
          <cell r="C185">
            <v>0</v>
          </cell>
        </row>
        <row r="186">
          <cell r="C186">
            <v>0</v>
          </cell>
        </row>
        <row r="187">
          <cell r="C187">
            <v>0</v>
          </cell>
        </row>
        <row r="188">
          <cell r="C188">
            <v>0</v>
          </cell>
        </row>
        <row r="189">
          <cell r="C189">
            <v>0</v>
          </cell>
        </row>
        <row r="190">
          <cell r="C190">
            <v>0</v>
          </cell>
        </row>
        <row r="191">
          <cell r="C191">
            <v>0</v>
          </cell>
        </row>
        <row r="192">
          <cell r="C192">
            <v>0</v>
          </cell>
        </row>
        <row r="193">
          <cell r="C193">
            <v>0</v>
          </cell>
        </row>
        <row r="194">
          <cell r="C194">
            <v>0</v>
          </cell>
        </row>
        <row r="195">
          <cell r="C195">
            <v>0</v>
          </cell>
        </row>
        <row r="196">
          <cell r="C196">
            <v>0</v>
          </cell>
        </row>
        <row r="197">
          <cell r="C197">
            <v>0</v>
          </cell>
        </row>
        <row r="198">
          <cell r="C198">
            <v>0</v>
          </cell>
        </row>
        <row r="199">
          <cell r="C199">
            <v>0</v>
          </cell>
        </row>
        <row r="200">
          <cell r="C200">
            <v>0</v>
          </cell>
        </row>
        <row r="201">
          <cell r="C201">
            <v>0</v>
          </cell>
        </row>
        <row r="202">
          <cell r="C202">
            <v>0</v>
          </cell>
        </row>
        <row r="203">
          <cell r="C203">
            <v>0</v>
          </cell>
        </row>
        <row r="204">
          <cell r="C204">
            <v>0</v>
          </cell>
        </row>
        <row r="205">
          <cell r="C205">
            <v>0</v>
          </cell>
        </row>
        <row r="206">
          <cell r="C206">
            <v>0</v>
          </cell>
        </row>
        <row r="207">
          <cell r="C207">
            <v>0</v>
          </cell>
        </row>
        <row r="208">
          <cell r="C208">
            <v>0</v>
          </cell>
        </row>
        <row r="209">
          <cell r="C209">
            <v>0</v>
          </cell>
        </row>
        <row r="210">
          <cell r="C210">
            <v>0</v>
          </cell>
        </row>
        <row r="211">
          <cell r="C211">
            <v>0</v>
          </cell>
        </row>
        <row r="212">
          <cell r="C212">
            <v>0</v>
          </cell>
        </row>
        <row r="213">
          <cell r="C213">
            <v>0</v>
          </cell>
        </row>
        <row r="214">
          <cell r="C214">
            <v>0</v>
          </cell>
        </row>
        <row r="215">
          <cell r="C215">
            <v>0</v>
          </cell>
        </row>
        <row r="216">
          <cell r="C216">
            <v>0</v>
          </cell>
        </row>
        <row r="217">
          <cell r="C217">
            <v>0</v>
          </cell>
        </row>
        <row r="218">
          <cell r="C218">
            <v>0</v>
          </cell>
        </row>
        <row r="219">
          <cell r="C219">
            <v>0</v>
          </cell>
        </row>
        <row r="220">
          <cell r="C220">
            <v>0</v>
          </cell>
        </row>
        <row r="221">
          <cell r="C221">
            <v>0</v>
          </cell>
        </row>
        <row r="222">
          <cell r="C222">
            <v>0</v>
          </cell>
        </row>
        <row r="223">
          <cell r="C223">
            <v>0</v>
          </cell>
        </row>
        <row r="224">
          <cell r="C224">
            <v>0</v>
          </cell>
        </row>
        <row r="225">
          <cell r="C225">
            <v>0</v>
          </cell>
        </row>
        <row r="226">
          <cell r="C226">
            <v>0</v>
          </cell>
        </row>
        <row r="227">
          <cell r="C227">
            <v>0</v>
          </cell>
        </row>
        <row r="228">
          <cell r="C228">
            <v>0</v>
          </cell>
        </row>
        <row r="229">
          <cell r="C229">
            <v>0</v>
          </cell>
        </row>
        <row r="230">
          <cell r="C230">
            <v>0</v>
          </cell>
        </row>
        <row r="231">
          <cell r="C231">
            <v>0</v>
          </cell>
        </row>
        <row r="232">
          <cell r="C232">
            <v>0</v>
          </cell>
        </row>
        <row r="233">
          <cell r="C233">
            <v>0</v>
          </cell>
        </row>
        <row r="234">
          <cell r="C234">
            <v>0</v>
          </cell>
        </row>
        <row r="235">
          <cell r="C235">
            <v>0</v>
          </cell>
        </row>
        <row r="236">
          <cell r="C236">
            <v>0</v>
          </cell>
        </row>
        <row r="237">
          <cell r="C237">
            <v>0</v>
          </cell>
        </row>
        <row r="238">
          <cell r="C238">
            <v>0</v>
          </cell>
        </row>
        <row r="239">
          <cell r="C239">
            <v>0</v>
          </cell>
        </row>
        <row r="240">
          <cell r="C240">
            <v>0</v>
          </cell>
        </row>
        <row r="241">
          <cell r="C241">
            <v>0</v>
          </cell>
        </row>
        <row r="242">
          <cell r="C242">
            <v>0</v>
          </cell>
        </row>
        <row r="243">
          <cell r="C243">
            <v>0</v>
          </cell>
        </row>
        <row r="244">
          <cell r="C244">
            <v>0</v>
          </cell>
        </row>
        <row r="245">
          <cell r="C245">
            <v>0</v>
          </cell>
        </row>
        <row r="246">
          <cell r="C246">
            <v>0</v>
          </cell>
        </row>
        <row r="247">
          <cell r="C247">
            <v>0</v>
          </cell>
        </row>
        <row r="248">
          <cell r="C248">
            <v>0</v>
          </cell>
        </row>
        <row r="249">
          <cell r="C249">
            <v>0</v>
          </cell>
        </row>
        <row r="250">
          <cell r="C250">
            <v>0</v>
          </cell>
        </row>
        <row r="251">
          <cell r="C251">
            <v>0</v>
          </cell>
        </row>
        <row r="252">
          <cell r="C252">
            <v>0</v>
          </cell>
        </row>
        <row r="253">
          <cell r="C253">
            <v>0</v>
          </cell>
        </row>
        <row r="254">
          <cell r="C254">
            <v>0</v>
          </cell>
        </row>
        <row r="255">
          <cell r="C255">
            <v>0</v>
          </cell>
        </row>
        <row r="256">
          <cell r="C256">
            <v>0</v>
          </cell>
        </row>
        <row r="257">
          <cell r="C257">
            <v>0</v>
          </cell>
        </row>
        <row r="258">
          <cell r="C258">
            <v>0</v>
          </cell>
        </row>
        <row r="259">
          <cell r="C259">
            <v>0</v>
          </cell>
        </row>
        <row r="260">
          <cell r="C260">
            <v>0</v>
          </cell>
        </row>
        <row r="261">
          <cell r="C261">
            <v>0</v>
          </cell>
        </row>
        <row r="262">
          <cell r="C262">
            <v>0</v>
          </cell>
        </row>
        <row r="263">
          <cell r="C263">
            <v>0</v>
          </cell>
        </row>
        <row r="264">
          <cell r="C264">
            <v>0</v>
          </cell>
        </row>
        <row r="265">
          <cell r="C265">
            <v>0</v>
          </cell>
        </row>
        <row r="266">
          <cell r="C266">
            <v>0</v>
          </cell>
        </row>
        <row r="267">
          <cell r="C267">
            <v>0</v>
          </cell>
        </row>
        <row r="268">
          <cell r="C268">
            <v>0</v>
          </cell>
        </row>
        <row r="269">
          <cell r="C269">
            <v>0</v>
          </cell>
        </row>
        <row r="270">
          <cell r="C270">
            <v>0</v>
          </cell>
        </row>
        <row r="271">
          <cell r="C271">
            <v>0</v>
          </cell>
        </row>
        <row r="272">
          <cell r="C272">
            <v>0</v>
          </cell>
        </row>
        <row r="273">
          <cell r="C273">
            <v>0</v>
          </cell>
        </row>
        <row r="274">
          <cell r="C274">
            <v>0</v>
          </cell>
        </row>
        <row r="275">
          <cell r="C275">
            <v>0</v>
          </cell>
        </row>
        <row r="276">
          <cell r="C276">
            <v>0</v>
          </cell>
        </row>
        <row r="277">
          <cell r="C277">
            <v>0</v>
          </cell>
        </row>
        <row r="278">
          <cell r="C278">
            <v>0</v>
          </cell>
        </row>
        <row r="279">
          <cell r="C279">
            <v>0</v>
          </cell>
        </row>
        <row r="280">
          <cell r="C280">
            <v>0</v>
          </cell>
        </row>
        <row r="281">
          <cell r="C281">
            <v>0</v>
          </cell>
        </row>
        <row r="282">
          <cell r="C282">
            <v>0</v>
          </cell>
        </row>
        <row r="283">
          <cell r="C283">
            <v>0</v>
          </cell>
        </row>
        <row r="284">
          <cell r="C284">
            <v>0</v>
          </cell>
        </row>
        <row r="285">
          <cell r="C285">
            <v>0</v>
          </cell>
        </row>
        <row r="286">
          <cell r="C286">
            <v>0</v>
          </cell>
        </row>
        <row r="287">
          <cell r="C287">
            <v>0</v>
          </cell>
        </row>
        <row r="288">
          <cell r="C288">
            <v>0</v>
          </cell>
        </row>
        <row r="289">
          <cell r="C289">
            <v>0</v>
          </cell>
        </row>
        <row r="290">
          <cell r="C290">
            <v>0</v>
          </cell>
        </row>
        <row r="291">
          <cell r="C291">
            <v>0</v>
          </cell>
        </row>
        <row r="292">
          <cell r="C292">
            <v>0</v>
          </cell>
        </row>
        <row r="293">
          <cell r="C293">
            <v>0</v>
          </cell>
        </row>
        <row r="294">
          <cell r="C294">
            <v>0</v>
          </cell>
        </row>
        <row r="295">
          <cell r="C295">
            <v>0</v>
          </cell>
        </row>
        <row r="296">
          <cell r="C296">
            <v>0</v>
          </cell>
        </row>
        <row r="297">
          <cell r="C297">
            <v>0</v>
          </cell>
        </row>
        <row r="298">
          <cell r="C298">
            <v>0</v>
          </cell>
        </row>
        <row r="299">
          <cell r="C299">
            <v>0</v>
          </cell>
        </row>
        <row r="300">
          <cell r="C300">
            <v>0</v>
          </cell>
        </row>
        <row r="301">
          <cell r="C301">
            <v>0</v>
          </cell>
        </row>
        <row r="302">
          <cell r="C302">
            <v>0</v>
          </cell>
        </row>
        <row r="303">
          <cell r="C303">
            <v>0</v>
          </cell>
        </row>
        <row r="304">
          <cell r="C304">
            <v>0</v>
          </cell>
        </row>
        <row r="305">
          <cell r="C305">
            <v>0</v>
          </cell>
        </row>
        <row r="306">
          <cell r="C306">
            <v>0</v>
          </cell>
        </row>
        <row r="307">
          <cell r="C307">
            <v>0</v>
          </cell>
        </row>
        <row r="308">
          <cell r="C308">
            <v>0</v>
          </cell>
        </row>
        <row r="309">
          <cell r="C309">
            <v>0</v>
          </cell>
        </row>
        <row r="310">
          <cell r="C310">
            <v>0</v>
          </cell>
        </row>
        <row r="311">
          <cell r="C311">
            <v>0</v>
          </cell>
        </row>
        <row r="312">
          <cell r="C312">
            <v>0</v>
          </cell>
        </row>
        <row r="313">
          <cell r="C313">
            <v>0</v>
          </cell>
        </row>
        <row r="314">
          <cell r="C314">
            <v>0</v>
          </cell>
        </row>
        <row r="315">
          <cell r="C315">
            <v>0</v>
          </cell>
        </row>
        <row r="316">
          <cell r="C316">
            <v>0</v>
          </cell>
        </row>
        <row r="317">
          <cell r="C317">
            <v>0</v>
          </cell>
        </row>
        <row r="318">
          <cell r="C318">
            <v>0</v>
          </cell>
        </row>
        <row r="319">
          <cell r="C319">
            <v>0</v>
          </cell>
        </row>
        <row r="320">
          <cell r="C320">
            <v>0</v>
          </cell>
        </row>
        <row r="321">
          <cell r="C321">
            <v>0</v>
          </cell>
        </row>
        <row r="322">
          <cell r="C322">
            <v>0</v>
          </cell>
        </row>
        <row r="323">
          <cell r="C323">
            <v>0</v>
          </cell>
        </row>
        <row r="324">
          <cell r="C324">
            <v>0</v>
          </cell>
        </row>
        <row r="325">
          <cell r="C325">
            <v>0</v>
          </cell>
        </row>
        <row r="326">
          <cell r="C326">
            <v>0</v>
          </cell>
        </row>
        <row r="327">
          <cell r="C327">
            <v>0</v>
          </cell>
        </row>
        <row r="328">
          <cell r="C328">
            <v>0</v>
          </cell>
        </row>
        <row r="329">
          <cell r="C329">
            <v>0</v>
          </cell>
        </row>
        <row r="330">
          <cell r="C330">
            <v>0</v>
          </cell>
        </row>
        <row r="331">
          <cell r="C331">
            <v>0</v>
          </cell>
        </row>
        <row r="332">
          <cell r="C332">
            <v>0</v>
          </cell>
        </row>
        <row r="333">
          <cell r="C333">
            <v>0</v>
          </cell>
        </row>
        <row r="334">
          <cell r="C334">
            <v>0</v>
          </cell>
        </row>
        <row r="335">
          <cell r="C335">
            <v>0</v>
          </cell>
        </row>
        <row r="336">
          <cell r="C336">
            <v>0</v>
          </cell>
        </row>
        <row r="337">
          <cell r="C337">
            <v>0</v>
          </cell>
        </row>
        <row r="338">
          <cell r="C338">
            <v>0</v>
          </cell>
        </row>
        <row r="339">
          <cell r="C339">
            <v>0</v>
          </cell>
        </row>
        <row r="340">
          <cell r="C340">
            <v>0</v>
          </cell>
        </row>
        <row r="341">
          <cell r="C341">
            <v>0</v>
          </cell>
        </row>
        <row r="342">
          <cell r="C342">
            <v>0</v>
          </cell>
        </row>
        <row r="343">
          <cell r="C343">
            <v>0</v>
          </cell>
        </row>
        <row r="344">
          <cell r="C344">
            <v>0</v>
          </cell>
        </row>
        <row r="345">
          <cell r="C345">
            <v>0</v>
          </cell>
        </row>
        <row r="346">
          <cell r="C346">
            <v>0</v>
          </cell>
        </row>
        <row r="347">
          <cell r="C347">
            <v>0</v>
          </cell>
        </row>
        <row r="348">
          <cell r="C348">
            <v>0</v>
          </cell>
        </row>
        <row r="349">
          <cell r="C349">
            <v>0</v>
          </cell>
        </row>
        <row r="350">
          <cell r="C350">
            <v>0</v>
          </cell>
        </row>
        <row r="351">
          <cell r="C351">
            <v>0</v>
          </cell>
        </row>
        <row r="352">
          <cell r="C352">
            <v>0</v>
          </cell>
        </row>
        <row r="353">
          <cell r="C353">
            <v>0</v>
          </cell>
        </row>
        <row r="354">
          <cell r="C354">
            <v>0</v>
          </cell>
        </row>
        <row r="355">
          <cell r="C355">
            <v>0</v>
          </cell>
        </row>
        <row r="356">
          <cell r="C356">
            <v>0</v>
          </cell>
        </row>
        <row r="357">
          <cell r="C357">
            <v>0</v>
          </cell>
        </row>
        <row r="358">
          <cell r="C358">
            <v>0</v>
          </cell>
        </row>
        <row r="359">
          <cell r="C359">
            <v>0</v>
          </cell>
        </row>
        <row r="360">
          <cell r="C360">
            <v>0</v>
          </cell>
        </row>
        <row r="361">
          <cell r="C361">
            <v>0</v>
          </cell>
        </row>
        <row r="362">
          <cell r="C362">
            <v>0</v>
          </cell>
        </row>
        <row r="363">
          <cell r="C363">
            <v>0</v>
          </cell>
        </row>
        <row r="364">
          <cell r="C364">
            <v>0</v>
          </cell>
        </row>
        <row r="365">
          <cell r="C365">
            <v>0</v>
          </cell>
        </row>
        <row r="366">
          <cell r="C366">
            <v>0</v>
          </cell>
        </row>
        <row r="367">
          <cell r="C367">
            <v>0</v>
          </cell>
        </row>
        <row r="368">
          <cell r="C368">
            <v>0</v>
          </cell>
        </row>
        <row r="369">
          <cell r="C369">
            <v>0</v>
          </cell>
        </row>
        <row r="370">
          <cell r="C370">
            <v>0</v>
          </cell>
        </row>
        <row r="371">
          <cell r="C371">
            <v>0</v>
          </cell>
        </row>
        <row r="372">
          <cell r="C372">
            <v>0</v>
          </cell>
        </row>
        <row r="373">
          <cell r="C373">
            <v>0</v>
          </cell>
        </row>
        <row r="374">
          <cell r="C374">
            <v>0</v>
          </cell>
        </row>
        <row r="375">
          <cell r="C375">
            <v>0</v>
          </cell>
        </row>
        <row r="376">
          <cell r="C376">
            <v>0</v>
          </cell>
        </row>
        <row r="377">
          <cell r="C377">
            <v>0</v>
          </cell>
        </row>
        <row r="378">
          <cell r="C378">
            <v>0</v>
          </cell>
        </row>
        <row r="379">
          <cell r="C379">
            <v>0</v>
          </cell>
        </row>
        <row r="380">
          <cell r="C380">
            <v>0</v>
          </cell>
        </row>
        <row r="381">
          <cell r="C381">
            <v>0</v>
          </cell>
        </row>
        <row r="382">
          <cell r="C382">
            <v>0</v>
          </cell>
        </row>
        <row r="383">
          <cell r="C383">
            <v>0</v>
          </cell>
        </row>
        <row r="384">
          <cell r="C384">
            <v>0</v>
          </cell>
        </row>
        <row r="385">
          <cell r="C385">
            <v>0</v>
          </cell>
        </row>
        <row r="386">
          <cell r="C386">
            <v>0</v>
          </cell>
        </row>
        <row r="387">
          <cell r="C387">
            <v>0</v>
          </cell>
        </row>
        <row r="388">
          <cell r="C388">
            <v>0</v>
          </cell>
        </row>
        <row r="389">
          <cell r="C389">
            <v>0</v>
          </cell>
        </row>
        <row r="390">
          <cell r="C390">
            <v>0</v>
          </cell>
        </row>
        <row r="391">
          <cell r="C391">
            <v>0</v>
          </cell>
        </row>
        <row r="392">
          <cell r="C392">
            <v>0</v>
          </cell>
        </row>
        <row r="393">
          <cell r="C393">
            <v>0</v>
          </cell>
        </row>
        <row r="394">
          <cell r="C394">
            <v>0</v>
          </cell>
        </row>
        <row r="395">
          <cell r="C395">
            <v>0</v>
          </cell>
        </row>
        <row r="396">
          <cell r="C396">
            <v>0</v>
          </cell>
        </row>
        <row r="397">
          <cell r="C397">
            <v>0</v>
          </cell>
        </row>
        <row r="398">
          <cell r="C398">
            <v>0</v>
          </cell>
        </row>
        <row r="399">
          <cell r="C399">
            <v>0</v>
          </cell>
        </row>
        <row r="400">
          <cell r="C400">
            <v>0</v>
          </cell>
        </row>
        <row r="401">
          <cell r="C401">
            <v>0</v>
          </cell>
        </row>
        <row r="402">
          <cell r="C402">
            <v>0</v>
          </cell>
        </row>
        <row r="403">
          <cell r="C403">
            <v>0</v>
          </cell>
        </row>
        <row r="404">
          <cell r="C404">
            <v>0</v>
          </cell>
        </row>
        <row r="405">
          <cell r="C405">
            <v>0</v>
          </cell>
        </row>
        <row r="406">
          <cell r="C406">
            <v>0</v>
          </cell>
        </row>
        <row r="407">
          <cell r="C407">
            <v>0</v>
          </cell>
        </row>
        <row r="408">
          <cell r="C408">
            <v>0</v>
          </cell>
        </row>
        <row r="409">
          <cell r="C409">
            <v>0</v>
          </cell>
        </row>
        <row r="410">
          <cell r="C410">
            <v>0</v>
          </cell>
        </row>
        <row r="411">
          <cell r="C411">
            <v>0</v>
          </cell>
        </row>
        <row r="412">
          <cell r="C412">
            <v>0</v>
          </cell>
        </row>
        <row r="413">
          <cell r="C413">
            <v>0</v>
          </cell>
        </row>
        <row r="414">
          <cell r="C414">
            <v>0</v>
          </cell>
        </row>
        <row r="415">
          <cell r="C415">
            <v>0</v>
          </cell>
        </row>
        <row r="416">
          <cell r="C416">
            <v>0</v>
          </cell>
        </row>
        <row r="417">
          <cell r="C417">
            <v>0</v>
          </cell>
        </row>
        <row r="418">
          <cell r="C418">
            <v>0</v>
          </cell>
        </row>
        <row r="419">
          <cell r="C419">
            <v>0</v>
          </cell>
        </row>
        <row r="420">
          <cell r="C420">
            <v>0</v>
          </cell>
        </row>
        <row r="421">
          <cell r="C421">
            <v>0</v>
          </cell>
        </row>
        <row r="422">
          <cell r="C422">
            <v>0</v>
          </cell>
        </row>
        <row r="423">
          <cell r="C423">
            <v>0</v>
          </cell>
        </row>
        <row r="424">
          <cell r="C424">
            <v>0</v>
          </cell>
        </row>
        <row r="425">
          <cell r="C425">
            <v>0</v>
          </cell>
        </row>
        <row r="426">
          <cell r="C426">
            <v>0</v>
          </cell>
        </row>
        <row r="427">
          <cell r="C427">
            <v>0</v>
          </cell>
        </row>
        <row r="428">
          <cell r="C428">
            <v>0</v>
          </cell>
        </row>
        <row r="429">
          <cell r="C429">
            <v>0</v>
          </cell>
        </row>
        <row r="430">
          <cell r="C430">
            <v>0</v>
          </cell>
        </row>
        <row r="431">
          <cell r="C431">
            <v>0</v>
          </cell>
        </row>
        <row r="432">
          <cell r="C432">
            <v>0</v>
          </cell>
        </row>
        <row r="433">
          <cell r="C433">
            <v>0</v>
          </cell>
        </row>
        <row r="434">
          <cell r="C434">
            <v>0</v>
          </cell>
        </row>
        <row r="435">
          <cell r="C435">
            <v>0</v>
          </cell>
        </row>
        <row r="436">
          <cell r="C436">
            <v>0</v>
          </cell>
        </row>
        <row r="437">
          <cell r="C437">
            <v>0</v>
          </cell>
        </row>
        <row r="438">
          <cell r="C438">
            <v>0</v>
          </cell>
        </row>
        <row r="439">
          <cell r="C439">
            <v>0</v>
          </cell>
        </row>
        <row r="440">
          <cell r="C440">
            <v>0</v>
          </cell>
        </row>
        <row r="441">
          <cell r="C441">
            <v>0</v>
          </cell>
        </row>
        <row r="442">
          <cell r="C442">
            <v>0</v>
          </cell>
        </row>
        <row r="443">
          <cell r="C443">
            <v>0</v>
          </cell>
        </row>
        <row r="444">
          <cell r="C444">
            <v>0</v>
          </cell>
        </row>
        <row r="445">
          <cell r="C445">
            <v>0</v>
          </cell>
        </row>
        <row r="446">
          <cell r="C446">
            <v>0</v>
          </cell>
        </row>
        <row r="447">
          <cell r="C447">
            <v>0</v>
          </cell>
        </row>
        <row r="448">
          <cell r="C448">
            <v>0</v>
          </cell>
        </row>
        <row r="449">
          <cell r="C449">
            <v>0</v>
          </cell>
        </row>
        <row r="450">
          <cell r="C450">
            <v>0</v>
          </cell>
        </row>
        <row r="451">
          <cell r="C451">
            <v>0</v>
          </cell>
        </row>
        <row r="452">
          <cell r="C452">
            <v>0</v>
          </cell>
        </row>
        <row r="453">
          <cell r="C453">
            <v>0</v>
          </cell>
        </row>
        <row r="454">
          <cell r="C454">
            <v>0</v>
          </cell>
        </row>
        <row r="455">
          <cell r="C455">
            <v>0</v>
          </cell>
        </row>
        <row r="456">
          <cell r="C456">
            <v>0</v>
          </cell>
        </row>
        <row r="457">
          <cell r="C457">
            <v>0</v>
          </cell>
        </row>
        <row r="458">
          <cell r="C458">
            <v>0</v>
          </cell>
        </row>
        <row r="459">
          <cell r="C459">
            <v>0</v>
          </cell>
        </row>
        <row r="460">
          <cell r="C460">
            <v>0</v>
          </cell>
        </row>
        <row r="461">
          <cell r="C461">
            <v>0</v>
          </cell>
        </row>
        <row r="462">
          <cell r="C462">
            <v>0</v>
          </cell>
        </row>
        <row r="463">
          <cell r="C463">
            <v>0</v>
          </cell>
        </row>
        <row r="464">
          <cell r="C464">
            <v>0</v>
          </cell>
        </row>
        <row r="465">
          <cell r="C465">
            <v>0</v>
          </cell>
        </row>
        <row r="466">
          <cell r="C466">
            <v>0</v>
          </cell>
        </row>
        <row r="467">
          <cell r="C467">
            <v>0</v>
          </cell>
        </row>
        <row r="468">
          <cell r="C468">
            <v>0</v>
          </cell>
        </row>
        <row r="469">
          <cell r="C469">
            <v>0</v>
          </cell>
        </row>
        <row r="470">
          <cell r="C470">
            <v>0</v>
          </cell>
        </row>
        <row r="471">
          <cell r="C471">
            <v>0</v>
          </cell>
        </row>
        <row r="472">
          <cell r="C472">
            <v>0</v>
          </cell>
        </row>
        <row r="473">
          <cell r="C473">
            <v>0</v>
          </cell>
        </row>
        <row r="474">
          <cell r="C474">
            <v>0</v>
          </cell>
        </row>
        <row r="475">
          <cell r="C475">
            <v>0</v>
          </cell>
        </row>
        <row r="476">
          <cell r="C476">
            <v>0</v>
          </cell>
        </row>
        <row r="477">
          <cell r="C477">
            <v>0</v>
          </cell>
        </row>
        <row r="478">
          <cell r="C478">
            <v>0</v>
          </cell>
        </row>
        <row r="479">
          <cell r="C479">
            <v>0</v>
          </cell>
        </row>
        <row r="480">
          <cell r="C480">
            <v>0</v>
          </cell>
        </row>
        <row r="481">
          <cell r="C481">
            <v>0</v>
          </cell>
        </row>
        <row r="482">
          <cell r="C482">
            <v>0</v>
          </cell>
        </row>
        <row r="483">
          <cell r="C483">
            <v>0</v>
          </cell>
        </row>
        <row r="484">
          <cell r="C484">
            <v>0</v>
          </cell>
        </row>
        <row r="485">
          <cell r="C485">
            <v>0</v>
          </cell>
        </row>
        <row r="486">
          <cell r="C486">
            <v>0</v>
          </cell>
        </row>
        <row r="487">
          <cell r="C487">
            <v>0</v>
          </cell>
        </row>
        <row r="488">
          <cell r="C488">
            <v>0</v>
          </cell>
        </row>
        <row r="489">
          <cell r="C489">
            <v>0</v>
          </cell>
        </row>
        <row r="490">
          <cell r="C490">
            <v>0</v>
          </cell>
        </row>
        <row r="491">
          <cell r="C491">
            <v>0</v>
          </cell>
        </row>
        <row r="492">
          <cell r="C492">
            <v>0</v>
          </cell>
        </row>
        <row r="493">
          <cell r="C493">
            <v>0</v>
          </cell>
        </row>
        <row r="494">
          <cell r="C494">
            <v>0</v>
          </cell>
        </row>
        <row r="495">
          <cell r="C495">
            <v>0</v>
          </cell>
        </row>
        <row r="496">
          <cell r="C496">
            <v>0</v>
          </cell>
        </row>
        <row r="497">
          <cell r="C497">
            <v>0</v>
          </cell>
        </row>
        <row r="498">
          <cell r="C498">
            <v>0</v>
          </cell>
        </row>
        <row r="499">
          <cell r="C499">
            <v>0</v>
          </cell>
        </row>
        <row r="500">
          <cell r="C500">
            <v>0</v>
          </cell>
        </row>
        <row r="501">
          <cell r="C501">
            <v>0</v>
          </cell>
        </row>
        <row r="502">
          <cell r="C502">
            <v>0</v>
          </cell>
        </row>
        <row r="503">
          <cell r="C503">
            <v>0</v>
          </cell>
        </row>
        <row r="504">
          <cell r="C504">
            <v>0</v>
          </cell>
        </row>
        <row r="505">
          <cell r="C505">
            <v>0</v>
          </cell>
        </row>
        <row r="506">
          <cell r="C506">
            <v>0</v>
          </cell>
        </row>
        <row r="507">
          <cell r="C507">
            <v>0</v>
          </cell>
        </row>
        <row r="508">
          <cell r="C508">
            <v>0</v>
          </cell>
        </row>
        <row r="509">
          <cell r="C509">
            <v>0</v>
          </cell>
        </row>
        <row r="510">
          <cell r="C510">
            <v>0</v>
          </cell>
        </row>
        <row r="511">
          <cell r="C511">
            <v>0</v>
          </cell>
        </row>
        <row r="512">
          <cell r="C512">
            <v>0</v>
          </cell>
        </row>
        <row r="513">
          <cell r="C513">
            <v>0</v>
          </cell>
        </row>
        <row r="514">
          <cell r="C514">
            <v>0</v>
          </cell>
        </row>
        <row r="515">
          <cell r="C515">
            <v>0</v>
          </cell>
        </row>
        <row r="516">
          <cell r="C516">
            <v>0</v>
          </cell>
        </row>
        <row r="517">
          <cell r="C517">
            <v>0</v>
          </cell>
        </row>
        <row r="518">
          <cell r="C518">
            <v>0</v>
          </cell>
        </row>
        <row r="519">
          <cell r="C519">
            <v>0</v>
          </cell>
        </row>
        <row r="520">
          <cell r="C520">
            <v>0</v>
          </cell>
        </row>
        <row r="521">
          <cell r="C521">
            <v>0</v>
          </cell>
        </row>
        <row r="522">
          <cell r="C522">
            <v>0</v>
          </cell>
        </row>
        <row r="523">
          <cell r="C523">
            <v>0</v>
          </cell>
        </row>
        <row r="524">
          <cell r="C524">
            <v>0</v>
          </cell>
        </row>
        <row r="525">
          <cell r="C525">
            <v>0</v>
          </cell>
        </row>
        <row r="526">
          <cell r="C526">
            <v>0</v>
          </cell>
        </row>
        <row r="527">
          <cell r="C527">
            <v>0</v>
          </cell>
        </row>
        <row r="528">
          <cell r="C528">
            <v>0</v>
          </cell>
        </row>
        <row r="529">
          <cell r="C529">
            <v>0</v>
          </cell>
        </row>
        <row r="530">
          <cell r="C530">
            <v>0</v>
          </cell>
        </row>
        <row r="531">
          <cell r="C531">
            <v>0</v>
          </cell>
        </row>
        <row r="532">
          <cell r="C532">
            <v>0</v>
          </cell>
        </row>
        <row r="533">
          <cell r="C533">
            <v>0</v>
          </cell>
        </row>
        <row r="534">
          <cell r="C534">
            <v>0</v>
          </cell>
        </row>
        <row r="535">
          <cell r="C535">
            <v>0</v>
          </cell>
        </row>
        <row r="536">
          <cell r="C536">
            <v>0</v>
          </cell>
        </row>
        <row r="537">
          <cell r="C537">
            <v>0</v>
          </cell>
        </row>
        <row r="538">
          <cell r="C538">
            <v>0</v>
          </cell>
        </row>
        <row r="539">
          <cell r="C539">
            <v>0</v>
          </cell>
        </row>
        <row r="540">
          <cell r="C540">
            <v>0</v>
          </cell>
        </row>
        <row r="541">
          <cell r="C541">
            <v>0</v>
          </cell>
        </row>
        <row r="542">
          <cell r="C542">
            <v>0</v>
          </cell>
        </row>
        <row r="543">
          <cell r="C543">
            <v>0</v>
          </cell>
        </row>
        <row r="544">
          <cell r="C544">
            <v>0</v>
          </cell>
        </row>
        <row r="545">
          <cell r="C545">
            <v>0</v>
          </cell>
        </row>
        <row r="546">
          <cell r="C546">
            <v>0</v>
          </cell>
        </row>
        <row r="547">
          <cell r="C547">
            <v>0</v>
          </cell>
        </row>
        <row r="548">
          <cell r="C548">
            <v>0</v>
          </cell>
        </row>
        <row r="549">
          <cell r="C549">
            <v>0</v>
          </cell>
        </row>
        <row r="550">
          <cell r="C550">
            <v>0</v>
          </cell>
        </row>
        <row r="551">
          <cell r="C551">
            <v>0</v>
          </cell>
        </row>
        <row r="552">
          <cell r="C552">
            <v>0</v>
          </cell>
        </row>
        <row r="553">
          <cell r="C553">
            <v>0</v>
          </cell>
        </row>
        <row r="554">
          <cell r="C554">
            <v>0</v>
          </cell>
        </row>
        <row r="555">
          <cell r="C555">
            <v>0</v>
          </cell>
        </row>
        <row r="556">
          <cell r="C556">
            <v>0</v>
          </cell>
        </row>
        <row r="557">
          <cell r="C557">
            <v>0</v>
          </cell>
        </row>
        <row r="558">
          <cell r="C558">
            <v>0</v>
          </cell>
        </row>
        <row r="559">
          <cell r="C559">
            <v>0</v>
          </cell>
        </row>
        <row r="560">
          <cell r="C560">
            <v>0</v>
          </cell>
        </row>
        <row r="561">
          <cell r="C561">
            <v>0</v>
          </cell>
        </row>
        <row r="562">
          <cell r="C562">
            <v>0</v>
          </cell>
        </row>
        <row r="563">
          <cell r="C563">
            <v>0</v>
          </cell>
        </row>
        <row r="564">
          <cell r="C564">
            <v>0</v>
          </cell>
        </row>
        <row r="565">
          <cell r="C565">
            <v>0</v>
          </cell>
        </row>
        <row r="566">
          <cell r="C566">
            <v>0</v>
          </cell>
        </row>
        <row r="567">
          <cell r="C567">
            <v>0</v>
          </cell>
        </row>
        <row r="568">
          <cell r="C568">
            <v>0</v>
          </cell>
        </row>
        <row r="569">
          <cell r="C569">
            <v>0</v>
          </cell>
        </row>
        <row r="570">
          <cell r="C570">
            <v>0</v>
          </cell>
        </row>
        <row r="571">
          <cell r="C571">
            <v>0</v>
          </cell>
        </row>
        <row r="572">
          <cell r="C572">
            <v>0</v>
          </cell>
        </row>
        <row r="573">
          <cell r="C573">
            <v>0</v>
          </cell>
        </row>
        <row r="574">
          <cell r="C574">
            <v>0</v>
          </cell>
        </row>
        <row r="575">
          <cell r="C575">
            <v>0</v>
          </cell>
        </row>
        <row r="576">
          <cell r="C576">
            <v>0</v>
          </cell>
        </row>
        <row r="577">
          <cell r="C577">
            <v>0</v>
          </cell>
        </row>
        <row r="578">
          <cell r="C578">
            <v>0</v>
          </cell>
        </row>
        <row r="579">
          <cell r="C579">
            <v>0</v>
          </cell>
        </row>
        <row r="580">
          <cell r="C580">
            <v>0</v>
          </cell>
        </row>
        <row r="581">
          <cell r="C581">
            <v>0</v>
          </cell>
        </row>
        <row r="582">
          <cell r="C582">
            <v>0</v>
          </cell>
        </row>
        <row r="583">
          <cell r="C583">
            <v>0</v>
          </cell>
        </row>
        <row r="584">
          <cell r="C584">
            <v>0</v>
          </cell>
        </row>
        <row r="585">
          <cell r="C585">
            <v>0</v>
          </cell>
        </row>
        <row r="586">
          <cell r="C586">
            <v>0</v>
          </cell>
        </row>
        <row r="587">
          <cell r="C587">
            <v>0</v>
          </cell>
        </row>
        <row r="588">
          <cell r="C588">
            <v>0</v>
          </cell>
        </row>
        <row r="589">
          <cell r="C589">
            <v>0</v>
          </cell>
        </row>
        <row r="590">
          <cell r="C590">
            <v>0</v>
          </cell>
        </row>
        <row r="591">
          <cell r="C591">
            <v>0</v>
          </cell>
        </row>
        <row r="592">
          <cell r="C592">
            <v>0</v>
          </cell>
        </row>
        <row r="593">
          <cell r="C593">
            <v>0</v>
          </cell>
        </row>
        <row r="594">
          <cell r="C594">
            <v>0</v>
          </cell>
        </row>
        <row r="595">
          <cell r="C595">
            <v>0</v>
          </cell>
        </row>
        <row r="596">
          <cell r="C596">
            <v>0</v>
          </cell>
        </row>
        <row r="597">
          <cell r="C597">
            <v>0</v>
          </cell>
        </row>
        <row r="598">
          <cell r="C598">
            <v>0</v>
          </cell>
        </row>
        <row r="599">
          <cell r="C599">
            <v>0</v>
          </cell>
        </row>
        <row r="600">
          <cell r="C600">
            <v>0</v>
          </cell>
        </row>
        <row r="601">
          <cell r="C601">
            <v>0</v>
          </cell>
        </row>
        <row r="602">
          <cell r="C602">
            <v>0</v>
          </cell>
        </row>
        <row r="603">
          <cell r="C603">
            <v>0</v>
          </cell>
        </row>
        <row r="604">
          <cell r="C604">
            <v>0</v>
          </cell>
        </row>
        <row r="605">
          <cell r="C605">
            <v>0</v>
          </cell>
        </row>
        <row r="606">
          <cell r="C606">
            <v>0</v>
          </cell>
        </row>
        <row r="607">
          <cell r="C607">
            <v>0</v>
          </cell>
        </row>
        <row r="608">
          <cell r="C608">
            <v>0</v>
          </cell>
        </row>
        <row r="609">
          <cell r="C609">
            <v>0</v>
          </cell>
        </row>
        <row r="610">
          <cell r="C610">
            <v>0</v>
          </cell>
        </row>
        <row r="611">
          <cell r="C611">
            <v>0</v>
          </cell>
        </row>
        <row r="612">
          <cell r="C612">
            <v>0</v>
          </cell>
        </row>
        <row r="613">
          <cell r="C613">
            <v>0</v>
          </cell>
        </row>
        <row r="614">
          <cell r="C614">
            <v>0</v>
          </cell>
        </row>
        <row r="615">
          <cell r="C615">
            <v>0</v>
          </cell>
        </row>
        <row r="616">
          <cell r="C616">
            <v>0</v>
          </cell>
        </row>
        <row r="617">
          <cell r="C617">
            <v>0</v>
          </cell>
        </row>
        <row r="618">
          <cell r="C618">
            <v>0</v>
          </cell>
        </row>
        <row r="619">
          <cell r="C619">
            <v>0</v>
          </cell>
        </row>
        <row r="620">
          <cell r="C620">
            <v>0</v>
          </cell>
        </row>
        <row r="621">
          <cell r="C621">
            <v>0</v>
          </cell>
        </row>
        <row r="622">
          <cell r="C622">
            <v>0</v>
          </cell>
        </row>
        <row r="623">
          <cell r="C623">
            <v>0</v>
          </cell>
        </row>
        <row r="624">
          <cell r="C624">
            <v>0</v>
          </cell>
        </row>
        <row r="625">
          <cell r="C625">
            <v>0</v>
          </cell>
        </row>
        <row r="626">
          <cell r="C626">
            <v>0</v>
          </cell>
        </row>
        <row r="627">
          <cell r="C627">
            <v>0</v>
          </cell>
        </row>
        <row r="628">
          <cell r="C628">
            <v>0</v>
          </cell>
        </row>
        <row r="629">
          <cell r="C629">
            <v>0</v>
          </cell>
        </row>
        <row r="630">
          <cell r="C630">
            <v>0</v>
          </cell>
        </row>
        <row r="631">
          <cell r="C631">
            <v>0</v>
          </cell>
        </row>
        <row r="632">
          <cell r="C632">
            <v>0</v>
          </cell>
        </row>
        <row r="633">
          <cell r="C633">
            <v>0</v>
          </cell>
        </row>
        <row r="634">
          <cell r="C634">
            <v>0</v>
          </cell>
        </row>
        <row r="635">
          <cell r="C635">
            <v>0</v>
          </cell>
        </row>
        <row r="636">
          <cell r="C636">
            <v>0</v>
          </cell>
        </row>
        <row r="637">
          <cell r="C637">
            <v>0</v>
          </cell>
        </row>
        <row r="638">
          <cell r="C638">
            <v>0</v>
          </cell>
        </row>
        <row r="639">
          <cell r="C639">
            <v>0</v>
          </cell>
        </row>
        <row r="640">
          <cell r="C640">
            <v>0</v>
          </cell>
        </row>
        <row r="641">
          <cell r="C641">
            <v>0</v>
          </cell>
        </row>
        <row r="642">
          <cell r="C642">
            <v>0</v>
          </cell>
        </row>
        <row r="643">
          <cell r="C643">
            <v>0</v>
          </cell>
        </row>
        <row r="644">
          <cell r="C644">
            <v>0</v>
          </cell>
        </row>
        <row r="645">
          <cell r="C645">
            <v>0</v>
          </cell>
        </row>
        <row r="646">
          <cell r="C646">
            <v>0</v>
          </cell>
        </row>
        <row r="647">
          <cell r="C647">
            <v>0</v>
          </cell>
        </row>
        <row r="648">
          <cell r="C648">
            <v>0</v>
          </cell>
        </row>
        <row r="649">
          <cell r="C649">
            <v>0</v>
          </cell>
        </row>
        <row r="650">
          <cell r="C650">
            <v>0</v>
          </cell>
        </row>
        <row r="651">
          <cell r="C651">
            <v>0</v>
          </cell>
        </row>
        <row r="652">
          <cell r="C652">
            <v>0</v>
          </cell>
        </row>
        <row r="653">
          <cell r="C653">
            <v>0</v>
          </cell>
        </row>
        <row r="654">
          <cell r="C654">
            <v>0</v>
          </cell>
        </row>
        <row r="655">
          <cell r="C655">
            <v>0</v>
          </cell>
        </row>
        <row r="656">
          <cell r="C656">
            <v>0</v>
          </cell>
        </row>
        <row r="657">
          <cell r="C657">
            <v>0</v>
          </cell>
        </row>
        <row r="658">
          <cell r="C658">
            <v>0</v>
          </cell>
        </row>
        <row r="659">
          <cell r="C659">
            <v>0</v>
          </cell>
        </row>
        <row r="660">
          <cell r="C660">
            <v>0</v>
          </cell>
        </row>
        <row r="661">
          <cell r="C661">
            <v>0</v>
          </cell>
        </row>
        <row r="662">
          <cell r="C662">
            <v>0</v>
          </cell>
        </row>
        <row r="663">
          <cell r="C663">
            <v>0</v>
          </cell>
        </row>
        <row r="664">
          <cell r="C664">
            <v>0</v>
          </cell>
        </row>
        <row r="665">
          <cell r="C665">
            <v>0</v>
          </cell>
        </row>
        <row r="666">
          <cell r="C666">
            <v>0</v>
          </cell>
        </row>
        <row r="667">
          <cell r="C667">
            <v>0</v>
          </cell>
        </row>
        <row r="668">
          <cell r="C668">
            <v>0</v>
          </cell>
        </row>
        <row r="669">
          <cell r="C669">
            <v>0</v>
          </cell>
        </row>
        <row r="670">
          <cell r="C670">
            <v>0</v>
          </cell>
        </row>
        <row r="671">
          <cell r="C671">
            <v>0</v>
          </cell>
        </row>
        <row r="672">
          <cell r="C672">
            <v>0</v>
          </cell>
        </row>
        <row r="673">
          <cell r="C673">
            <v>0</v>
          </cell>
        </row>
        <row r="674">
          <cell r="C674">
            <v>0</v>
          </cell>
        </row>
        <row r="675">
          <cell r="C675">
            <v>0</v>
          </cell>
        </row>
        <row r="676">
          <cell r="C676">
            <v>0</v>
          </cell>
        </row>
        <row r="677">
          <cell r="C677">
            <v>0</v>
          </cell>
        </row>
        <row r="678">
          <cell r="C678">
            <v>0</v>
          </cell>
        </row>
        <row r="679">
          <cell r="C679">
            <v>0</v>
          </cell>
        </row>
        <row r="680">
          <cell r="C680">
            <v>0</v>
          </cell>
        </row>
        <row r="681">
          <cell r="C681">
            <v>0</v>
          </cell>
        </row>
        <row r="682">
          <cell r="C682">
            <v>0</v>
          </cell>
        </row>
        <row r="683">
          <cell r="C683">
            <v>0</v>
          </cell>
        </row>
        <row r="684">
          <cell r="C684">
            <v>0</v>
          </cell>
        </row>
        <row r="685">
          <cell r="C685">
            <v>0</v>
          </cell>
        </row>
        <row r="686">
          <cell r="C686">
            <v>0</v>
          </cell>
        </row>
        <row r="687">
          <cell r="C687">
            <v>0</v>
          </cell>
        </row>
        <row r="688">
          <cell r="C688">
            <v>0</v>
          </cell>
        </row>
        <row r="689">
          <cell r="C689">
            <v>0</v>
          </cell>
        </row>
        <row r="690">
          <cell r="C690">
            <v>0</v>
          </cell>
        </row>
        <row r="691">
          <cell r="C691">
            <v>0</v>
          </cell>
        </row>
        <row r="692">
          <cell r="C692">
            <v>0</v>
          </cell>
        </row>
        <row r="693">
          <cell r="C693">
            <v>0</v>
          </cell>
        </row>
        <row r="694">
          <cell r="C694">
            <v>0</v>
          </cell>
        </row>
        <row r="695">
          <cell r="C695">
            <v>0</v>
          </cell>
        </row>
        <row r="696">
          <cell r="C696">
            <v>0</v>
          </cell>
        </row>
        <row r="697">
          <cell r="C697">
            <v>0</v>
          </cell>
        </row>
        <row r="698">
          <cell r="C698">
            <v>0</v>
          </cell>
        </row>
        <row r="699">
          <cell r="C699">
            <v>0</v>
          </cell>
        </row>
        <row r="700">
          <cell r="C700">
            <v>0</v>
          </cell>
        </row>
        <row r="701">
          <cell r="C701">
            <v>0</v>
          </cell>
        </row>
        <row r="702">
          <cell r="C702">
            <v>0</v>
          </cell>
        </row>
        <row r="703">
          <cell r="C703">
            <v>0</v>
          </cell>
        </row>
        <row r="704">
          <cell r="C704">
            <v>0</v>
          </cell>
        </row>
        <row r="705">
          <cell r="C705">
            <v>0</v>
          </cell>
        </row>
        <row r="706">
          <cell r="C706">
            <v>0</v>
          </cell>
        </row>
        <row r="707">
          <cell r="C707">
            <v>0</v>
          </cell>
        </row>
        <row r="708">
          <cell r="C708">
            <v>0</v>
          </cell>
        </row>
        <row r="709">
          <cell r="C709">
            <v>0</v>
          </cell>
        </row>
        <row r="710">
          <cell r="C710">
            <v>0</v>
          </cell>
        </row>
        <row r="711">
          <cell r="C711">
            <v>0</v>
          </cell>
        </row>
        <row r="712">
          <cell r="C712">
            <v>0</v>
          </cell>
        </row>
        <row r="713">
          <cell r="C713">
            <v>0</v>
          </cell>
        </row>
        <row r="714">
          <cell r="C714">
            <v>0</v>
          </cell>
        </row>
        <row r="715">
          <cell r="C715">
            <v>0</v>
          </cell>
        </row>
        <row r="716">
          <cell r="C716">
            <v>0</v>
          </cell>
        </row>
        <row r="717">
          <cell r="C717">
            <v>0</v>
          </cell>
        </row>
        <row r="718">
          <cell r="C718">
            <v>0</v>
          </cell>
        </row>
        <row r="719">
          <cell r="C719">
            <v>0</v>
          </cell>
        </row>
        <row r="720">
          <cell r="C720">
            <v>0</v>
          </cell>
        </row>
        <row r="721">
          <cell r="C721">
            <v>0</v>
          </cell>
        </row>
        <row r="722">
          <cell r="C722">
            <v>0</v>
          </cell>
        </row>
        <row r="723">
          <cell r="C723">
            <v>0</v>
          </cell>
        </row>
        <row r="724">
          <cell r="C724">
            <v>0</v>
          </cell>
        </row>
        <row r="725">
          <cell r="C725">
            <v>0</v>
          </cell>
        </row>
        <row r="726">
          <cell r="C726">
            <v>0</v>
          </cell>
        </row>
        <row r="727">
          <cell r="C727">
            <v>0</v>
          </cell>
        </row>
        <row r="728">
          <cell r="C728">
            <v>0</v>
          </cell>
        </row>
        <row r="729">
          <cell r="C729">
            <v>0</v>
          </cell>
        </row>
        <row r="730">
          <cell r="C730">
            <v>0</v>
          </cell>
        </row>
        <row r="731">
          <cell r="C731">
            <v>0</v>
          </cell>
        </row>
        <row r="732">
          <cell r="C732">
            <v>0</v>
          </cell>
        </row>
        <row r="733">
          <cell r="C733">
            <v>0</v>
          </cell>
        </row>
        <row r="734">
          <cell r="C734">
            <v>0</v>
          </cell>
        </row>
        <row r="735">
          <cell r="C735">
            <v>0</v>
          </cell>
        </row>
        <row r="736">
          <cell r="C736">
            <v>0</v>
          </cell>
        </row>
        <row r="737">
          <cell r="C737">
            <v>0</v>
          </cell>
        </row>
        <row r="738">
          <cell r="C738">
            <v>0</v>
          </cell>
        </row>
        <row r="739">
          <cell r="C739">
            <v>0</v>
          </cell>
        </row>
        <row r="740">
          <cell r="C740">
            <v>0</v>
          </cell>
        </row>
        <row r="741">
          <cell r="C741">
            <v>0</v>
          </cell>
        </row>
        <row r="742">
          <cell r="C742">
            <v>0</v>
          </cell>
        </row>
        <row r="743">
          <cell r="C743">
            <v>0</v>
          </cell>
        </row>
        <row r="744">
          <cell r="C744">
            <v>0</v>
          </cell>
        </row>
        <row r="745">
          <cell r="C745">
            <v>0</v>
          </cell>
        </row>
        <row r="746">
          <cell r="C746">
            <v>0</v>
          </cell>
        </row>
        <row r="747">
          <cell r="C747">
            <v>0</v>
          </cell>
        </row>
        <row r="748">
          <cell r="C748">
            <v>0</v>
          </cell>
        </row>
        <row r="749">
          <cell r="C749">
            <v>0</v>
          </cell>
        </row>
        <row r="750">
          <cell r="C750">
            <v>0</v>
          </cell>
        </row>
        <row r="751">
          <cell r="C751">
            <v>0</v>
          </cell>
        </row>
        <row r="752">
          <cell r="C752">
            <v>0</v>
          </cell>
        </row>
        <row r="753">
          <cell r="C753">
            <v>0</v>
          </cell>
        </row>
        <row r="754">
          <cell r="C754">
            <v>0</v>
          </cell>
        </row>
        <row r="755">
          <cell r="C755">
            <v>0</v>
          </cell>
        </row>
        <row r="756">
          <cell r="C756">
            <v>0</v>
          </cell>
        </row>
        <row r="757">
          <cell r="C757">
            <v>0</v>
          </cell>
        </row>
        <row r="758">
          <cell r="C758">
            <v>0</v>
          </cell>
        </row>
        <row r="759">
          <cell r="C759">
            <v>0</v>
          </cell>
        </row>
        <row r="760">
          <cell r="C760">
            <v>0</v>
          </cell>
        </row>
        <row r="761">
          <cell r="C761">
            <v>0</v>
          </cell>
        </row>
        <row r="762">
          <cell r="C762">
            <v>0</v>
          </cell>
        </row>
        <row r="763">
          <cell r="C763">
            <v>0</v>
          </cell>
        </row>
        <row r="764">
          <cell r="C764">
            <v>0</v>
          </cell>
        </row>
        <row r="765">
          <cell r="C765">
            <v>0</v>
          </cell>
        </row>
        <row r="766">
          <cell r="C766">
            <v>0</v>
          </cell>
        </row>
        <row r="767">
          <cell r="C767">
            <v>0</v>
          </cell>
        </row>
        <row r="768">
          <cell r="C768">
            <v>0</v>
          </cell>
        </row>
        <row r="769">
          <cell r="C769">
            <v>0</v>
          </cell>
        </row>
        <row r="770">
          <cell r="C770">
            <v>0</v>
          </cell>
        </row>
        <row r="771">
          <cell r="C771">
            <v>0</v>
          </cell>
        </row>
        <row r="772">
          <cell r="C772">
            <v>0</v>
          </cell>
        </row>
        <row r="773">
          <cell r="C773">
            <v>0</v>
          </cell>
        </row>
        <row r="774">
          <cell r="C774">
            <v>0</v>
          </cell>
        </row>
        <row r="775">
          <cell r="C775">
            <v>0</v>
          </cell>
        </row>
        <row r="776">
          <cell r="C776">
            <v>0</v>
          </cell>
        </row>
        <row r="777">
          <cell r="C777">
            <v>0</v>
          </cell>
        </row>
        <row r="778">
          <cell r="C778">
            <v>0</v>
          </cell>
        </row>
        <row r="779">
          <cell r="C779">
            <v>0</v>
          </cell>
        </row>
        <row r="780">
          <cell r="C780">
            <v>0</v>
          </cell>
        </row>
        <row r="781">
          <cell r="C781">
            <v>0</v>
          </cell>
        </row>
        <row r="782">
          <cell r="C782">
            <v>0</v>
          </cell>
        </row>
        <row r="783">
          <cell r="C783">
            <v>0</v>
          </cell>
        </row>
        <row r="784">
          <cell r="C784">
            <v>0</v>
          </cell>
        </row>
        <row r="785">
          <cell r="C785">
            <v>0</v>
          </cell>
        </row>
        <row r="786">
          <cell r="C786">
            <v>0</v>
          </cell>
        </row>
        <row r="787">
          <cell r="C787">
            <v>0</v>
          </cell>
        </row>
        <row r="788">
          <cell r="C788">
            <v>0</v>
          </cell>
        </row>
        <row r="789">
          <cell r="C789">
            <v>0</v>
          </cell>
        </row>
        <row r="790">
          <cell r="C790">
            <v>0</v>
          </cell>
        </row>
        <row r="791">
          <cell r="C791">
            <v>0</v>
          </cell>
        </row>
        <row r="792">
          <cell r="C792">
            <v>0</v>
          </cell>
        </row>
        <row r="793">
          <cell r="C793">
            <v>0</v>
          </cell>
        </row>
        <row r="794">
          <cell r="C794">
            <v>0</v>
          </cell>
        </row>
        <row r="795">
          <cell r="C795">
            <v>0</v>
          </cell>
        </row>
        <row r="796">
          <cell r="C796">
            <v>0</v>
          </cell>
        </row>
        <row r="797">
          <cell r="C797">
            <v>0</v>
          </cell>
        </row>
        <row r="798">
          <cell r="C798">
            <v>0</v>
          </cell>
        </row>
        <row r="799">
          <cell r="C799">
            <v>0</v>
          </cell>
        </row>
        <row r="800">
          <cell r="C800">
            <v>0</v>
          </cell>
        </row>
        <row r="801">
          <cell r="C801">
            <v>0</v>
          </cell>
        </row>
        <row r="802">
          <cell r="C802">
            <v>0</v>
          </cell>
        </row>
        <row r="803">
          <cell r="C803">
            <v>0</v>
          </cell>
        </row>
        <row r="804">
          <cell r="C804">
            <v>0</v>
          </cell>
        </row>
        <row r="805">
          <cell r="C805">
            <v>0</v>
          </cell>
        </row>
        <row r="806">
          <cell r="C806">
            <v>0</v>
          </cell>
        </row>
        <row r="807">
          <cell r="C807">
            <v>0</v>
          </cell>
        </row>
        <row r="808">
          <cell r="C808">
            <v>0</v>
          </cell>
        </row>
        <row r="809">
          <cell r="C809">
            <v>0</v>
          </cell>
        </row>
        <row r="810">
          <cell r="C810">
            <v>0</v>
          </cell>
        </row>
        <row r="811">
          <cell r="C811">
            <v>0</v>
          </cell>
        </row>
        <row r="812">
          <cell r="C812">
            <v>0</v>
          </cell>
        </row>
        <row r="813">
          <cell r="C813">
            <v>0</v>
          </cell>
        </row>
        <row r="814">
          <cell r="C814">
            <v>0</v>
          </cell>
        </row>
        <row r="815">
          <cell r="C815">
            <v>0</v>
          </cell>
        </row>
        <row r="816">
          <cell r="C816">
            <v>0</v>
          </cell>
        </row>
        <row r="817">
          <cell r="C817">
            <v>0</v>
          </cell>
        </row>
        <row r="818">
          <cell r="C818">
            <v>0</v>
          </cell>
        </row>
        <row r="819">
          <cell r="C819">
            <v>0</v>
          </cell>
        </row>
        <row r="820">
          <cell r="C820">
            <v>0</v>
          </cell>
        </row>
        <row r="821">
          <cell r="C821">
            <v>0</v>
          </cell>
        </row>
        <row r="822">
          <cell r="C822">
            <v>0</v>
          </cell>
        </row>
        <row r="823">
          <cell r="C823">
            <v>0</v>
          </cell>
        </row>
        <row r="824">
          <cell r="C824">
            <v>0</v>
          </cell>
        </row>
        <row r="825">
          <cell r="C825">
            <v>0</v>
          </cell>
        </row>
        <row r="826">
          <cell r="C826">
            <v>0</v>
          </cell>
        </row>
        <row r="827">
          <cell r="C827">
            <v>0</v>
          </cell>
        </row>
        <row r="828">
          <cell r="C828">
            <v>0</v>
          </cell>
        </row>
        <row r="829">
          <cell r="C829">
            <v>0</v>
          </cell>
        </row>
        <row r="830">
          <cell r="C830">
            <v>0</v>
          </cell>
        </row>
        <row r="831">
          <cell r="C831">
            <v>0</v>
          </cell>
        </row>
        <row r="832">
          <cell r="C832">
            <v>0</v>
          </cell>
        </row>
        <row r="833">
          <cell r="C833">
            <v>0</v>
          </cell>
        </row>
        <row r="834">
          <cell r="C834">
            <v>0</v>
          </cell>
        </row>
        <row r="835">
          <cell r="C835">
            <v>0</v>
          </cell>
        </row>
        <row r="836">
          <cell r="C836">
            <v>0</v>
          </cell>
        </row>
        <row r="837">
          <cell r="C837">
            <v>0</v>
          </cell>
        </row>
        <row r="838">
          <cell r="C838">
            <v>0</v>
          </cell>
        </row>
        <row r="839">
          <cell r="C839">
            <v>0</v>
          </cell>
        </row>
        <row r="840">
          <cell r="C840">
            <v>0</v>
          </cell>
        </row>
        <row r="841">
          <cell r="C841">
            <v>0</v>
          </cell>
        </row>
        <row r="842">
          <cell r="C842">
            <v>0</v>
          </cell>
        </row>
        <row r="843">
          <cell r="C843">
            <v>0</v>
          </cell>
        </row>
        <row r="844">
          <cell r="C844">
            <v>0</v>
          </cell>
        </row>
        <row r="845">
          <cell r="C845">
            <v>0</v>
          </cell>
        </row>
        <row r="846">
          <cell r="C846">
            <v>0</v>
          </cell>
        </row>
        <row r="847">
          <cell r="C847">
            <v>0</v>
          </cell>
        </row>
        <row r="848">
          <cell r="C848">
            <v>0</v>
          </cell>
        </row>
        <row r="849">
          <cell r="C849">
            <v>0</v>
          </cell>
        </row>
        <row r="850">
          <cell r="C850">
            <v>0</v>
          </cell>
        </row>
        <row r="851">
          <cell r="C851">
            <v>0</v>
          </cell>
        </row>
        <row r="852">
          <cell r="C852">
            <v>0</v>
          </cell>
        </row>
        <row r="853">
          <cell r="C853">
            <v>0</v>
          </cell>
        </row>
        <row r="854">
          <cell r="C854">
            <v>0</v>
          </cell>
        </row>
        <row r="855">
          <cell r="C855">
            <v>0</v>
          </cell>
        </row>
        <row r="856">
          <cell r="C856">
            <v>0</v>
          </cell>
        </row>
        <row r="857">
          <cell r="C857">
            <v>0</v>
          </cell>
        </row>
        <row r="858">
          <cell r="C858">
            <v>0</v>
          </cell>
        </row>
        <row r="859">
          <cell r="C859">
            <v>0</v>
          </cell>
        </row>
        <row r="860">
          <cell r="C860">
            <v>0</v>
          </cell>
        </row>
        <row r="861">
          <cell r="C861">
            <v>0</v>
          </cell>
        </row>
        <row r="862">
          <cell r="C862">
            <v>0</v>
          </cell>
        </row>
        <row r="863">
          <cell r="C863">
            <v>0</v>
          </cell>
        </row>
        <row r="864">
          <cell r="C864">
            <v>0</v>
          </cell>
        </row>
        <row r="865">
          <cell r="C865">
            <v>0</v>
          </cell>
        </row>
        <row r="866">
          <cell r="C866">
            <v>0</v>
          </cell>
        </row>
        <row r="867">
          <cell r="C867">
            <v>0</v>
          </cell>
        </row>
        <row r="868">
          <cell r="C868">
            <v>0</v>
          </cell>
        </row>
        <row r="869">
          <cell r="C869">
            <v>0</v>
          </cell>
        </row>
        <row r="870">
          <cell r="C870">
            <v>0</v>
          </cell>
        </row>
        <row r="871">
          <cell r="C871">
            <v>0</v>
          </cell>
        </row>
        <row r="872">
          <cell r="C872">
            <v>0</v>
          </cell>
        </row>
        <row r="873">
          <cell r="C873">
            <v>0</v>
          </cell>
        </row>
        <row r="874">
          <cell r="C874">
            <v>0</v>
          </cell>
        </row>
        <row r="875">
          <cell r="C875">
            <v>0</v>
          </cell>
        </row>
        <row r="876">
          <cell r="C876">
            <v>0</v>
          </cell>
        </row>
        <row r="877">
          <cell r="C877">
            <v>0</v>
          </cell>
        </row>
        <row r="878">
          <cell r="C878">
            <v>0</v>
          </cell>
        </row>
        <row r="879">
          <cell r="C879">
            <v>0</v>
          </cell>
        </row>
        <row r="880">
          <cell r="C880">
            <v>0</v>
          </cell>
        </row>
        <row r="881">
          <cell r="C881">
            <v>0</v>
          </cell>
        </row>
        <row r="882">
          <cell r="C882">
            <v>0</v>
          </cell>
        </row>
        <row r="883">
          <cell r="C883">
            <v>0</v>
          </cell>
        </row>
        <row r="884">
          <cell r="C884">
            <v>0</v>
          </cell>
        </row>
        <row r="885">
          <cell r="C885">
            <v>0</v>
          </cell>
        </row>
        <row r="886">
          <cell r="C886">
            <v>0</v>
          </cell>
        </row>
        <row r="887">
          <cell r="C887">
            <v>0</v>
          </cell>
        </row>
        <row r="888">
          <cell r="C888">
            <v>0</v>
          </cell>
        </row>
        <row r="889">
          <cell r="C889">
            <v>0</v>
          </cell>
        </row>
        <row r="890">
          <cell r="C890">
            <v>0</v>
          </cell>
        </row>
        <row r="891">
          <cell r="C891">
            <v>0</v>
          </cell>
        </row>
        <row r="892">
          <cell r="C892">
            <v>0</v>
          </cell>
        </row>
        <row r="893">
          <cell r="C893">
            <v>0</v>
          </cell>
        </row>
        <row r="894">
          <cell r="C894">
            <v>0</v>
          </cell>
        </row>
        <row r="895">
          <cell r="C895">
            <v>0</v>
          </cell>
        </row>
        <row r="896">
          <cell r="C896">
            <v>0</v>
          </cell>
        </row>
        <row r="897">
          <cell r="C897">
            <v>0</v>
          </cell>
        </row>
        <row r="898">
          <cell r="C898">
            <v>0</v>
          </cell>
        </row>
        <row r="899">
          <cell r="C899">
            <v>0</v>
          </cell>
        </row>
        <row r="900">
          <cell r="C900">
            <v>0</v>
          </cell>
        </row>
        <row r="901">
          <cell r="C901">
            <v>0</v>
          </cell>
        </row>
        <row r="902">
          <cell r="C902">
            <v>0</v>
          </cell>
        </row>
        <row r="903">
          <cell r="C903">
            <v>0</v>
          </cell>
        </row>
        <row r="904">
          <cell r="C904">
            <v>0</v>
          </cell>
        </row>
        <row r="905">
          <cell r="C905">
            <v>0</v>
          </cell>
        </row>
        <row r="906">
          <cell r="C906">
            <v>0</v>
          </cell>
        </row>
        <row r="907">
          <cell r="C907">
            <v>0</v>
          </cell>
        </row>
        <row r="908">
          <cell r="C908">
            <v>0</v>
          </cell>
        </row>
        <row r="909">
          <cell r="C909">
            <v>0</v>
          </cell>
        </row>
        <row r="910">
          <cell r="C910">
            <v>0</v>
          </cell>
        </row>
        <row r="911">
          <cell r="C911">
            <v>0</v>
          </cell>
        </row>
        <row r="912">
          <cell r="C912">
            <v>0</v>
          </cell>
        </row>
        <row r="913">
          <cell r="C913">
            <v>0</v>
          </cell>
        </row>
        <row r="914">
          <cell r="C914">
            <v>0</v>
          </cell>
        </row>
        <row r="915">
          <cell r="C915">
            <v>0</v>
          </cell>
        </row>
        <row r="916">
          <cell r="C916">
            <v>0</v>
          </cell>
        </row>
        <row r="917">
          <cell r="C917">
            <v>0</v>
          </cell>
        </row>
        <row r="918">
          <cell r="C918">
            <v>0</v>
          </cell>
        </row>
        <row r="919">
          <cell r="C919">
            <v>0</v>
          </cell>
        </row>
        <row r="920">
          <cell r="C920">
            <v>0</v>
          </cell>
        </row>
        <row r="921">
          <cell r="C921">
            <v>0</v>
          </cell>
        </row>
        <row r="922">
          <cell r="C922">
            <v>0</v>
          </cell>
        </row>
        <row r="923">
          <cell r="C923">
            <v>0</v>
          </cell>
        </row>
        <row r="924">
          <cell r="C924">
            <v>0</v>
          </cell>
        </row>
        <row r="925">
          <cell r="C925">
            <v>0</v>
          </cell>
        </row>
        <row r="926">
          <cell r="C926">
            <v>0</v>
          </cell>
        </row>
        <row r="927">
          <cell r="C927">
            <v>0</v>
          </cell>
        </row>
        <row r="928">
          <cell r="C928">
            <v>0</v>
          </cell>
        </row>
        <row r="929">
          <cell r="C929">
            <v>0</v>
          </cell>
        </row>
        <row r="930">
          <cell r="C930">
            <v>0</v>
          </cell>
        </row>
        <row r="931">
          <cell r="C931">
            <v>0</v>
          </cell>
        </row>
        <row r="932">
          <cell r="C932">
            <v>0</v>
          </cell>
        </row>
        <row r="933">
          <cell r="C933">
            <v>0</v>
          </cell>
        </row>
        <row r="934">
          <cell r="C934">
            <v>0</v>
          </cell>
        </row>
        <row r="935">
          <cell r="C935">
            <v>0</v>
          </cell>
        </row>
        <row r="936">
          <cell r="C936">
            <v>0</v>
          </cell>
        </row>
        <row r="937">
          <cell r="C937">
            <v>0</v>
          </cell>
        </row>
        <row r="938">
          <cell r="C938">
            <v>0</v>
          </cell>
        </row>
        <row r="939">
          <cell r="C939">
            <v>0</v>
          </cell>
        </row>
        <row r="940">
          <cell r="C940">
            <v>0</v>
          </cell>
        </row>
        <row r="941">
          <cell r="C941">
            <v>0</v>
          </cell>
        </row>
        <row r="942">
          <cell r="C942">
            <v>0</v>
          </cell>
        </row>
        <row r="943">
          <cell r="C943">
            <v>0</v>
          </cell>
        </row>
        <row r="944">
          <cell r="C944">
            <v>0</v>
          </cell>
        </row>
        <row r="945">
          <cell r="C945">
            <v>0</v>
          </cell>
        </row>
        <row r="946">
          <cell r="C946">
            <v>0</v>
          </cell>
        </row>
        <row r="947">
          <cell r="C947">
            <v>0</v>
          </cell>
        </row>
        <row r="948">
          <cell r="C948">
            <v>0</v>
          </cell>
        </row>
        <row r="949">
          <cell r="C949">
            <v>0</v>
          </cell>
        </row>
        <row r="950">
          <cell r="C950">
            <v>0</v>
          </cell>
        </row>
        <row r="951">
          <cell r="C951">
            <v>0</v>
          </cell>
        </row>
        <row r="952">
          <cell r="C952">
            <v>0</v>
          </cell>
        </row>
        <row r="953">
          <cell r="C953">
            <v>0</v>
          </cell>
        </row>
        <row r="954">
          <cell r="C954">
            <v>0</v>
          </cell>
        </row>
        <row r="955">
          <cell r="C955">
            <v>0</v>
          </cell>
        </row>
        <row r="956">
          <cell r="C956">
            <v>0</v>
          </cell>
        </row>
        <row r="957">
          <cell r="C957">
            <v>0</v>
          </cell>
        </row>
        <row r="958">
          <cell r="C958">
            <v>0</v>
          </cell>
        </row>
        <row r="959">
          <cell r="C959">
            <v>0</v>
          </cell>
        </row>
        <row r="960">
          <cell r="C960">
            <v>0</v>
          </cell>
        </row>
        <row r="961">
          <cell r="C961">
            <v>0</v>
          </cell>
        </row>
        <row r="962">
          <cell r="C962">
            <v>0</v>
          </cell>
        </row>
        <row r="963">
          <cell r="C963">
            <v>0</v>
          </cell>
        </row>
        <row r="964">
          <cell r="C964">
            <v>0</v>
          </cell>
        </row>
        <row r="965">
          <cell r="C965">
            <v>0</v>
          </cell>
        </row>
        <row r="966">
          <cell r="C966">
            <v>0</v>
          </cell>
        </row>
        <row r="967">
          <cell r="C967">
            <v>0</v>
          </cell>
        </row>
        <row r="968">
          <cell r="C968">
            <v>0</v>
          </cell>
        </row>
        <row r="969">
          <cell r="C969">
            <v>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0</v>
          </cell>
        </row>
        <row r="974">
          <cell r="C974">
            <v>0</v>
          </cell>
        </row>
        <row r="975">
          <cell r="C975">
            <v>0</v>
          </cell>
        </row>
        <row r="976">
          <cell r="C976">
            <v>0</v>
          </cell>
        </row>
        <row r="977">
          <cell r="C977">
            <v>0</v>
          </cell>
        </row>
        <row r="978">
          <cell r="C978">
            <v>0</v>
          </cell>
        </row>
        <row r="979">
          <cell r="C979">
            <v>0</v>
          </cell>
        </row>
        <row r="980">
          <cell r="C980">
            <v>0</v>
          </cell>
        </row>
        <row r="981">
          <cell r="C981">
            <v>0</v>
          </cell>
        </row>
        <row r="982">
          <cell r="C982">
            <v>0</v>
          </cell>
        </row>
        <row r="983">
          <cell r="C983">
            <v>0</v>
          </cell>
        </row>
        <row r="984">
          <cell r="C984">
            <v>0</v>
          </cell>
        </row>
        <row r="985">
          <cell r="C985">
            <v>0</v>
          </cell>
        </row>
        <row r="986">
          <cell r="C986">
            <v>0</v>
          </cell>
        </row>
        <row r="987">
          <cell r="C987">
            <v>0</v>
          </cell>
        </row>
        <row r="988">
          <cell r="C988">
            <v>0</v>
          </cell>
        </row>
        <row r="989">
          <cell r="C989">
            <v>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0</v>
          </cell>
        </row>
      </sheetData>
      <sheetData sheetId="5">
        <row r="5">
          <cell r="A5" t="str">
            <v>ABRAZADERA DOBLE ALA 1,5"</v>
          </cell>
        </row>
      </sheetData>
      <sheetData sheetId="6">
        <row r="583">
          <cell r="G583" t="str">
            <v>M3</v>
          </cell>
        </row>
      </sheetData>
      <sheetData sheetId="7"/>
      <sheetData sheetId="8">
        <row r="8">
          <cell r="B8" t="str">
            <v>ACTIVIDADES PRELIMINARES</v>
          </cell>
        </row>
        <row r="9">
          <cell r="B9" t="str">
            <v>LOCALIZACION Y REPLANTEO</v>
          </cell>
          <cell r="C9" t="str">
            <v>M2</v>
          </cell>
        </row>
        <row r="10">
          <cell r="B10" t="str">
            <v>CERRAMIENTO CON POLISOMBRA Y GUADUA</v>
          </cell>
          <cell r="C10" t="str">
            <v>ML</v>
          </cell>
        </row>
        <row r="11">
          <cell r="B11" t="str">
            <v>CAMPAMENTO</v>
          </cell>
          <cell r="C11" t="str">
            <v>UND</v>
          </cell>
        </row>
        <row r="12">
          <cell r="B12" t="str">
            <v>DESCAPOTE Y LIMPEZA DE TERRENO</v>
          </cell>
          <cell r="C12" t="str">
            <v>M2</v>
          </cell>
        </row>
        <row r="13">
          <cell r="B13" t="str">
            <v>SUBTOTAL</v>
          </cell>
        </row>
        <row r="14">
          <cell r="B14" t="str">
            <v>EXCAVACIONES Y RELLENOS</v>
          </cell>
        </row>
        <row r="15">
          <cell r="B15" t="str">
            <v>EXCAVACION A MANO EN MATERIAL COMUN</v>
          </cell>
          <cell r="C15" t="str">
            <v>M3</v>
          </cell>
        </row>
        <row r="16">
          <cell r="B16" t="str">
            <v>DESALOJO DE MATERIAL SOBRANTE</v>
          </cell>
          <cell r="C16" t="str">
            <v>M3</v>
          </cell>
        </row>
        <row r="17">
          <cell r="B17" t="str">
            <v>MEJORAMIENTO DE SUELO CON RECEBO-CEMENTO</v>
          </cell>
          <cell r="C17" t="str">
            <v>M3</v>
          </cell>
        </row>
        <row r="18">
          <cell r="B18" t="str">
            <v>RECEBO CAMPACTADO PARA RELLENOS</v>
          </cell>
          <cell r="C18" t="str">
            <v>M3</v>
          </cell>
        </row>
        <row r="19">
          <cell r="B19" t="str">
            <v>RELLENOS CON MATERIAL DE SITIO</v>
          </cell>
          <cell r="C19" t="str">
            <v>M3</v>
          </cell>
        </row>
        <row r="20">
          <cell r="B20" t="str">
            <v>SUBTOTAL</v>
          </cell>
        </row>
        <row r="21">
          <cell r="B21" t="str">
            <v>ACEROS Y CONCRETOS</v>
          </cell>
        </row>
        <row r="22">
          <cell r="B22" t="str">
            <v>SOLADO DE LIMPIEZA</v>
          </cell>
          <cell r="C22" t="str">
            <v>M3</v>
          </cell>
        </row>
        <row r="23">
          <cell r="B23" t="str">
            <v>CONCRETO PARA ZAPATAS</v>
          </cell>
          <cell r="C23" t="str">
            <v>M3</v>
          </cell>
        </row>
        <row r="24">
          <cell r="B24" t="str">
            <v>CONCRETO VIGA DE CIMENTACION</v>
          </cell>
          <cell r="C24" t="str">
            <v>M3</v>
          </cell>
        </row>
        <row r="25">
          <cell r="B25" t="str">
            <v>CONCRETO PARA COLUMNAS</v>
          </cell>
          <cell r="C25" t="str">
            <v>M3</v>
          </cell>
        </row>
        <row r="26">
          <cell r="B26" t="str">
            <v>CONCRETO PARA ESTRUCTURAS DE CONFINAMIENTO DE MUROS</v>
          </cell>
          <cell r="C26" t="str">
            <v>M3</v>
          </cell>
        </row>
        <row r="27">
          <cell r="B27" t="str">
            <v>CONCRETO VIGA AEREA</v>
          </cell>
          <cell r="C27" t="str">
            <v>M3</v>
          </cell>
        </row>
        <row r="28">
          <cell r="B28" t="str">
            <v>CONCRETO PARA LOSA DE ENTREPISO EN METALDECK</v>
          </cell>
          <cell r="C28" t="str">
            <v>M3</v>
          </cell>
        </row>
        <row r="29">
          <cell r="B29" t="str">
            <v>CONCRETO PARA VIGA CINTA</v>
          </cell>
          <cell r="C29" t="str">
            <v>M3</v>
          </cell>
        </row>
        <row r="30">
          <cell r="B30" t="str">
            <v>CONCRETO PARA ESCALERAS</v>
          </cell>
          <cell r="C30" t="str">
            <v>M3</v>
          </cell>
        </row>
        <row r="31">
          <cell r="B31" t="str">
            <v>CONCRETO PARA PISOS e= 10 Cm</v>
          </cell>
          <cell r="C31" t="str">
            <v>M3</v>
          </cell>
        </row>
        <row r="32">
          <cell r="B32" t="str">
            <v>CONCRETO PARA LOSA DE POLIDEPORTIVO e = 12 Cm</v>
          </cell>
          <cell r="C32" t="str">
            <v>M3</v>
          </cell>
        </row>
        <row r="33">
          <cell r="B33" t="str">
            <v>CONCRETO PARA ANDENES e = 10 cm</v>
          </cell>
          <cell r="C33" t="str">
            <v>M3</v>
          </cell>
        </row>
        <row r="34">
          <cell r="B34" t="str">
            <v>CONCRETO PARA ALFAJIAS</v>
          </cell>
          <cell r="C34" t="str">
            <v>ML</v>
          </cell>
        </row>
        <row r="35">
          <cell r="B35" t="str">
            <v>CONCRETO PARA MESONES</v>
          </cell>
          <cell r="C35" t="str">
            <v>M2</v>
          </cell>
        </row>
        <row r="36">
          <cell r="B36" t="str">
            <v>CONCRETO CICLOPEO</v>
          </cell>
          <cell r="C36" t="str">
            <v>M3</v>
          </cell>
        </row>
        <row r="37">
          <cell r="B37" t="str">
            <v>ACERO DE REFUERZO 60000 PSI</v>
          </cell>
          <cell r="C37" t="str">
            <v>KG</v>
          </cell>
        </row>
        <row r="38">
          <cell r="B38" t="str">
            <v>LAMINA METALDECK CALIBRE 22, INC MALLA ELECTROSOLDADA 5 MM</v>
          </cell>
          <cell r="C38" t="str">
            <v>M2</v>
          </cell>
        </row>
        <row r="39">
          <cell r="B39" t="str">
            <v>CORREA PHR 220X80X3MM CAJON</v>
          </cell>
          <cell r="C39" t="str">
            <v>ML</v>
          </cell>
        </row>
        <row r="40">
          <cell r="B40" t="str">
            <v>CORREA PHR 160X60X2,5 SENCILLO</v>
          </cell>
          <cell r="C40" t="str">
            <v>ML</v>
          </cell>
        </row>
        <row r="41">
          <cell r="B41" t="str">
            <v>CORREA PHR 160X60X2,5 CAJON</v>
          </cell>
          <cell r="C41" t="str">
            <v>ML</v>
          </cell>
        </row>
        <row r="42">
          <cell r="B42" t="str">
            <v>CORREA PHR 160X60X3 SENCILLO</v>
          </cell>
          <cell r="C42" t="str">
            <v>ML</v>
          </cell>
        </row>
        <row r="43">
          <cell r="B43" t="str">
            <v>CORREA PHR 160X60X3 CAJON</v>
          </cell>
          <cell r="C43" t="str">
            <v>ML</v>
          </cell>
        </row>
        <row r="44">
          <cell r="B44" t="str">
            <v>SUBTOTAL</v>
          </cell>
        </row>
        <row r="45">
          <cell r="B45" t="str">
            <v>MAMPOSTERIA Y REPELLOS</v>
          </cell>
        </row>
        <row r="46">
          <cell r="B46" t="str">
            <v>MURO EN SOGA LADRILLO TOLETE COMUN</v>
          </cell>
          <cell r="C46" t="str">
            <v>M2</v>
          </cell>
        </row>
        <row r="47">
          <cell r="B47" t="str">
            <v>REPELLO PARA MUROS Y ESTRUCTURA</v>
          </cell>
          <cell r="C47" t="str">
            <v>M2</v>
          </cell>
        </row>
        <row r="48">
          <cell r="B48" t="str">
            <v>REPELLO IMPERMEABILIZADO</v>
          </cell>
          <cell r="C48" t="str">
            <v>M2</v>
          </cell>
        </row>
        <row r="49">
          <cell r="B49" t="str">
            <v>REPELLO PARA PISOS</v>
          </cell>
          <cell r="C49" t="str">
            <v>M2</v>
          </cell>
        </row>
        <row r="50">
          <cell r="B50" t="str">
            <v>SUBTOTAL</v>
          </cell>
        </row>
        <row r="51">
          <cell r="B51" t="str">
            <v>INSTALACIONES HIDRAULICAS</v>
          </cell>
        </row>
        <row r="52">
          <cell r="B52" t="str">
            <v>ACOMETIDA HIDRAULICA 1"</v>
          </cell>
          <cell r="C52" t="str">
            <v>ML</v>
          </cell>
        </row>
        <row r="53">
          <cell r="B53" t="str">
            <v>RED PVC 1/2" RDE 21</v>
          </cell>
          <cell r="C53" t="str">
            <v>ML</v>
          </cell>
        </row>
        <row r="54">
          <cell r="B54" t="str">
            <v>RED PVC 3/4" RDE 21</v>
          </cell>
          <cell r="C54" t="str">
            <v>ML</v>
          </cell>
        </row>
        <row r="55">
          <cell r="B55" t="str">
            <v>PUNTO HIDRAULICO 1/2 PVC</v>
          </cell>
          <cell r="C55" t="str">
            <v>UND</v>
          </cell>
        </row>
        <row r="56">
          <cell r="B56" t="str">
            <v>LLAVE DE PASO 1/2</v>
          </cell>
          <cell r="C56" t="str">
            <v>UND</v>
          </cell>
        </row>
        <row r="57">
          <cell r="B57" t="str">
            <v>TANQUE ALMACENAMIENTO 2000 LTS</v>
          </cell>
          <cell r="C57" t="str">
            <v>UND</v>
          </cell>
        </row>
        <row r="58">
          <cell r="B58" t="str">
            <v>SUBTOTAL</v>
          </cell>
        </row>
        <row r="59">
          <cell r="B59" t="str">
            <v>INSTALACIONES SANITARIAS</v>
          </cell>
        </row>
        <row r="60">
          <cell r="B60" t="str">
            <v>TRAMPA DE GRASAS</v>
          </cell>
          <cell r="C60" t="str">
            <v>UND</v>
          </cell>
        </row>
        <row r="61">
          <cell r="B61" t="str">
            <v>CAJA DE INSPECCION DE 0,8X0,8 M</v>
          </cell>
          <cell r="C61" t="str">
            <v>UND</v>
          </cell>
        </row>
        <row r="62">
          <cell r="B62" t="str">
            <v>RED SANITARIA 2" PVC</v>
          </cell>
          <cell r="C62" t="str">
            <v>ML</v>
          </cell>
        </row>
        <row r="63">
          <cell r="B63" t="str">
            <v>TUBERIA VENTILACION 3" PVC</v>
          </cell>
          <cell r="C63" t="str">
            <v>ML</v>
          </cell>
        </row>
        <row r="64">
          <cell r="B64" t="str">
            <v>TUBERIA SANITARIA 4" PVC</v>
          </cell>
          <cell r="C64" t="str">
            <v>ML</v>
          </cell>
        </row>
        <row r="65">
          <cell r="B65" t="str">
            <v>TUBERIA SANITARIA 6" PVC</v>
          </cell>
          <cell r="C65" t="str">
            <v>UND</v>
          </cell>
        </row>
        <row r="66">
          <cell r="B66" t="str">
            <v>PUNTO  SANITARIO 2" PVC</v>
          </cell>
          <cell r="C66" t="str">
            <v>UND</v>
          </cell>
        </row>
        <row r="67">
          <cell r="B67" t="str">
            <v>PUNTO SANITARIO 4" PVC</v>
          </cell>
          <cell r="C67" t="str">
            <v>PTO</v>
          </cell>
        </row>
        <row r="68">
          <cell r="B68" t="str">
            <v>BAJANTE AGUAS LLUVIAS 4" PVC</v>
          </cell>
          <cell r="C68" t="str">
            <v>ML</v>
          </cell>
        </row>
        <row r="69">
          <cell r="B69" t="str">
            <v>REJILLA DE PISO 2"</v>
          </cell>
          <cell r="C69" t="str">
            <v>UND</v>
          </cell>
        </row>
        <row r="70">
          <cell r="B70" t="str">
            <v>LAVAPLATOS EN ACERO INOXIDABLE</v>
          </cell>
          <cell r="C70" t="str">
            <v>UND</v>
          </cell>
        </row>
        <row r="71">
          <cell r="B71" t="str">
            <v>LAVAMANOS</v>
          </cell>
          <cell r="C71" t="str">
            <v>UND</v>
          </cell>
        </row>
        <row r="72">
          <cell r="B72" t="str">
            <v>SANITARIO</v>
          </cell>
          <cell r="C72" t="str">
            <v>UND</v>
          </cell>
        </row>
        <row r="73">
          <cell r="B73" t="str">
            <v>ORINAL</v>
          </cell>
          <cell r="C73" t="str">
            <v>UND</v>
          </cell>
        </row>
        <row r="74">
          <cell r="B74" t="str">
            <v>SUBTOTAL</v>
          </cell>
        </row>
        <row r="75">
          <cell r="B75" t="str">
            <v>INSTALACIONES ELECTRICAS</v>
          </cell>
        </row>
        <row r="76">
          <cell r="B76" t="str">
            <v>ACOMETIDA ELECTRICA</v>
          </cell>
          <cell r="C76" t="str">
            <v>ML</v>
          </cell>
        </row>
        <row r="77">
          <cell r="B77" t="str">
            <v>TABLERO DE DISTRIBUCION</v>
          </cell>
          <cell r="C77" t="str">
            <v>UND</v>
          </cell>
        </row>
        <row r="78">
          <cell r="B78" t="str">
            <v>SISTEMA DE PUESTA A TIERRA (SPT)</v>
          </cell>
          <cell r="C78" t="str">
            <v>UND</v>
          </cell>
        </row>
        <row r="79">
          <cell r="B79" t="str">
            <v>TOMACORRIENTE DOBLE</v>
          </cell>
          <cell r="C79" t="str">
            <v>UND</v>
          </cell>
        </row>
        <row r="80">
          <cell r="B80" t="str">
            <v>ALAMBRE  THHN No 12</v>
          </cell>
          <cell r="C80" t="str">
            <v>ML</v>
          </cell>
        </row>
        <row r="81">
          <cell r="B81" t="str">
            <v>TUBERIA CONDUIT PVC 3/4'  3MTS</v>
          </cell>
          <cell r="C81" t="str">
            <v>UND</v>
          </cell>
        </row>
        <row r="82">
          <cell r="B82" t="str">
            <v>CABLE N° 6 AWG THHN</v>
          </cell>
          <cell r="C82" t="str">
            <v>ML</v>
          </cell>
        </row>
        <row r="83">
          <cell r="B83" t="str">
            <v>INTERRUPTOR DOBLE</v>
          </cell>
          <cell r="C83" t="str">
            <v>UND</v>
          </cell>
        </row>
        <row r="84">
          <cell r="B84" t="str">
            <v>TOMA CORRIENTE GFCI</v>
          </cell>
          <cell r="C84" t="str">
            <v>UND</v>
          </cell>
        </row>
        <row r="85">
          <cell r="B85" t="str">
            <v>INTERRUPTOR DETECTOR DE PRESENCIA</v>
          </cell>
          <cell r="C85" t="str">
            <v>UND</v>
          </cell>
        </row>
        <row r="86">
          <cell r="B86" t="str">
            <v>LAMPARA DE SODIO 100 WATS CON PEDESTAL</v>
          </cell>
          <cell r="C86" t="str">
            <v>UND</v>
          </cell>
        </row>
        <row r="87">
          <cell r="B87" t="str">
            <v>LAMPARA FLUORESCENTE 2X39</v>
          </cell>
          <cell r="C87" t="str">
            <v>UND</v>
          </cell>
        </row>
        <row r="88">
          <cell r="B88" t="str">
            <v>SUBTOTAL</v>
          </cell>
        </row>
        <row r="89">
          <cell r="B89" t="str">
            <v>PISOS Y ENCHAPES</v>
          </cell>
        </row>
        <row r="90">
          <cell r="B90" t="str">
            <v>PISOS EN CERAMICA TRAFICO 5. ANTIDESLIZANTE</v>
          </cell>
          <cell r="C90" t="str">
            <v>M2</v>
          </cell>
        </row>
        <row r="91">
          <cell r="B91" t="str">
            <v>GUARDAESCOBA EN CERAMICA</v>
          </cell>
          <cell r="C91" t="str">
            <v>ML</v>
          </cell>
        </row>
        <row r="92">
          <cell r="B92" t="str">
            <v>ENCHAPE PARA GRADAS, INCLUYE PROTECTOR DE FILOS</v>
          </cell>
          <cell r="C92" t="str">
            <v>M2</v>
          </cell>
        </row>
        <row r="93">
          <cell r="B93" t="str">
            <v>ENCHAPE PARA MESONES</v>
          </cell>
          <cell r="C93" t="str">
            <v>M2</v>
          </cell>
        </row>
        <row r="94">
          <cell r="B94" t="str">
            <v>ENCHAPE PARED</v>
          </cell>
          <cell r="C94" t="str">
            <v>M2</v>
          </cell>
        </row>
        <row r="95">
          <cell r="B95" t="str">
            <v>SUBTOTAL</v>
          </cell>
        </row>
        <row r="96">
          <cell r="B96" t="str">
            <v>CUBIERTA</v>
          </cell>
        </row>
        <row r="97">
          <cell r="B97" t="str">
            <v>CUBIERTA EN TEJA TERMOACUSTICA, INCLUYE ACCESORIOS</v>
          </cell>
          <cell r="C97" t="str">
            <v>M2</v>
          </cell>
        </row>
        <row r="98">
          <cell r="B98" t="str">
            <v>CANAL PVC AMAZONAS</v>
          </cell>
          <cell r="C98" t="str">
            <v>ML</v>
          </cell>
        </row>
        <row r="99">
          <cell r="B99" t="str">
            <v>SUBTOTAL</v>
          </cell>
        </row>
        <row r="100">
          <cell r="B100" t="str">
            <v>CARPINTERIA METALICA</v>
          </cell>
        </row>
        <row r="101">
          <cell r="B101" t="str">
            <v>VENTANA EN LAMINA CAL.18</v>
          </cell>
          <cell r="C101" t="str">
            <v>M2</v>
          </cell>
        </row>
        <row r="102">
          <cell r="B102" t="str">
            <v>ANTEPECHO EN VARILLA CUADRADA</v>
          </cell>
          <cell r="C102" t="str">
            <v>M2</v>
          </cell>
        </row>
        <row r="103">
          <cell r="B103" t="str">
            <v>PUERTA EN LAMINA CAL 18, 1,0X2,10 M</v>
          </cell>
          <cell r="C103" t="str">
            <v>UND</v>
          </cell>
        </row>
        <row r="104">
          <cell r="B104" t="str">
            <v>PUERTA EN LAMINA CAL  18 0,65X1.8 M</v>
          </cell>
          <cell r="C104" t="str">
            <v>UND</v>
          </cell>
        </row>
        <row r="105">
          <cell r="B105" t="str">
            <v>PUERTA EN LAMINA CAL 18 0,60X2,10</v>
          </cell>
          <cell r="C105" t="str">
            <v>UND</v>
          </cell>
        </row>
        <row r="106">
          <cell r="B106" t="str">
            <v>PUERTA EN LAMINA CAL 18 1,60 X 2,20 M</v>
          </cell>
          <cell r="C106" t="str">
            <v>UND</v>
          </cell>
        </row>
        <row r="107">
          <cell r="B107" t="str">
            <v>PUERTA EN LAMINA CAL 18 1,55 X 2.1O M</v>
          </cell>
          <cell r="C107" t="str">
            <v>UND</v>
          </cell>
        </row>
        <row r="108">
          <cell r="B108" t="str">
            <v>PUERTA EN LAMINA CAL 18 CORREDISA 2,0X2,10 M</v>
          </cell>
          <cell r="C108" t="str">
            <v>UND</v>
          </cell>
        </row>
        <row r="109">
          <cell r="B109" t="str">
            <v>PUERTA EN LAMINA CAL 18 0,90 X 2.10 M</v>
          </cell>
          <cell r="C109" t="str">
            <v>UND</v>
          </cell>
        </row>
        <row r="110">
          <cell r="B110" t="str">
            <v>PUERTA EN LAMINA CAL 18 0,70 X 1,90 M</v>
          </cell>
          <cell r="C110" t="str">
            <v>UND</v>
          </cell>
        </row>
        <row r="111">
          <cell r="B111" t="str">
            <v>CELOSIA EN LAMINA</v>
          </cell>
          <cell r="C111" t="str">
            <v>M2</v>
          </cell>
        </row>
        <row r="112">
          <cell r="B112" t="str">
            <v>DIVISIONES METALICAS CALIBRE 18</v>
          </cell>
          <cell r="C112" t="str">
            <v>M2</v>
          </cell>
        </row>
        <row r="113">
          <cell r="B113" t="str">
            <v>CANCHA MULTIFUNCIONAL</v>
          </cell>
          <cell r="C113" t="str">
            <v>UND</v>
          </cell>
        </row>
        <row r="114">
          <cell r="B114" t="str">
            <v>VIDRIO LISO DE 4MM</v>
          </cell>
          <cell r="C114" t="str">
            <v>M2</v>
          </cell>
        </row>
        <row r="115">
          <cell r="B115" t="str">
            <v>SUBTOTAL</v>
          </cell>
        </row>
        <row r="116">
          <cell r="B116" t="str">
            <v>PINTURAS</v>
          </cell>
        </row>
        <row r="117">
          <cell r="B117" t="str">
            <v>PINTURA PARA MUROS Y ESTRUCTURA</v>
          </cell>
          <cell r="C117" t="str">
            <v>M2</v>
          </cell>
        </row>
        <row r="118">
          <cell r="B118" t="str">
            <v>PINTURA BAJO PLACA METALDECK</v>
          </cell>
          <cell r="C118" t="str">
            <v>M2</v>
          </cell>
        </row>
        <row r="119">
          <cell r="B119" t="str">
            <v>LINEAS DE DEMARCACION POLIDEPORTIVO</v>
          </cell>
          <cell r="C119" t="str">
            <v>ML</v>
          </cell>
        </row>
        <row r="120">
          <cell r="B120" t="str">
            <v>SUBTOTAL</v>
          </cell>
        </row>
        <row r="121">
          <cell r="B121" t="str">
            <v>FINALES</v>
          </cell>
        </row>
        <row r="122">
          <cell r="B122" t="str">
            <v>ASEO GENERAL</v>
          </cell>
          <cell r="C122" t="str">
            <v>GLO</v>
          </cell>
        </row>
        <row r="123">
          <cell r="B123" t="str">
            <v>ARBORIZACION</v>
          </cell>
          <cell r="C123" t="str">
            <v>GLO</v>
          </cell>
        </row>
        <row r="124">
          <cell r="B124" t="str">
            <v>EMPRADIZACION</v>
          </cell>
          <cell r="C124" t="str">
            <v>M2</v>
          </cell>
        </row>
        <row r="125">
          <cell r="B125" t="str">
            <v>SUBTOTAL</v>
          </cell>
        </row>
      </sheetData>
      <sheetData sheetId="9">
        <row r="5">
          <cell r="N5" t="str">
            <v>LOCALIZACION Y REPLANTEO</v>
          </cell>
          <cell r="O5">
            <v>1487</v>
          </cell>
        </row>
        <row r="6">
          <cell r="N6">
            <v>0</v>
          </cell>
          <cell r="O6">
            <v>0</v>
          </cell>
        </row>
        <row r="7">
          <cell r="N7" t="str">
            <v>Costos INDIRECTOS</v>
          </cell>
          <cell r="O7">
            <v>0</v>
          </cell>
        </row>
        <row r="8">
          <cell r="N8" t="str">
            <v>Descripcion</v>
          </cell>
          <cell r="O8">
            <v>0</v>
          </cell>
        </row>
        <row r="9">
          <cell r="N9">
            <v>0</v>
          </cell>
          <cell r="O9">
            <v>0</v>
          </cell>
        </row>
        <row r="10">
          <cell r="N10" t="str">
            <v>ADMINISTRACION</v>
          </cell>
          <cell r="O10">
            <v>45246</v>
          </cell>
        </row>
        <row r="11">
          <cell r="N11">
            <v>0</v>
          </cell>
          <cell r="O11">
            <v>0</v>
          </cell>
        </row>
        <row r="12">
          <cell r="N12" t="str">
            <v>OFICIAL</v>
          </cell>
          <cell r="O12">
            <v>0</v>
          </cell>
        </row>
        <row r="13">
          <cell r="N13" t="str">
            <v>TOTAL PRECIO UNT</v>
          </cell>
          <cell r="O13" t="str">
            <v>Sub Total</v>
          </cell>
        </row>
        <row r="14">
          <cell r="N14" t="str">
            <v>VARENGA 4 cm X 2 cm, L= 2 m</v>
          </cell>
          <cell r="O14">
            <v>3448.1737500000004</v>
          </cell>
        </row>
        <row r="15">
          <cell r="N15">
            <v>0</v>
          </cell>
          <cell r="O15">
            <v>0</v>
          </cell>
        </row>
        <row r="16">
          <cell r="N16" t="str">
            <v>CONCRETO PARA LOSA DE ENTREPISO EN METALDECK</v>
          </cell>
          <cell r="O16">
            <v>650573</v>
          </cell>
        </row>
        <row r="17">
          <cell r="N17">
            <v>0</v>
          </cell>
          <cell r="O17">
            <v>0</v>
          </cell>
        </row>
        <row r="18">
          <cell r="N18" t="str">
            <v>Descripcion</v>
          </cell>
          <cell r="O18">
            <v>55170.78</v>
          </cell>
        </row>
        <row r="19">
          <cell r="N19">
            <v>0</v>
          </cell>
          <cell r="O19">
            <v>0</v>
          </cell>
        </row>
        <row r="20">
          <cell r="N20" t="str">
            <v>Descripcion</v>
          </cell>
          <cell r="O20">
            <v>0</v>
          </cell>
        </row>
        <row r="21">
          <cell r="N21">
            <v>0</v>
          </cell>
          <cell r="O21">
            <v>0</v>
          </cell>
        </row>
        <row r="22">
          <cell r="N22" t="str">
            <v>CONCRETO 2500 P.S.I.</v>
          </cell>
          <cell r="O22" t="str">
            <v>Sub Total</v>
          </cell>
        </row>
        <row r="23">
          <cell r="N23">
            <v>0</v>
          </cell>
          <cell r="O23">
            <v>0</v>
          </cell>
        </row>
        <row r="24">
          <cell r="N24">
            <v>0</v>
          </cell>
          <cell r="O24">
            <v>60205.80000000001</v>
          </cell>
        </row>
        <row r="25">
          <cell r="N25" t="str">
            <v>PINTURA ESMALTE</v>
          </cell>
          <cell r="O25">
            <v>0</v>
          </cell>
        </row>
        <row r="26">
          <cell r="N26">
            <v>0</v>
          </cell>
          <cell r="O26">
            <v>0</v>
          </cell>
        </row>
        <row r="27">
          <cell r="N27" t="str">
            <v>Descripcion</v>
          </cell>
          <cell r="O27">
            <v>0</v>
          </cell>
        </row>
        <row r="28">
          <cell r="N28">
            <v>0</v>
          </cell>
          <cell r="O28">
            <v>0</v>
          </cell>
        </row>
        <row r="29">
          <cell r="N29" t="str">
            <v>IMPREVISTOS</v>
          </cell>
          <cell r="O29">
            <v>0</v>
          </cell>
        </row>
        <row r="30">
          <cell r="N30" t="str">
            <v>MATERIALES EN LA OBRA</v>
          </cell>
          <cell r="O30">
            <v>0</v>
          </cell>
        </row>
        <row r="31">
          <cell r="N31" t="str">
            <v>MAESTRO DE OBRA</v>
          </cell>
          <cell r="O31">
            <v>0</v>
          </cell>
        </row>
        <row r="32">
          <cell r="N32" t="str">
            <v>TOTAL PRECIO UNT</v>
          </cell>
          <cell r="O32" t="str">
            <v>Sub Total</v>
          </cell>
        </row>
        <row r="33">
          <cell r="N33" t="str">
            <v>LIMPIADOR TUBERIA PVC</v>
          </cell>
          <cell r="O33">
            <v>649.65500000000009</v>
          </cell>
        </row>
        <row r="34">
          <cell r="N34">
            <v>0</v>
          </cell>
          <cell r="O34">
            <v>0</v>
          </cell>
        </row>
        <row r="35">
          <cell r="N35" t="str">
            <v>EQUIPO</v>
          </cell>
          <cell r="O35">
            <v>0</v>
          </cell>
        </row>
        <row r="36">
          <cell r="N36">
            <v>0</v>
          </cell>
          <cell r="O36">
            <v>0</v>
          </cell>
        </row>
        <row r="37">
          <cell r="N37" t="str">
            <v>ADMINISTRACION</v>
          </cell>
          <cell r="O37">
            <v>19566</v>
          </cell>
        </row>
        <row r="38">
          <cell r="N38">
            <v>0</v>
          </cell>
          <cell r="O38">
            <v>0</v>
          </cell>
        </row>
        <row r="39">
          <cell r="N39" t="str">
            <v>OFICIAL</v>
          </cell>
          <cell r="O39">
            <v>12750.4</v>
          </cell>
        </row>
        <row r="40">
          <cell r="N40">
            <v>0</v>
          </cell>
          <cell r="O40">
            <v>0</v>
          </cell>
        </row>
        <row r="41">
          <cell r="N41" t="str">
            <v>LIMPIADOR TUBERIA PVC</v>
          </cell>
          <cell r="O41">
            <v>0</v>
          </cell>
        </row>
        <row r="42">
          <cell r="N42">
            <v>0</v>
          </cell>
          <cell r="O42">
            <v>0</v>
          </cell>
        </row>
        <row r="43">
          <cell r="N43" t="str">
            <v>Descripcion</v>
          </cell>
          <cell r="O43">
            <v>0</v>
          </cell>
        </row>
        <row r="44">
          <cell r="N44">
            <v>0</v>
          </cell>
          <cell r="O44">
            <v>0</v>
          </cell>
        </row>
        <row r="45">
          <cell r="N45" t="str">
            <v>ADMINISTRACION</v>
          </cell>
          <cell r="O45">
            <v>13742</v>
          </cell>
        </row>
        <row r="46">
          <cell r="N46">
            <v>0</v>
          </cell>
          <cell r="O46">
            <v>0</v>
          </cell>
        </row>
        <row r="47">
          <cell r="N47" t="str">
            <v>Descripcion</v>
          </cell>
          <cell r="O47">
            <v>0</v>
          </cell>
        </row>
        <row r="48">
          <cell r="N48" t="str">
            <v>TOTAL PRECIO UNT</v>
          </cell>
          <cell r="O48" t="str">
            <v>Sub Total</v>
          </cell>
        </row>
        <row r="49">
          <cell r="N49">
            <v>0</v>
          </cell>
          <cell r="O49">
            <v>0</v>
          </cell>
        </row>
        <row r="50">
          <cell r="N50">
            <v>0</v>
          </cell>
          <cell r="O50">
            <v>0</v>
          </cell>
        </row>
        <row r="51">
          <cell r="N51" t="str">
            <v>TOMA CORRIENTE GFCI</v>
          </cell>
          <cell r="O51">
            <v>108817</v>
          </cell>
        </row>
        <row r="52">
          <cell r="N52">
            <v>0</v>
          </cell>
          <cell r="O52">
            <v>0</v>
          </cell>
        </row>
        <row r="53">
          <cell r="N53" t="str">
            <v>Costos INDIRECTOS</v>
          </cell>
          <cell r="O53" t="str">
            <v>Sub Total</v>
          </cell>
        </row>
        <row r="54">
          <cell r="N54">
            <v>0</v>
          </cell>
          <cell r="O54" t="str">
            <v>ML</v>
          </cell>
        </row>
        <row r="55">
          <cell r="N55" t="str">
            <v>MANO DE OBRA</v>
          </cell>
          <cell r="O55">
            <v>0</v>
          </cell>
        </row>
        <row r="56">
          <cell r="N56" t="str">
            <v>UTILIDADES</v>
          </cell>
          <cell r="O56">
            <v>0</v>
          </cell>
        </row>
        <row r="57">
          <cell r="N57" t="str">
            <v>Descripcion</v>
          </cell>
          <cell r="O57">
            <v>0</v>
          </cell>
        </row>
        <row r="58">
          <cell r="N58" t="str">
            <v>OBRERO</v>
          </cell>
          <cell r="O58">
            <v>0</v>
          </cell>
        </row>
        <row r="59">
          <cell r="N59">
            <v>0</v>
          </cell>
          <cell r="O59">
            <v>0</v>
          </cell>
        </row>
        <row r="60">
          <cell r="N60">
            <v>0</v>
          </cell>
          <cell r="O60" t="str">
            <v>Sub Total</v>
          </cell>
        </row>
        <row r="61">
          <cell r="N61">
            <v>0</v>
          </cell>
          <cell r="O61">
            <v>0</v>
          </cell>
        </row>
        <row r="62">
          <cell r="N62" t="str">
            <v>HERRAMIENTA MENOR</v>
          </cell>
          <cell r="O62">
            <v>0</v>
          </cell>
        </row>
        <row r="63">
          <cell r="N63">
            <v>0</v>
          </cell>
          <cell r="O63">
            <v>0</v>
          </cell>
        </row>
        <row r="64">
          <cell r="N64" t="str">
            <v>IMPREVISTOS</v>
          </cell>
          <cell r="O64">
            <v>0</v>
          </cell>
        </row>
        <row r="65">
          <cell r="N65" t="str">
            <v>MATERIALES EN LA OBRA</v>
          </cell>
          <cell r="O65">
            <v>0</v>
          </cell>
        </row>
        <row r="66">
          <cell r="N66" t="str">
            <v>OFICIAL</v>
          </cell>
          <cell r="O66">
            <v>2055247</v>
          </cell>
        </row>
        <row r="67">
          <cell r="N67">
            <v>0</v>
          </cell>
          <cell r="O67">
            <v>0</v>
          </cell>
        </row>
        <row r="68">
          <cell r="N68" t="str">
            <v>PINTURA ESMALTE</v>
          </cell>
          <cell r="O68">
            <v>0</v>
          </cell>
        </row>
        <row r="69">
          <cell r="N69">
            <v>0</v>
          </cell>
          <cell r="O69">
            <v>0</v>
          </cell>
        </row>
        <row r="70">
          <cell r="N70" t="str">
            <v>Descripcion</v>
          </cell>
          <cell r="O70">
            <v>0</v>
          </cell>
        </row>
        <row r="71">
          <cell r="N71">
            <v>0</v>
          </cell>
          <cell r="O71">
            <v>0</v>
          </cell>
        </row>
        <row r="72">
          <cell r="N72" t="str">
            <v>ADMINISTRACION</v>
          </cell>
          <cell r="O72">
            <v>9994.7250000000004</v>
          </cell>
        </row>
        <row r="73">
          <cell r="N73">
            <v>0</v>
          </cell>
          <cell r="O73">
            <v>0</v>
          </cell>
        </row>
        <row r="74">
          <cell r="N74">
            <v>0</v>
          </cell>
          <cell r="O74">
            <v>0</v>
          </cell>
        </row>
        <row r="75">
          <cell r="N75">
            <v>0</v>
          </cell>
          <cell r="O75">
            <v>0</v>
          </cell>
        </row>
        <row r="76">
          <cell r="N76">
            <v>0</v>
          </cell>
          <cell r="O76">
            <v>0</v>
          </cell>
        </row>
        <row r="77">
          <cell r="N77">
            <v>0</v>
          </cell>
          <cell r="O77">
            <v>0</v>
          </cell>
        </row>
        <row r="78">
          <cell r="N78">
            <v>0</v>
          </cell>
          <cell r="O78">
            <v>0</v>
          </cell>
        </row>
        <row r="79">
          <cell r="N79">
            <v>0</v>
          </cell>
          <cell r="O79">
            <v>0</v>
          </cell>
        </row>
        <row r="80">
          <cell r="N80">
            <v>0</v>
          </cell>
          <cell r="O80">
            <v>0</v>
          </cell>
        </row>
        <row r="81">
          <cell r="N81">
            <v>0</v>
          </cell>
          <cell r="O81">
            <v>0</v>
          </cell>
        </row>
        <row r="82">
          <cell r="N82">
            <v>0</v>
          </cell>
          <cell r="O82">
            <v>0</v>
          </cell>
        </row>
        <row r="83">
          <cell r="N83">
            <v>0</v>
          </cell>
          <cell r="O83">
            <v>0</v>
          </cell>
        </row>
        <row r="84">
          <cell r="N84">
            <v>0</v>
          </cell>
          <cell r="O84">
            <v>0</v>
          </cell>
        </row>
        <row r="85">
          <cell r="N85">
            <v>0</v>
          </cell>
          <cell r="O85">
            <v>0</v>
          </cell>
        </row>
        <row r="86">
          <cell r="N86">
            <v>0</v>
          </cell>
          <cell r="O86">
            <v>0</v>
          </cell>
        </row>
        <row r="87">
          <cell r="N87">
            <v>0</v>
          </cell>
          <cell r="O87">
            <v>0</v>
          </cell>
        </row>
        <row r="88">
          <cell r="N88">
            <v>0</v>
          </cell>
          <cell r="O88">
            <v>0</v>
          </cell>
        </row>
        <row r="89">
          <cell r="N89">
            <v>0</v>
          </cell>
          <cell r="O89">
            <v>0</v>
          </cell>
        </row>
        <row r="90">
          <cell r="N90">
            <v>0</v>
          </cell>
          <cell r="O90">
            <v>0</v>
          </cell>
        </row>
        <row r="91">
          <cell r="N91">
            <v>0</v>
          </cell>
          <cell r="O91">
            <v>0</v>
          </cell>
        </row>
        <row r="92">
          <cell r="N92">
            <v>0</v>
          </cell>
          <cell r="O92">
            <v>0</v>
          </cell>
        </row>
        <row r="93">
          <cell r="N93">
            <v>0</v>
          </cell>
          <cell r="O93">
            <v>0</v>
          </cell>
        </row>
        <row r="94">
          <cell r="N94">
            <v>0</v>
          </cell>
          <cell r="O94">
            <v>0</v>
          </cell>
        </row>
        <row r="95">
          <cell r="N95">
            <v>0</v>
          </cell>
          <cell r="O95">
            <v>0</v>
          </cell>
        </row>
        <row r="96">
          <cell r="N96">
            <v>0</v>
          </cell>
          <cell r="O96">
            <v>0</v>
          </cell>
        </row>
        <row r="97">
          <cell r="N97">
            <v>0</v>
          </cell>
          <cell r="O97">
            <v>0</v>
          </cell>
        </row>
        <row r="98">
          <cell r="N98">
            <v>0</v>
          </cell>
          <cell r="O98">
            <v>0</v>
          </cell>
        </row>
        <row r="99">
          <cell r="N99">
            <v>0</v>
          </cell>
          <cell r="O99">
            <v>0</v>
          </cell>
        </row>
        <row r="100">
          <cell r="N100">
            <v>0</v>
          </cell>
          <cell r="O100">
            <v>0</v>
          </cell>
        </row>
        <row r="101">
          <cell r="N101">
            <v>0</v>
          </cell>
          <cell r="O101">
            <v>0</v>
          </cell>
        </row>
        <row r="102">
          <cell r="N102">
            <v>0</v>
          </cell>
          <cell r="O102">
            <v>0</v>
          </cell>
        </row>
        <row r="103">
          <cell r="N103">
            <v>0</v>
          </cell>
          <cell r="O103">
            <v>0</v>
          </cell>
        </row>
        <row r="104">
          <cell r="N104">
            <v>0</v>
          </cell>
          <cell r="O104">
            <v>0</v>
          </cell>
        </row>
        <row r="105">
          <cell r="N105">
            <v>0</v>
          </cell>
          <cell r="O105">
            <v>0</v>
          </cell>
        </row>
        <row r="106">
          <cell r="N106">
            <v>0</v>
          </cell>
          <cell r="O106">
            <v>0</v>
          </cell>
        </row>
        <row r="107">
          <cell r="N107">
            <v>0</v>
          </cell>
          <cell r="O107">
            <v>0</v>
          </cell>
        </row>
        <row r="108">
          <cell r="N108">
            <v>0</v>
          </cell>
          <cell r="O108">
            <v>0</v>
          </cell>
        </row>
        <row r="109">
          <cell r="N109">
            <v>0</v>
          </cell>
          <cell r="O109">
            <v>0</v>
          </cell>
        </row>
        <row r="110">
          <cell r="N110">
            <v>0</v>
          </cell>
          <cell r="O110">
            <v>0</v>
          </cell>
        </row>
        <row r="111">
          <cell r="N111">
            <v>0</v>
          </cell>
          <cell r="O111">
            <v>0</v>
          </cell>
        </row>
        <row r="112">
          <cell r="N112">
            <v>0</v>
          </cell>
          <cell r="O112">
            <v>0</v>
          </cell>
        </row>
        <row r="113">
          <cell r="N113">
            <v>0</v>
          </cell>
          <cell r="O113">
            <v>0</v>
          </cell>
        </row>
        <row r="114">
          <cell r="N114">
            <v>0</v>
          </cell>
          <cell r="O114">
            <v>0</v>
          </cell>
        </row>
        <row r="115">
          <cell r="N115">
            <v>0</v>
          </cell>
          <cell r="O115">
            <v>0</v>
          </cell>
        </row>
        <row r="116">
          <cell r="N116">
            <v>0</v>
          </cell>
          <cell r="O116">
            <v>0</v>
          </cell>
        </row>
        <row r="117">
          <cell r="N117">
            <v>0</v>
          </cell>
          <cell r="O117">
            <v>0</v>
          </cell>
        </row>
        <row r="118">
          <cell r="N118">
            <v>0</v>
          </cell>
          <cell r="O118">
            <v>0</v>
          </cell>
        </row>
        <row r="119">
          <cell r="N119">
            <v>0</v>
          </cell>
          <cell r="O119">
            <v>0</v>
          </cell>
        </row>
        <row r="120">
          <cell r="N120">
            <v>0</v>
          </cell>
          <cell r="O120">
            <v>0</v>
          </cell>
        </row>
        <row r="121">
          <cell r="N121">
            <v>0</v>
          </cell>
          <cell r="O121">
            <v>0</v>
          </cell>
        </row>
        <row r="122">
          <cell r="N122">
            <v>0</v>
          </cell>
          <cell r="O122">
            <v>0</v>
          </cell>
        </row>
        <row r="123">
          <cell r="N123">
            <v>0</v>
          </cell>
          <cell r="O123">
            <v>0</v>
          </cell>
        </row>
        <row r="124">
          <cell r="N124">
            <v>0</v>
          </cell>
          <cell r="O124">
            <v>0</v>
          </cell>
        </row>
        <row r="125">
          <cell r="N125">
            <v>0</v>
          </cell>
          <cell r="O125">
            <v>0</v>
          </cell>
        </row>
        <row r="126">
          <cell r="N126">
            <v>0</v>
          </cell>
          <cell r="O126">
            <v>0</v>
          </cell>
        </row>
        <row r="127">
          <cell r="N127">
            <v>0</v>
          </cell>
          <cell r="O127">
            <v>0</v>
          </cell>
        </row>
        <row r="128">
          <cell r="N128">
            <v>0</v>
          </cell>
          <cell r="O128">
            <v>0</v>
          </cell>
        </row>
        <row r="129">
          <cell r="N129">
            <v>0</v>
          </cell>
          <cell r="O129">
            <v>0</v>
          </cell>
        </row>
        <row r="130">
          <cell r="N130">
            <v>0</v>
          </cell>
          <cell r="O130">
            <v>0</v>
          </cell>
        </row>
        <row r="131">
          <cell r="N131">
            <v>0</v>
          </cell>
          <cell r="O131">
            <v>0</v>
          </cell>
        </row>
        <row r="132">
          <cell r="N132">
            <v>0</v>
          </cell>
          <cell r="O132">
            <v>0</v>
          </cell>
        </row>
        <row r="133">
          <cell r="N133">
            <v>0</v>
          </cell>
          <cell r="O133">
            <v>0</v>
          </cell>
        </row>
        <row r="134">
          <cell r="N134">
            <v>0</v>
          </cell>
          <cell r="O134">
            <v>0</v>
          </cell>
        </row>
        <row r="135">
          <cell r="N135">
            <v>0</v>
          </cell>
          <cell r="O135">
            <v>0</v>
          </cell>
        </row>
        <row r="136">
          <cell r="N136">
            <v>0</v>
          </cell>
          <cell r="O136">
            <v>0</v>
          </cell>
        </row>
        <row r="137">
          <cell r="N137">
            <v>0</v>
          </cell>
          <cell r="O137">
            <v>0</v>
          </cell>
        </row>
        <row r="138">
          <cell r="N138">
            <v>0</v>
          </cell>
          <cell r="O138">
            <v>0</v>
          </cell>
        </row>
        <row r="139">
          <cell r="N139">
            <v>0</v>
          </cell>
          <cell r="O139">
            <v>0</v>
          </cell>
        </row>
        <row r="140">
          <cell r="N140">
            <v>0</v>
          </cell>
          <cell r="O140">
            <v>0</v>
          </cell>
        </row>
        <row r="141">
          <cell r="N141">
            <v>0</v>
          </cell>
          <cell r="O141">
            <v>0</v>
          </cell>
        </row>
        <row r="142">
          <cell r="N142">
            <v>0</v>
          </cell>
          <cell r="O142">
            <v>0</v>
          </cell>
        </row>
        <row r="143">
          <cell r="N143">
            <v>0</v>
          </cell>
          <cell r="O143">
            <v>0</v>
          </cell>
        </row>
        <row r="144">
          <cell r="N144">
            <v>0</v>
          </cell>
          <cell r="O144">
            <v>0</v>
          </cell>
        </row>
        <row r="145">
          <cell r="N145">
            <v>0</v>
          </cell>
          <cell r="O145">
            <v>0</v>
          </cell>
        </row>
        <row r="146">
          <cell r="N146">
            <v>0</v>
          </cell>
          <cell r="O146">
            <v>0</v>
          </cell>
        </row>
        <row r="147">
          <cell r="N147">
            <v>0</v>
          </cell>
          <cell r="O147">
            <v>0</v>
          </cell>
        </row>
        <row r="148">
          <cell r="N148">
            <v>0</v>
          </cell>
          <cell r="O148">
            <v>0</v>
          </cell>
        </row>
        <row r="149">
          <cell r="N149">
            <v>0</v>
          </cell>
          <cell r="O149">
            <v>0</v>
          </cell>
        </row>
        <row r="150">
          <cell r="N150">
            <v>0</v>
          </cell>
          <cell r="O150">
            <v>0</v>
          </cell>
        </row>
        <row r="151">
          <cell r="N151">
            <v>0</v>
          </cell>
          <cell r="O151">
            <v>0</v>
          </cell>
        </row>
        <row r="152">
          <cell r="N152">
            <v>0</v>
          </cell>
          <cell r="O152">
            <v>0</v>
          </cell>
        </row>
        <row r="153">
          <cell r="N153">
            <v>0</v>
          </cell>
          <cell r="O153">
            <v>0</v>
          </cell>
        </row>
        <row r="154">
          <cell r="N154">
            <v>0</v>
          </cell>
          <cell r="O154">
            <v>0</v>
          </cell>
        </row>
        <row r="155">
          <cell r="N155">
            <v>0</v>
          </cell>
          <cell r="O155">
            <v>0</v>
          </cell>
        </row>
        <row r="156">
          <cell r="N156">
            <v>0</v>
          </cell>
          <cell r="O156">
            <v>0</v>
          </cell>
        </row>
        <row r="157">
          <cell r="N157">
            <v>0</v>
          </cell>
          <cell r="O157">
            <v>0</v>
          </cell>
        </row>
        <row r="158">
          <cell r="N158">
            <v>0</v>
          </cell>
          <cell r="O158">
            <v>0</v>
          </cell>
        </row>
        <row r="159">
          <cell r="N159">
            <v>0</v>
          </cell>
          <cell r="O159">
            <v>0</v>
          </cell>
        </row>
        <row r="160">
          <cell r="N160">
            <v>0</v>
          </cell>
          <cell r="O160">
            <v>0</v>
          </cell>
        </row>
        <row r="161">
          <cell r="N161">
            <v>0</v>
          </cell>
          <cell r="O161">
            <v>0</v>
          </cell>
        </row>
        <row r="162">
          <cell r="N162">
            <v>0</v>
          </cell>
          <cell r="O162">
            <v>0</v>
          </cell>
        </row>
        <row r="163">
          <cell r="N163">
            <v>0</v>
          </cell>
          <cell r="O163">
            <v>0</v>
          </cell>
        </row>
        <row r="164">
          <cell r="N164">
            <v>0</v>
          </cell>
          <cell r="O164">
            <v>0</v>
          </cell>
        </row>
        <row r="165">
          <cell r="N165">
            <v>0</v>
          </cell>
          <cell r="O165">
            <v>0</v>
          </cell>
        </row>
        <row r="166">
          <cell r="N166">
            <v>0</v>
          </cell>
          <cell r="O166">
            <v>0</v>
          </cell>
        </row>
        <row r="167">
          <cell r="N167">
            <v>0</v>
          </cell>
          <cell r="O167">
            <v>0</v>
          </cell>
        </row>
        <row r="168">
          <cell r="N168">
            <v>0</v>
          </cell>
          <cell r="O168">
            <v>0</v>
          </cell>
        </row>
        <row r="169">
          <cell r="N169">
            <v>0</v>
          </cell>
          <cell r="O169">
            <v>0</v>
          </cell>
        </row>
        <row r="170">
          <cell r="N170">
            <v>0</v>
          </cell>
          <cell r="O170">
            <v>0</v>
          </cell>
        </row>
        <row r="171">
          <cell r="N171">
            <v>0</v>
          </cell>
          <cell r="O171">
            <v>0</v>
          </cell>
        </row>
        <row r="172">
          <cell r="N172">
            <v>0</v>
          </cell>
          <cell r="O172">
            <v>0</v>
          </cell>
        </row>
        <row r="173">
          <cell r="N173">
            <v>0</v>
          </cell>
          <cell r="O173">
            <v>0</v>
          </cell>
        </row>
        <row r="174">
          <cell r="N174">
            <v>0</v>
          </cell>
          <cell r="O174">
            <v>0</v>
          </cell>
        </row>
        <row r="175">
          <cell r="N175">
            <v>0</v>
          </cell>
          <cell r="O175">
            <v>0</v>
          </cell>
        </row>
        <row r="176">
          <cell r="N176">
            <v>0</v>
          </cell>
          <cell r="O176">
            <v>0</v>
          </cell>
        </row>
        <row r="177">
          <cell r="N177">
            <v>0</v>
          </cell>
          <cell r="O177">
            <v>0</v>
          </cell>
        </row>
        <row r="178">
          <cell r="N178">
            <v>0</v>
          </cell>
          <cell r="O178">
            <v>0</v>
          </cell>
        </row>
        <row r="179">
          <cell r="N179">
            <v>0</v>
          </cell>
          <cell r="O179">
            <v>0</v>
          </cell>
        </row>
        <row r="180">
          <cell r="N180">
            <v>0</v>
          </cell>
          <cell r="O180">
            <v>0</v>
          </cell>
        </row>
        <row r="181">
          <cell r="N181">
            <v>0</v>
          </cell>
          <cell r="O181">
            <v>0</v>
          </cell>
        </row>
        <row r="182">
          <cell r="N182">
            <v>0</v>
          </cell>
          <cell r="O182">
            <v>0</v>
          </cell>
        </row>
        <row r="183">
          <cell r="N183">
            <v>0</v>
          </cell>
          <cell r="O183">
            <v>0</v>
          </cell>
        </row>
        <row r="184">
          <cell r="N184">
            <v>0</v>
          </cell>
          <cell r="O184">
            <v>0</v>
          </cell>
        </row>
        <row r="185">
          <cell r="N185">
            <v>0</v>
          </cell>
          <cell r="O185">
            <v>0</v>
          </cell>
        </row>
        <row r="186">
          <cell r="N186">
            <v>0</v>
          </cell>
          <cell r="O186">
            <v>0</v>
          </cell>
        </row>
        <row r="187">
          <cell r="N187">
            <v>0</v>
          </cell>
          <cell r="O187">
            <v>0</v>
          </cell>
        </row>
        <row r="188">
          <cell r="N188">
            <v>0</v>
          </cell>
          <cell r="O188">
            <v>0</v>
          </cell>
        </row>
        <row r="189">
          <cell r="N189">
            <v>0</v>
          </cell>
          <cell r="O189">
            <v>0</v>
          </cell>
        </row>
        <row r="190">
          <cell r="N190">
            <v>0</v>
          </cell>
          <cell r="O190">
            <v>0</v>
          </cell>
        </row>
        <row r="191">
          <cell r="N191">
            <v>0</v>
          </cell>
          <cell r="O191">
            <v>0</v>
          </cell>
        </row>
        <row r="192">
          <cell r="N192">
            <v>0</v>
          </cell>
          <cell r="O192">
            <v>0</v>
          </cell>
        </row>
        <row r="193">
          <cell r="N193">
            <v>0</v>
          </cell>
          <cell r="O193">
            <v>0</v>
          </cell>
        </row>
        <row r="194">
          <cell r="N194">
            <v>0</v>
          </cell>
          <cell r="O194">
            <v>0</v>
          </cell>
        </row>
        <row r="195">
          <cell r="N195">
            <v>0</v>
          </cell>
          <cell r="O195">
            <v>0</v>
          </cell>
        </row>
        <row r="196">
          <cell r="N196">
            <v>0</v>
          </cell>
          <cell r="O196">
            <v>0</v>
          </cell>
        </row>
        <row r="197">
          <cell r="N197">
            <v>0</v>
          </cell>
          <cell r="O197">
            <v>0</v>
          </cell>
        </row>
        <row r="198">
          <cell r="N198">
            <v>0</v>
          </cell>
          <cell r="O198">
            <v>0</v>
          </cell>
        </row>
        <row r="199">
          <cell r="N199">
            <v>0</v>
          </cell>
          <cell r="O199">
            <v>0</v>
          </cell>
        </row>
        <row r="200">
          <cell r="N200">
            <v>0</v>
          </cell>
          <cell r="O200">
            <v>0</v>
          </cell>
        </row>
        <row r="201">
          <cell r="N201">
            <v>0</v>
          </cell>
          <cell r="O201">
            <v>0</v>
          </cell>
        </row>
        <row r="202">
          <cell r="N202">
            <v>0</v>
          </cell>
          <cell r="O202">
            <v>0</v>
          </cell>
        </row>
        <row r="203">
          <cell r="N203">
            <v>0</v>
          </cell>
          <cell r="O203">
            <v>0</v>
          </cell>
        </row>
        <row r="204">
          <cell r="N204">
            <v>0</v>
          </cell>
          <cell r="O204">
            <v>0</v>
          </cell>
        </row>
        <row r="205">
          <cell r="N205">
            <v>0</v>
          </cell>
          <cell r="O205">
            <v>0</v>
          </cell>
        </row>
        <row r="206">
          <cell r="N206">
            <v>0</v>
          </cell>
          <cell r="O206">
            <v>0</v>
          </cell>
        </row>
        <row r="207">
          <cell r="N207">
            <v>0</v>
          </cell>
          <cell r="O207">
            <v>0</v>
          </cell>
        </row>
        <row r="208">
          <cell r="N208">
            <v>0</v>
          </cell>
          <cell r="O208">
            <v>0</v>
          </cell>
        </row>
        <row r="209">
          <cell r="N209">
            <v>0</v>
          </cell>
          <cell r="O209">
            <v>0</v>
          </cell>
        </row>
        <row r="210">
          <cell r="N210">
            <v>0</v>
          </cell>
          <cell r="O210">
            <v>0</v>
          </cell>
        </row>
        <row r="211">
          <cell r="N211">
            <v>0</v>
          </cell>
          <cell r="O211">
            <v>0</v>
          </cell>
        </row>
        <row r="212">
          <cell r="N212">
            <v>0</v>
          </cell>
          <cell r="O212">
            <v>0</v>
          </cell>
        </row>
        <row r="213">
          <cell r="N213">
            <v>0</v>
          </cell>
          <cell r="O213">
            <v>0</v>
          </cell>
        </row>
        <row r="214">
          <cell r="N214">
            <v>0</v>
          </cell>
          <cell r="O214">
            <v>0</v>
          </cell>
        </row>
        <row r="215">
          <cell r="N215">
            <v>0</v>
          </cell>
          <cell r="O215">
            <v>0</v>
          </cell>
        </row>
        <row r="216">
          <cell r="N216">
            <v>0</v>
          </cell>
          <cell r="O216">
            <v>0</v>
          </cell>
        </row>
        <row r="217">
          <cell r="N217">
            <v>0</v>
          </cell>
          <cell r="O217">
            <v>0</v>
          </cell>
        </row>
        <row r="218">
          <cell r="N218">
            <v>0</v>
          </cell>
          <cell r="O218">
            <v>0</v>
          </cell>
        </row>
        <row r="219">
          <cell r="N219">
            <v>0</v>
          </cell>
          <cell r="O219">
            <v>0</v>
          </cell>
        </row>
        <row r="220">
          <cell r="N220">
            <v>0</v>
          </cell>
          <cell r="O220">
            <v>0</v>
          </cell>
        </row>
        <row r="221">
          <cell r="N221">
            <v>0</v>
          </cell>
          <cell r="O221">
            <v>0</v>
          </cell>
        </row>
        <row r="222">
          <cell r="N222">
            <v>0</v>
          </cell>
          <cell r="O222">
            <v>0</v>
          </cell>
        </row>
        <row r="223">
          <cell r="N223">
            <v>0</v>
          </cell>
          <cell r="O223">
            <v>0</v>
          </cell>
        </row>
        <row r="224">
          <cell r="N224">
            <v>0</v>
          </cell>
          <cell r="O224">
            <v>0</v>
          </cell>
        </row>
        <row r="225">
          <cell r="N225">
            <v>0</v>
          </cell>
          <cell r="O225">
            <v>0</v>
          </cell>
        </row>
        <row r="226">
          <cell r="N226">
            <v>0</v>
          </cell>
          <cell r="O226">
            <v>0</v>
          </cell>
        </row>
        <row r="227">
          <cell r="N227">
            <v>0</v>
          </cell>
          <cell r="O227">
            <v>0</v>
          </cell>
        </row>
        <row r="228">
          <cell r="N228">
            <v>0</v>
          </cell>
          <cell r="O228">
            <v>0</v>
          </cell>
        </row>
        <row r="229">
          <cell r="N229">
            <v>0</v>
          </cell>
          <cell r="O229">
            <v>0</v>
          </cell>
        </row>
        <row r="230">
          <cell r="N230">
            <v>0</v>
          </cell>
          <cell r="O230">
            <v>0</v>
          </cell>
        </row>
        <row r="231">
          <cell r="N231">
            <v>0</v>
          </cell>
          <cell r="O231">
            <v>0</v>
          </cell>
        </row>
        <row r="232">
          <cell r="N232">
            <v>0</v>
          </cell>
          <cell r="O232">
            <v>0</v>
          </cell>
        </row>
        <row r="233">
          <cell r="N233">
            <v>0</v>
          </cell>
          <cell r="O233">
            <v>0</v>
          </cell>
        </row>
        <row r="234">
          <cell r="N234">
            <v>0</v>
          </cell>
          <cell r="O234">
            <v>0</v>
          </cell>
        </row>
        <row r="235">
          <cell r="N235">
            <v>0</v>
          </cell>
          <cell r="O235">
            <v>0</v>
          </cell>
        </row>
        <row r="236">
          <cell r="N236">
            <v>0</v>
          </cell>
          <cell r="O236">
            <v>0</v>
          </cell>
        </row>
        <row r="237">
          <cell r="N237">
            <v>0</v>
          </cell>
          <cell r="O237">
            <v>0</v>
          </cell>
        </row>
        <row r="238">
          <cell r="N238">
            <v>0</v>
          </cell>
          <cell r="O238">
            <v>0</v>
          </cell>
        </row>
        <row r="239">
          <cell r="N239">
            <v>0</v>
          </cell>
          <cell r="O239">
            <v>0</v>
          </cell>
        </row>
        <row r="240">
          <cell r="N240">
            <v>0</v>
          </cell>
          <cell r="O240">
            <v>0</v>
          </cell>
        </row>
        <row r="241">
          <cell r="N241">
            <v>0</v>
          </cell>
          <cell r="O241">
            <v>0</v>
          </cell>
        </row>
        <row r="242">
          <cell r="N242">
            <v>0</v>
          </cell>
          <cell r="O242">
            <v>0</v>
          </cell>
        </row>
        <row r="243">
          <cell r="N243">
            <v>0</v>
          </cell>
          <cell r="O243">
            <v>0</v>
          </cell>
        </row>
        <row r="244">
          <cell r="N244">
            <v>0</v>
          </cell>
          <cell r="O244">
            <v>0</v>
          </cell>
        </row>
        <row r="245">
          <cell r="N245">
            <v>0</v>
          </cell>
          <cell r="O245">
            <v>0</v>
          </cell>
        </row>
        <row r="246">
          <cell r="N246">
            <v>0</v>
          </cell>
          <cell r="O246">
            <v>0</v>
          </cell>
        </row>
        <row r="247">
          <cell r="N247">
            <v>0</v>
          </cell>
          <cell r="O247">
            <v>0</v>
          </cell>
        </row>
        <row r="248">
          <cell r="N248">
            <v>0</v>
          </cell>
          <cell r="O248">
            <v>0</v>
          </cell>
        </row>
        <row r="249">
          <cell r="N249">
            <v>0</v>
          </cell>
          <cell r="O249">
            <v>0</v>
          </cell>
        </row>
        <row r="250">
          <cell r="N250">
            <v>0</v>
          </cell>
          <cell r="O250">
            <v>0</v>
          </cell>
        </row>
        <row r="251">
          <cell r="N251">
            <v>0</v>
          </cell>
          <cell r="O251">
            <v>0</v>
          </cell>
        </row>
        <row r="252">
          <cell r="N252">
            <v>0</v>
          </cell>
          <cell r="O252">
            <v>0</v>
          </cell>
        </row>
        <row r="253">
          <cell r="N253">
            <v>0</v>
          </cell>
          <cell r="O253">
            <v>0</v>
          </cell>
        </row>
        <row r="254">
          <cell r="N254">
            <v>0</v>
          </cell>
          <cell r="O254">
            <v>0</v>
          </cell>
        </row>
        <row r="255">
          <cell r="N255">
            <v>0</v>
          </cell>
          <cell r="O255">
            <v>0</v>
          </cell>
        </row>
        <row r="256">
          <cell r="N256">
            <v>0</v>
          </cell>
          <cell r="O256">
            <v>0</v>
          </cell>
        </row>
        <row r="257">
          <cell r="N257">
            <v>0</v>
          </cell>
          <cell r="O257">
            <v>0</v>
          </cell>
        </row>
        <row r="258">
          <cell r="N258">
            <v>0</v>
          </cell>
          <cell r="O258">
            <v>0</v>
          </cell>
        </row>
        <row r="259">
          <cell r="N259">
            <v>0</v>
          </cell>
          <cell r="O259">
            <v>0</v>
          </cell>
        </row>
        <row r="260">
          <cell r="N260">
            <v>0</v>
          </cell>
          <cell r="O260">
            <v>0</v>
          </cell>
        </row>
        <row r="261">
          <cell r="N261">
            <v>0</v>
          </cell>
          <cell r="O261">
            <v>0</v>
          </cell>
        </row>
        <row r="262">
          <cell r="N262">
            <v>0</v>
          </cell>
          <cell r="O262">
            <v>0</v>
          </cell>
        </row>
        <row r="263">
          <cell r="N263">
            <v>0</v>
          </cell>
          <cell r="O263">
            <v>0</v>
          </cell>
        </row>
        <row r="264">
          <cell r="N264">
            <v>0</v>
          </cell>
          <cell r="O264">
            <v>0</v>
          </cell>
        </row>
        <row r="265">
          <cell r="N265">
            <v>0</v>
          </cell>
          <cell r="O265">
            <v>0</v>
          </cell>
        </row>
        <row r="266">
          <cell r="N266">
            <v>0</v>
          </cell>
          <cell r="O266">
            <v>0</v>
          </cell>
        </row>
        <row r="267">
          <cell r="N267">
            <v>0</v>
          </cell>
          <cell r="O267">
            <v>0</v>
          </cell>
        </row>
        <row r="268">
          <cell r="N268">
            <v>0</v>
          </cell>
          <cell r="O268">
            <v>0</v>
          </cell>
        </row>
        <row r="269">
          <cell r="N269">
            <v>0</v>
          </cell>
          <cell r="O269">
            <v>0</v>
          </cell>
        </row>
        <row r="270">
          <cell r="N270">
            <v>0</v>
          </cell>
          <cell r="O270">
            <v>0</v>
          </cell>
        </row>
        <row r="271">
          <cell r="N271">
            <v>0</v>
          </cell>
          <cell r="O271">
            <v>0</v>
          </cell>
        </row>
        <row r="272">
          <cell r="N272">
            <v>0</v>
          </cell>
          <cell r="O272">
            <v>0</v>
          </cell>
        </row>
        <row r="273">
          <cell r="N273">
            <v>0</v>
          </cell>
          <cell r="O273">
            <v>0</v>
          </cell>
        </row>
        <row r="274">
          <cell r="N274">
            <v>0</v>
          </cell>
          <cell r="O274">
            <v>0</v>
          </cell>
        </row>
        <row r="275">
          <cell r="N275">
            <v>0</v>
          </cell>
          <cell r="O275">
            <v>0</v>
          </cell>
        </row>
        <row r="276">
          <cell r="N276">
            <v>0</v>
          </cell>
          <cell r="O276">
            <v>0</v>
          </cell>
        </row>
        <row r="277">
          <cell r="N277">
            <v>0</v>
          </cell>
          <cell r="O277">
            <v>0</v>
          </cell>
        </row>
        <row r="278">
          <cell r="N278">
            <v>0</v>
          </cell>
          <cell r="O278">
            <v>0</v>
          </cell>
        </row>
        <row r="279">
          <cell r="N279">
            <v>0</v>
          </cell>
          <cell r="O279">
            <v>0</v>
          </cell>
        </row>
        <row r="280">
          <cell r="N280">
            <v>0</v>
          </cell>
          <cell r="O280">
            <v>0</v>
          </cell>
        </row>
        <row r="281">
          <cell r="N281">
            <v>0</v>
          </cell>
          <cell r="O281">
            <v>0</v>
          </cell>
        </row>
        <row r="282">
          <cell r="N282">
            <v>0</v>
          </cell>
          <cell r="O282">
            <v>0</v>
          </cell>
        </row>
        <row r="283">
          <cell r="N283">
            <v>0</v>
          </cell>
          <cell r="O283">
            <v>0</v>
          </cell>
        </row>
        <row r="284">
          <cell r="N284">
            <v>0</v>
          </cell>
          <cell r="O284">
            <v>0</v>
          </cell>
        </row>
        <row r="285">
          <cell r="N285">
            <v>0</v>
          </cell>
          <cell r="O285">
            <v>0</v>
          </cell>
        </row>
        <row r="286">
          <cell r="N286">
            <v>0</v>
          </cell>
          <cell r="O286">
            <v>0</v>
          </cell>
        </row>
        <row r="287">
          <cell r="N287">
            <v>0</v>
          </cell>
          <cell r="O287">
            <v>0</v>
          </cell>
        </row>
        <row r="288">
          <cell r="N288">
            <v>0</v>
          </cell>
          <cell r="O288">
            <v>0</v>
          </cell>
        </row>
        <row r="289">
          <cell r="N289">
            <v>0</v>
          </cell>
          <cell r="O289">
            <v>0</v>
          </cell>
        </row>
        <row r="290">
          <cell r="N290">
            <v>0</v>
          </cell>
          <cell r="O290">
            <v>0</v>
          </cell>
        </row>
        <row r="291">
          <cell r="N291">
            <v>0</v>
          </cell>
          <cell r="O291">
            <v>0</v>
          </cell>
        </row>
        <row r="292">
          <cell r="N292">
            <v>0</v>
          </cell>
          <cell r="O292">
            <v>0</v>
          </cell>
        </row>
        <row r="293">
          <cell r="N293">
            <v>0</v>
          </cell>
          <cell r="O293">
            <v>0</v>
          </cell>
        </row>
        <row r="294">
          <cell r="N294">
            <v>0</v>
          </cell>
          <cell r="O294">
            <v>0</v>
          </cell>
        </row>
        <row r="295">
          <cell r="N295">
            <v>0</v>
          </cell>
          <cell r="O295">
            <v>0</v>
          </cell>
        </row>
        <row r="296">
          <cell r="N296">
            <v>0</v>
          </cell>
          <cell r="O296">
            <v>0</v>
          </cell>
        </row>
        <row r="297">
          <cell r="N297">
            <v>0</v>
          </cell>
          <cell r="O297">
            <v>0</v>
          </cell>
        </row>
        <row r="298">
          <cell r="N298">
            <v>0</v>
          </cell>
          <cell r="O298">
            <v>0</v>
          </cell>
        </row>
        <row r="299">
          <cell r="N299">
            <v>0</v>
          </cell>
          <cell r="O299">
            <v>0</v>
          </cell>
        </row>
        <row r="300">
          <cell r="N300">
            <v>0</v>
          </cell>
          <cell r="O300">
            <v>0</v>
          </cell>
        </row>
        <row r="301">
          <cell r="N301">
            <v>0</v>
          </cell>
          <cell r="O301">
            <v>0</v>
          </cell>
        </row>
        <row r="302">
          <cell r="N302">
            <v>0</v>
          </cell>
          <cell r="O302">
            <v>0</v>
          </cell>
        </row>
        <row r="303">
          <cell r="N303">
            <v>0</v>
          </cell>
          <cell r="O303">
            <v>0</v>
          </cell>
        </row>
        <row r="304">
          <cell r="N304">
            <v>0</v>
          </cell>
          <cell r="O304">
            <v>0</v>
          </cell>
        </row>
        <row r="305">
          <cell r="N305">
            <v>0</v>
          </cell>
          <cell r="O305">
            <v>0</v>
          </cell>
        </row>
        <row r="306">
          <cell r="N306">
            <v>0</v>
          </cell>
          <cell r="O306">
            <v>0</v>
          </cell>
        </row>
        <row r="307">
          <cell r="N307">
            <v>0</v>
          </cell>
          <cell r="O307">
            <v>0</v>
          </cell>
        </row>
        <row r="308">
          <cell r="N308">
            <v>0</v>
          </cell>
          <cell r="O308">
            <v>0</v>
          </cell>
        </row>
        <row r="309">
          <cell r="N309">
            <v>0</v>
          </cell>
          <cell r="O309">
            <v>0</v>
          </cell>
        </row>
        <row r="310">
          <cell r="N310">
            <v>0</v>
          </cell>
          <cell r="O310">
            <v>0</v>
          </cell>
        </row>
        <row r="311">
          <cell r="N311">
            <v>0</v>
          </cell>
          <cell r="O311">
            <v>0</v>
          </cell>
        </row>
        <row r="312">
          <cell r="N312">
            <v>0</v>
          </cell>
          <cell r="O312">
            <v>0</v>
          </cell>
        </row>
        <row r="313">
          <cell r="N313">
            <v>0</v>
          </cell>
          <cell r="O313">
            <v>0</v>
          </cell>
        </row>
        <row r="314">
          <cell r="N314">
            <v>0</v>
          </cell>
          <cell r="O314">
            <v>0</v>
          </cell>
        </row>
        <row r="315">
          <cell r="N315">
            <v>0</v>
          </cell>
          <cell r="O315">
            <v>0</v>
          </cell>
        </row>
        <row r="316">
          <cell r="N316">
            <v>0</v>
          </cell>
          <cell r="O316">
            <v>0</v>
          </cell>
        </row>
        <row r="317">
          <cell r="N317">
            <v>0</v>
          </cell>
          <cell r="O317">
            <v>0</v>
          </cell>
        </row>
        <row r="318">
          <cell r="N318">
            <v>0</v>
          </cell>
          <cell r="O318">
            <v>0</v>
          </cell>
        </row>
        <row r="319">
          <cell r="N319">
            <v>0</v>
          </cell>
          <cell r="O319">
            <v>0</v>
          </cell>
        </row>
        <row r="320">
          <cell r="N320">
            <v>0</v>
          </cell>
          <cell r="O320">
            <v>0</v>
          </cell>
        </row>
        <row r="321">
          <cell r="N321">
            <v>0</v>
          </cell>
          <cell r="O321">
            <v>0</v>
          </cell>
        </row>
        <row r="322">
          <cell r="N322">
            <v>0</v>
          </cell>
          <cell r="O322">
            <v>0</v>
          </cell>
        </row>
        <row r="323">
          <cell r="N323">
            <v>0</v>
          </cell>
          <cell r="O323">
            <v>0</v>
          </cell>
        </row>
        <row r="324">
          <cell r="N324">
            <v>0</v>
          </cell>
          <cell r="O324">
            <v>0</v>
          </cell>
        </row>
        <row r="325">
          <cell r="N325">
            <v>0</v>
          </cell>
          <cell r="O325">
            <v>0</v>
          </cell>
        </row>
        <row r="326">
          <cell r="N326">
            <v>0</v>
          </cell>
          <cell r="O326">
            <v>0</v>
          </cell>
        </row>
        <row r="327">
          <cell r="N327">
            <v>0</v>
          </cell>
          <cell r="O327">
            <v>0</v>
          </cell>
        </row>
        <row r="328">
          <cell r="N328">
            <v>0</v>
          </cell>
          <cell r="O328">
            <v>0</v>
          </cell>
        </row>
        <row r="329">
          <cell r="N329">
            <v>0</v>
          </cell>
          <cell r="O329">
            <v>0</v>
          </cell>
        </row>
        <row r="330">
          <cell r="N330">
            <v>0</v>
          </cell>
          <cell r="O330">
            <v>0</v>
          </cell>
        </row>
        <row r="331">
          <cell r="N331">
            <v>0</v>
          </cell>
          <cell r="O331">
            <v>0</v>
          </cell>
        </row>
        <row r="332">
          <cell r="N332">
            <v>0</v>
          </cell>
          <cell r="O332">
            <v>0</v>
          </cell>
        </row>
        <row r="333">
          <cell r="N333">
            <v>0</v>
          </cell>
          <cell r="O333">
            <v>0</v>
          </cell>
        </row>
        <row r="334">
          <cell r="N334">
            <v>0</v>
          </cell>
          <cell r="O334">
            <v>0</v>
          </cell>
        </row>
        <row r="335">
          <cell r="N335">
            <v>0</v>
          </cell>
          <cell r="O335">
            <v>0</v>
          </cell>
        </row>
        <row r="336">
          <cell r="N336">
            <v>0</v>
          </cell>
          <cell r="O336">
            <v>0</v>
          </cell>
        </row>
        <row r="337">
          <cell r="N337">
            <v>0</v>
          </cell>
          <cell r="O337">
            <v>0</v>
          </cell>
        </row>
        <row r="338">
          <cell r="N338">
            <v>0</v>
          </cell>
          <cell r="O338">
            <v>0</v>
          </cell>
        </row>
        <row r="339">
          <cell r="N339">
            <v>0</v>
          </cell>
          <cell r="O339">
            <v>0</v>
          </cell>
        </row>
        <row r="340">
          <cell r="N340">
            <v>0</v>
          </cell>
          <cell r="O340">
            <v>0</v>
          </cell>
        </row>
        <row r="341">
          <cell r="N341">
            <v>0</v>
          </cell>
          <cell r="O341">
            <v>0</v>
          </cell>
        </row>
        <row r="342">
          <cell r="N342">
            <v>0</v>
          </cell>
          <cell r="O342">
            <v>0</v>
          </cell>
        </row>
        <row r="343">
          <cell r="N343">
            <v>0</v>
          </cell>
          <cell r="O343">
            <v>0</v>
          </cell>
        </row>
        <row r="344">
          <cell r="N344">
            <v>0</v>
          </cell>
          <cell r="O344">
            <v>0</v>
          </cell>
        </row>
        <row r="345">
          <cell r="N345">
            <v>0</v>
          </cell>
          <cell r="O345">
            <v>0</v>
          </cell>
        </row>
        <row r="346">
          <cell r="N346">
            <v>0</v>
          </cell>
          <cell r="O346">
            <v>0</v>
          </cell>
        </row>
        <row r="347">
          <cell r="N347">
            <v>0</v>
          </cell>
          <cell r="O347">
            <v>0</v>
          </cell>
        </row>
        <row r="348">
          <cell r="N348">
            <v>0</v>
          </cell>
          <cell r="O348">
            <v>0</v>
          </cell>
        </row>
        <row r="349">
          <cell r="N349">
            <v>0</v>
          </cell>
          <cell r="O349">
            <v>0</v>
          </cell>
        </row>
        <row r="350">
          <cell r="N350">
            <v>0</v>
          </cell>
          <cell r="O350">
            <v>0</v>
          </cell>
        </row>
        <row r="351">
          <cell r="N351">
            <v>0</v>
          </cell>
          <cell r="O351">
            <v>0</v>
          </cell>
        </row>
        <row r="352">
          <cell r="N352">
            <v>0</v>
          </cell>
          <cell r="O352">
            <v>0</v>
          </cell>
        </row>
        <row r="353">
          <cell r="N353">
            <v>0</v>
          </cell>
          <cell r="O353">
            <v>0</v>
          </cell>
        </row>
        <row r="354">
          <cell r="N354">
            <v>0</v>
          </cell>
          <cell r="O354">
            <v>0</v>
          </cell>
        </row>
        <row r="355">
          <cell r="N355">
            <v>0</v>
          </cell>
          <cell r="O355">
            <v>0</v>
          </cell>
        </row>
        <row r="356">
          <cell r="N356">
            <v>0</v>
          </cell>
          <cell r="O356">
            <v>0</v>
          </cell>
        </row>
        <row r="357">
          <cell r="N357">
            <v>0</v>
          </cell>
          <cell r="O357">
            <v>0</v>
          </cell>
        </row>
        <row r="358">
          <cell r="N358">
            <v>0</v>
          </cell>
          <cell r="O358">
            <v>0</v>
          </cell>
        </row>
        <row r="359">
          <cell r="N359">
            <v>0</v>
          </cell>
          <cell r="O359">
            <v>0</v>
          </cell>
        </row>
        <row r="360">
          <cell r="N360">
            <v>0</v>
          </cell>
          <cell r="O360">
            <v>0</v>
          </cell>
        </row>
        <row r="361">
          <cell r="N361">
            <v>0</v>
          </cell>
          <cell r="O361">
            <v>0</v>
          </cell>
        </row>
        <row r="362">
          <cell r="N362">
            <v>0</v>
          </cell>
          <cell r="O362">
            <v>0</v>
          </cell>
        </row>
        <row r="363">
          <cell r="N363">
            <v>0</v>
          </cell>
          <cell r="O363">
            <v>0</v>
          </cell>
        </row>
        <row r="364">
          <cell r="N364">
            <v>0</v>
          </cell>
          <cell r="O364">
            <v>0</v>
          </cell>
        </row>
        <row r="365">
          <cell r="N365">
            <v>0</v>
          </cell>
          <cell r="O365">
            <v>0</v>
          </cell>
        </row>
        <row r="366">
          <cell r="N366">
            <v>0</v>
          </cell>
          <cell r="O366">
            <v>0</v>
          </cell>
        </row>
        <row r="367">
          <cell r="N367">
            <v>0</v>
          </cell>
          <cell r="O367">
            <v>0</v>
          </cell>
        </row>
        <row r="368">
          <cell r="N368">
            <v>0</v>
          </cell>
          <cell r="O368">
            <v>0</v>
          </cell>
        </row>
        <row r="369">
          <cell r="N369">
            <v>0</v>
          </cell>
          <cell r="O369">
            <v>0</v>
          </cell>
        </row>
        <row r="370">
          <cell r="N370">
            <v>0</v>
          </cell>
          <cell r="O370">
            <v>0</v>
          </cell>
        </row>
        <row r="371">
          <cell r="N371">
            <v>0</v>
          </cell>
          <cell r="O371">
            <v>0</v>
          </cell>
        </row>
        <row r="372">
          <cell r="N372">
            <v>0</v>
          </cell>
          <cell r="O372">
            <v>0</v>
          </cell>
        </row>
        <row r="373">
          <cell r="N373">
            <v>0</v>
          </cell>
          <cell r="O373">
            <v>0</v>
          </cell>
        </row>
        <row r="374">
          <cell r="N374">
            <v>0</v>
          </cell>
          <cell r="O374">
            <v>0</v>
          </cell>
        </row>
        <row r="375">
          <cell r="N375">
            <v>0</v>
          </cell>
          <cell r="O375">
            <v>0</v>
          </cell>
        </row>
        <row r="376">
          <cell r="N376">
            <v>0</v>
          </cell>
          <cell r="O376">
            <v>0</v>
          </cell>
        </row>
        <row r="377">
          <cell r="N377">
            <v>0</v>
          </cell>
          <cell r="O377">
            <v>0</v>
          </cell>
        </row>
        <row r="378">
          <cell r="N378">
            <v>0</v>
          </cell>
          <cell r="O378">
            <v>0</v>
          </cell>
        </row>
        <row r="379">
          <cell r="N379">
            <v>0</v>
          </cell>
          <cell r="O379">
            <v>0</v>
          </cell>
        </row>
        <row r="380">
          <cell r="N380">
            <v>0</v>
          </cell>
          <cell r="O380">
            <v>0</v>
          </cell>
        </row>
        <row r="381">
          <cell r="N381">
            <v>0</v>
          </cell>
          <cell r="O381">
            <v>0</v>
          </cell>
        </row>
        <row r="382">
          <cell r="N382">
            <v>0</v>
          </cell>
          <cell r="O382">
            <v>0</v>
          </cell>
        </row>
        <row r="383">
          <cell r="N383">
            <v>0</v>
          </cell>
          <cell r="O383">
            <v>0</v>
          </cell>
        </row>
        <row r="384">
          <cell r="N384">
            <v>0</v>
          </cell>
          <cell r="O384">
            <v>0</v>
          </cell>
        </row>
        <row r="385">
          <cell r="N385">
            <v>0</v>
          </cell>
          <cell r="O385">
            <v>0</v>
          </cell>
        </row>
        <row r="386">
          <cell r="N386">
            <v>0</v>
          </cell>
          <cell r="O386">
            <v>0</v>
          </cell>
        </row>
        <row r="387">
          <cell r="N387">
            <v>0</v>
          </cell>
          <cell r="O387">
            <v>0</v>
          </cell>
        </row>
        <row r="388">
          <cell r="N388">
            <v>0</v>
          </cell>
          <cell r="O388">
            <v>0</v>
          </cell>
        </row>
        <row r="389">
          <cell r="N389">
            <v>0</v>
          </cell>
          <cell r="O389">
            <v>0</v>
          </cell>
        </row>
        <row r="390">
          <cell r="N390">
            <v>0</v>
          </cell>
          <cell r="O390">
            <v>0</v>
          </cell>
        </row>
        <row r="391">
          <cell r="N391">
            <v>0</v>
          </cell>
          <cell r="O391">
            <v>0</v>
          </cell>
        </row>
        <row r="392">
          <cell r="N392">
            <v>0</v>
          </cell>
          <cell r="O392">
            <v>0</v>
          </cell>
        </row>
        <row r="393">
          <cell r="N393">
            <v>0</v>
          </cell>
          <cell r="O393">
            <v>0</v>
          </cell>
        </row>
        <row r="394">
          <cell r="N394">
            <v>0</v>
          </cell>
          <cell r="O394">
            <v>0</v>
          </cell>
        </row>
        <row r="395">
          <cell r="N395">
            <v>0</v>
          </cell>
          <cell r="O395">
            <v>0</v>
          </cell>
        </row>
        <row r="396">
          <cell r="N396">
            <v>0</v>
          </cell>
          <cell r="O396">
            <v>0</v>
          </cell>
        </row>
        <row r="397">
          <cell r="N397">
            <v>0</v>
          </cell>
          <cell r="O397">
            <v>0</v>
          </cell>
        </row>
        <row r="398">
          <cell r="N398">
            <v>0</v>
          </cell>
          <cell r="O398">
            <v>0</v>
          </cell>
        </row>
        <row r="399">
          <cell r="N399">
            <v>0</v>
          </cell>
          <cell r="O399">
            <v>0</v>
          </cell>
        </row>
        <row r="400">
          <cell r="N400">
            <v>0</v>
          </cell>
          <cell r="O400">
            <v>0</v>
          </cell>
        </row>
        <row r="401">
          <cell r="N401">
            <v>0</v>
          </cell>
          <cell r="O401">
            <v>0</v>
          </cell>
        </row>
        <row r="402">
          <cell r="N402">
            <v>0</v>
          </cell>
          <cell r="O402">
            <v>0</v>
          </cell>
        </row>
        <row r="403">
          <cell r="N403">
            <v>0</v>
          </cell>
          <cell r="O403">
            <v>0</v>
          </cell>
        </row>
        <row r="404">
          <cell r="N404">
            <v>0</v>
          </cell>
          <cell r="O404">
            <v>0</v>
          </cell>
        </row>
        <row r="405">
          <cell r="N405">
            <v>0</v>
          </cell>
          <cell r="O405">
            <v>0</v>
          </cell>
        </row>
        <row r="406">
          <cell r="N406">
            <v>0</v>
          </cell>
          <cell r="O406">
            <v>0</v>
          </cell>
        </row>
        <row r="407">
          <cell r="N407">
            <v>0</v>
          </cell>
          <cell r="O407">
            <v>0</v>
          </cell>
        </row>
        <row r="408">
          <cell r="N408">
            <v>0</v>
          </cell>
          <cell r="O408">
            <v>0</v>
          </cell>
        </row>
        <row r="409">
          <cell r="N409">
            <v>0</v>
          </cell>
          <cell r="O409">
            <v>0</v>
          </cell>
        </row>
        <row r="410">
          <cell r="N410">
            <v>0</v>
          </cell>
          <cell r="O410">
            <v>0</v>
          </cell>
        </row>
        <row r="411">
          <cell r="N411">
            <v>0</v>
          </cell>
          <cell r="O411">
            <v>0</v>
          </cell>
        </row>
        <row r="412">
          <cell r="N412">
            <v>0</v>
          </cell>
          <cell r="O412">
            <v>0</v>
          </cell>
        </row>
        <row r="413">
          <cell r="N413">
            <v>0</v>
          </cell>
          <cell r="O413">
            <v>0</v>
          </cell>
        </row>
        <row r="414">
          <cell r="N414">
            <v>0</v>
          </cell>
          <cell r="O414">
            <v>0</v>
          </cell>
        </row>
        <row r="415">
          <cell r="N415">
            <v>0</v>
          </cell>
          <cell r="O415">
            <v>0</v>
          </cell>
        </row>
        <row r="416">
          <cell r="N416">
            <v>0</v>
          </cell>
          <cell r="O416">
            <v>0</v>
          </cell>
        </row>
        <row r="417">
          <cell r="N417">
            <v>0</v>
          </cell>
          <cell r="O417">
            <v>0</v>
          </cell>
        </row>
        <row r="418">
          <cell r="N418">
            <v>0</v>
          </cell>
          <cell r="O418">
            <v>0</v>
          </cell>
        </row>
        <row r="419">
          <cell r="N419">
            <v>0</v>
          </cell>
          <cell r="O419">
            <v>0</v>
          </cell>
        </row>
        <row r="420">
          <cell r="N420">
            <v>0</v>
          </cell>
          <cell r="O420">
            <v>0</v>
          </cell>
        </row>
        <row r="421">
          <cell r="N421">
            <v>0</v>
          </cell>
          <cell r="O421">
            <v>0</v>
          </cell>
        </row>
        <row r="422">
          <cell r="N422">
            <v>0</v>
          </cell>
          <cell r="O422">
            <v>0</v>
          </cell>
        </row>
        <row r="423">
          <cell r="N423">
            <v>0</v>
          </cell>
          <cell r="O423">
            <v>0</v>
          </cell>
        </row>
        <row r="424">
          <cell r="N424">
            <v>0</v>
          </cell>
          <cell r="O424">
            <v>0</v>
          </cell>
        </row>
        <row r="425">
          <cell r="N425">
            <v>0</v>
          </cell>
          <cell r="O425">
            <v>0</v>
          </cell>
        </row>
        <row r="426">
          <cell r="N426">
            <v>0</v>
          </cell>
          <cell r="O426">
            <v>0</v>
          </cell>
        </row>
        <row r="427">
          <cell r="N427">
            <v>0</v>
          </cell>
          <cell r="O427">
            <v>0</v>
          </cell>
        </row>
        <row r="428">
          <cell r="N428">
            <v>0</v>
          </cell>
          <cell r="O428">
            <v>0</v>
          </cell>
        </row>
        <row r="429">
          <cell r="N429">
            <v>0</v>
          </cell>
          <cell r="O429">
            <v>0</v>
          </cell>
        </row>
        <row r="430">
          <cell r="N430">
            <v>0</v>
          </cell>
          <cell r="O430">
            <v>0</v>
          </cell>
        </row>
        <row r="431">
          <cell r="N431">
            <v>0</v>
          </cell>
          <cell r="O431">
            <v>0</v>
          </cell>
        </row>
        <row r="432">
          <cell r="N432">
            <v>0</v>
          </cell>
          <cell r="O432">
            <v>0</v>
          </cell>
        </row>
        <row r="433">
          <cell r="N433">
            <v>0</v>
          </cell>
          <cell r="O433">
            <v>0</v>
          </cell>
        </row>
        <row r="434">
          <cell r="N434">
            <v>0</v>
          </cell>
          <cell r="O434">
            <v>0</v>
          </cell>
        </row>
        <row r="435">
          <cell r="N435">
            <v>0</v>
          </cell>
          <cell r="O435">
            <v>0</v>
          </cell>
        </row>
        <row r="436">
          <cell r="N436">
            <v>0</v>
          </cell>
          <cell r="O436">
            <v>0</v>
          </cell>
        </row>
        <row r="437">
          <cell r="N437">
            <v>0</v>
          </cell>
          <cell r="O437">
            <v>0</v>
          </cell>
        </row>
        <row r="438">
          <cell r="N438">
            <v>0</v>
          </cell>
          <cell r="O438">
            <v>0</v>
          </cell>
        </row>
        <row r="439">
          <cell r="N439">
            <v>0</v>
          </cell>
          <cell r="O439">
            <v>0</v>
          </cell>
        </row>
        <row r="440">
          <cell r="N440">
            <v>0</v>
          </cell>
          <cell r="O440">
            <v>0</v>
          </cell>
        </row>
        <row r="441">
          <cell r="N441">
            <v>0</v>
          </cell>
          <cell r="O441">
            <v>0</v>
          </cell>
        </row>
        <row r="442">
          <cell r="N442">
            <v>0</v>
          </cell>
          <cell r="O442">
            <v>0</v>
          </cell>
        </row>
        <row r="443">
          <cell r="N443">
            <v>0</v>
          </cell>
          <cell r="O443">
            <v>0</v>
          </cell>
        </row>
        <row r="444">
          <cell r="N444">
            <v>0</v>
          </cell>
          <cell r="O444">
            <v>0</v>
          </cell>
        </row>
        <row r="445">
          <cell r="N445">
            <v>0</v>
          </cell>
          <cell r="O445">
            <v>0</v>
          </cell>
        </row>
        <row r="446">
          <cell r="N446">
            <v>0</v>
          </cell>
          <cell r="O446">
            <v>0</v>
          </cell>
        </row>
        <row r="447">
          <cell r="N447">
            <v>0</v>
          </cell>
          <cell r="O447">
            <v>0</v>
          </cell>
        </row>
        <row r="448">
          <cell r="N448">
            <v>0</v>
          </cell>
          <cell r="O448">
            <v>0</v>
          </cell>
        </row>
        <row r="449">
          <cell r="N449">
            <v>0</v>
          </cell>
          <cell r="O449">
            <v>0</v>
          </cell>
        </row>
        <row r="450">
          <cell r="N450">
            <v>0</v>
          </cell>
          <cell r="O450">
            <v>0</v>
          </cell>
        </row>
        <row r="451">
          <cell r="N451">
            <v>0</v>
          </cell>
          <cell r="O451">
            <v>0</v>
          </cell>
        </row>
        <row r="452">
          <cell r="N452">
            <v>0</v>
          </cell>
          <cell r="O452">
            <v>0</v>
          </cell>
        </row>
        <row r="453">
          <cell r="N453">
            <v>0</v>
          </cell>
          <cell r="O453">
            <v>0</v>
          </cell>
        </row>
        <row r="454">
          <cell r="N454">
            <v>0</v>
          </cell>
          <cell r="O454">
            <v>0</v>
          </cell>
        </row>
        <row r="455">
          <cell r="N455">
            <v>0</v>
          </cell>
          <cell r="O455">
            <v>0</v>
          </cell>
        </row>
        <row r="456">
          <cell r="N456">
            <v>0</v>
          </cell>
          <cell r="O456">
            <v>0</v>
          </cell>
        </row>
        <row r="457">
          <cell r="N457">
            <v>0</v>
          </cell>
          <cell r="O457">
            <v>0</v>
          </cell>
        </row>
        <row r="458">
          <cell r="N458">
            <v>0</v>
          </cell>
          <cell r="O458">
            <v>0</v>
          </cell>
        </row>
        <row r="459">
          <cell r="N459">
            <v>0</v>
          </cell>
          <cell r="O459">
            <v>0</v>
          </cell>
        </row>
        <row r="460">
          <cell r="N460">
            <v>0</v>
          </cell>
          <cell r="O460">
            <v>0</v>
          </cell>
        </row>
        <row r="461">
          <cell r="N461">
            <v>0</v>
          </cell>
          <cell r="O461">
            <v>0</v>
          </cell>
        </row>
        <row r="462">
          <cell r="N462">
            <v>0</v>
          </cell>
          <cell r="O462">
            <v>0</v>
          </cell>
        </row>
        <row r="463">
          <cell r="N463">
            <v>0</v>
          </cell>
          <cell r="O463">
            <v>0</v>
          </cell>
        </row>
        <row r="464">
          <cell r="N464">
            <v>0</v>
          </cell>
          <cell r="O464">
            <v>0</v>
          </cell>
        </row>
        <row r="465">
          <cell r="N465">
            <v>0</v>
          </cell>
          <cell r="O465">
            <v>0</v>
          </cell>
        </row>
        <row r="466">
          <cell r="N466">
            <v>0</v>
          </cell>
          <cell r="O466">
            <v>0</v>
          </cell>
        </row>
        <row r="467">
          <cell r="N467">
            <v>0</v>
          </cell>
          <cell r="O467">
            <v>0</v>
          </cell>
        </row>
        <row r="468">
          <cell r="N468">
            <v>0</v>
          </cell>
          <cell r="O468">
            <v>0</v>
          </cell>
        </row>
        <row r="469">
          <cell r="N469">
            <v>0</v>
          </cell>
          <cell r="O469">
            <v>0</v>
          </cell>
        </row>
        <row r="470">
          <cell r="N470">
            <v>0</v>
          </cell>
          <cell r="O470">
            <v>0</v>
          </cell>
        </row>
        <row r="471">
          <cell r="N471">
            <v>0</v>
          </cell>
          <cell r="O471">
            <v>0</v>
          </cell>
        </row>
        <row r="472">
          <cell r="N472">
            <v>0</v>
          </cell>
          <cell r="O472">
            <v>0</v>
          </cell>
        </row>
        <row r="473">
          <cell r="N473">
            <v>0</v>
          </cell>
          <cell r="O473">
            <v>0</v>
          </cell>
        </row>
        <row r="474">
          <cell r="N474">
            <v>0</v>
          </cell>
          <cell r="O474">
            <v>0</v>
          </cell>
        </row>
        <row r="475">
          <cell r="N475">
            <v>0</v>
          </cell>
          <cell r="O475">
            <v>0</v>
          </cell>
        </row>
        <row r="476">
          <cell r="N476">
            <v>0</v>
          </cell>
          <cell r="O476">
            <v>0</v>
          </cell>
        </row>
        <row r="477">
          <cell r="N477">
            <v>0</v>
          </cell>
          <cell r="O477">
            <v>0</v>
          </cell>
        </row>
        <row r="478">
          <cell r="N478">
            <v>0</v>
          </cell>
          <cell r="O478">
            <v>0</v>
          </cell>
        </row>
        <row r="479">
          <cell r="N479">
            <v>0</v>
          </cell>
          <cell r="O479">
            <v>0</v>
          </cell>
        </row>
        <row r="480">
          <cell r="N480">
            <v>0</v>
          </cell>
          <cell r="O480">
            <v>0</v>
          </cell>
        </row>
        <row r="481">
          <cell r="N481">
            <v>0</v>
          </cell>
          <cell r="O481">
            <v>0</v>
          </cell>
        </row>
        <row r="482">
          <cell r="N482">
            <v>0</v>
          </cell>
          <cell r="O482">
            <v>0</v>
          </cell>
        </row>
        <row r="483">
          <cell r="N483">
            <v>0</v>
          </cell>
          <cell r="O483">
            <v>0</v>
          </cell>
        </row>
        <row r="484">
          <cell r="N484">
            <v>0</v>
          </cell>
          <cell r="O484">
            <v>0</v>
          </cell>
        </row>
        <row r="485">
          <cell r="N485">
            <v>0</v>
          </cell>
          <cell r="O485">
            <v>0</v>
          </cell>
        </row>
        <row r="486">
          <cell r="N486">
            <v>0</v>
          </cell>
          <cell r="O486">
            <v>0</v>
          </cell>
        </row>
        <row r="487">
          <cell r="N487">
            <v>0</v>
          </cell>
          <cell r="O487">
            <v>0</v>
          </cell>
        </row>
        <row r="488">
          <cell r="N488">
            <v>0</v>
          </cell>
          <cell r="O488">
            <v>0</v>
          </cell>
        </row>
        <row r="489">
          <cell r="N489">
            <v>0</v>
          </cell>
          <cell r="O489">
            <v>0</v>
          </cell>
        </row>
        <row r="490">
          <cell r="N490">
            <v>0</v>
          </cell>
          <cell r="O490">
            <v>0</v>
          </cell>
        </row>
        <row r="491">
          <cell r="N491">
            <v>0</v>
          </cell>
          <cell r="O491">
            <v>0</v>
          </cell>
        </row>
        <row r="492">
          <cell r="N492">
            <v>0</v>
          </cell>
          <cell r="O492">
            <v>0</v>
          </cell>
        </row>
        <row r="493">
          <cell r="N493">
            <v>0</v>
          </cell>
          <cell r="O493">
            <v>0</v>
          </cell>
        </row>
        <row r="494">
          <cell r="N494">
            <v>0</v>
          </cell>
          <cell r="O494">
            <v>0</v>
          </cell>
        </row>
        <row r="495">
          <cell r="N495">
            <v>0</v>
          </cell>
          <cell r="O495">
            <v>0</v>
          </cell>
        </row>
        <row r="496">
          <cell r="N496">
            <v>0</v>
          </cell>
          <cell r="O496">
            <v>0</v>
          </cell>
        </row>
        <row r="497">
          <cell r="N497">
            <v>0</v>
          </cell>
          <cell r="O497">
            <v>0</v>
          </cell>
        </row>
        <row r="498">
          <cell r="N498">
            <v>0</v>
          </cell>
          <cell r="O498">
            <v>0</v>
          </cell>
        </row>
        <row r="499">
          <cell r="N499">
            <v>0</v>
          </cell>
          <cell r="O499">
            <v>0</v>
          </cell>
        </row>
        <row r="500">
          <cell r="N500">
            <v>0</v>
          </cell>
          <cell r="O500">
            <v>0</v>
          </cell>
        </row>
        <row r="501">
          <cell r="N501">
            <v>0</v>
          </cell>
          <cell r="O501">
            <v>0</v>
          </cell>
        </row>
        <row r="502">
          <cell r="N502">
            <v>0</v>
          </cell>
          <cell r="O502">
            <v>0</v>
          </cell>
        </row>
        <row r="503">
          <cell r="N503">
            <v>0</v>
          </cell>
          <cell r="O503">
            <v>0</v>
          </cell>
        </row>
        <row r="504">
          <cell r="N504">
            <v>0</v>
          </cell>
          <cell r="O504">
            <v>0</v>
          </cell>
        </row>
        <row r="505">
          <cell r="N505">
            <v>0</v>
          </cell>
          <cell r="O505">
            <v>0</v>
          </cell>
        </row>
        <row r="506">
          <cell r="N506">
            <v>0</v>
          </cell>
          <cell r="O506">
            <v>0</v>
          </cell>
        </row>
        <row r="507">
          <cell r="N507">
            <v>0</v>
          </cell>
          <cell r="O507">
            <v>0</v>
          </cell>
        </row>
        <row r="508">
          <cell r="N508">
            <v>0</v>
          </cell>
          <cell r="O508">
            <v>0</v>
          </cell>
        </row>
        <row r="509">
          <cell r="N509">
            <v>0</v>
          </cell>
          <cell r="O509">
            <v>0</v>
          </cell>
        </row>
        <row r="510">
          <cell r="N510">
            <v>0</v>
          </cell>
          <cell r="O510">
            <v>0</v>
          </cell>
        </row>
        <row r="511">
          <cell r="N511">
            <v>0</v>
          </cell>
          <cell r="O511">
            <v>0</v>
          </cell>
        </row>
        <row r="512">
          <cell r="N512">
            <v>0</v>
          </cell>
          <cell r="O512">
            <v>0</v>
          </cell>
        </row>
        <row r="513">
          <cell r="N513">
            <v>0</v>
          </cell>
          <cell r="O513">
            <v>0</v>
          </cell>
        </row>
        <row r="514">
          <cell r="N514">
            <v>0</v>
          </cell>
          <cell r="O514">
            <v>0</v>
          </cell>
        </row>
        <row r="515">
          <cell r="N515">
            <v>0</v>
          </cell>
          <cell r="O515">
            <v>0</v>
          </cell>
        </row>
        <row r="516">
          <cell r="N516">
            <v>0</v>
          </cell>
          <cell r="O516">
            <v>0</v>
          </cell>
        </row>
        <row r="517">
          <cell r="N517">
            <v>0</v>
          </cell>
          <cell r="O517">
            <v>0</v>
          </cell>
        </row>
        <row r="518">
          <cell r="N518">
            <v>0</v>
          </cell>
          <cell r="O518">
            <v>0</v>
          </cell>
        </row>
        <row r="519">
          <cell r="N519">
            <v>0</v>
          </cell>
          <cell r="O519">
            <v>0</v>
          </cell>
        </row>
        <row r="520">
          <cell r="N520">
            <v>0</v>
          </cell>
          <cell r="O520">
            <v>0</v>
          </cell>
        </row>
        <row r="521">
          <cell r="N521">
            <v>0</v>
          </cell>
          <cell r="O521">
            <v>0</v>
          </cell>
        </row>
        <row r="522">
          <cell r="N522">
            <v>0</v>
          </cell>
          <cell r="O522">
            <v>0</v>
          </cell>
        </row>
        <row r="523">
          <cell r="N523">
            <v>0</v>
          </cell>
          <cell r="O523">
            <v>0</v>
          </cell>
        </row>
        <row r="524">
          <cell r="N524">
            <v>0</v>
          </cell>
          <cell r="O524">
            <v>0</v>
          </cell>
        </row>
        <row r="525">
          <cell r="N525">
            <v>0</v>
          </cell>
          <cell r="O525">
            <v>0</v>
          </cell>
        </row>
        <row r="526">
          <cell r="N526">
            <v>0</v>
          </cell>
          <cell r="O526">
            <v>0</v>
          </cell>
        </row>
        <row r="527">
          <cell r="N527">
            <v>0</v>
          </cell>
          <cell r="O527">
            <v>0</v>
          </cell>
        </row>
        <row r="528">
          <cell r="N528">
            <v>0</v>
          </cell>
          <cell r="O528">
            <v>0</v>
          </cell>
        </row>
        <row r="529">
          <cell r="N529">
            <v>0</v>
          </cell>
          <cell r="O529">
            <v>0</v>
          </cell>
        </row>
        <row r="530">
          <cell r="N530">
            <v>0</v>
          </cell>
          <cell r="O530">
            <v>0</v>
          </cell>
        </row>
        <row r="531">
          <cell r="N531">
            <v>0</v>
          </cell>
          <cell r="O531">
            <v>0</v>
          </cell>
        </row>
        <row r="532">
          <cell r="N532">
            <v>0</v>
          </cell>
          <cell r="O532">
            <v>0</v>
          </cell>
        </row>
        <row r="533">
          <cell r="N533">
            <v>0</v>
          </cell>
          <cell r="O533">
            <v>0</v>
          </cell>
        </row>
        <row r="534">
          <cell r="N534">
            <v>0</v>
          </cell>
          <cell r="O534">
            <v>0</v>
          </cell>
        </row>
        <row r="535">
          <cell r="N535">
            <v>0</v>
          </cell>
          <cell r="O535">
            <v>0</v>
          </cell>
        </row>
        <row r="536">
          <cell r="N536">
            <v>0</v>
          </cell>
          <cell r="O536">
            <v>0</v>
          </cell>
        </row>
        <row r="537">
          <cell r="N537">
            <v>0</v>
          </cell>
          <cell r="O537">
            <v>0</v>
          </cell>
        </row>
        <row r="538">
          <cell r="N538">
            <v>0</v>
          </cell>
          <cell r="O538">
            <v>0</v>
          </cell>
        </row>
        <row r="539">
          <cell r="N539">
            <v>0</v>
          </cell>
          <cell r="O539">
            <v>0</v>
          </cell>
        </row>
        <row r="540">
          <cell r="N540">
            <v>0</v>
          </cell>
          <cell r="O540">
            <v>0</v>
          </cell>
        </row>
        <row r="541">
          <cell r="N541">
            <v>0</v>
          </cell>
          <cell r="O541">
            <v>0</v>
          </cell>
        </row>
        <row r="542">
          <cell r="N542">
            <v>0</v>
          </cell>
          <cell r="O542">
            <v>0</v>
          </cell>
        </row>
        <row r="543">
          <cell r="N543">
            <v>0</v>
          </cell>
          <cell r="O543">
            <v>0</v>
          </cell>
        </row>
        <row r="544">
          <cell r="N544">
            <v>0</v>
          </cell>
          <cell r="O544">
            <v>0</v>
          </cell>
        </row>
        <row r="545">
          <cell r="N545">
            <v>0</v>
          </cell>
          <cell r="O545">
            <v>0</v>
          </cell>
        </row>
        <row r="546">
          <cell r="N546">
            <v>0</v>
          </cell>
          <cell r="O546">
            <v>0</v>
          </cell>
        </row>
        <row r="547">
          <cell r="N547">
            <v>0</v>
          </cell>
          <cell r="O547">
            <v>0</v>
          </cell>
        </row>
        <row r="548">
          <cell r="N548">
            <v>0</v>
          </cell>
          <cell r="O548">
            <v>0</v>
          </cell>
        </row>
        <row r="549">
          <cell r="N549">
            <v>0</v>
          </cell>
          <cell r="O549">
            <v>0</v>
          </cell>
        </row>
        <row r="550">
          <cell r="N550">
            <v>0</v>
          </cell>
          <cell r="O550">
            <v>0</v>
          </cell>
        </row>
        <row r="551">
          <cell r="N551">
            <v>0</v>
          </cell>
          <cell r="O551">
            <v>0</v>
          </cell>
        </row>
        <row r="552">
          <cell r="N552">
            <v>0</v>
          </cell>
          <cell r="O552">
            <v>0</v>
          </cell>
        </row>
        <row r="553">
          <cell r="N553">
            <v>0</v>
          </cell>
          <cell r="O553">
            <v>0</v>
          </cell>
        </row>
        <row r="554">
          <cell r="N554">
            <v>0</v>
          </cell>
          <cell r="O554">
            <v>0</v>
          </cell>
        </row>
        <row r="555">
          <cell r="N555">
            <v>0</v>
          </cell>
          <cell r="O555">
            <v>0</v>
          </cell>
        </row>
        <row r="556">
          <cell r="N556">
            <v>0</v>
          </cell>
          <cell r="O556">
            <v>0</v>
          </cell>
        </row>
        <row r="557">
          <cell r="N557">
            <v>0</v>
          </cell>
          <cell r="O557">
            <v>0</v>
          </cell>
        </row>
        <row r="558">
          <cell r="N558">
            <v>0</v>
          </cell>
          <cell r="O558">
            <v>0</v>
          </cell>
        </row>
        <row r="559">
          <cell r="N559">
            <v>0</v>
          </cell>
          <cell r="O559">
            <v>0</v>
          </cell>
        </row>
        <row r="560">
          <cell r="N560">
            <v>0</v>
          </cell>
          <cell r="O560">
            <v>0</v>
          </cell>
        </row>
        <row r="561">
          <cell r="N561">
            <v>0</v>
          </cell>
          <cell r="O561">
            <v>0</v>
          </cell>
        </row>
        <row r="562">
          <cell r="N562">
            <v>0</v>
          </cell>
          <cell r="O562">
            <v>0</v>
          </cell>
        </row>
        <row r="563">
          <cell r="N563">
            <v>0</v>
          </cell>
          <cell r="O563">
            <v>0</v>
          </cell>
        </row>
        <row r="564">
          <cell r="N564">
            <v>0</v>
          </cell>
          <cell r="O564">
            <v>0</v>
          </cell>
        </row>
        <row r="565">
          <cell r="N565">
            <v>0</v>
          </cell>
          <cell r="O565">
            <v>0</v>
          </cell>
        </row>
        <row r="566">
          <cell r="N566">
            <v>0</v>
          </cell>
          <cell r="O566">
            <v>0</v>
          </cell>
        </row>
        <row r="567">
          <cell r="N567">
            <v>0</v>
          </cell>
          <cell r="O567">
            <v>0</v>
          </cell>
        </row>
        <row r="568">
          <cell r="N568">
            <v>0</v>
          </cell>
          <cell r="O568">
            <v>0</v>
          </cell>
        </row>
        <row r="569">
          <cell r="N569">
            <v>0</v>
          </cell>
          <cell r="O569">
            <v>0</v>
          </cell>
        </row>
        <row r="570">
          <cell r="N570">
            <v>0</v>
          </cell>
          <cell r="O570">
            <v>0</v>
          </cell>
        </row>
        <row r="571">
          <cell r="N571">
            <v>0</v>
          </cell>
          <cell r="O571">
            <v>0</v>
          </cell>
        </row>
        <row r="572">
          <cell r="N572">
            <v>0</v>
          </cell>
          <cell r="O572">
            <v>0</v>
          </cell>
        </row>
        <row r="573">
          <cell r="N573">
            <v>0</v>
          </cell>
          <cell r="O573">
            <v>0</v>
          </cell>
        </row>
        <row r="574">
          <cell r="N574">
            <v>0</v>
          </cell>
          <cell r="O574">
            <v>0</v>
          </cell>
        </row>
        <row r="575">
          <cell r="N575">
            <v>0</v>
          </cell>
          <cell r="O575">
            <v>0</v>
          </cell>
        </row>
        <row r="576">
          <cell r="N576">
            <v>0</v>
          </cell>
          <cell r="O576">
            <v>0</v>
          </cell>
        </row>
        <row r="577">
          <cell r="N577">
            <v>0</v>
          </cell>
          <cell r="O577">
            <v>0</v>
          </cell>
        </row>
        <row r="578">
          <cell r="N578">
            <v>0</v>
          </cell>
          <cell r="O578">
            <v>0</v>
          </cell>
        </row>
        <row r="579">
          <cell r="N579">
            <v>0</v>
          </cell>
          <cell r="O579">
            <v>0</v>
          </cell>
        </row>
        <row r="580">
          <cell r="N580">
            <v>0</v>
          </cell>
          <cell r="O580">
            <v>0</v>
          </cell>
        </row>
        <row r="581">
          <cell r="N581">
            <v>0</v>
          </cell>
          <cell r="O581">
            <v>0</v>
          </cell>
        </row>
        <row r="582">
          <cell r="N582">
            <v>0</v>
          </cell>
          <cell r="O582">
            <v>0</v>
          </cell>
        </row>
        <row r="583">
          <cell r="N583">
            <v>0</v>
          </cell>
          <cell r="O583">
            <v>0</v>
          </cell>
        </row>
        <row r="584">
          <cell r="N584">
            <v>0</v>
          </cell>
          <cell r="O584">
            <v>0</v>
          </cell>
        </row>
        <row r="585">
          <cell r="N585">
            <v>0</v>
          </cell>
          <cell r="O585">
            <v>0</v>
          </cell>
        </row>
        <row r="586">
          <cell r="N586">
            <v>0</v>
          </cell>
          <cell r="O586">
            <v>0</v>
          </cell>
        </row>
        <row r="587">
          <cell r="N587">
            <v>0</v>
          </cell>
          <cell r="O587">
            <v>0</v>
          </cell>
        </row>
        <row r="588">
          <cell r="N588">
            <v>0</v>
          </cell>
          <cell r="O588">
            <v>0</v>
          </cell>
        </row>
        <row r="589">
          <cell r="N589">
            <v>0</v>
          </cell>
          <cell r="O589">
            <v>0</v>
          </cell>
        </row>
        <row r="590">
          <cell r="N590">
            <v>0</v>
          </cell>
          <cell r="O590">
            <v>0</v>
          </cell>
        </row>
        <row r="591">
          <cell r="N591">
            <v>0</v>
          </cell>
          <cell r="O591">
            <v>0</v>
          </cell>
        </row>
        <row r="592">
          <cell r="N592">
            <v>0</v>
          </cell>
          <cell r="O592">
            <v>0</v>
          </cell>
        </row>
        <row r="593">
          <cell r="N593">
            <v>0</v>
          </cell>
          <cell r="O593">
            <v>0</v>
          </cell>
        </row>
        <row r="594">
          <cell r="N594">
            <v>0</v>
          </cell>
          <cell r="O594">
            <v>0</v>
          </cell>
        </row>
        <row r="595">
          <cell r="N595">
            <v>0</v>
          </cell>
          <cell r="O595">
            <v>0</v>
          </cell>
        </row>
        <row r="596">
          <cell r="N596">
            <v>0</v>
          </cell>
          <cell r="O596">
            <v>0</v>
          </cell>
        </row>
        <row r="597">
          <cell r="N597">
            <v>0</v>
          </cell>
          <cell r="O597">
            <v>0</v>
          </cell>
        </row>
        <row r="598">
          <cell r="N598">
            <v>0</v>
          </cell>
          <cell r="O598">
            <v>0</v>
          </cell>
        </row>
        <row r="599">
          <cell r="N599">
            <v>0</v>
          </cell>
          <cell r="O599">
            <v>0</v>
          </cell>
        </row>
        <row r="600">
          <cell r="N600">
            <v>0</v>
          </cell>
          <cell r="O600">
            <v>0</v>
          </cell>
        </row>
        <row r="601">
          <cell r="N601">
            <v>0</v>
          </cell>
          <cell r="O601">
            <v>0</v>
          </cell>
        </row>
        <row r="602">
          <cell r="N602">
            <v>0</v>
          </cell>
          <cell r="O602">
            <v>0</v>
          </cell>
        </row>
        <row r="603">
          <cell r="N603">
            <v>0</v>
          </cell>
          <cell r="O603">
            <v>0</v>
          </cell>
        </row>
        <row r="604">
          <cell r="N604">
            <v>0</v>
          </cell>
          <cell r="O604">
            <v>0</v>
          </cell>
        </row>
        <row r="605">
          <cell r="N605">
            <v>0</v>
          </cell>
          <cell r="O605">
            <v>0</v>
          </cell>
        </row>
        <row r="606">
          <cell r="N606">
            <v>0</v>
          </cell>
          <cell r="O606">
            <v>0</v>
          </cell>
        </row>
        <row r="607">
          <cell r="N607">
            <v>0</v>
          </cell>
          <cell r="O607">
            <v>0</v>
          </cell>
        </row>
        <row r="608">
          <cell r="N608">
            <v>0</v>
          </cell>
          <cell r="O608">
            <v>0</v>
          </cell>
        </row>
        <row r="609">
          <cell r="N609">
            <v>0</v>
          </cell>
          <cell r="O609">
            <v>0</v>
          </cell>
        </row>
        <row r="610">
          <cell r="N610">
            <v>0</v>
          </cell>
          <cell r="O610">
            <v>0</v>
          </cell>
        </row>
        <row r="611">
          <cell r="N611">
            <v>0</v>
          </cell>
          <cell r="O611">
            <v>0</v>
          </cell>
        </row>
        <row r="612">
          <cell r="N612">
            <v>0</v>
          </cell>
          <cell r="O612">
            <v>0</v>
          </cell>
        </row>
        <row r="613">
          <cell r="N613">
            <v>0</v>
          </cell>
          <cell r="O613">
            <v>0</v>
          </cell>
        </row>
        <row r="614">
          <cell r="N614">
            <v>0</v>
          </cell>
          <cell r="O614">
            <v>0</v>
          </cell>
        </row>
        <row r="615">
          <cell r="N615">
            <v>0</v>
          </cell>
          <cell r="O615">
            <v>0</v>
          </cell>
        </row>
        <row r="616">
          <cell r="N616">
            <v>0</v>
          </cell>
          <cell r="O616">
            <v>0</v>
          </cell>
        </row>
        <row r="617">
          <cell r="N617">
            <v>0</v>
          </cell>
          <cell r="O617">
            <v>0</v>
          </cell>
        </row>
        <row r="618">
          <cell r="N618">
            <v>0</v>
          </cell>
          <cell r="O618">
            <v>0</v>
          </cell>
        </row>
        <row r="619">
          <cell r="N619">
            <v>0</v>
          </cell>
          <cell r="O619">
            <v>0</v>
          </cell>
        </row>
        <row r="620">
          <cell r="N620">
            <v>0</v>
          </cell>
          <cell r="O620">
            <v>0</v>
          </cell>
        </row>
        <row r="621">
          <cell r="N621">
            <v>0</v>
          </cell>
          <cell r="O621">
            <v>0</v>
          </cell>
        </row>
        <row r="622">
          <cell r="N622">
            <v>0</v>
          </cell>
          <cell r="O622">
            <v>0</v>
          </cell>
        </row>
        <row r="623">
          <cell r="N623">
            <v>0</v>
          </cell>
          <cell r="O623">
            <v>0</v>
          </cell>
        </row>
        <row r="624">
          <cell r="N624">
            <v>0</v>
          </cell>
          <cell r="O624">
            <v>0</v>
          </cell>
        </row>
        <row r="625">
          <cell r="N625">
            <v>0</v>
          </cell>
          <cell r="O625">
            <v>0</v>
          </cell>
        </row>
        <row r="626">
          <cell r="N626">
            <v>0</v>
          </cell>
          <cell r="O626">
            <v>0</v>
          </cell>
        </row>
        <row r="627">
          <cell r="N627">
            <v>0</v>
          </cell>
          <cell r="O627">
            <v>0</v>
          </cell>
        </row>
        <row r="628">
          <cell r="N628">
            <v>0</v>
          </cell>
          <cell r="O628">
            <v>0</v>
          </cell>
        </row>
        <row r="629">
          <cell r="N629">
            <v>0</v>
          </cell>
          <cell r="O629">
            <v>0</v>
          </cell>
        </row>
        <row r="630">
          <cell r="N630">
            <v>0</v>
          </cell>
          <cell r="O630">
            <v>0</v>
          </cell>
        </row>
        <row r="631">
          <cell r="N631">
            <v>0</v>
          </cell>
          <cell r="O631">
            <v>0</v>
          </cell>
        </row>
        <row r="632">
          <cell r="N632">
            <v>0</v>
          </cell>
          <cell r="O632">
            <v>0</v>
          </cell>
        </row>
        <row r="633">
          <cell r="N633">
            <v>0</v>
          </cell>
          <cell r="O633">
            <v>0</v>
          </cell>
        </row>
        <row r="634">
          <cell r="N634">
            <v>0</v>
          </cell>
          <cell r="O634">
            <v>0</v>
          </cell>
        </row>
        <row r="635">
          <cell r="N635">
            <v>0</v>
          </cell>
          <cell r="O635">
            <v>0</v>
          </cell>
        </row>
        <row r="636">
          <cell r="N636">
            <v>0</v>
          </cell>
          <cell r="O636">
            <v>0</v>
          </cell>
        </row>
        <row r="637">
          <cell r="N637">
            <v>0</v>
          </cell>
          <cell r="O637">
            <v>0</v>
          </cell>
        </row>
        <row r="638">
          <cell r="N638">
            <v>0</v>
          </cell>
          <cell r="O638">
            <v>0</v>
          </cell>
        </row>
        <row r="639">
          <cell r="N639">
            <v>0</v>
          </cell>
          <cell r="O639">
            <v>0</v>
          </cell>
        </row>
        <row r="640">
          <cell r="N640">
            <v>0</v>
          </cell>
          <cell r="O640">
            <v>0</v>
          </cell>
        </row>
        <row r="641">
          <cell r="N641">
            <v>0</v>
          </cell>
          <cell r="O641">
            <v>0</v>
          </cell>
        </row>
        <row r="642">
          <cell r="N642">
            <v>0</v>
          </cell>
          <cell r="O642">
            <v>0</v>
          </cell>
        </row>
        <row r="643">
          <cell r="N643">
            <v>0</v>
          </cell>
          <cell r="O643">
            <v>0</v>
          </cell>
        </row>
        <row r="644">
          <cell r="N644">
            <v>0</v>
          </cell>
          <cell r="O644">
            <v>0</v>
          </cell>
        </row>
        <row r="645">
          <cell r="N645">
            <v>0</v>
          </cell>
          <cell r="O645">
            <v>0</v>
          </cell>
        </row>
        <row r="646">
          <cell r="N646">
            <v>0</v>
          </cell>
          <cell r="O646">
            <v>0</v>
          </cell>
        </row>
        <row r="647">
          <cell r="N647">
            <v>0</v>
          </cell>
          <cell r="O647">
            <v>0</v>
          </cell>
        </row>
        <row r="648">
          <cell r="N648">
            <v>0</v>
          </cell>
          <cell r="O648">
            <v>0</v>
          </cell>
        </row>
        <row r="649">
          <cell r="N649">
            <v>0</v>
          </cell>
          <cell r="O649">
            <v>0</v>
          </cell>
        </row>
        <row r="650">
          <cell r="N650">
            <v>0</v>
          </cell>
          <cell r="O650">
            <v>0</v>
          </cell>
        </row>
        <row r="651">
          <cell r="N651">
            <v>0</v>
          </cell>
          <cell r="O651">
            <v>0</v>
          </cell>
        </row>
        <row r="652">
          <cell r="N652">
            <v>0</v>
          </cell>
          <cell r="O652">
            <v>0</v>
          </cell>
        </row>
        <row r="653">
          <cell r="N653">
            <v>0</v>
          </cell>
          <cell r="O653">
            <v>0</v>
          </cell>
        </row>
        <row r="654">
          <cell r="N654">
            <v>0</v>
          </cell>
          <cell r="O654">
            <v>0</v>
          </cell>
        </row>
        <row r="655">
          <cell r="N655">
            <v>0</v>
          </cell>
          <cell r="O655">
            <v>0</v>
          </cell>
        </row>
        <row r="656">
          <cell r="N656">
            <v>0</v>
          </cell>
          <cell r="O656">
            <v>0</v>
          </cell>
        </row>
        <row r="657">
          <cell r="N657">
            <v>0</v>
          </cell>
          <cell r="O657">
            <v>0</v>
          </cell>
        </row>
        <row r="658">
          <cell r="N658">
            <v>0</v>
          </cell>
          <cell r="O658">
            <v>0</v>
          </cell>
        </row>
        <row r="659">
          <cell r="N659">
            <v>0</v>
          </cell>
          <cell r="O659">
            <v>0</v>
          </cell>
        </row>
        <row r="660">
          <cell r="N660">
            <v>0</v>
          </cell>
          <cell r="O660">
            <v>0</v>
          </cell>
        </row>
        <row r="661">
          <cell r="N661">
            <v>0</v>
          </cell>
          <cell r="O661">
            <v>0</v>
          </cell>
        </row>
        <row r="662">
          <cell r="N662">
            <v>0</v>
          </cell>
          <cell r="O662">
            <v>0</v>
          </cell>
        </row>
        <row r="663">
          <cell r="N663">
            <v>0</v>
          </cell>
          <cell r="O663">
            <v>0</v>
          </cell>
        </row>
        <row r="664">
          <cell r="N664">
            <v>0</v>
          </cell>
          <cell r="O664">
            <v>0</v>
          </cell>
        </row>
        <row r="665">
          <cell r="N665">
            <v>0</v>
          </cell>
          <cell r="O665">
            <v>0</v>
          </cell>
        </row>
        <row r="666">
          <cell r="N666">
            <v>0</v>
          </cell>
          <cell r="O666">
            <v>0</v>
          </cell>
        </row>
        <row r="667">
          <cell r="N667">
            <v>0</v>
          </cell>
          <cell r="O667">
            <v>0</v>
          </cell>
        </row>
        <row r="668">
          <cell r="N668">
            <v>0</v>
          </cell>
          <cell r="O668">
            <v>0</v>
          </cell>
        </row>
        <row r="669">
          <cell r="N669">
            <v>0</v>
          </cell>
          <cell r="O669">
            <v>0</v>
          </cell>
        </row>
        <row r="670">
          <cell r="N670">
            <v>0</v>
          </cell>
          <cell r="O670">
            <v>0</v>
          </cell>
        </row>
        <row r="671">
          <cell r="N671">
            <v>0</v>
          </cell>
          <cell r="O671">
            <v>0</v>
          </cell>
        </row>
        <row r="672">
          <cell r="N672">
            <v>0</v>
          </cell>
          <cell r="O672">
            <v>0</v>
          </cell>
        </row>
        <row r="673">
          <cell r="N673">
            <v>0</v>
          </cell>
          <cell r="O673">
            <v>0</v>
          </cell>
        </row>
        <row r="674">
          <cell r="N674">
            <v>0</v>
          </cell>
          <cell r="O674">
            <v>0</v>
          </cell>
        </row>
        <row r="675">
          <cell r="N675">
            <v>0</v>
          </cell>
          <cell r="O675">
            <v>0</v>
          </cell>
        </row>
        <row r="676">
          <cell r="N676">
            <v>0</v>
          </cell>
          <cell r="O676">
            <v>0</v>
          </cell>
        </row>
        <row r="677">
          <cell r="N677">
            <v>0</v>
          </cell>
          <cell r="O677">
            <v>0</v>
          </cell>
        </row>
        <row r="678">
          <cell r="N678">
            <v>0</v>
          </cell>
          <cell r="O678">
            <v>0</v>
          </cell>
        </row>
        <row r="679">
          <cell r="N679">
            <v>0</v>
          </cell>
          <cell r="O679">
            <v>0</v>
          </cell>
        </row>
        <row r="680">
          <cell r="N680">
            <v>0</v>
          </cell>
          <cell r="O680">
            <v>0</v>
          </cell>
        </row>
        <row r="681">
          <cell r="N681">
            <v>0</v>
          </cell>
          <cell r="O681">
            <v>0</v>
          </cell>
        </row>
        <row r="682">
          <cell r="N682">
            <v>0</v>
          </cell>
          <cell r="O682">
            <v>0</v>
          </cell>
        </row>
        <row r="683">
          <cell r="N683">
            <v>0</v>
          </cell>
          <cell r="O683">
            <v>0</v>
          </cell>
        </row>
        <row r="684">
          <cell r="N684">
            <v>0</v>
          </cell>
          <cell r="O684">
            <v>0</v>
          </cell>
        </row>
        <row r="685">
          <cell r="N685">
            <v>0</v>
          </cell>
          <cell r="O685">
            <v>0</v>
          </cell>
        </row>
        <row r="686">
          <cell r="N686">
            <v>0</v>
          </cell>
          <cell r="O686">
            <v>0</v>
          </cell>
        </row>
        <row r="687">
          <cell r="N687">
            <v>0</v>
          </cell>
          <cell r="O687">
            <v>0</v>
          </cell>
        </row>
        <row r="688">
          <cell r="N688">
            <v>0</v>
          </cell>
          <cell r="O688">
            <v>0</v>
          </cell>
        </row>
        <row r="689">
          <cell r="N689">
            <v>0</v>
          </cell>
          <cell r="O689">
            <v>0</v>
          </cell>
        </row>
        <row r="690">
          <cell r="N690">
            <v>0</v>
          </cell>
          <cell r="O690">
            <v>0</v>
          </cell>
        </row>
        <row r="691">
          <cell r="N691">
            <v>0</v>
          </cell>
          <cell r="O691">
            <v>0</v>
          </cell>
        </row>
        <row r="692">
          <cell r="N692">
            <v>0</v>
          </cell>
          <cell r="O692">
            <v>0</v>
          </cell>
        </row>
        <row r="693">
          <cell r="N693">
            <v>0</v>
          </cell>
          <cell r="O693">
            <v>0</v>
          </cell>
        </row>
        <row r="694">
          <cell r="N694">
            <v>0</v>
          </cell>
          <cell r="O694">
            <v>0</v>
          </cell>
        </row>
        <row r="695">
          <cell r="N695">
            <v>0</v>
          </cell>
          <cell r="O695">
            <v>0</v>
          </cell>
        </row>
        <row r="696">
          <cell r="N696">
            <v>0</v>
          </cell>
          <cell r="O696">
            <v>0</v>
          </cell>
        </row>
        <row r="697">
          <cell r="N697">
            <v>0</v>
          </cell>
          <cell r="O697">
            <v>0</v>
          </cell>
        </row>
        <row r="698">
          <cell r="N698">
            <v>0</v>
          </cell>
          <cell r="O698">
            <v>0</v>
          </cell>
        </row>
        <row r="699">
          <cell r="N699">
            <v>0</v>
          </cell>
          <cell r="O699">
            <v>0</v>
          </cell>
        </row>
        <row r="700">
          <cell r="N700">
            <v>0</v>
          </cell>
          <cell r="O700">
            <v>0</v>
          </cell>
        </row>
        <row r="701">
          <cell r="N701">
            <v>0</v>
          </cell>
          <cell r="O701">
            <v>0</v>
          </cell>
        </row>
        <row r="702">
          <cell r="N702">
            <v>0</v>
          </cell>
          <cell r="O702">
            <v>0</v>
          </cell>
        </row>
        <row r="703">
          <cell r="N703">
            <v>0</v>
          </cell>
          <cell r="O703">
            <v>0</v>
          </cell>
        </row>
        <row r="704">
          <cell r="N704">
            <v>0</v>
          </cell>
          <cell r="O704">
            <v>0</v>
          </cell>
        </row>
        <row r="705">
          <cell r="N705">
            <v>0</v>
          </cell>
          <cell r="O705">
            <v>0</v>
          </cell>
        </row>
        <row r="706">
          <cell r="N706">
            <v>0</v>
          </cell>
          <cell r="O706">
            <v>0</v>
          </cell>
        </row>
        <row r="707">
          <cell r="N707">
            <v>0</v>
          </cell>
          <cell r="O707">
            <v>0</v>
          </cell>
        </row>
        <row r="708">
          <cell r="N708">
            <v>0</v>
          </cell>
          <cell r="O708">
            <v>0</v>
          </cell>
        </row>
        <row r="709">
          <cell r="N709">
            <v>0</v>
          </cell>
          <cell r="O709">
            <v>0</v>
          </cell>
        </row>
        <row r="710">
          <cell r="N710">
            <v>0</v>
          </cell>
          <cell r="O710">
            <v>0</v>
          </cell>
        </row>
        <row r="711">
          <cell r="N711">
            <v>0</v>
          </cell>
          <cell r="O711">
            <v>0</v>
          </cell>
        </row>
        <row r="712">
          <cell r="N712">
            <v>0</v>
          </cell>
          <cell r="O712">
            <v>0</v>
          </cell>
        </row>
        <row r="713">
          <cell r="N713">
            <v>0</v>
          </cell>
          <cell r="O713">
            <v>0</v>
          </cell>
        </row>
        <row r="714">
          <cell r="N714">
            <v>0</v>
          </cell>
          <cell r="O714">
            <v>0</v>
          </cell>
        </row>
        <row r="715">
          <cell r="N715">
            <v>0</v>
          </cell>
          <cell r="O715">
            <v>0</v>
          </cell>
        </row>
        <row r="716">
          <cell r="N716">
            <v>0</v>
          </cell>
          <cell r="O716">
            <v>0</v>
          </cell>
        </row>
        <row r="717">
          <cell r="N717">
            <v>0</v>
          </cell>
          <cell r="O717">
            <v>0</v>
          </cell>
        </row>
        <row r="718">
          <cell r="N718">
            <v>0</v>
          </cell>
          <cell r="O718">
            <v>0</v>
          </cell>
        </row>
        <row r="719">
          <cell r="N719">
            <v>0</v>
          </cell>
          <cell r="O719">
            <v>0</v>
          </cell>
        </row>
        <row r="720">
          <cell r="N720">
            <v>0</v>
          </cell>
          <cell r="O720">
            <v>0</v>
          </cell>
        </row>
        <row r="721">
          <cell r="N721">
            <v>0</v>
          </cell>
          <cell r="O721">
            <v>0</v>
          </cell>
        </row>
        <row r="722">
          <cell r="N722">
            <v>0</v>
          </cell>
          <cell r="O722">
            <v>0</v>
          </cell>
        </row>
        <row r="723">
          <cell r="N723">
            <v>0</v>
          </cell>
          <cell r="O723">
            <v>0</v>
          </cell>
        </row>
        <row r="724">
          <cell r="N724">
            <v>0</v>
          </cell>
          <cell r="O724">
            <v>0</v>
          </cell>
        </row>
        <row r="725">
          <cell r="N725">
            <v>0</v>
          </cell>
          <cell r="O725">
            <v>0</v>
          </cell>
        </row>
        <row r="726">
          <cell r="N726">
            <v>0</v>
          </cell>
          <cell r="O726">
            <v>0</v>
          </cell>
        </row>
        <row r="727">
          <cell r="N727">
            <v>0</v>
          </cell>
          <cell r="O727">
            <v>0</v>
          </cell>
        </row>
        <row r="728">
          <cell r="N728">
            <v>0</v>
          </cell>
          <cell r="O728">
            <v>0</v>
          </cell>
        </row>
        <row r="729">
          <cell r="N729">
            <v>0</v>
          </cell>
          <cell r="O729">
            <v>0</v>
          </cell>
        </row>
        <row r="730">
          <cell r="N730">
            <v>0</v>
          </cell>
          <cell r="O730">
            <v>0</v>
          </cell>
        </row>
        <row r="731">
          <cell r="N731">
            <v>0</v>
          </cell>
          <cell r="O731">
            <v>0</v>
          </cell>
        </row>
        <row r="732">
          <cell r="N732">
            <v>0</v>
          </cell>
          <cell r="O732">
            <v>0</v>
          </cell>
        </row>
        <row r="733">
          <cell r="N733">
            <v>0</v>
          </cell>
          <cell r="O733">
            <v>0</v>
          </cell>
        </row>
        <row r="734">
          <cell r="N734">
            <v>0</v>
          </cell>
          <cell r="O734">
            <v>0</v>
          </cell>
        </row>
        <row r="735">
          <cell r="N735">
            <v>0</v>
          </cell>
          <cell r="O735">
            <v>0</v>
          </cell>
        </row>
        <row r="736">
          <cell r="N736">
            <v>0</v>
          </cell>
          <cell r="O736">
            <v>0</v>
          </cell>
        </row>
        <row r="737">
          <cell r="N737">
            <v>0</v>
          </cell>
          <cell r="O737">
            <v>0</v>
          </cell>
        </row>
        <row r="738">
          <cell r="N738">
            <v>0</v>
          </cell>
          <cell r="O738">
            <v>0</v>
          </cell>
        </row>
        <row r="739">
          <cell r="N739">
            <v>0</v>
          </cell>
          <cell r="O739">
            <v>0</v>
          </cell>
        </row>
        <row r="740">
          <cell r="N740">
            <v>0</v>
          </cell>
          <cell r="O740">
            <v>0</v>
          </cell>
        </row>
        <row r="741">
          <cell r="N741">
            <v>0</v>
          </cell>
          <cell r="O741">
            <v>0</v>
          </cell>
        </row>
        <row r="742">
          <cell r="N742">
            <v>0</v>
          </cell>
          <cell r="O742">
            <v>0</v>
          </cell>
        </row>
        <row r="743">
          <cell r="N743">
            <v>0</v>
          </cell>
          <cell r="O743">
            <v>0</v>
          </cell>
        </row>
        <row r="744">
          <cell r="N744">
            <v>0</v>
          </cell>
          <cell r="O744">
            <v>0</v>
          </cell>
        </row>
        <row r="745">
          <cell r="N745">
            <v>0</v>
          </cell>
          <cell r="O745">
            <v>0</v>
          </cell>
        </row>
        <row r="746">
          <cell r="N746">
            <v>0</v>
          </cell>
          <cell r="O746">
            <v>0</v>
          </cell>
        </row>
        <row r="747">
          <cell r="N747">
            <v>0</v>
          </cell>
          <cell r="O747">
            <v>0</v>
          </cell>
        </row>
        <row r="748">
          <cell r="N748">
            <v>0</v>
          </cell>
          <cell r="O748">
            <v>0</v>
          </cell>
        </row>
        <row r="749">
          <cell r="N749">
            <v>0</v>
          </cell>
          <cell r="O749">
            <v>0</v>
          </cell>
        </row>
        <row r="750">
          <cell r="N750">
            <v>0</v>
          </cell>
          <cell r="O750">
            <v>0</v>
          </cell>
        </row>
        <row r="751">
          <cell r="N751">
            <v>0</v>
          </cell>
          <cell r="O751">
            <v>0</v>
          </cell>
        </row>
        <row r="752">
          <cell r="N752">
            <v>0</v>
          </cell>
          <cell r="O752">
            <v>0</v>
          </cell>
        </row>
        <row r="753">
          <cell r="N753">
            <v>0</v>
          </cell>
          <cell r="O753">
            <v>0</v>
          </cell>
        </row>
        <row r="754">
          <cell r="N754">
            <v>0</v>
          </cell>
          <cell r="O754">
            <v>0</v>
          </cell>
        </row>
        <row r="755">
          <cell r="N755">
            <v>0</v>
          </cell>
          <cell r="O755">
            <v>0</v>
          </cell>
        </row>
        <row r="756">
          <cell r="N756">
            <v>0</v>
          </cell>
          <cell r="O756">
            <v>0</v>
          </cell>
        </row>
        <row r="757">
          <cell r="N757">
            <v>0</v>
          </cell>
          <cell r="O757">
            <v>0</v>
          </cell>
        </row>
        <row r="758">
          <cell r="N758">
            <v>0</v>
          </cell>
          <cell r="O758">
            <v>0</v>
          </cell>
        </row>
        <row r="759">
          <cell r="N759">
            <v>0</v>
          </cell>
          <cell r="O759">
            <v>0</v>
          </cell>
        </row>
        <row r="760">
          <cell r="N760">
            <v>0</v>
          </cell>
          <cell r="O760">
            <v>0</v>
          </cell>
        </row>
        <row r="761">
          <cell r="N761">
            <v>0</v>
          </cell>
          <cell r="O761">
            <v>0</v>
          </cell>
        </row>
        <row r="762">
          <cell r="N762">
            <v>0</v>
          </cell>
          <cell r="O762">
            <v>0</v>
          </cell>
        </row>
        <row r="763">
          <cell r="N763">
            <v>0</v>
          </cell>
          <cell r="O763">
            <v>0</v>
          </cell>
        </row>
        <row r="764">
          <cell r="N764">
            <v>0</v>
          </cell>
          <cell r="O764">
            <v>0</v>
          </cell>
        </row>
        <row r="765">
          <cell r="N765">
            <v>0</v>
          </cell>
          <cell r="O765">
            <v>0</v>
          </cell>
        </row>
        <row r="766">
          <cell r="N766">
            <v>0</v>
          </cell>
          <cell r="O766">
            <v>0</v>
          </cell>
        </row>
        <row r="767">
          <cell r="N767">
            <v>0</v>
          </cell>
          <cell r="O767">
            <v>0</v>
          </cell>
        </row>
        <row r="768">
          <cell r="N768">
            <v>0</v>
          </cell>
          <cell r="O768">
            <v>0</v>
          </cell>
        </row>
        <row r="769">
          <cell r="N769">
            <v>0</v>
          </cell>
          <cell r="O769">
            <v>0</v>
          </cell>
        </row>
        <row r="770">
          <cell r="N770">
            <v>0</v>
          </cell>
          <cell r="O770">
            <v>0</v>
          </cell>
        </row>
        <row r="771">
          <cell r="N771">
            <v>0</v>
          </cell>
          <cell r="O771">
            <v>0</v>
          </cell>
        </row>
        <row r="772">
          <cell r="N772">
            <v>0</v>
          </cell>
          <cell r="O772">
            <v>0</v>
          </cell>
        </row>
        <row r="773">
          <cell r="N773">
            <v>0</v>
          </cell>
          <cell r="O773">
            <v>0</v>
          </cell>
        </row>
        <row r="774">
          <cell r="N774">
            <v>0</v>
          </cell>
          <cell r="O774">
            <v>0</v>
          </cell>
        </row>
        <row r="775">
          <cell r="N775">
            <v>0</v>
          </cell>
          <cell r="O775">
            <v>0</v>
          </cell>
        </row>
        <row r="776">
          <cell r="N776">
            <v>0</v>
          </cell>
          <cell r="O776">
            <v>0</v>
          </cell>
        </row>
        <row r="777">
          <cell r="N777">
            <v>0</v>
          </cell>
          <cell r="O777">
            <v>0</v>
          </cell>
        </row>
        <row r="778">
          <cell r="N778">
            <v>0</v>
          </cell>
          <cell r="O778">
            <v>0</v>
          </cell>
        </row>
        <row r="779">
          <cell r="N779">
            <v>0</v>
          </cell>
          <cell r="O779">
            <v>0</v>
          </cell>
        </row>
        <row r="780">
          <cell r="N780">
            <v>0</v>
          </cell>
          <cell r="O780">
            <v>0</v>
          </cell>
        </row>
        <row r="781">
          <cell r="N781">
            <v>0</v>
          </cell>
          <cell r="O781">
            <v>0</v>
          </cell>
        </row>
        <row r="782">
          <cell r="N782">
            <v>0</v>
          </cell>
          <cell r="O782">
            <v>0</v>
          </cell>
        </row>
        <row r="783">
          <cell r="N783">
            <v>0</v>
          </cell>
          <cell r="O783">
            <v>0</v>
          </cell>
        </row>
        <row r="784">
          <cell r="N784">
            <v>0</v>
          </cell>
          <cell r="O784">
            <v>0</v>
          </cell>
        </row>
        <row r="785">
          <cell r="N785">
            <v>0</v>
          </cell>
          <cell r="O785">
            <v>0</v>
          </cell>
        </row>
        <row r="786">
          <cell r="N786">
            <v>0</v>
          </cell>
          <cell r="O786">
            <v>0</v>
          </cell>
        </row>
        <row r="787">
          <cell r="N787">
            <v>0</v>
          </cell>
          <cell r="O787">
            <v>0</v>
          </cell>
        </row>
        <row r="788">
          <cell r="N788">
            <v>0</v>
          </cell>
          <cell r="O788">
            <v>0</v>
          </cell>
        </row>
        <row r="789">
          <cell r="N789">
            <v>0</v>
          </cell>
          <cell r="O789">
            <v>0</v>
          </cell>
        </row>
        <row r="790">
          <cell r="N790">
            <v>0</v>
          </cell>
          <cell r="O790">
            <v>0</v>
          </cell>
        </row>
        <row r="791">
          <cell r="N791">
            <v>0</v>
          </cell>
          <cell r="O791">
            <v>0</v>
          </cell>
        </row>
        <row r="792">
          <cell r="N792">
            <v>0</v>
          </cell>
          <cell r="O792">
            <v>0</v>
          </cell>
        </row>
        <row r="793">
          <cell r="N793">
            <v>0</v>
          </cell>
          <cell r="O793">
            <v>0</v>
          </cell>
        </row>
        <row r="794">
          <cell r="N794">
            <v>0</v>
          </cell>
          <cell r="O794">
            <v>0</v>
          </cell>
        </row>
        <row r="795">
          <cell r="N795">
            <v>0</v>
          </cell>
          <cell r="O795">
            <v>0</v>
          </cell>
        </row>
        <row r="796">
          <cell r="N796">
            <v>0</v>
          </cell>
          <cell r="O796">
            <v>0</v>
          </cell>
        </row>
        <row r="797">
          <cell r="N797">
            <v>0</v>
          </cell>
          <cell r="O797">
            <v>0</v>
          </cell>
        </row>
        <row r="798">
          <cell r="N798">
            <v>0</v>
          </cell>
          <cell r="O798">
            <v>0</v>
          </cell>
        </row>
        <row r="799">
          <cell r="N799">
            <v>0</v>
          </cell>
          <cell r="O799">
            <v>0</v>
          </cell>
        </row>
        <row r="800">
          <cell r="N800">
            <v>0</v>
          </cell>
          <cell r="O800">
            <v>0</v>
          </cell>
        </row>
        <row r="801">
          <cell r="N801">
            <v>0</v>
          </cell>
          <cell r="O801">
            <v>0</v>
          </cell>
        </row>
        <row r="802">
          <cell r="N802">
            <v>0</v>
          </cell>
          <cell r="O802">
            <v>0</v>
          </cell>
        </row>
        <row r="803">
          <cell r="N803">
            <v>0</v>
          </cell>
          <cell r="O803">
            <v>0</v>
          </cell>
        </row>
        <row r="804">
          <cell r="N804">
            <v>0</v>
          </cell>
          <cell r="O804">
            <v>0</v>
          </cell>
        </row>
        <row r="805">
          <cell r="N805">
            <v>0</v>
          </cell>
          <cell r="O805">
            <v>0</v>
          </cell>
        </row>
        <row r="806">
          <cell r="N806">
            <v>0</v>
          </cell>
          <cell r="O806">
            <v>0</v>
          </cell>
        </row>
        <row r="807">
          <cell r="N807">
            <v>0</v>
          </cell>
          <cell r="O807">
            <v>0</v>
          </cell>
        </row>
        <row r="808">
          <cell r="N808">
            <v>0</v>
          </cell>
          <cell r="O808">
            <v>0</v>
          </cell>
        </row>
        <row r="809">
          <cell r="N809">
            <v>0</v>
          </cell>
          <cell r="O809">
            <v>0</v>
          </cell>
        </row>
        <row r="810">
          <cell r="N810">
            <v>0</v>
          </cell>
          <cell r="O810">
            <v>0</v>
          </cell>
        </row>
        <row r="811">
          <cell r="N811">
            <v>0</v>
          </cell>
          <cell r="O811">
            <v>0</v>
          </cell>
        </row>
        <row r="812">
          <cell r="N812">
            <v>0</v>
          </cell>
          <cell r="O812">
            <v>0</v>
          </cell>
        </row>
        <row r="813">
          <cell r="N813">
            <v>0</v>
          </cell>
          <cell r="O813">
            <v>0</v>
          </cell>
        </row>
        <row r="814">
          <cell r="N814">
            <v>0</v>
          </cell>
          <cell r="O814">
            <v>0</v>
          </cell>
        </row>
        <row r="815">
          <cell r="N815">
            <v>0</v>
          </cell>
          <cell r="O815">
            <v>0</v>
          </cell>
        </row>
        <row r="816">
          <cell r="N816">
            <v>0</v>
          </cell>
          <cell r="O816">
            <v>0</v>
          </cell>
        </row>
        <row r="817">
          <cell r="N817">
            <v>0</v>
          </cell>
          <cell r="O817">
            <v>0</v>
          </cell>
        </row>
        <row r="818">
          <cell r="N818">
            <v>0</v>
          </cell>
          <cell r="O818">
            <v>0</v>
          </cell>
        </row>
        <row r="819">
          <cell r="N819">
            <v>0</v>
          </cell>
          <cell r="O819">
            <v>0</v>
          </cell>
        </row>
        <row r="820">
          <cell r="N820">
            <v>0</v>
          </cell>
          <cell r="O820">
            <v>0</v>
          </cell>
        </row>
        <row r="821">
          <cell r="N821">
            <v>0</v>
          </cell>
          <cell r="O821">
            <v>0</v>
          </cell>
        </row>
        <row r="822">
          <cell r="N822">
            <v>0</v>
          </cell>
          <cell r="O822">
            <v>0</v>
          </cell>
        </row>
        <row r="823">
          <cell r="N823">
            <v>0</v>
          </cell>
          <cell r="O823">
            <v>0</v>
          </cell>
        </row>
        <row r="824">
          <cell r="N824">
            <v>0</v>
          </cell>
          <cell r="O824">
            <v>0</v>
          </cell>
        </row>
        <row r="825">
          <cell r="N825">
            <v>0</v>
          </cell>
          <cell r="O825">
            <v>0</v>
          </cell>
        </row>
        <row r="826">
          <cell r="N826">
            <v>0</v>
          </cell>
          <cell r="O826">
            <v>0</v>
          </cell>
        </row>
        <row r="827">
          <cell r="N827">
            <v>0</v>
          </cell>
          <cell r="O827">
            <v>0</v>
          </cell>
        </row>
        <row r="828">
          <cell r="N828">
            <v>0</v>
          </cell>
          <cell r="O828">
            <v>0</v>
          </cell>
        </row>
        <row r="829">
          <cell r="N829">
            <v>0</v>
          </cell>
          <cell r="O829">
            <v>0</v>
          </cell>
        </row>
        <row r="830">
          <cell r="N830">
            <v>0</v>
          </cell>
          <cell r="O830">
            <v>0</v>
          </cell>
        </row>
        <row r="831">
          <cell r="N831">
            <v>0</v>
          </cell>
          <cell r="O831">
            <v>0</v>
          </cell>
        </row>
        <row r="832">
          <cell r="N832">
            <v>0</v>
          </cell>
          <cell r="O832">
            <v>0</v>
          </cell>
        </row>
        <row r="833">
          <cell r="N833">
            <v>0</v>
          </cell>
          <cell r="O833">
            <v>0</v>
          </cell>
        </row>
        <row r="834">
          <cell r="N834">
            <v>0</v>
          </cell>
          <cell r="O834">
            <v>0</v>
          </cell>
        </row>
        <row r="835">
          <cell r="N835">
            <v>0</v>
          </cell>
          <cell r="O835">
            <v>0</v>
          </cell>
        </row>
        <row r="836">
          <cell r="N836">
            <v>0</v>
          </cell>
          <cell r="O836">
            <v>0</v>
          </cell>
        </row>
        <row r="837">
          <cell r="N837">
            <v>0</v>
          </cell>
          <cell r="O837">
            <v>0</v>
          </cell>
        </row>
        <row r="838">
          <cell r="N838">
            <v>0</v>
          </cell>
          <cell r="O838">
            <v>0</v>
          </cell>
        </row>
        <row r="839">
          <cell r="N839">
            <v>0</v>
          </cell>
          <cell r="O839">
            <v>0</v>
          </cell>
        </row>
        <row r="840">
          <cell r="N840">
            <v>0</v>
          </cell>
          <cell r="O840">
            <v>0</v>
          </cell>
        </row>
        <row r="841">
          <cell r="N841">
            <v>0</v>
          </cell>
          <cell r="O841">
            <v>0</v>
          </cell>
        </row>
        <row r="842">
          <cell r="N842">
            <v>0</v>
          </cell>
          <cell r="O842">
            <v>0</v>
          </cell>
        </row>
        <row r="843">
          <cell r="N843">
            <v>0</v>
          </cell>
          <cell r="O843">
            <v>0</v>
          </cell>
        </row>
        <row r="844">
          <cell r="N844">
            <v>0</v>
          </cell>
          <cell r="O844">
            <v>0</v>
          </cell>
        </row>
        <row r="845">
          <cell r="N845">
            <v>0</v>
          </cell>
          <cell r="O845">
            <v>0</v>
          </cell>
        </row>
        <row r="846">
          <cell r="N846">
            <v>0</v>
          </cell>
          <cell r="O846">
            <v>0</v>
          </cell>
        </row>
        <row r="847">
          <cell r="N847">
            <v>0</v>
          </cell>
          <cell r="O847">
            <v>0</v>
          </cell>
        </row>
        <row r="848">
          <cell r="N848">
            <v>0</v>
          </cell>
          <cell r="O848">
            <v>0</v>
          </cell>
        </row>
        <row r="849">
          <cell r="N849">
            <v>0</v>
          </cell>
          <cell r="O849">
            <v>0</v>
          </cell>
        </row>
        <row r="850">
          <cell r="N850">
            <v>0</v>
          </cell>
          <cell r="O850">
            <v>0</v>
          </cell>
        </row>
        <row r="851">
          <cell r="N851">
            <v>0</v>
          </cell>
          <cell r="O851">
            <v>0</v>
          </cell>
        </row>
        <row r="852">
          <cell r="N852">
            <v>0</v>
          </cell>
          <cell r="O852">
            <v>0</v>
          </cell>
        </row>
        <row r="853">
          <cell r="N853">
            <v>0</v>
          </cell>
          <cell r="O853">
            <v>0</v>
          </cell>
        </row>
        <row r="854">
          <cell r="N854">
            <v>0</v>
          </cell>
          <cell r="O854">
            <v>0</v>
          </cell>
        </row>
        <row r="855">
          <cell r="N855">
            <v>0</v>
          </cell>
          <cell r="O855">
            <v>0</v>
          </cell>
        </row>
        <row r="856">
          <cell r="N856">
            <v>0</v>
          </cell>
          <cell r="O856">
            <v>0</v>
          </cell>
        </row>
        <row r="857">
          <cell r="N857">
            <v>0</v>
          </cell>
          <cell r="O857">
            <v>0</v>
          </cell>
        </row>
        <row r="858">
          <cell r="N858">
            <v>0</v>
          </cell>
          <cell r="O858">
            <v>0</v>
          </cell>
        </row>
        <row r="859">
          <cell r="N859">
            <v>0</v>
          </cell>
          <cell r="O859">
            <v>0</v>
          </cell>
        </row>
        <row r="860">
          <cell r="N860">
            <v>0</v>
          </cell>
          <cell r="O860">
            <v>0</v>
          </cell>
        </row>
        <row r="861">
          <cell r="N861">
            <v>0</v>
          </cell>
          <cell r="O861">
            <v>0</v>
          </cell>
        </row>
        <row r="862">
          <cell r="N862">
            <v>0</v>
          </cell>
          <cell r="O862">
            <v>0</v>
          </cell>
        </row>
        <row r="863">
          <cell r="N863">
            <v>0</v>
          </cell>
          <cell r="O863">
            <v>0</v>
          </cell>
        </row>
        <row r="864">
          <cell r="N864">
            <v>0</v>
          </cell>
          <cell r="O864">
            <v>0</v>
          </cell>
        </row>
        <row r="865">
          <cell r="N865">
            <v>0</v>
          </cell>
          <cell r="O865">
            <v>0</v>
          </cell>
        </row>
        <row r="866">
          <cell r="N866">
            <v>0</v>
          </cell>
          <cell r="O866">
            <v>0</v>
          </cell>
        </row>
        <row r="867">
          <cell r="N867">
            <v>0</v>
          </cell>
          <cell r="O867">
            <v>0</v>
          </cell>
        </row>
        <row r="868">
          <cell r="N868">
            <v>0</v>
          </cell>
          <cell r="O868">
            <v>0</v>
          </cell>
        </row>
        <row r="869">
          <cell r="N869">
            <v>0</v>
          </cell>
          <cell r="O869">
            <v>0</v>
          </cell>
        </row>
        <row r="870">
          <cell r="N870">
            <v>0</v>
          </cell>
          <cell r="O870">
            <v>0</v>
          </cell>
        </row>
        <row r="871">
          <cell r="N871">
            <v>0</v>
          </cell>
          <cell r="O871">
            <v>0</v>
          </cell>
        </row>
        <row r="872">
          <cell r="N872">
            <v>0</v>
          </cell>
          <cell r="O872">
            <v>0</v>
          </cell>
        </row>
        <row r="873">
          <cell r="N873">
            <v>0</v>
          </cell>
          <cell r="O873">
            <v>0</v>
          </cell>
        </row>
        <row r="874">
          <cell r="N874">
            <v>0</v>
          </cell>
          <cell r="O874">
            <v>0</v>
          </cell>
        </row>
        <row r="875">
          <cell r="N875">
            <v>0</v>
          </cell>
          <cell r="O875">
            <v>0</v>
          </cell>
        </row>
        <row r="876">
          <cell r="N876">
            <v>0</v>
          </cell>
          <cell r="O876">
            <v>0</v>
          </cell>
        </row>
        <row r="877">
          <cell r="N877">
            <v>0</v>
          </cell>
          <cell r="O877">
            <v>0</v>
          </cell>
        </row>
        <row r="878">
          <cell r="N878">
            <v>0</v>
          </cell>
          <cell r="O878">
            <v>0</v>
          </cell>
        </row>
        <row r="879">
          <cell r="N879">
            <v>0</v>
          </cell>
          <cell r="O879">
            <v>0</v>
          </cell>
        </row>
        <row r="880">
          <cell r="N880">
            <v>0</v>
          </cell>
          <cell r="O880">
            <v>0</v>
          </cell>
        </row>
        <row r="881">
          <cell r="N881">
            <v>0</v>
          </cell>
          <cell r="O881">
            <v>0</v>
          </cell>
        </row>
        <row r="882">
          <cell r="N882">
            <v>0</v>
          </cell>
          <cell r="O882">
            <v>0</v>
          </cell>
        </row>
        <row r="883">
          <cell r="N883">
            <v>0</v>
          </cell>
          <cell r="O883">
            <v>0</v>
          </cell>
        </row>
        <row r="884">
          <cell r="N884">
            <v>0</v>
          </cell>
          <cell r="O884">
            <v>0</v>
          </cell>
        </row>
        <row r="885">
          <cell r="N885">
            <v>0</v>
          </cell>
          <cell r="O885">
            <v>0</v>
          </cell>
        </row>
        <row r="886">
          <cell r="N886">
            <v>0</v>
          </cell>
          <cell r="O886">
            <v>0</v>
          </cell>
        </row>
        <row r="887">
          <cell r="N887">
            <v>0</v>
          </cell>
          <cell r="O887">
            <v>0</v>
          </cell>
        </row>
        <row r="888">
          <cell r="N888">
            <v>0</v>
          </cell>
          <cell r="O888">
            <v>0</v>
          </cell>
        </row>
        <row r="889">
          <cell r="N889">
            <v>0</v>
          </cell>
          <cell r="O889">
            <v>0</v>
          </cell>
        </row>
        <row r="890">
          <cell r="N890">
            <v>0</v>
          </cell>
          <cell r="O890">
            <v>0</v>
          </cell>
        </row>
        <row r="891">
          <cell r="N891">
            <v>0</v>
          </cell>
          <cell r="O891">
            <v>0</v>
          </cell>
        </row>
        <row r="892">
          <cell r="N892">
            <v>0</v>
          </cell>
          <cell r="O892">
            <v>0</v>
          </cell>
        </row>
        <row r="893">
          <cell r="N893">
            <v>0</v>
          </cell>
          <cell r="O893">
            <v>0</v>
          </cell>
        </row>
        <row r="894">
          <cell r="N894">
            <v>0</v>
          </cell>
          <cell r="O894">
            <v>0</v>
          </cell>
        </row>
        <row r="895">
          <cell r="N895">
            <v>0</v>
          </cell>
          <cell r="O895">
            <v>0</v>
          </cell>
        </row>
        <row r="896">
          <cell r="N896">
            <v>0</v>
          </cell>
          <cell r="O896">
            <v>0</v>
          </cell>
        </row>
        <row r="897">
          <cell r="N897">
            <v>0</v>
          </cell>
          <cell r="O897">
            <v>0</v>
          </cell>
        </row>
        <row r="898">
          <cell r="N898">
            <v>0</v>
          </cell>
          <cell r="O898">
            <v>0</v>
          </cell>
        </row>
        <row r="899">
          <cell r="N899">
            <v>0</v>
          </cell>
          <cell r="O899">
            <v>0</v>
          </cell>
        </row>
        <row r="900">
          <cell r="N900">
            <v>0</v>
          </cell>
          <cell r="O900">
            <v>0</v>
          </cell>
        </row>
        <row r="901">
          <cell r="N901">
            <v>0</v>
          </cell>
          <cell r="O901">
            <v>0</v>
          </cell>
        </row>
        <row r="902">
          <cell r="N902">
            <v>0</v>
          </cell>
          <cell r="O902">
            <v>0</v>
          </cell>
        </row>
        <row r="903">
          <cell r="N903">
            <v>0</v>
          </cell>
          <cell r="O903">
            <v>0</v>
          </cell>
        </row>
        <row r="904">
          <cell r="N904">
            <v>0</v>
          </cell>
          <cell r="O904">
            <v>0</v>
          </cell>
        </row>
        <row r="905">
          <cell r="N905">
            <v>0</v>
          </cell>
          <cell r="O905">
            <v>0</v>
          </cell>
        </row>
        <row r="906">
          <cell r="N906">
            <v>0</v>
          </cell>
          <cell r="O906">
            <v>0</v>
          </cell>
        </row>
        <row r="907">
          <cell r="N907">
            <v>0</v>
          </cell>
          <cell r="O907">
            <v>0</v>
          </cell>
        </row>
        <row r="908">
          <cell r="N908">
            <v>0</v>
          </cell>
          <cell r="O908">
            <v>0</v>
          </cell>
        </row>
        <row r="909">
          <cell r="N909">
            <v>0</v>
          </cell>
          <cell r="O909">
            <v>0</v>
          </cell>
        </row>
        <row r="910">
          <cell r="N910">
            <v>0</v>
          </cell>
          <cell r="O910">
            <v>0</v>
          </cell>
        </row>
        <row r="911">
          <cell r="N911">
            <v>0</v>
          </cell>
          <cell r="O911">
            <v>0</v>
          </cell>
        </row>
        <row r="912">
          <cell r="N912">
            <v>0</v>
          </cell>
          <cell r="O912">
            <v>0</v>
          </cell>
        </row>
        <row r="913">
          <cell r="N913">
            <v>0</v>
          </cell>
          <cell r="O913">
            <v>0</v>
          </cell>
        </row>
        <row r="914">
          <cell r="N914">
            <v>0</v>
          </cell>
          <cell r="O914">
            <v>0</v>
          </cell>
        </row>
        <row r="915">
          <cell r="N915">
            <v>0</v>
          </cell>
          <cell r="O915">
            <v>0</v>
          </cell>
        </row>
        <row r="916">
          <cell r="N916">
            <v>0</v>
          </cell>
          <cell r="O916">
            <v>0</v>
          </cell>
        </row>
        <row r="917">
          <cell r="N917">
            <v>0</v>
          </cell>
          <cell r="O917">
            <v>0</v>
          </cell>
        </row>
        <row r="918">
          <cell r="N918">
            <v>0</v>
          </cell>
          <cell r="O918">
            <v>0</v>
          </cell>
        </row>
        <row r="919">
          <cell r="N919">
            <v>0</v>
          </cell>
          <cell r="O919">
            <v>0</v>
          </cell>
        </row>
        <row r="920">
          <cell r="N920">
            <v>0</v>
          </cell>
          <cell r="O920">
            <v>0</v>
          </cell>
        </row>
        <row r="921">
          <cell r="N921">
            <v>0</v>
          </cell>
          <cell r="O921">
            <v>0</v>
          </cell>
        </row>
        <row r="922">
          <cell r="N922">
            <v>0</v>
          </cell>
          <cell r="O922">
            <v>0</v>
          </cell>
        </row>
        <row r="923">
          <cell r="N923">
            <v>0</v>
          </cell>
          <cell r="O923">
            <v>0</v>
          </cell>
        </row>
        <row r="924">
          <cell r="N924">
            <v>0</v>
          </cell>
          <cell r="O924">
            <v>0</v>
          </cell>
        </row>
        <row r="925">
          <cell r="N925">
            <v>0</v>
          </cell>
          <cell r="O925">
            <v>0</v>
          </cell>
        </row>
        <row r="926">
          <cell r="N926">
            <v>0</v>
          </cell>
          <cell r="O926">
            <v>0</v>
          </cell>
        </row>
        <row r="927">
          <cell r="N927">
            <v>0</v>
          </cell>
          <cell r="O927">
            <v>0</v>
          </cell>
        </row>
        <row r="928">
          <cell r="N928">
            <v>0</v>
          </cell>
          <cell r="O928">
            <v>0</v>
          </cell>
        </row>
        <row r="929">
          <cell r="N929">
            <v>0</v>
          </cell>
          <cell r="O929">
            <v>0</v>
          </cell>
        </row>
        <row r="930">
          <cell r="N930">
            <v>0</v>
          </cell>
          <cell r="O930">
            <v>0</v>
          </cell>
        </row>
        <row r="931">
          <cell r="N931">
            <v>0</v>
          </cell>
          <cell r="O931">
            <v>0</v>
          </cell>
        </row>
        <row r="932">
          <cell r="N932">
            <v>0</v>
          </cell>
          <cell r="O932">
            <v>0</v>
          </cell>
        </row>
        <row r="933">
          <cell r="N933">
            <v>0</v>
          </cell>
          <cell r="O933">
            <v>0</v>
          </cell>
        </row>
        <row r="934">
          <cell r="N934">
            <v>0</v>
          </cell>
          <cell r="O934">
            <v>0</v>
          </cell>
        </row>
        <row r="935">
          <cell r="N935">
            <v>0</v>
          </cell>
          <cell r="O935">
            <v>0</v>
          </cell>
        </row>
        <row r="936">
          <cell r="N936">
            <v>0</v>
          </cell>
          <cell r="O936">
            <v>0</v>
          </cell>
        </row>
        <row r="937">
          <cell r="N937">
            <v>0</v>
          </cell>
          <cell r="O937">
            <v>0</v>
          </cell>
        </row>
        <row r="938">
          <cell r="N938">
            <v>0</v>
          </cell>
          <cell r="O938">
            <v>0</v>
          </cell>
        </row>
        <row r="939">
          <cell r="N939">
            <v>0</v>
          </cell>
          <cell r="O939">
            <v>0</v>
          </cell>
        </row>
        <row r="940">
          <cell r="N940">
            <v>0</v>
          </cell>
          <cell r="O940">
            <v>0</v>
          </cell>
        </row>
        <row r="941">
          <cell r="N941">
            <v>0</v>
          </cell>
          <cell r="O941">
            <v>0</v>
          </cell>
        </row>
        <row r="942">
          <cell r="N942">
            <v>0</v>
          </cell>
          <cell r="O942">
            <v>0</v>
          </cell>
        </row>
        <row r="943">
          <cell r="N943">
            <v>0</v>
          </cell>
          <cell r="O943">
            <v>0</v>
          </cell>
        </row>
        <row r="944">
          <cell r="N944">
            <v>0</v>
          </cell>
          <cell r="O944">
            <v>0</v>
          </cell>
        </row>
        <row r="945">
          <cell r="N945">
            <v>0</v>
          </cell>
          <cell r="O945">
            <v>0</v>
          </cell>
        </row>
        <row r="946">
          <cell r="N946">
            <v>0</v>
          </cell>
          <cell r="O946">
            <v>0</v>
          </cell>
        </row>
        <row r="947">
          <cell r="N947">
            <v>0</v>
          </cell>
          <cell r="O947">
            <v>0</v>
          </cell>
        </row>
        <row r="948">
          <cell r="N948">
            <v>0</v>
          </cell>
          <cell r="O948">
            <v>0</v>
          </cell>
        </row>
        <row r="949">
          <cell r="N949">
            <v>0</v>
          </cell>
          <cell r="O949">
            <v>0</v>
          </cell>
        </row>
        <row r="950">
          <cell r="N950">
            <v>0</v>
          </cell>
          <cell r="O950">
            <v>0</v>
          </cell>
        </row>
        <row r="951">
          <cell r="N951">
            <v>0</v>
          </cell>
          <cell r="O951">
            <v>0</v>
          </cell>
        </row>
        <row r="952">
          <cell r="N952">
            <v>0</v>
          </cell>
          <cell r="O952">
            <v>0</v>
          </cell>
        </row>
        <row r="953">
          <cell r="N953">
            <v>0</v>
          </cell>
          <cell r="O953">
            <v>0</v>
          </cell>
        </row>
        <row r="954">
          <cell r="N954">
            <v>0</v>
          </cell>
          <cell r="O954">
            <v>0</v>
          </cell>
        </row>
        <row r="955">
          <cell r="N955">
            <v>0</v>
          </cell>
          <cell r="O955">
            <v>0</v>
          </cell>
        </row>
        <row r="956">
          <cell r="N956">
            <v>0</v>
          </cell>
          <cell r="O956">
            <v>0</v>
          </cell>
        </row>
        <row r="957">
          <cell r="N957">
            <v>0</v>
          </cell>
          <cell r="O957">
            <v>0</v>
          </cell>
        </row>
        <row r="958">
          <cell r="N958">
            <v>0</v>
          </cell>
          <cell r="O958">
            <v>0</v>
          </cell>
        </row>
        <row r="959">
          <cell r="N959">
            <v>0</v>
          </cell>
          <cell r="O959">
            <v>0</v>
          </cell>
        </row>
        <row r="960">
          <cell r="N960">
            <v>0</v>
          </cell>
          <cell r="O960">
            <v>0</v>
          </cell>
        </row>
        <row r="961">
          <cell r="N961">
            <v>0</v>
          </cell>
          <cell r="O961">
            <v>0</v>
          </cell>
        </row>
        <row r="962">
          <cell r="N962">
            <v>0</v>
          </cell>
          <cell r="O962">
            <v>0</v>
          </cell>
        </row>
        <row r="963">
          <cell r="N963">
            <v>0</v>
          </cell>
          <cell r="O963">
            <v>0</v>
          </cell>
        </row>
        <row r="964">
          <cell r="N964">
            <v>0</v>
          </cell>
          <cell r="O964">
            <v>0</v>
          </cell>
        </row>
        <row r="965">
          <cell r="N965">
            <v>0</v>
          </cell>
          <cell r="O965">
            <v>0</v>
          </cell>
        </row>
        <row r="966">
          <cell r="N966">
            <v>0</v>
          </cell>
          <cell r="O966">
            <v>0</v>
          </cell>
        </row>
        <row r="967">
          <cell r="N967">
            <v>0</v>
          </cell>
          <cell r="O967">
            <v>0</v>
          </cell>
        </row>
        <row r="968">
          <cell r="N968">
            <v>0</v>
          </cell>
          <cell r="O968">
            <v>0</v>
          </cell>
        </row>
        <row r="969">
          <cell r="N969">
            <v>0</v>
          </cell>
          <cell r="O969">
            <v>0</v>
          </cell>
        </row>
        <row r="970">
          <cell r="N970">
            <v>0</v>
          </cell>
          <cell r="O970">
            <v>0</v>
          </cell>
        </row>
        <row r="971">
          <cell r="N971">
            <v>0</v>
          </cell>
          <cell r="O971">
            <v>0</v>
          </cell>
        </row>
        <row r="972">
          <cell r="N972">
            <v>0</v>
          </cell>
          <cell r="O972">
            <v>0</v>
          </cell>
        </row>
        <row r="973">
          <cell r="N973">
            <v>0</v>
          </cell>
          <cell r="O973">
            <v>0</v>
          </cell>
        </row>
        <row r="974">
          <cell r="N974">
            <v>0</v>
          </cell>
          <cell r="O974">
            <v>0</v>
          </cell>
        </row>
        <row r="975">
          <cell r="N975">
            <v>0</v>
          </cell>
          <cell r="O975">
            <v>0</v>
          </cell>
        </row>
        <row r="976">
          <cell r="N976">
            <v>0</v>
          </cell>
          <cell r="O976">
            <v>0</v>
          </cell>
        </row>
        <row r="977">
          <cell r="N977">
            <v>0</v>
          </cell>
          <cell r="O977">
            <v>0</v>
          </cell>
        </row>
        <row r="978">
          <cell r="N978">
            <v>0</v>
          </cell>
          <cell r="O978">
            <v>0</v>
          </cell>
        </row>
        <row r="979">
          <cell r="N979">
            <v>0</v>
          </cell>
          <cell r="O979">
            <v>0</v>
          </cell>
        </row>
        <row r="980">
          <cell r="N980">
            <v>0</v>
          </cell>
          <cell r="O980">
            <v>0</v>
          </cell>
        </row>
        <row r="981">
          <cell r="N981">
            <v>0</v>
          </cell>
          <cell r="O981">
            <v>0</v>
          </cell>
        </row>
        <row r="982">
          <cell r="N982">
            <v>0</v>
          </cell>
          <cell r="O982">
            <v>0</v>
          </cell>
        </row>
        <row r="983">
          <cell r="N983">
            <v>0</v>
          </cell>
          <cell r="O983">
            <v>0</v>
          </cell>
        </row>
        <row r="984">
          <cell r="N984">
            <v>0</v>
          </cell>
          <cell r="O984">
            <v>0</v>
          </cell>
        </row>
        <row r="985">
          <cell r="N985">
            <v>0</v>
          </cell>
          <cell r="O985">
            <v>0</v>
          </cell>
        </row>
        <row r="986">
          <cell r="N986">
            <v>0</v>
          </cell>
          <cell r="O986">
            <v>0</v>
          </cell>
        </row>
        <row r="987">
          <cell r="N987">
            <v>0</v>
          </cell>
          <cell r="O987">
            <v>0</v>
          </cell>
        </row>
        <row r="988">
          <cell r="N988">
            <v>0</v>
          </cell>
          <cell r="O988">
            <v>0</v>
          </cell>
        </row>
        <row r="989">
          <cell r="N989">
            <v>0</v>
          </cell>
          <cell r="O989">
            <v>0</v>
          </cell>
        </row>
        <row r="990">
          <cell r="N990">
            <v>0</v>
          </cell>
          <cell r="O990">
            <v>0</v>
          </cell>
        </row>
        <row r="991">
          <cell r="N991">
            <v>0</v>
          </cell>
          <cell r="O991">
            <v>0</v>
          </cell>
        </row>
        <row r="992">
          <cell r="N992">
            <v>0</v>
          </cell>
          <cell r="O992">
            <v>0</v>
          </cell>
        </row>
        <row r="993">
          <cell r="N993">
            <v>0</v>
          </cell>
          <cell r="O993">
            <v>0</v>
          </cell>
        </row>
        <row r="994">
          <cell r="N994">
            <v>0</v>
          </cell>
          <cell r="O994">
            <v>0</v>
          </cell>
        </row>
        <row r="995">
          <cell r="N995">
            <v>0</v>
          </cell>
          <cell r="O995">
            <v>0</v>
          </cell>
        </row>
        <row r="996">
          <cell r="N996">
            <v>0</v>
          </cell>
          <cell r="O996">
            <v>0</v>
          </cell>
        </row>
        <row r="997">
          <cell r="N997">
            <v>0</v>
          </cell>
          <cell r="O997">
            <v>0</v>
          </cell>
        </row>
        <row r="998">
          <cell r="N998">
            <v>0</v>
          </cell>
          <cell r="O998">
            <v>0</v>
          </cell>
        </row>
        <row r="999">
          <cell r="N999">
            <v>0</v>
          </cell>
          <cell r="O999">
            <v>0</v>
          </cell>
        </row>
        <row r="1000">
          <cell r="N1000">
            <v>0</v>
          </cell>
          <cell r="O1000">
            <v>0</v>
          </cell>
        </row>
      </sheetData>
      <sheetData sheetId="1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insumos"/>
      <sheetName val="EQUIPO"/>
      <sheetName val="ALCASAN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insumos"/>
      <sheetName val="EQUIPO"/>
      <sheetName val="ALCASAN1"/>
    </sheetNames>
    <sheetDataSet>
      <sheetData sheetId="0">
        <row r="17">
          <cell r="B17">
            <v>9000</v>
          </cell>
        </row>
        <row r="18">
          <cell r="B18">
            <v>5000</v>
          </cell>
        </row>
        <row r="19">
          <cell r="B19">
            <v>15000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  <sheetData sheetId="1"/>
      <sheetData sheetId="2"/>
      <sheetData sheetId="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Distancia Transporte"/>
      <sheetName val="PMT"/>
      <sheetName val="PAGA"/>
      <sheetName val="Caracterizacion Vial"/>
      <sheetName val="CRON-SYP"/>
      <sheetName val="P. DISC"/>
      <sheetName val="F. Prest"/>
      <sheetName val="F. Mult"/>
      <sheetName val="Interv."/>
      <sheetName val="AIU"/>
      <sheetName val="MEM-P"/>
      <sheetName val="MEM-S"/>
      <sheetName val="L. MAT."/>
      <sheetName val="EQU."/>
      <sheetName val="MdeOB."/>
      <sheetName val="CYM"/>
      <sheetName val="0.0"/>
      <sheetName val="1.1"/>
      <sheetName val="2.1"/>
      <sheetName val="2.2"/>
      <sheetName val="3.1"/>
      <sheetName val="3.2"/>
      <sheetName val="3.3.1 (S)"/>
      <sheetName val="3.3.2 (P)"/>
      <sheetName val="3.4.1 (S)"/>
      <sheetName val="3.4.2 (P)"/>
      <sheetName val="4.1.1 (S)"/>
      <sheetName val="4.1.2 (P)"/>
      <sheetName val="5.1.1 (S)"/>
      <sheetName val="5.1.2 (P)"/>
      <sheetName val="6.1.1 (S)"/>
      <sheetName val="6.1.2 (P)"/>
      <sheetName val="6.2.1 (S)"/>
      <sheetName val="6.2.2 (P)"/>
      <sheetName val="6.3.1 (S)"/>
      <sheetName val="6.3.2 (P)"/>
      <sheetName val="6.4.1 (S)"/>
      <sheetName val="7.1.1 (S)"/>
      <sheetName val="7.1.2 (P)"/>
      <sheetName val="7.2"/>
      <sheetName val="7.3.1 (S)"/>
      <sheetName val="7.3.2 (P)"/>
      <sheetName val="7.4.1 (S)"/>
      <sheetName val="7.4.2 (P)"/>
      <sheetName val="8.1"/>
      <sheetName val="8.2.1 (S)"/>
      <sheetName val="8.2.2 (P)"/>
      <sheetName val="9.1"/>
      <sheetName val="9.2"/>
      <sheetName val="9.3.1 (S)"/>
      <sheetName val="9.3.2 (P)"/>
      <sheetName val="PAGA-2,1,3 -2,2,3"/>
      <sheetName val="PMT 1,11 y 2,11"/>
      <sheetName val="PMT1,1-1,2-1,3"/>
      <sheetName val="PMT 2,1-2,2-2,3"/>
      <sheetName val="PMT-1,4"/>
      <sheetName val="PMT-2,4"/>
      <sheetName val="PMT 1,10 y 2,10"/>
      <sheetName val="PMT-1,5"/>
      <sheetName val="PMT-2,5"/>
      <sheetName val="PMT1,6 - 2,6"/>
      <sheetName val="PMT1,7 y 2,7"/>
      <sheetName val="PMT1,8 y 2,8"/>
      <sheetName val="PMT 1,9 y 2,9"/>
      <sheetName val="PAGA 1,1,1 - 3,1,1"/>
      <sheetName val="PAGA 1,2,1"/>
      <sheetName val="PAGA 1,2,2"/>
      <sheetName val="PAGA 2,1,1-2,2,1"/>
      <sheetName val="PAGA 2,1,3 - 2,2,3"/>
      <sheetName val="PAGA 2,3,1 - 2,5,1"/>
      <sheetName val="PAGA 2,4,1"/>
      <sheetName val="PAGA 2,6,1"/>
      <sheetName val="PAGA 3,2,1"/>
      <sheetName val="PAGA 4,1,1"/>
      <sheetName val="PAGA-3,1,1"/>
      <sheetName val="PRECIOS"/>
    </sheetNames>
    <sheetDataSet>
      <sheetData sheetId="0">
        <row r="2">
          <cell r="C2" t="str">
            <v>PAVIMENTACION DEL PASO VIAL EN EL MUNICIPIO DE SAMANIEGO SOBRE LA VIA DEPARTAMENTAL 1702 Y DEL TRAMO PROVIDENCIA - RANCHERIA SOBRE LA  VIA DEPARTAMENTAL 10NR06-2; SUBREGION DE ABADES, DEPARTAMENTO DE NARIÑO</v>
          </cell>
        </row>
        <row r="87">
          <cell r="B87" t="str">
            <v>Ingeniera Leidy Dayana Montenegro</v>
          </cell>
        </row>
        <row r="88">
          <cell r="B88" t="str">
            <v>T.P 52202 – 322412 NRÑ</v>
          </cell>
        </row>
        <row r="90">
          <cell r="B90" t="str">
            <v>Consultor</v>
          </cell>
        </row>
      </sheetData>
      <sheetData sheetId="1"/>
      <sheetData sheetId="2"/>
      <sheetData sheetId="3"/>
      <sheetData sheetId="4"/>
      <sheetData sheetId="5">
        <row r="126">
          <cell r="J126" t="str">
            <v>SEMANA 1</v>
          </cell>
        </row>
      </sheetData>
      <sheetData sheetId="6"/>
      <sheetData sheetId="7">
        <row r="33">
          <cell r="D33">
            <v>1.5929</v>
          </cell>
        </row>
        <row r="43">
          <cell r="D43">
            <v>1.9363999999999999</v>
          </cell>
        </row>
      </sheetData>
      <sheetData sheetId="8"/>
      <sheetData sheetId="9"/>
      <sheetData sheetId="10"/>
      <sheetData sheetId="11"/>
      <sheetData sheetId="12"/>
      <sheetData sheetId="13"/>
      <sheetData sheetId="14">
        <row r="18">
          <cell r="E18">
            <v>6000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Item"/>
      <sheetName val="BASES"/>
    </sheetNames>
    <sheetDataSet>
      <sheetData sheetId="0" refreshError="1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MATERIALES"/>
      <sheetName val="EQUIPO"/>
      <sheetName val="BASICOS"/>
      <sheetName val="UNITARIOS"/>
      <sheetName val="PRESUPUESTO"/>
    </sheetNames>
    <sheetDataSet>
      <sheetData sheetId="0"/>
      <sheetData sheetId="1">
        <row r="39">
          <cell r="D39">
            <v>80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Versión_Final_Telecomun5"/>
      <sheetName val="Versión_Final_EAAB5"/>
      <sheetName val="Versión_Final_IDU5"/>
      <sheetName val="Mano_de_Obra5"/>
      <sheetName val="Presupuestos_Daños_IDU5"/>
      <sheetName val="9_45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Versión_Final_Telecomun4"/>
      <sheetName val="Versión_Final_EAAB4"/>
      <sheetName val="Versión_Final_IDU4"/>
      <sheetName val="Mano_de_Obra4"/>
      <sheetName val="Presupuestos_Daños_IDU4"/>
      <sheetName val="9_44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Versión_Final_Telecomun3"/>
      <sheetName val="Versión_Final_EAAB3"/>
      <sheetName val="Versión_Final_IDU3"/>
      <sheetName val="Mano_de_Obra3"/>
      <sheetName val="Presupuestos_Daños_IDU3"/>
      <sheetName val="9_43"/>
      <sheetName val="Versión_Final_Telecomun6"/>
      <sheetName val="Versión_Final_EAAB6"/>
      <sheetName val="Versión_Final_IDU6"/>
      <sheetName val="Mano_de_Obra6"/>
      <sheetName val="Presupuestos_Daños_IDU6"/>
      <sheetName val="9_46"/>
      <sheetName val="Versión_Final_Telecomun7"/>
      <sheetName val="Versión_Final_EAAB7"/>
      <sheetName val="Versión_Final_IDU7"/>
      <sheetName val="Mano_de_Obra7"/>
      <sheetName val="Presupuestos_Daños_IDU7"/>
      <sheetName val="9_47"/>
      <sheetName val="5094-2003"/>
      <sheetName val="resumen"/>
      <sheetName val="AIU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A. P. U."/>
      <sheetName val="Insum"/>
      <sheetName val="REPLANTEO"/>
      <sheetName val="g.g"/>
      <sheetName val="EVA"/>
      <sheetName val="Program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9"/>
      <sheetName val="Versión_Final_EAAB9"/>
      <sheetName val="Versión_Final_IDU9"/>
      <sheetName val="Mano_de_Obra9"/>
      <sheetName val="Presupuestos_Daños_IDU9"/>
      <sheetName val="BASES"/>
      <sheetName val="CDItem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A__P__U_"/>
      <sheetName val="A__P__U_1"/>
      <sheetName val="A__P__U_2"/>
      <sheetName val="A__P__U_4"/>
      <sheetName val="A__P__U_3"/>
      <sheetName val="A__P__U_5"/>
      <sheetName val="Presupuesto Daños Interinstituc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Datos_básicos1"/>
      <sheetName val="valor_m21"/>
      <sheetName val="Banderas_(2)1"/>
      <sheetName val="Banderas_(3)1"/>
      <sheetName val="Datos_básicos"/>
      <sheetName val="valor_m2"/>
      <sheetName val="Banderas_(2)"/>
      <sheetName val="Banderas_(3)"/>
      <sheetName val="Datos_básicos4"/>
      <sheetName val="valor_m24"/>
      <sheetName val="Banderas_(2)4"/>
      <sheetName val="Banderas_(3)4"/>
      <sheetName val="Datos_básicos2"/>
      <sheetName val="valor_m22"/>
      <sheetName val="Banderas_(2)2"/>
      <sheetName val="Banderas_(3)2"/>
      <sheetName val="Datos_básicos3"/>
      <sheetName val="valor_m23"/>
      <sheetName val="Banderas_(2)3"/>
      <sheetName val="Banderas_(3)3"/>
      <sheetName val="Datos_básicos5"/>
      <sheetName val="valor_m25"/>
      <sheetName val="Banderas_(2)5"/>
      <sheetName val="Banderas_(3)5"/>
      <sheetName val="Datos_básicos6"/>
      <sheetName val="valor_m26"/>
      <sheetName val="Banderas_(2)6"/>
      <sheetName val="Banderas_(3)6"/>
    </sheetNames>
    <sheetDataSet>
      <sheetData sheetId="0"/>
      <sheetData sheetId="1"/>
      <sheetData sheetId="2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PRECIOS"/>
      <sheetName val="Circuitos"/>
      <sheetName val="Insumos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PRECIOS"/>
      <sheetName val="Circuitos"/>
      <sheetName val="Insumos"/>
      <sheetName val="M.Obra"/>
    </sheetNames>
    <sheetDataSet>
      <sheetData sheetId="0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DE OBRA"/>
      <sheetName val="PRESUPUESTO INTERVENTORIA"/>
      <sheetName val="APU"/>
      <sheetName val="PPTO MAESTRO"/>
      <sheetName val="PRESUPUESTO GENERAL"/>
      <sheetName val="Hoja2"/>
      <sheetName val="CONCRETOS"/>
      <sheetName val="PROGRAMACION DE OBRA"/>
      <sheetName val="Hoja1"/>
      <sheetName val="APU-OBRA"/>
      <sheetName val="CANT CABEZAL DE ENTREGA"/>
      <sheetName val="APU-SUM"/>
      <sheetName val="CRONOGRAMA Y FLUJO"/>
      <sheetName val="CANT GENERALES"/>
      <sheetName val="MATERIALES"/>
      <sheetName val="CONCRETO"/>
      <sheetName val="MANO DE OBRA"/>
      <sheetName val="EQUIP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4">
          <cell r="D14">
            <v>97940</v>
          </cell>
        </row>
      </sheetData>
      <sheetData sheetId="17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  <sheetName val="Insumos y materiales"/>
      <sheetName val="Precios Basicos"/>
      <sheetName val="Precios Unitarios"/>
      <sheetName val="PRESUPUESTO"/>
      <sheetName val="CRONOGRANA"/>
      <sheetName val="AUI OBRA"/>
      <sheetName val="Interventoria"/>
      <sheetName val="cantidades (2)"/>
      <sheetName val="peso acero"/>
      <sheetName val="Factor Multiplicador"/>
      <sheetName val="CUADR,MO,EQUIP,BASIC"/>
      <sheetName val="LISTA"/>
      <sheetName val="APU"/>
    </sheetNames>
    <sheetDataSet>
      <sheetData sheetId="0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1">
        <row r="12">
          <cell r="D12">
            <v>12000</v>
          </cell>
        </row>
        <row r="35">
          <cell r="D35">
            <v>30000</v>
          </cell>
        </row>
      </sheetData>
      <sheetData sheetId="2">
        <row r="1283">
          <cell r="G1283">
            <v>138988.5</v>
          </cell>
        </row>
      </sheetData>
      <sheetData sheetId="3"/>
      <sheetData sheetId="4"/>
      <sheetData sheetId="5"/>
      <sheetData sheetId="6">
        <row r="22">
          <cell r="D22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>
        <row r="12">
          <cell r="D12">
            <v>12000</v>
          </cell>
        </row>
      </sheetData>
      <sheetData sheetId="14"/>
      <sheetData sheetId="15"/>
      <sheetData sheetId="16">
        <row r="22">
          <cell r="D22">
            <v>0</v>
          </cell>
        </row>
      </sheetData>
      <sheetData sheetId="17">
        <row r="22">
          <cell r="D22">
            <v>0</v>
          </cell>
        </row>
      </sheetData>
      <sheetData sheetId="18">
        <row r="22">
          <cell r="D22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>3.6.1.3.13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>3.6.2.1.1</v>
          </cell>
        </row>
        <row r="49">
          <cell r="A49" t="str">
            <v>210.1.1</v>
          </cell>
          <cell r="B49" t="str">
            <v>3.6.2.1.1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>3.6.2.2.1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>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>3.6.4.3.1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>3.6.6.1.10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>3.6.6.2.1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>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>3.6.6.4.6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>3.6.6.6.26</v>
          </cell>
        </row>
        <row r="276">
          <cell r="A276" t="str">
            <v>630.4</v>
          </cell>
          <cell r="B276" t="str">
            <v>3.6.6.6.35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>3.6.6.21.1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>3.6.9.3.1</v>
          </cell>
        </row>
        <row r="448">
          <cell r="A448" t="str">
            <v>900.2</v>
          </cell>
          <cell r="B448" t="str">
            <v>3.6.9.3.1</v>
          </cell>
        </row>
        <row r="449">
          <cell r="A449" t="str">
            <v>900.3</v>
          </cell>
          <cell r="B449" t="str">
            <v>3.6.9.3.1</v>
          </cell>
        </row>
        <row r="450">
          <cell r="A450" t="str">
            <v>900.3P</v>
          </cell>
          <cell r="B450" t="str">
            <v>3.6.9.3.1</v>
          </cell>
        </row>
        <row r="451">
          <cell r="A451" t="str">
            <v>900.4P</v>
          </cell>
          <cell r="B451" t="str">
            <v>3.6.9.3.1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list mat"/>
      <sheetName val="jornaLES"/>
      <sheetName val="concretos"/>
      <sheetName val="unitario"/>
      <sheetName val="presup"/>
      <sheetName val="resum"/>
      <sheetName val="crono"/>
      <sheetName val="flujo"/>
      <sheetName val="graf"/>
      <sheetName val="cuadro de ubicacion de obras"/>
    </sheetNames>
    <sheetDataSet>
      <sheetData sheetId="0">
        <row r="2">
          <cell r="B2" t="str">
            <v>MEJORAMIENTO DE LA VIA POLICARPA - BRAVO ACOSTA DEL K0+000 AL K9+000 DEL MUNICIPIO DE POLICARPA - NARIÑO</v>
          </cell>
        </row>
        <row r="3">
          <cell r="B3" t="str">
            <v>MUNICIPIO DE POLICARPA ( NARIÑO)</v>
          </cell>
        </row>
      </sheetData>
      <sheetData sheetId="1"/>
      <sheetData sheetId="2">
        <row r="39">
          <cell r="E39">
            <v>297500</v>
          </cell>
        </row>
      </sheetData>
      <sheetData sheetId="3">
        <row r="38">
          <cell r="H38">
            <v>220458</v>
          </cell>
        </row>
        <row r="87">
          <cell r="H87">
            <v>291008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T"/>
      <sheetName val="F. Mult"/>
      <sheetName val="L. MAT."/>
      <sheetName val="EQU."/>
      <sheetName val="MdeOB."/>
      <sheetName val="9.1"/>
      <sheetName val="9.2"/>
      <sheetName val="9.3.1 (S)"/>
      <sheetName val="9.3.2 (P)"/>
      <sheetName val="PAGA-2,1,3 -2,2,3"/>
      <sheetName val="PMT1,1-1,2-1,3"/>
      <sheetName val="PMT-1,4"/>
      <sheetName val="PMT-1,5"/>
      <sheetName val="PMT1,6 "/>
      <sheetName val="PMT1,7"/>
      <sheetName val="PMT1,8"/>
      <sheetName val="PMT1,9"/>
      <sheetName val="PMT 1,10"/>
      <sheetName val="PAGA-3,1,1"/>
    </sheetNames>
    <sheetDataSet>
      <sheetData sheetId="0">
        <row r="20">
          <cell r="G20">
            <v>12496084.353333332</v>
          </cell>
        </row>
      </sheetData>
      <sheetData sheetId="1"/>
      <sheetData sheetId="2">
        <row r="6">
          <cell r="B6" t="str">
            <v>M01</v>
          </cell>
          <cell r="C6" t="str">
            <v>ACERO 420 MPA</v>
          </cell>
          <cell r="D6" t="str">
            <v>KG</v>
          </cell>
          <cell r="E6">
            <v>3600</v>
          </cell>
          <cell r="F6" t="str">
            <v>SI</v>
          </cell>
        </row>
        <row r="7">
          <cell r="B7" t="str">
            <v>M02</v>
          </cell>
          <cell r="C7" t="str">
            <v>AGREGADO PARA CONCRETO</v>
          </cell>
          <cell r="D7" t="str">
            <v>M3</v>
          </cell>
          <cell r="E7">
            <v>65000</v>
          </cell>
          <cell r="F7" t="str">
            <v>NO</v>
          </cell>
        </row>
        <row r="8">
          <cell r="B8" t="str">
            <v>M03</v>
          </cell>
          <cell r="C8" t="str">
            <v>AGUA</v>
          </cell>
          <cell r="D8" t="str">
            <v>LT</v>
          </cell>
          <cell r="E8">
            <v>50</v>
          </cell>
          <cell r="F8" t="str">
            <v>SI</v>
          </cell>
        </row>
        <row r="9">
          <cell r="B9" t="str">
            <v>M04</v>
          </cell>
          <cell r="C9" t="str">
            <v>ALAMBRE DE AMARRE</v>
          </cell>
          <cell r="D9" t="str">
            <v>KG</v>
          </cell>
          <cell r="E9">
            <v>5000</v>
          </cell>
          <cell r="F9" t="str">
            <v>SI</v>
          </cell>
        </row>
        <row r="10">
          <cell r="B10" t="str">
            <v>M05</v>
          </cell>
          <cell r="C10" t="str">
            <v>ANTISOL</v>
          </cell>
          <cell r="D10" t="str">
            <v>KG</v>
          </cell>
          <cell r="E10">
            <v>7700</v>
          </cell>
          <cell r="F10" t="str">
            <v>SI</v>
          </cell>
        </row>
        <row r="11">
          <cell r="B11" t="str">
            <v>M06</v>
          </cell>
          <cell r="C11" t="str">
            <v>ARENA</v>
          </cell>
          <cell r="D11" t="str">
            <v>M3</v>
          </cell>
          <cell r="E11">
            <v>60000</v>
          </cell>
          <cell r="F11" t="str">
            <v>NO</v>
          </cell>
        </row>
        <row r="12">
          <cell r="B12" t="str">
            <v>M07</v>
          </cell>
          <cell r="C12" t="str">
            <v>BARRERA PLÁSTICA FLEXIBLE 60x70x40 CM</v>
          </cell>
          <cell r="D12" t="str">
            <v>UND</v>
          </cell>
          <cell r="E12">
            <v>350000</v>
          </cell>
          <cell r="F12" t="str">
            <v>SI</v>
          </cell>
        </row>
        <row r="13">
          <cell r="B13" t="str">
            <v>M08</v>
          </cell>
          <cell r="C13" t="str">
            <v>BARRICADA METÁLICA</v>
          </cell>
          <cell r="D13" t="str">
            <v>UND</v>
          </cell>
          <cell r="E13">
            <v>310000</v>
          </cell>
          <cell r="F13" t="str">
            <v>SI</v>
          </cell>
        </row>
        <row r="14">
          <cell r="B14" t="str">
            <v>M09</v>
          </cell>
          <cell r="C14" t="str">
            <v>CANASTILLA SOPORTE REFUERZO PAVIMENTO</v>
          </cell>
          <cell r="D14" t="str">
            <v>UND</v>
          </cell>
          <cell r="E14">
            <v>30000</v>
          </cell>
          <cell r="F14" t="str">
            <v>SI</v>
          </cell>
        </row>
        <row r="15">
          <cell r="B15" t="str">
            <v>M10</v>
          </cell>
          <cell r="C15" t="str">
            <v>CANECA DE 55 GALONES</v>
          </cell>
          <cell r="D15" t="str">
            <v>UND</v>
          </cell>
          <cell r="E15">
            <v>90000</v>
          </cell>
          <cell r="F15" t="str">
            <v>SI</v>
          </cell>
        </row>
        <row r="16">
          <cell r="B16" t="str">
            <v>M11</v>
          </cell>
          <cell r="C16" t="str">
            <v>CEMENTO GRIS</v>
          </cell>
          <cell r="D16" t="str">
            <v>KG</v>
          </cell>
          <cell r="E16">
            <v>600</v>
          </cell>
          <cell r="F16" t="str">
            <v>SI</v>
          </cell>
        </row>
        <row r="17">
          <cell r="B17" t="str">
            <v>M12</v>
          </cell>
          <cell r="C17" t="str">
            <v>CINTA REFLECTIVA (ROLLO 500 M)</v>
          </cell>
          <cell r="D17" t="str">
            <v>UND</v>
          </cell>
          <cell r="E17">
            <v>58000</v>
          </cell>
          <cell r="F17" t="str">
            <v>SI</v>
          </cell>
        </row>
        <row r="18">
          <cell r="B18" t="str">
            <v>M13</v>
          </cell>
          <cell r="C18" t="str">
            <v>CLAVOS</v>
          </cell>
          <cell r="D18" t="str">
            <v>LB</v>
          </cell>
          <cell r="E18">
            <v>3000</v>
          </cell>
          <cell r="F18" t="str">
            <v>SI</v>
          </cell>
        </row>
        <row r="19">
          <cell r="B19" t="str">
            <v>M14</v>
          </cell>
          <cell r="C19" t="str">
            <v>CORDON DE RESPALDO O NIVELANTE BITUMINOSO</v>
          </cell>
          <cell r="D19" t="str">
            <v>ML</v>
          </cell>
          <cell r="E19">
            <v>5000</v>
          </cell>
          <cell r="F19" t="str">
            <v>SI</v>
          </cell>
        </row>
        <row r="20">
          <cell r="B20" t="str">
            <v>M15</v>
          </cell>
          <cell r="C20" t="str">
            <v>DISOLVENTE</v>
          </cell>
          <cell r="D20" t="str">
            <v>GAL</v>
          </cell>
          <cell r="E20">
            <v>80000</v>
          </cell>
          <cell r="F20" t="str">
            <v>SI</v>
          </cell>
        </row>
        <row r="21">
          <cell r="B21" t="str">
            <v>M16</v>
          </cell>
          <cell r="C21" t="str">
            <v>ESTACAS 40 CM</v>
          </cell>
          <cell r="D21" t="str">
            <v>UND</v>
          </cell>
          <cell r="E21">
            <v>650</v>
          </cell>
          <cell r="F21" t="str">
            <v>SI</v>
          </cell>
        </row>
        <row r="22">
          <cell r="B22" t="str">
            <v>M17</v>
          </cell>
          <cell r="C22" t="str">
            <v>FORMALETA PARA CONCRETO</v>
          </cell>
          <cell r="D22" t="str">
            <v>M2</v>
          </cell>
          <cell r="E22" t="e">
            <v>#REF!</v>
          </cell>
          <cell r="F22" t="str">
            <v>SI</v>
          </cell>
        </row>
        <row r="23">
          <cell r="B23" t="str">
            <v>M18</v>
          </cell>
          <cell r="C23" t="str">
            <v>GUADUA</v>
          </cell>
          <cell r="D23" t="str">
            <v>UND</v>
          </cell>
          <cell r="E23">
            <v>8000</v>
          </cell>
          <cell r="F23" t="str">
            <v>SI</v>
          </cell>
        </row>
        <row r="24">
          <cell r="B24" t="str">
            <v>M19</v>
          </cell>
          <cell r="C24" t="str">
            <v>IMPRIMANTE</v>
          </cell>
          <cell r="D24" t="str">
            <v>GAL</v>
          </cell>
          <cell r="E24">
            <v>80000</v>
          </cell>
          <cell r="F24" t="str">
            <v>SI</v>
          </cell>
        </row>
        <row r="25">
          <cell r="B25" t="str">
            <v>M20</v>
          </cell>
          <cell r="C25" t="str">
            <v>LAMINAS PARA VALLA INFORMATIVA</v>
          </cell>
          <cell r="D25" t="str">
            <v>UND</v>
          </cell>
          <cell r="E25">
            <v>110000</v>
          </cell>
          <cell r="F25" t="str">
            <v>SI</v>
          </cell>
        </row>
        <row r="26">
          <cell r="B26" t="str">
            <v>M21</v>
          </cell>
          <cell r="C26" t="str">
            <v>LISTÓN</v>
          </cell>
          <cell r="D26" t="str">
            <v>UND</v>
          </cell>
          <cell r="E26">
            <v>7000</v>
          </cell>
          <cell r="F26" t="str">
            <v>NO</v>
          </cell>
        </row>
        <row r="27">
          <cell r="B27" t="str">
            <v>M22</v>
          </cell>
          <cell r="C27" t="str">
            <v>MATERIAL DE PRESTAMO</v>
          </cell>
          <cell r="D27" t="str">
            <v>M3</v>
          </cell>
          <cell r="E27">
            <v>25000</v>
          </cell>
          <cell r="F27" t="str">
            <v>NO</v>
          </cell>
        </row>
        <row r="28">
          <cell r="B28" t="str">
            <v>M23</v>
          </cell>
          <cell r="C28" t="str">
            <v>MATERIAL PARA AFIRMADO</v>
          </cell>
          <cell r="D28" t="str">
            <v>M3</v>
          </cell>
          <cell r="E28">
            <v>30000</v>
          </cell>
          <cell r="F28" t="str">
            <v>NO</v>
          </cell>
        </row>
        <row r="29">
          <cell r="B29" t="str">
            <v>M24</v>
          </cell>
          <cell r="C29" t="str">
            <v>PALETA PARE-SIGA</v>
          </cell>
          <cell r="D29" t="str">
            <v>UND</v>
          </cell>
          <cell r="E29">
            <v>38000</v>
          </cell>
          <cell r="F29" t="str">
            <v>SI</v>
          </cell>
        </row>
        <row r="30">
          <cell r="B30" t="str">
            <v>M25</v>
          </cell>
          <cell r="C30" t="str">
            <v>PINTURA (ESMALTE)</v>
          </cell>
          <cell r="D30" t="str">
            <v>GAL</v>
          </cell>
          <cell r="E30">
            <v>120000</v>
          </cell>
          <cell r="F30" t="str">
            <v>SI</v>
          </cell>
        </row>
        <row r="31">
          <cell r="B31" t="str">
            <v>M26</v>
          </cell>
          <cell r="C31" t="str">
            <v>PINTURA PARA PAVIMENTO</v>
          </cell>
          <cell r="D31" t="str">
            <v>GAL</v>
          </cell>
          <cell r="E31">
            <v>120000</v>
          </cell>
          <cell r="F31" t="str">
            <v>SI</v>
          </cell>
        </row>
        <row r="32">
          <cell r="B32" t="str">
            <v>M27</v>
          </cell>
          <cell r="C32" t="str">
            <v>POLISOMBRA</v>
          </cell>
          <cell r="D32" t="str">
            <v>ML</v>
          </cell>
          <cell r="E32">
            <v>3500</v>
          </cell>
          <cell r="F32" t="str">
            <v>SI</v>
          </cell>
        </row>
        <row r="33">
          <cell r="B33" t="str">
            <v>M28</v>
          </cell>
          <cell r="C33" t="str">
            <v>POSTE EN ANGULO DE 2x2x1/4 DE 2M</v>
          </cell>
          <cell r="D33" t="str">
            <v>UND</v>
          </cell>
          <cell r="E33">
            <v>92707</v>
          </cell>
          <cell r="F33" t="str">
            <v>SI</v>
          </cell>
        </row>
        <row r="34">
          <cell r="B34" t="str">
            <v>M29</v>
          </cell>
          <cell r="C34" t="str">
            <v>PUNTILLA</v>
          </cell>
          <cell r="D34" t="str">
            <v>LB</v>
          </cell>
          <cell r="E34">
            <v>2500</v>
          </cell>
          <cell r="F34" t="str">
            <v>SI</v>
          </cell>
        </row>
        <row r="35">
          <cell r="B35" t="str">
            <v>M30</v>
          </cell>
          <cell r="C35" t="str">
            <v>ESTRUCTURA METALICA PARA VALLA</v>
          </cell>
          <cell r="D35" t="str">
            <v>UND</v>
          </cell>
          <cell r="E35">
            <v>155000</v>
          </cell>
          <cell r="F35" t="str">
            <v>SI</v>
          </cell>
        </row>
        <row r="36">
          <cell r="B36" t="str">
            <v>M31</v>
          </cell>
          <cell r="C36" t="str">
            <v>SEÑALIZADOR (COLOMBINA) H = 1.3 M</v>
          </cell>
          <cell r="D36" t="str">
            <v>UND</v>
          </cell>
          <cell r="E36">
            <v>34000</v>
          </cell>
          <cell r="F36" t="str">
            <v>SI</v>
          </cell>
        </row>
        <row r="37">
          <cell r="B37" t="str">
            <v>M32</v>
          </cell>
          <cell r="C37" t="str">
            <v>SUB-BASE GRANULAR</v>
          </cell>
          <cell r="D37" t="str">
            <v>M3</v>
          </cell>
          <cell r="E37">
            <v>48700</v>
          </cell>
          <cell r="F37" t="str">
            <v>NO</v>
          </cell>
        </row>
        <row r="38">
          <cell r="B38" t="str">
            <v>M33</v>
          </cell>
          <cell r="C38" t="str">
            <v>TABLA COMÚN</v>
          </cell>
          <cell r="D38" t="str">
            <v>UND</v>
          </cell>
          <cell r="E38">
            <v>7000</v>
          </cell>
          <cell r="F38" t="str">
            <v>NO</v>
          </cell>
        </row>
        <row r="39">
          <cell r="B39" t="str">
            <v>M34</v>
          </cell>
          <cell r="C39" t="str">
            <v>TABLERO EN LAMINA GALVANIZADA 60x60 CM CAL 16 REFLECTIVA</v>
          </cell>
          <cell r="D39" t="str">
            <v>UND</v>
          </cell>
          <cell r="E39">
            <v>200000</v>
          </cell>
          <cell r="F39" t="str">
            <v>SI</v>
          </cell>
        </row>
        <row r="40">
          <cell r="B40" t="str">
            <v>M35</v>
          </cell>
          <cell r="C40" t="str">
            <v>TUBERIA CONCRETO 36"</v>
          </cell>
          <cell r="D40" t="str">
            <v>ML</v>
          </cell>
          <cell r="E40">
            <v>450000</v>
          </cell>
          <cell r="F40" t="str">
            <v>NO</v>
          </cell>
        </row>
        <row r="41">
          <cell r="B41" t="str">
            <v>M36</v>
          </cell>
          <cell r="C41" t="str">
            <v>VALLA INFORMATIVA</v>
          </cell>
          <cell r="D41" t="str">
            <v>UND</v>
          </cell>
          <cell r="E41">
            <v>400000</v>
          </cell>
          <cell r="F41" t="str">
            <v>SI</v>
          </cell>
        </row>
        <row r="49">
          <cell r="F49">
            <v>5</v>
          </cell>
        </row>
      </sheetData>
      <sheetData sheetId="3">
        <row r="7">
          <cell r="B7" t="str">
            <v>EHm00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.HIDRAULICAS"/>
      <sheetName val="Tabla PVC"/>
      <sheetName val="NORMA"/>
      <sheetName val="POBLACION"/>
      <sheetName val="SANITRIO"/>
      <sheetName val="CAM-CAIDA"/>
      <sheetName val="PLUVIAL"/>
      <sheetName val="COMBINADO"/>
      <sheetName val="COMBINADO (2)"/>
      <sheetName val="CANTIDADES DE OBRA"/>
      <sheetName val="Hoja2"/>
      <sheetName val="RESUMEN"/>
      <sheetName val="Resum"/>
      <sheetName val="CANTIDADES"/>
      <sheetName val="Hoja3"/>
      <sheetName val="Hoja4"/>
    </sheetNames>
    <sheetDataSet>
      <sheetData sheetId="0">
        <row r="2">
          <cell r="A2">
            <v>0</v>
          </cell>
          <cell r="B2">
            <v>1E-3</v>
          </cell>
          <cell r="C2">
            <v>1E-3</v>
          </cell>
          <cell r="D2">
            <v>1E-3</v>
          </cell>
          <cell r="E2">
            <v>1E-3</v>
          </cell>
        </row>
        <row r="3">
          <cell r="A3">
            <v>0.01</v>
          </cell>
          <cell r="B3">
            <v>0.1</v>
          </cell>
          <cell r="C3">
            <v>0.315</v>
          </cell>
          <cell r="D3">
            <v>0.23899999999999999</v>
          </cell>
          <cell r="E3">
            <v>4.1000000000000002E-2</v>
          </cell>
        </row>
        <row r="4">
          <cell r="A4">
            <v>0.02</v>
          </cell>
          <cell r="B4">
            <v>0.125</v>
          </cell>
          <cell r="C4">
            <v>0.35</v>
          </cell>
          <cell r="D4">
            <v>0.315</v>
          </cell>
          <cell r="E4">
            <v>6.7000000000000004E-2</v>
          </cell>
        </row>
        <row r="5">
          <cell r="A5">
            <v>0.03</v>
          </cell>
          <cell r="B5">
            <v>0.15</v>
          </cell>
          <cell r="C5">
            <v>0.40500000000000003</v>
          </cell>
          <cell r="D5">
            <v>0.37</v>
          </cell>
          <cell r="E5">
            <v>8.5999999999999993E-2</v>
          </cell>
        </row>
        <row r="6">
          <cell r="A6">
            <v>0.04</v>
          </cell>
          <cell r="B6">
            <v>0.16500000000000001</v>
          </cell>
          <cell r="C6">
            <v>0.42499999999999999</v>
          </cell>
          <cell r="D6">
            <v>0.41</v>
          </cell>
          <cell r="E6">
            <v>0.10199999999999999</v>
          </cell>
        </row>
        <row r="7">
          <cell r="A7">
            <v>0.05</v>
          </cell>
          <cell r="B7">
            <v>0.18</v>
          </cell>
          <cell r="C7">
            <v>0.45</v>
          </cell>
          <cell r="D7">
            <v>0.44900000000000001</v>
          </cell>
          <cell r="E7">
            <v>0.11600000000000001</v>
          </cell>
        </row>
        <row r="8">
          <cell r="A8">
            <v>0.06</v>
          </cell>
          <cell r="B8">
            <v>0.19500000000000001</v>
          </cell>
          <cell r="C8">
            <v>0.47</v>
          </cell>
          <cell r="D8">
            <v>0.48099999999999998</v>
          </cell>
          <cell r="E8">
            <v>0.128</v>
          </cell>
        </row>
        <row r="9">
          <cell r="A9">
            <v>7.0000000000000007E-2</v>
          </cell>
          <cell r="B9">
            <v>0.21</v>
          </cell>
          <cell r="C9">
            <v>0.48499999999999999</v>
          </cell>
          <cell r="D9">
            <v>0.51</v>
          </cell>
          <cell r="E9">
            <v>0.14000000000000001</v>
          </cell>
        </row>
        <row r="10">
          <cell r="A10">
            <v>0.08</v>
          </cell>
          <cell r="B10">
            <v>0.22500000000000001</v>
          </cell>
          <cell r="C10">
            <v>0.5</v>
          </cell>
          <cell r="D10">
            <v>0.53</v>
          </cell>
          <cell r="E10">
            <v>0.151</v>
          </cell>
        </row>
        <row r="11">
          <cell r="A11">
            <v>0.09</v>
          </cell>
          <cell r="B11">
            <v>0.23499999999999999</v>
          </cell>
          <cell r="C11">
            <v>0.51600000000000001</v>
          </cell>
          <cell r="D11">
            <v>0.55400000000000005</v>
          </cell>
          <cell r="E11">
            <v>0.161</v>
          </cell>
        </row>
        <row r="12">
          <cell r="A12">
            <v>0.1</v>
          </cell>
          <cell r="B12">
            <v>0.245</v>
          </cell>
          <cell r="C12">
            <v>0.54</v>
          </cell>
          <cell r="D12">
            <v>0.58599999999999997</v>
          </cell>
          <cell r="E12">
            <v>0.17</v>
          </cell>
        </row>
        <row r="13">
          <cell r="A13">
            <v>0.11</v>
          </cell>
          <cell r="B13">
            <v>0.25600000000000001</v>
          </cell>
          <cell r="C13">
            <v>0.55000000000000004</v>
          </cell>
          <cell r="D13">
            <v>0.60599999999999998</v>
          </cell>
          <cell r="E13">
            <v>0.17899999999999999</v>
          </cell>
        </row>
        <row r="14">
          <cell r="A14">
            <v>0.12</v>
          </cell>
          <cell r="B14">
            <v>0.26700000000000002</v>
          </cell>
          <cell r="C14">
            <v>0.56499999999999995</v>
          </cell>
          <cell r="D14">
            <v>0.63</v>
          </cell>
          <cell r="E14">
            <v>0.188</v>
          </cell>
        </row>
        <row r="15">
          <cell r="A15">
            <v>0.13</v>
          </cell>
          <cell r="B15">
            <v>0.27800000000000002</v>
          </cell>
          <cell r="C15">
            <v>0.57999999999999996</v>
          </cell>
          <cell r="D15">
            <v>0.65</v>
          </cell>
          <cell r="E15">
            <v>0.19700000000000001</v>
          </cell>
        </row>
        <row r="16">
          <cell r="A16">
            <v>0.14000000000000001</v>
          </cell>
          <cell r="B16">
            <v>0.28899999999999998</v>
          </cell>
          <cell r="C16">
            <v>0.59</v>
          </cell>
          <cell r="D16">
            <v>0.66800000000000004</v>
          </cell>
          <cell r="E16">
            <v>0.20499999999999999</v>
          </cell>
        </row>
        <row r="17">
          <cell r="A17">
            <v>0.15</v>
          </cell>
          <cell r="B17">
            <v>0.3</v>
          </cell>
          <cell r="C17">
            <v>0.6</v>
          </cell>
          <cell r="D17">
            <v>0.68600000000000005</v>
          </cell>
          <cell r="E17">
            <v>0.21299999999999999</v>
          </cell>
        </row>
        <row r="18">
          <cell r="A18">
            <v>0.16</v>
          </cell>
          <cell r="B18">
            <v>0.31</v>
          </cell>
          <cell r="C18">
            <v>0.61299999999999999</v>
          </cell>
          <cell r="D18">
            <v>0.70399999999999996</v>
          </cell>
          <cell r="E18">
            <v>0.221</v>
          </cell>
        </row>
        <row r="19">
          <cell r="A19">
            <v>0.17</v>
          </cell>
          <cell r="B19">
            <v>0.32</v>
          </cell>
          <cell r="C19">
            <v>0.626</v>
          </cell>
          <cell r="D19">
            <v>0.71599999999999997</v>
          </cell>
          <cell r="E19">
            <v>0.22900000000000001</v>
          </cell>
        </row>
        <row r="20">
          <cell r="A20">
            <v>0.18</v>
          </cell>
          <cell r="B20">
            <v>0.33</v>
          </cell>
          <cell r="C20">
            <v>0.63800000000000001</v>
          </cell>
          <cell r="D20">
            <v>0.72899999999999998</v>
          </cell>
          <cell r="E20">
            <v>0.23599999999999999</v>
          </cell>
        </row>
        <row r="21">
          <cell r="A21">
            <v>0.19</v>
          </cell>
          <cell r="B21">
            <v>0.34</v>
          </cell>
          <cell r="C21">
            <v>0.65</v>
          </cell>
          <cell r="D21">
            <v>0.748</v>
          </cell>
          <cell r="E21">
            <v>0.24399999999999999</v>
          </cell>
        </row>
        <row r="22">
          <cell r="A22">
            <v>0.2</v>
          </cell>
          <cell r="B22">
            <v>0.35</v>
          </cell>
          <cell r="C22">
            <v>0.65700000000000003</v>
          </cell>
          <cell r="D22">
            <v>0.76800000000000002</v>
          </cell>
          <cell r="E22">
            <v>0.251</v>
          </cell>
        </row>
        <row r="23">
          <cell r="A23">
            <v>0.21</v>
          </cell>
          <cell r="B23">
            <v>0.35699999999999998</v>
          </cell>
          <cell r="C23">
            <v>0.66500000000000004</v>
          </cell>
          <cell r="D23">
            <v>0.78</v>
          </cell>
          <cell r="E23">
            <v>0.25800000000000001</v>
          </cell>
        </row>
        <row r="24">
          <cell r="A24">
            <v>0.22</v>
          </cell>
          <cell r="B24">
            <v>0.36399999999999999</v>
          </cell>
          <cell r="C24">
            <v>0.67300000000000004</v>
          </cell>
          <cell r="D24">
            <v>0.79500000000000004</v>
          </cell>
          <cell r="E24">
            <v>0.26600000000000001</v>
          </cell>
        </row>
        <row r="25">
          <cell r="A25">
            <v>0.23</v>
          </cell>
          <cell r="B25">
            <v>0.371</v>
          </cell>
          <cell r="C25">
            <v>0.68100000000000005</v>
          </cell>
          <cell r="D25">
            <v>0.80900000000000005</v>
          </cell>
          <cell r="E25">
            <v>0.27300000000000002</v>
          </cell>
        </row>
        <row r="26">
          <cell r="A26">
            <v>0.24</v>
          </cell>
          <cell r="B26">
            <v>0.378</v>
          </cell>
          <cell r="C26">
            <v>0.68899999999999995</v>
          </cell>
          <cell r="D26">
            <v>0.82399999999999995</v>
          </cell>
          <cell r="E26">
            <v>0.28000000000000003</v>
          </cell>
        </row>
        <row r="27">
          <cell r="A27">
            <v>0.25</v>
          </cell>
          <cell r="B27">
            <v>0.38500000000000001</v>
          </cell>
          <cell r="C27">
            <v>0.69699999999999995</v>
          </cell>
          <cell r="D27">
            <v>0.83599999999999997</v>
          </cell>
          <cell r="E27">
            <v>0.28699999999999998</v>
          </cell>
        </row>
        <row r="28">
          <cell r="A28">
            <v>0.26</v>
          </cell>
          <cell r="B28">
            <v>0.39300000000000002</v>
          </cell>
          <cell r="C28">
            <v>0.70299999999999996</v>
          </cell>
          <cell r="D28">
            <v>0.84799999999999998</v>
          </cell>
          <cell r="E28">
            <v>0.29399999999999998</v>
          </cell>
        </row>
        <row r="29">
          <cell r="A29">
            <v>0.27</v>
          </cell>
          <cell r="B29">
            <v>0.40100000000000002</v>
          </cell>
          <cell r="C29">
            <v>0.71</v>
          </cell>
          <cell r="D29">
            <v>0.86</v>
          </cell>
          <cell r="E29">
            <v>0.3</v>
          </cell>
        </row>
        <row r="30">
          <cell r="A30">
            <v>0.28000000000000003</v>
          </cell>
          <cell r="B30">
            <v>0.40899999999999997</v>
          </cell>
          <cell r="C30">
            <v>0.71699999999999997</v>
          </cell>
          <cell r="D30">
            <v>0.874</v>
          </cell>
          <cell r="E30">
            <v>0.307</v>
          </cell>
        </row>
        <row r="31">
          <cell r="A31">
            <v>0.28999999999999998</v>
          </cell>
          <cell r="B31">
            <v>0.41699999999999998</v>
          </cell>
          <cell r="C31">
            <v>0.72299999999999998</v>
          </cell>
          <cell r="D31">
            <v>0.88600000000000001</v>
          </cell>
          <cell r="E31">
            <v>0.314</v>
          </cell>
        </row>
        <row r="32">
          <cell r="A32">
            <v>0.3</v>
          </cell>
          <cell r="B32">
            <v>0.42499999999999999</v>
          </cell>
          <cell r="C32">
            <v>0.73</v>
          </cell>
          <cell r="D32">
            <v>0.89600000000000002</v>
          </cell>
          <cell r="E32">
            <v>0.32100000000000001</v>
          </cell>
        </row>
        <row r="33">
          <cell r="A33">
            <v>0.31</v>
          </cell>
          <cell r="B33">
            <v>0.432</v>
          </cell>
          <cell r="C33">
            <v>0.73699999999999999</v>
          </cell>
          <cell r="D33">
            <v>0.90700000000000003</v>
          </cell>
          <cell r="E33">
            <v>0.32800000000000001</v>
          </cell>
        </row>
        <row r="34">
          <cell r="A34">
            <v>0.32</v>
          </cell>
          <cell r="B34">
            <v>0.439</v>
          </cell>
          <cell r="C34">
            <v>0.74399999999999999</v>
          </cell>
          <cell r="D34">
            <v>0.91900000000000004</v>
          </cell>
          <cell r="E34">
            <v>0.33400000000000002</v>
          </cell>
        </row>
        <row r="35">
          <cell r="A35">
            <v>0.33</v>
          </cell>
          <cell r="B35">
            <v>0.44600000000000001</v>
          </cell>
          <cell r="C35">
            <v>0.75</v>
          </cell>
          <cell r="D35">
            <v>0.93100000000000005</v>
          </cell>
          <cell r="E35">
            <v>0.34100000000000003</v>
          </cell>
        </row>
        <row r="36">
          <cell r="A36">
            <v>0.34</v>
          </cell>
          <cell r="B36">
            <v>0.45300000000000001</v>
          </cell>
          <cell r="C36">
            <v>0.75600000000000001</v>
          </cell>
          <cell r="D36">
            <v>0.93799999999999994</v>
          </cell>
          <cell r="E36">
            <v>0.34799999999999998</v>
          </cell>
        </row>
        <row r="37">
          <cell r="A37">
            <v>0.35</v>
          </cell>
          <cell r="B37">
            <v>0.46</v>
          </cell>
          <cell r="C37">
            <v>0.76200000000000001</v>
          </cell>
          <cell r="D37">
            <v>0.95</v>
          </cell>
          <cell r="E37">
            <v>0.35399999999999998</v>
          </cell>
        </row>
        <row r="38">
          <cell r="A38">
            <v>0.36</v>
          </cell>
          <cell r="B38">
            <v>0.46700000000000003</v>
          </cell>
          <cell r="C38">
            <v>0.76800000000000002</v>
          </cell>
          <cell r="D38">
            <v>0.96199999999999997</v>
          </cell>
          <cell r="E38">
            <v>0.36099999999999999</v>
          </cell>
        </row>
        <row r="39">
          <cell r="A39">
            <v>0.37</v>
          </cell>
          <cell r="B39">
            <v>0.47399999999999998</v>
          </cell>
          <cell r="C39">
            <v>0.77400000000000002</v>
          </cell>
          <cell r="D39">
            <v>0.97399999999999998</v>
          </cell>
          <cell r="E39">
            <v>0.36799999999999999</v>
          </cell>
        </row>
        <row r="40">
          <cell r="A40">
            <v>0.38</v>
          </cell>
          <cell r="B40">
            <v>0.48099999999999998</v>
          </cell>
          <cell r="C40">
            <v>0.78</v>
          </cell>
          <cell r="D40">
            <v>0.98299999999999998</v>
          </cell>
          <cell r="E40">
            <v>0.374</v>
          </cell>
        </row>
        <row r="41">
          <cell r="A41">
            <v>0.39</v>
          </cell>
          <cell r="B41">
            <v>0.48799999999999999</v>
          </cell>
          <cell r="C41">
            <v>0.78500000000000003</v>
          </cell>
          <cell r="D41">
            <v>0.99199999999999999</v>
          </cell>
          <cell r="E41">
            <v>0.38100000000000001</v>
          </cell>
        </row>
        <row r="42">
          <cell r="A42">
            <v>0.4</v>
          </cell>
          <cell r="B42">
            <v>0.495</v>
          </cell>
          <cell r="C42">
            <v>0.79</v>
          </cell>
          <cell r="D42">
            <v>1.0069999999999999</v>
          </cell>
          <cell r="E42">
            <v>0.38800000000000001</v>
          </cell>
        </row>
        <row r="43">
          <cell r="A43">
            <v>0.41</v>
          </cell>
          <cell r="B43">
            <v>0.503</v>
          </cell>
          <cell r="C43">
            <v>0.79600000000000004</v>
          </cell>
          <cell r="D43">
            <v>1.014</v>
          </cell>
          <cell r="E43">
            <v>0.39500000000000002</v>
          </cell>
        </row>
        <row r="44">
          <cell r="A44">
            <v>0.42</v>
          </cell>
          <cell r="B44">
            <v>0.51100000000000001</v>
          </cell>
          <cell r="C44">
            <v>0.80200000000000005</v>
          </cell>
          <cell r="D44">
            <v>1.0209999999999999</v>
          </cell>
          <cell r="E44">
            <v>0.40200000000000002</v>
          </cell>
        </row>
        <row r="45">
          <cell r="A45">
            <v>0.43</v>
          </cell>
          <cell r="B45">
            <v>0.51900000000000002</v>
          </cell>
          <cell r="C45">
            <v>0.80900000000000005</v>
          </cell>
          <cell r="D45">
            <v>1.028</v>
          </cell>
          <cell r="E45">
            <v>0.40799999999999997</v>
          </cell>
        </row>
        <row r="46">
          <cell r="A46">
            <v>0.44</v>
          </cell>
          <cell r="B46">
            <v>0.52700000000000002</v>
          </cell>
          <cell r="C46">
            <v>0.81599999999999995</v>
          </cell>
          <cell r="D46">
            <v>1.0349999999999999</v>
          </cell>
          <cell r="E46">
            <v>0.41499999999999998</v>
          </cell>
        </row>
        <row r="47">
          <cell r="A47">
            <v>0.45</v>
          </cell>
          <cell r="B47">
            <v>0.53500000000000003</v>
          </cell>
          <cell r="C47">
            <v>0.82299999999999995</v>
          </cell>
          <cell r="D47">
            <v>1.0429999999999999</v>
          </cell>
          <cell r="E47">
            <v>0.42199999999999999</v>
          </cell>
        </row>
        <row r="48">
          <cell r="A48">
            <v>0.46</v>
          </cell>
          <cell r="B48">
            <v>0.54100000000000004</v>
          </cell>
          <cell r="C48">
            <v>0.82899999999999996</v>
          </cell>
          <cell r="D48">
            <v>1.05</v>
          </cell>
          <cell r="E48">
            <v>0.42899999999999999</v>
          </cell>
        </row>
        <row r="49">
          <cell r="A49">
            <v>0.47</v>
          </cell>
          <cell r="B49">
            <v>0.54700000000000004</v>
          </cell>
          <cell r="C49">
            <v>0.83499999999999996</v>
          </cell>
          <cell r="D49">
            <v>1.056</v>
          </cell>
          <cell r="E49">
            <v>0.436</v>
          </cell>
        </row>
        <row r="50">
          <cell r="A50">
            <v>0.48</v>
          </cell>
          <cell r="B50">
            <v>0.55300000000000005</v>
          </cell>
          <cell r="C50">
            <v>0.84</v>
          </cell>
          <cell r="D50">
            <v>1.0649999999999999</v>
          </cell>
          <cell r="E50">
            <v>0.443</v>
          </cell>
        </row>
        <row r="51">
          <cell r="A51">
            <v>0.49</v>
          </cell>
          <cell r="B51">
            <v>0.55900000000000005</v>
          </cell>
          <cell r="C51">
            <v>0.84499999999999997</v>
          </cell>
          <cell r="D51">
            <v>1.073</v>
          </cell>
          <cell r="E51">
            <v>0.45</v>
          </cell>
        </row>
        <row r="52">
          <cell r="A52">
            <v>0.5</v>
          </cell>
          <cell r="B52">
            <v>0.56499999999999995</v>
          </cell>
          <cell r="C52">
            <v>0.85</v>
          </cell>
          <cell r="D52">
            <v>1.079</v>
          </cell>
          <cell r="E52">
            <v>0.45800000000000002</v>
          </cell>
        </row>
        <row r="53">
          <cell r="A53">
            <v>0.51</v>
          </cell>
          <cell r="B53">
            <v>0.57099999999999995</v>
          </cell>
          <cell r="C53">
            <v>0.85499999999999998</v>
          </cell>
          <cell r="D53">
            <v>1.087</v>
          </cell>
          <cell r="E53">
            <v>0.46500000000000002</v>
          </cell>
        </row>
        <row r="54">
          <cell r="A54">
            <v>0.52</v>
          </cell>
          <cell r="B54">
            <v>0.57699999999999996</v>
          </cell>
          <cell r="C54">
            <v>0.86</v>
          </cell>
          <cell r="D54">
            <v>1.0940000000000001</v>
          </cell>
          <cell r="E54">
            <v>0.47199999999999998</v>
          </cell>
        </row>
        <row r="55">
          <cell r="A55">
            <v>0.53</v>
          </cell>
          <cell r="B55">
            <v>0.58299999999999996</v>
          </cell>
          <cell r="C55">
            <v>0.86499999999999999</v>
          </cell>
          <cell r="D55">
            <v>1.1000000000000001</v>
          </cell>
          <cell r="E55">
            <v>0.47899999999999998</v>
          </cell>
        </row>
        <row r="56">
          <cell r="A56">
            <v>0.54</v>
          </cell>
          <cell r="B56">
            <v>0.58899999999999997</v>
          </cell>
          <cell r="C56">
            <v>0.87</v>
          </cell>
          <cell r="D56">
            <v>1.107</v>
          </cell>
          <cell r="E56">
            <v>0.48699999999999999</v>
          </cell>
        </row>
        <row r="57">
          <cell r="A57">
            <v>0.55000000000000004</v>
          </cell>
          <cell r="B57">
            <v>0.59499999999999997</v>
          </cell>
          <cell r="C57">
            <v>0.78500000000000003</v>
          </cell>
          <cell r="D57">
            <v>1.113</v>
          </cell>
          <cell r="E57">
            <v>0.49399999999999999</v>
          </cell>
        </row>
        <row r="58">
          <cell r="A58">
            <v>0.56000000000000005</v>
          </cell>
          <cell r="B58">
            <v>0.60199999999999998</v>
          </cell>
          <cell r="C58">
            <v>0.88</v>
          </cell>
          <cell r="D58">
            <v>1.121</v>
          </cell>
          <cell r="E58">
            <v>0.502</v>
          </cell>
        </row>
        <row r="59">
          <cell r="A59">
            <v>0.56999999999999995</v>
          </cell>
          <cell r="B59">
            <v>0.60899999999999999</v>
          </cell>
          <cell r="C59">
            <v>0.88500000000000001</v>
          </cell>
          <cell r="D59">
            <v>1.125</v>
          </cell>
          <cell r="E59">
            <v>0.51</v>
          </cell>
        </row>
        <row r="60">
          <cell r="A60">
            <v>0.57999999999999996</v>
          </cell>
          <cell r="B60">
            <v>0.61599999999999999</v>
          </cell>
          <cell r="C60">
            <v>0.89</v>
          </cell>
          <cell r="D60">
            <v>1.129</v>
          </cell>
          <cell r="E60">
            <v>0.51800000000000002</v>
          </cell>
        </row>
        <row r="61">
          <cell r="A61">
            <v>0.59</v>
          </cell>
          <cell r="B61">
            <v>0.623</v>
          </cell>
          <cell r="C61">
            <v>0.89500000000000002</v>
          </cell>
          <cell r="D61">
            <v>1.1319999999999999</v>
          </cell>
          <cell r="E61">
            <v>0.52600000000000002</v>
          </cell>
        </row>
        <row r="62">
          <cell r="A62">
            <v>0.6</v>
          </cell>
          <cell r="B62">
            <v>0.63</v>
          </cell>
          <cell r="C62">
            <v>0.9</v>
          </cell>
          <cell r="D62">
            <v>1.1359999999999999</v>
          </cell>
          <cell r="E62">
            <v>0.53400000000000003</v>
          </cell>
        </row>
        <row r="63">
          <cell r="A63">
            <v>0.61</v>
          </cell>
          <cell r="B63">
            <v>0.63600000000000001</v>
          </cell>
          <cell r="C63">
            <v>0.90500000000000003</v>
          </cell>
          <cell r="D63">
            <v>1.139</v>
          </cell>
          <cell r="E63">
            <v>0.54200000000000004</v>
          </cell>
        </row>
        <row r="64">
          <cell r="A64">
            <v>0.62</v>
          </cell>
          <cell r="B64">
            <v>0.64200000000000002</v>
          </cell>
          <cell r="C64">
            <v>0.91</v>
          </cell>
          <cell r="D64">
            <v>1.143</v>
          </cell>
          <cell r="E64">
            <v>0.55000000000000004</v>
          </cell>
        </row>
        <row r="65">
          <cell r="A65">
            <v>0.63</v>
          </cell>
          <cell r="B65">
            <v>0.64800000000000002</v>
          </cell>
          <cell r="C65">
            <v>0.91500000000000004</v>
          </cell>
          <cell r="D65">
            <v>1.147</v>
          </cell>
          <cell r="E65">
            <v>0.55900000000000005</v>
          </cell>
        </row>
        <row r="66">
          <cell r="A66">
            <v>0.64</v>
          </cell>
          <cell r="B66">
            <v>0.65400000000000003</v>
          </cell>
          <cell r="C66">
            <v>0.91900000000000004</v>
          </cell>
          <cell r="D66">
            <v>1.151</v>
          </cell>
          <cell r="E66">
            <v>0.56799999999999995</v>
          </cell>
        </row>
        <row r="67">
          <cell r="A67">
            <v>0.65</v>
          </cell>
          <cell r="B67">
            <v>0.66</v>
          </cell>
          <cell r="C67">
            <v>0.92300000000000004</v>
          </cell>
          <cell r="D67">
            <v>1.155</v>
          </cell>
          <cell r="E67">
            <v>0.57599999999999996</v>
          </cell>
        </row>
        <row r="68">
          <cell r="A68">
            <v>0.66</v>
          </cell>
          <cell r="B68">
            <v>0.66600000000000004</v>
          </cell>
          <cell r="C68">
            <v>0.92700000000000005</v>
          </cell>
          <cell r="D68">
            <v>1.1599999999999999</v>
          </cell>
          <cell r="E68">
            <v>0.58499999999999996</v>
          </cell>
        </row>
        <row r="69">
          <cell r="A69">
            <v>0.67</v>
          </cell>
          <cell r="B69">
            <v>0.67200000000000004</v>
          </cell>
          <cell r="C69">
            <v>0.93100000000000005</v>
          </cell>
          <cell r="D69">
            <v>1.163</v>
          </cell>
          <cell r="E69">
            <v>0.59499999999999997</v>
          </cell>
        </row>
        <row r="70">
          <cell r="A70">
            <v>0.68</v>
          </cell>
          <cell r="B70">
            <v>0.67800000000000005</v>
          </cell>
          <cell r="C70">
            <v>0.93500000000000005</v>
          </cell>
          <cell r="D70">
            <v>1.167</v>
          </cell>
          <cell r="E70">
            <v>0.60399999999999998</v>
          </cell>
        </row>
        <row r="71">
          <cell r="A71">
            <v>0.69</v>
          </cell>
          <cell r="B71">
            <v>0.68400000000000005</v>
          </cell>
          <cell r="C71">
            <v>0.94</v>
          </cell>
          <cell r="D71">
            <v>1.1719999999999999</v>
          </cell>
          <cell r="E71">
            <v>0.61399999999999999</v>
          </cell>
        </row>
        <row r="72">
          <cell r="A72">
            <v>0.7</v>
          </cell>
          <cell r="B72">
            <v>0.69</v>
          </cell>
          <cell r="C72">
            <v>0.94499999999999995</v>
          </cell>
          <cell r="D72">
            <v>1.175</v>
          </cell>
          <cell r="E72">
            <v>0.623</v>
          </cell>
        </row>
        <row r="73">
          <cell r="A73">
            <v>0.71</v>
          </cell>
          <cell r="B73">
            <v>0.69699999999999995</v>
          </cell>
          <cell r="C73">
            <v>0.94899999999999995</v>
          </cell>
          <cell r="D73">
            <v>1.179</v>
          </cell>
          <cell r="E73">
            <v>0.63300000000000001</v>
          </cell>
        </row>
        <row r="74">
          <cell r="A74">
            <v>0.72</v>
          </cell>
          <cell r="B74">
            <v>0.70399999999999996</v>
          </cell>
          <cell r="C74">
            <v>0.95299999999999996</v>
          </cell>
          <cell r="D74">
            <v>1.1819999999999999</v>
          </cell>
          <cell r="E74">
            <v>0.64400000000000002</v>
          </cell>
        </row>
        <row r="75">
          <cell r="A75">
            <v>0.73</v>
          </cell>
          <cell r="B75">
            <v>0.71099999999999997</v>
          </cell>
          <cell r="C75">
            <v>0.95699999999999996</v>
          </cell>
          <cell r="D75">
            <v>1.1839999999999999</v>
          </cell>
          <cell r="E75">
            <v>0.65400000000000003</v>
          </cell>
        </row>
        <row r="76">
          <cell r="A76">
            <v>0.74</v>
          </cell>
          <cell r="B76">
            <v>0.71799999999999997</v>
          </cell>
          <cell r="C76">
            <v>0.96199999999999997</v>
          </cell>
          <cell r="D76">
            <v>1.1879999999999999</v>
          </cell>
          <cell r="E76">
            <v>0.66500000000000004</v>
          </cell>
        </row>
        <row r="77">
          <cell r="A77">
            <v>0.75</v>
          </cell>
          <cell r="B77">
            <v>0.72499999999999998</v>
          </cell>
          <cell r="C77">
            <v>0.96699999999999997</v>
          </cell>
          <cell r="D77">
            <v>1.19</v>
          </cell>
          <cell r="E77">
            <v>0.67700000000000005</v>
          </cell>
        </row>
        <row r="78">
          <cell r="A78">
            <v>0.76</v>
          </cell>
          <cell r="B78">
            <v>0.73199999999999998</v>
          </cell>
          <cell r="C78">
            <v>0.97099999999999997</v>
          </cell>
          <cell r="D78">
            <v>1.1930000000000001</v>
          </cell>
          <cell r="E78">
            <v>0.68799999999999994</v>
          </cell>
        </row>
        <row r="79">
          <cell r="A79">
            <v>0.77</v>
          </cell>
          <cell r="B79">
            <v>0.73899999999999999</v>
          </cell>
          <cell r="C79">
            <v>0.97499999999999998</v>
          </cell>
          <cell r="D79">
            <v>1.1950000000000001</v>
          </cell>
          <cell r="E79">
            <v>0.7</v>
          </cell>
        </row>
        <row r="80">
          <cell r="A80">
            <v>0.78</v>
          </cell>
          <cell r="B80">
            <v>0.745</v>
          </cell>
          <cell r="C80">
            <v>0.97899999999999998</v>
          </cell>
          <cell r="D80">
            <v>1.1970000000000001</v>
          </cell>
          <cell r="E80">
            <v>0.71299999999999997</v>
          </cell>
        </row>
        <row r="81">
          <cell r="A81">
            <v>0.79</v>
          </cell>
          <cell r="B81">
            <v>0.751</v>
          </cell>
          <cell r="C81">
            <v>0.98199999999999998</v>
          </cell>
          <cell r="D81">
            <v>1.2</v>
          </cell>
          <cell r="E81">
            <v>0.72499999999999998</v>
          </cell>
        </row>
        <row r="82">
          <cell r="A82">
            <v>0.8</v>
          </cell>
          <cell r="B82">
            <v>0.75700000000000001</v>
          </cell>
          <cell r="C82">
            <v>0.98499999999999999</v>
          </cell>
          <cell r="D82">
            <v>1.202</v>
          </cell>
          <cell r="E82">
            <v>0.73899999999999999</v>
          </cell>
        </row>
        <row r="83">
          <cell r="A83">
            <v>0.81</v>
          </cell>
          <cell r="B83">
            <v>0.76400000000000001</v>
          </cell>
          <cell r="C83">
            <v>0.98799999999999999</v>
          </cell>
          <cell r="D83">
            <v>1.2050000000000001</v>
          </cell>
          <cell r="E83">
            <v>0.753</v>
          </cell>
        </row>
        <row r="84">
          <cell r="A84">
            <v>0.82</v>
          </cell>
          <cell r="B84">
            <v>0.77100000000000002</v>
          </cell>
          <cell r="C84">
            <v>0.99099999999999999</v>
          </cell>
          <cell r="D84">
            <v>1.208</v>
          </cell>
          <cell r="E84">
            <v>0.76700000000000002</v>
          </cell>
        </row>
        <row r="85">
          <cell r="A85">
            <v>0.83</v>
          </cell>
          <cell r="B85">
            <v>0.77800000000000002</v>
          </cell>
          <cell r="C85">
            <v>0.99399999999999999</v>
          </cell>
          <cell r="D85">
            <v>1.2110000000000001</v>
          </cell>
          <cell r="E85">
            <v>0.78300000000000003</v>
          </cell>
        </row>
        <row r="86">
          <cell r="A86">
            <v>0.84</v>
          </cell>
          <cell r="B86">
            <v>0.78500000000000003</v>
          </cell>
          <cell r="C86">
            <v>0.997</v>
          </cell>
          <cell r="D86">
            <v>1.214</v>
          </cell>
          <cell r="E86">
            <v>0.79800000000000004</v>
          </cell>
        </row>
        <row r="87">
          <cell r="A87">
            <v>0.85</v>
          </cell>
          <cell r="B87">
            <v>1.0009999999999999</v>
          </cell>
          <cell r="C87">
            <v>0.79100000000000004</v>
          </cell>
          <cell r="D87">
            <v>1.216</v>
          </cell>
          <cell r="E87">
            <v>0.81499999999999995</v>
          </cell>
        </row>
        <row r="88">
          <cell r="A88">
            <v>0.86</v>
          </cell>
          <cell r="B88">
            <v>1.0049999999999999</v>
          </cell>
          <cell r="C88">
            <v>0.79800000000000004</v>
          </cell>
          <cell r="D88">
            <v>1.2190000000000001</v>
          </cell>
          <cell r="E88">
            <v>0.83299999999999996</v>
          </cell>
        </row>
        <row r="89">
          <cell r="A89">
            <v>0.87</v>
          </cell>
          <cell r="B89">
            <v>1.0069999999999999</v>
          </cell>
          <cell r="C89">
            <v>0.80400000000000005</v>
          </cell>
          <cell r="D89">
            <v>1.2190000000000001</v>
          </cell>
          <cell r="E89">
            <v>0.85199999999999998</v>
          </cell>
        </row>
        <row r="90">
          <cell r="A90">
            <v>0.88</v>
          </cell>
          <cell r="B90">
            <v>1.0109999999999999</v>
          </cell>
          <cell r="C90">
            <v>0.81299999999999994</v>
          </cell>
          <cell r="D90">
            <v>1.2150000000000001</v>
          </cell>
          <cell r="E90">
            <v>0.871</v>
          </cell>
        </row>
        <row r="91">
          <cell r="A91">
            <v>0.89</v>
          </cell>
          <cell r="B91">
            <v>1.0149999999999999</v>
          </cell>
          <cell r="C91">
            <v>0.82</v>
          </cell>
          <cell r="D91">
            <v>1.214</v>
          </cell>
          <cell r="E91">
            <v>0.89200000000000002</v>
          </cell>
        </row>
        <row r="92">
          <cell r="A92">
            <v>0.9</v>
          </cell>
          <cell r="B92">
            <v>1.018</v>
          </cell>
          <cell r="C92">
            <v>0.82599999999999996</v>
          </cell>
          <cell r="D92">
            <v>1.212</v>
          </cell>
          <cell r="E92">
            <v>0.91500000000000004</v>
          </cell>
        </row>
        <row r="93">
          <cell r="A93">
            <v>0.91</v>
          </cell>
          <cell r="B93">
            <v>1.0209999999999999</v>
          </cell>
          <cell r="C93">
            <v>0.83499999999999996</v>
          </cell>
          <cell r="D93">
            <v>1.21</v>
          </cell>
          <cell r="E93">
            <v>0.94</v>
          </cell>
        </row>
        <row r="94">
          <cell r="A94">
            <v>0.92</v>
          </cell>
          <cell r="B94">
            <v>1.024</v>
          </cell>
          <cell r="C94">
            <v>0.84299999999999997</v>
          </cell>
          <cell r="D94">
            <v>1.2070000000000001</v>
          </cell>
          <cell r="E94">
            <v>0.96599999999999997</v>
          </cell>
        </row>
        <row r="95">
          <cell r="A95">
            <v>0.93</v>
          </cell>
          <cell r="B95">
            <v>2.7E-2</v>
          </cell>
          <cell r="C95">
            <v>0.85199999999999998</v>
          </cell>
          <cell r="D95">
            <v>1.204</v>
          </cell>
          <cell r="E95">
            <v>0.995</v>
          </cell>
        </row>
        <row r="96">
          <cell r="A96">
            <v>0.94</v>
          </cell>
          <cell r="B96">
            <v>1.03</v>
          </cell>
          <cell r="C96">
            <v>0.86</v>
          </cell>
          <cell r="D96">
            <v>1.202</v>
          </cell>
          <cell r="E96">
            <v>1.0269999999999999</v>
          </cell>
        </row>
        <row r="97">
          <cell r="A97">
            <v>0.95</v>
          </cell>
          <cell r="B97">
            <v>1.0329999999999999</v>
          </cell>
          <cell r="C97">
            <v>0.86799999999999999</v>
          </cell>
          <cell r="D97">
            <v>1.2</v>
          </cell>
          <cell r="E97">
            <v>1.0629999999999999</v>
          </cell>
        </row>
        <row r="98">
          <cell r="A98">
            <v>0.96</v>
          </cell>
          <cell r="B98">
            <v>1.036</v>
          </cell>
          <cell r="C98">
            <v>0.876</v>
          </cell>
          <cell r="D98">
            <v>1.1970000000000001</v>
          </cell>
          <cell r="E98">
            <v>1.103</v>
          </cell>
        </row>
        <row r="99">
          <cell r="A99">
            <v>0.97</v>
          </cell>
          <cell r="B99">
            <v>1.038</v>
          </cell>
          <cell r="C99">
            <v>0.88400000000000001</v>
          </cell>
          <cell r="D99">
            <v>1.1950000000000001</v>
          </cell>
          <cell r="E99">
            <v>1.149</v>
          </cell>
        </row>
        <row r="100">
          <cell r="A100">
            <v>0.98</v>
          </cell>
          <cell r="B100">
            <v>1.0389999999999999</v>
          </cell>
          <cell r="C100">
            <v>0.89200000000000002</v>
          </cell>
          <cell r="D100">
            <v>1.1919999999999999</v>
          </cell>
          <cell r="E100">
            <v>1.1919999999999999</v>
          </cell>
        </row>
        <row r="101">
          <cell r="A101">
            <v>0.99</v>
          </cell>
          <cell r="B101">
            <v>1.04</v>
          </cell>
          <cell r="C101">
            <v>0.9</v>
          </cell>
          <cell r="D101">
            <v>1.19</v>
          </cell>
          <cell r="E101">
            <v>1.2649999999999999</v>
          </cell>
        </row>
        <row r="102">
          <cell r="A102">
            <v>1</v>
          </cell>
          <cell r="B102">
            <v>1.0409999999999999</v>
          </cell>
          <cell r="C102">
            <v>0.91400000000000003</v>
          </cell>
          <cell r="D102">
            <v>1.1719999999999999</v>
          </cell>
          <cell r="E102">
            <v>1.3440000000000001</v>
          </cell>
        </row>
        <row r="103">
          <cell r="A103">
            <v>1.01</v>
          </cell>
          <cell r="B103">
            <v>1.42</v>
          </cell>
          <cell r="C103">
            <v>0.92</v>
          </cell>
          <cell r="D103">
            <v>1.1639999999999999</v>
          </cell>
          <cell r="E103">
            <v>1.4450000000000001</v>
          </cell>
        </row>
        <row r="104">
          <cell r="A104">
            <v>1.02</v>
          </cell>
          <cell r="B104">
            <v>1.042</v>
          </cell>
          <cell r="C104">
            <v>0.93100000000000005</v>
          </cell>
          <cell r="D104">
            <v>1.1499999999999999</v>
          </cell>
          <cell r="E104">
            <v>1.5840000000000001</v>
          </cell>
        </row>
        <row r="105">
          <cell r="A105">
            <v>1.03</v>
          </cell>
          <cell r="B105">
            <v>1.042</v>
          </cell>
          <cell r="C105">
            <v>0.94199999999999995</v>
          </cell>
        </row>
      </sheetData>
      <sheetData sheetId="1">
        <row r="4">
          <cell r="B4">
            <v>4</v>
          </cell>
          <cell r="C4" t="str">
            <v>pulgadas</v>
          </cell>
          <cell r="D4">
            <v>99</v>
          </cell>
          <cell r="E4">
            <v>0.1016</v>
          </cell>
          <cell r="F4">
            <v>57</v>
          </cell>
          <cell r="G4">
            <v>40084.38818565401</v>
          </cell>
          <cell r="I4">
            <v>8.9999999999999993E-3</v>
          </cell>
          <cell r="J4">
            <v>5.91</v>
          </cell>
          <cell r="K4" t="str">
            <v>NTC-3722-1</v>
          </cell>
          <cell r="L4" t="str">
            <v>NOVAFORT</v>
          </cell>
        </row>
        <row r="5">
          <cell r="B5">
            <v>6</v>
          </cell>
          <cell r="C5" t="str">
            <v>pulgadas</v>
          </cell>
          <cell r="D5">
            <v>145</v>
          </cell>
          <cell r="E5">
            <v>0.15240000000000001</v>
          </cell>
          <cell r="F5">
            <v>57</v>
          </cell>
          <cell r="G5">
            <v>40084.38818565401</v>
          </cell>
          <cell r="I5">
            <v>8.9999999999999993E-3</v>
          </cell>
          <cell r="J5">
            <v>5.9</v>
          </cell>
          <cell r="K5" t="str">
            <v>NTC-3722-1</v>
          </cell>
          <cell r="L5" t="str">
            <v>NOVAFORT</v>
          </cell>
        </row>
        <row r="6">
          <cell r="B6">
            <v>8</v>
          </cell>
          <cell r="C6" t="str">
            <v>pulgadas</v>
          </cell>
          <cell r="D6">
            <v>182</v>
          </cell>
          <cell r="E6">
            <v>0.20319999999999999</v>
          </cell>
          <cell r="F6">
            <v>57</v>
          </cell>
          <cell r="G6">
            <v>40084.38818565401</v>
          </cell>
          <cell r="I6">
            <v>8.9999999999999993E-3</v>
          </cell>
          <cell r="J6">
            <v>5.88</v>
          </cell>
          <cell r="K6" t="str">
            <v>NTC-3722-1</v>
          </cell>
          <cell r="L6" t="str">
            <v>NOVAFORT</v>
          </cell>
        </row>
        <row r="7">
          <cell r="B7">
            <v>10</v>
          </cell>
          <cell r="C7" t="str">
            <v>pulgadas</v>
          </cell>
          <cell r="D7">
            <v>227</v>
          </cell>
          <cell r="E7">
            <v>0.254</v>
          </cell>
          <cell r="F7">
            <v>57</v>
          </cell>
          <cell r="G7">
            <v>40084.38818565401</v>
          </cell>
          <cell r="I7">
            <v>8.9999999999999993E-3</v>
          </cell>
          <cell r="J7">
            <v>5.85</v>
          </cell>
          <cell r="K7" t="str">
            <v>NTC-3722-1</v>
          </cell>
          <cell r="L7" t="str">
            <v>NOVAFORT</v>
          </cell>
        </row>
        <row r="8">
          <cell r="B8">
            <v>12</v>
          </cell>
          <cell r="C8" t="str">
            <v>pulgadas</v>
          </cell>
          <cell r="D8">
            <v>284</v>
          </cell>
          <cell r="E8">
            <v>0.30480000000000002</v>
          </cell>
          <cell r="F8">
            <v>57</v>
          </cell>
          <cell r="G8">
            <v>40084.38818565401</v>
          </cell>
          <cell r="I8">
            <v>8.9999999999999993E-3</v>
          </cell>
          <cell r="J8">
            <v>5.8</v>
          </cell>
          <cell r="K8" t="str">
            <v>NTC-3722-1</v>
          </cell>
          <cell r="L8" t="str">
            <v>NOVAFORT</v>
          </cell>
        </row>
        <row r="9">
          <cell r="B9">
            <v>14</v>
          </cell>
          <cell r="C9" t="str">
            <v>pulgadas</v>
          </cell>
          <cell r="D9">
            <v>327</v>
          </cell>
          <cell r="E9">
            <v>0.35560000000000003</v>
          </cell>
          <cell r="F9">
            <v>57</v>
          </cell>
          <cell r="G9">
            <v>40084.38818565401</v>
          </cell>
          <cell r="I9">
            <v>8.9999999999999993E-3</v>
          </cell>
          <cell r="J9">
            <v>5.81</v>
          </cell>
          <cell r="K9" t="str">
            <v>NTC-3722-1</v>
          </cell>
          <cell r="L9" t="str">
            <v>NOVAFORT</v>
          </cell>
        </row>
        <row r="10">
          <cell r="B10">
            <v>16</v>
          </cell>
          <cell r="C10" t="str">
            <v>pulgadas</v>
          </cell>
          <cell r="D10">
            <v>362</v>
          </cell>
          <cell r="E10">
            <v>0.40639999999999998</v>
          </cell>
          <cell r="F10">
            <v>57</v>
          </cell>
          <cell r="G10">
            <v>40084.38818565401</v>
          </cell>
          <cell r="I10">
            <v>8.9999999999999993E-3</v>
          </cell>
          <cell r="J10">
            <v>5.76</v>
          </cell>
          <cell r="K10" t="str">
            <v>NTC-3722-1</v>
          </cell>
          <cell r="L10" t="str">
            <v>NOVAFORT</v>
          </cell>
        </row>
        <row r="11">
          <cell r="B11">
            <v>18</v>
          </cell>
          <cell r="C11" t="str">
            <v>pulgadas</v>
          </cell>
          <cell r="D11">
            <v>407</v>
          </cell>
          <cell r="E11">
            <v>0.4572</v>
          </cell>
          <cell r="F11">
            <v>10</v>
          </cell>
          <cell r="G11">
            <v>7032.3488045007025</v>
          </cell>
          <cell r="H11">
            <v>0.8972</v>
          </cell>
          <cell r="I11">
            <v>8.9999999999999993E-3</v>
          </cell>
          <cell r="J11">
            <v>5.73</v>
          </cell>
          <cell r="K11" t="str">
            <v>NTC-3722-1</v>
          </cell>
          <cell r="L11" t="str">
            <v>NOVAFORT</v>
          </cell>
        </row>
        <row r="12">
          <cell r="B12">
            <v>20</v>
          </cell>
          <cell r="C12" t="str">
            <v>pulgadas</v>
          </cell>
          <cell r="D12">
            <v>452</v>
          </cell>
          <cell r="E12">
            <v>0.50800000000000001</v>
          </cell>
          <cell r="F12">
            <v>10</v>
          </cell>
          <cell r="G12">
            <v>7032.3488045007025</v>
          </cell>
          <cell r="H12">
            <v>0.91799999999999993</v>
          </cell>
          <cell r="I12">
            <v>8.9999999999999993E-3</v>
          </cell>
          <cell r="J12">
            <v>5.7</v>
          </cell>
          <cell r="K12" t="str">
            <v>NTC-3722-1</v>
          </cell>
          <cell r="L12" t="str">
            <v>NOVAFORT</v>
          </cell>
        </row>
        <row r="13">
          <cell r="B13">
            <v>24</v>
          </cell>
          <cell r="C13" t="str">
            <v>pulgadas</v>
          </cell>
          <cell r="D13">
            <v>595</v>
          </cell>
          <cell r="E13">
            <v>0.60960000000000003</v>
          </cell>
          <cell r="F13">
            <v>10</v>
          </cell>
          <cell r="G13">
            <v>7032.3488045007025</v>
          </cell>
          <cell r="H13">
            <v>1.0096000000000001</v>
          </cell>
          <cell r="I13">
            <v>8.9999999999999993E-3</v>
          </cell>
          <cell r="J13">
            <v>5.65</v>
          </cell>
          <cell r="K13" t="str">
            <v>NTC-3722-1</v>
          </cell>
          <cell r="L13" t="str">
            <v>NOVAFORT</v>
          </cell>
        </row>
        <row r="14">
          <cell r="B14">
            <v>27</v>
          </cell>
          <cell r="C14" t="str">
            <v>pulgadas</v>
          </cell>
          <cell r="D14">
            <v>670</v>
          </cell>
          <cell r="E14">
            <v>0.68579999999999997</v>
          </cell>
          <cell r="F14">
            <v>10</v>
          </cell>
          <cell r="G14">
            <v>7032.3488045007025</v>
          </cell>
          <cell r="H14">
            <v>1.0857999999999999</v>
          </cell>
          <cell r="I14">
            <v>8.9999999999999993E-3</v>
          </cell>
          <cell r="J14">
            <v>5.61</v>
          </cell>
          <cell r="K14" t="str">
            <v>NTC-3722-1</v>
          </cell>
          <cell r="L14" t="str">
            <v>NOVAFORT</v>
          </cell>
        </row>
        <row r="15">
          <cell r="B15">
            <v>30</v>
          </cell>
          <cell r="C15" t="str">
            <v>pulgadas</v>
          </cell>
          <cell r="D15">
            <v>747</v>
          </cell>
          <cell r="E15">
            <v>0.76200000000000001</v>
          </cell>
          <cell r="F15">
            <v>10</v>
          </cell>
          <cell r="G15">
            <v>7032.3488045007025</v>
          </cell>
          <cell r="H15">
            <v>1.4550000000000001</v>
          </cell>
          <cell r="I15">
            <v>8.9999999999999993E-3</v>
          </cell>
          <cell r="J15">
            <v>5.55</v>
          </cell>
          <cell r="K15" t="str">
            <v>NTC-3722-1</v>
          </cell>
          <cell r="L15" t="str">
            <v>NOVAFORT</v>
          </cell>
        </row>
        <row r="16">
          <cell r="B16">
            <v>33</v>
          </cell>
          <cell r="C16" t="str">
            <v>pulgadas</v>
          </cell>
          <cell r="D16">
            <v>824</v>
          </cell>
          <cell r="E16">
            <v>0.83820000000000006</v>
          </cell>
          <cell r="F16">
            <v>10</v>
          </cell>
          <cell r="G16">
            <v>7032.3488045007025</v>
          </cell>
          <cell r="H16">
            <v>1.2382</v>
          </cell>
          <cell r="I16">
            <v>8.9999999999999993E-3</v>
          </cell>
          <cell r="J16">
            <v>5.48</v>
          </cell>
          <cell r="K16" t="str">
            <v>NTC-3722-1</v>
          </cell>
          <cell r="L16" t="str">
            <v>NOVAFORT</v>
          </cell>
        </row>
        <row r="17">
          <cell r="B17">
            <v>36</v>
          </cell>
          <cell r="C17" t="str">
            <v>pulgadas</v>
          </cell>
          <cell r="D17">
            <v>900</v>
          </cell>
          <cell r="E17">
            <v>0.91439999999999999</v>
          </cell>
          <cell r="F17">
            <v>10</v>
          </cell>
          <cell r="G17">
            <v>7032.3488045007025</v>
          </cell>
          <cell r="H17">
            <v>1.5144</v>
          </cell>
          <cell r="I17">
            <v>8.9999999999999993E-3</v>
          </cell>
          <cell r="J17">
            <v>5.48</v>
          </cell>
          <cell r="K17" t="str">
            <v>NTC-3722-1</v>
          </cell>
          <cell r="L17" t="str">
            <v>NOVAFORT</v>
          </cell>
        </row>
        <row r="18">
          <cell r="B18">
            <v>39</v>
          </cell>
          <cell r="C18" t="str">
            <v>pulgadas</v>
          </cell>
          <cell r="D18">
            <v>977</v>
          </cell>
          <cell r="E18">
            <v>0.99060000000000004</v>
          </cell>
          <cell r="F18">
            <v>10</v>
          </cell>
          <cell r="G18">
            <v>7032.3488045007025</v>
          </cell>
          <cell r="H18">
            <v>1.5906</v>
          </cell>
          <cell r="I18">
            <v>8.9999999999999993E-3</v>
          </cell>
          <cell r="J18">
            <v>6.1</v>
          </cell>
          <cell r="K18" t="str">
            <v>NTC-3722-1</v>
          </cell>
          <cell r="L18" t="str">
            <v>NOVAFORT</v>
          </cell>
        </row>
        <row r="19">
          <cell r="B19">
            <v>42</v>
          </cell>
          <cell r="C19" t="str">
            <v>pulgadas</v>
          </cell>
          <cell r="D19">
            <v>1054</v>
          </cell>
          <cell r="E19">
            <v>1.0668</v>
          </cell>
          <cell r="F19">
            <v>10</v>
          </cell>
          <cell r="G19">
            <v>7032.3488045007025</v>
          </cell>
          <cell r="H19">
            <v>1.6667999999999998</v>
          </cell>
          <cell r="I19">
            <v>8.9999999999999993E-3</v>
          </cell>
          <cell r="J19">
            <v>6.1</v>
          </cell>
          <cell r="K19" t="str">
            <v>NTC-3722-1</v>
          </cell>
          <cell r="L19" t="str">
            <v>NOVAFORT</v>
          </cell>
        </row>
        <row r="20">
          <cell r="B20">
            <v>45</v>
          </cell>
          <cell r="C20" t="str">
            <v>pulgadas</v>
          </cell>
          <cell r="D20">
            <v>1127</v>
          </cell>
          <cell r="E20">
            <v>1.143</v>
          </cell>
          <cell r="F20">
            <v>10</v>
          </cell>
          <cell r="G20">
            <v>7032.3488045007025</v>
          </cell>
          <cell r="H20">
            <v>1.7429999999999999</v>
          </cell>
          <cell r="I20">
            <v>0.01</v>
          </cell>
          <cell r="J20">
            <v>6</v>
          </cell>
          <cell r="K20" t="str">
            <v>NTC-5070</v>
          </cell>
          <cell r="L20" t="str">
            <v>NOVALOC</v>
          </cell>
        </row>
        <row r="21">
          <cell r="B21">
            <v>48</v>
          </cell>
          <cell r="C21" t="str">
            <v>pulgadas</v>
          </cell>
          <cell r="D21">
            <v>1202.94</v>
          </cell>
          <cell r="E21">
            <v>1.2192000000000001</v>
          </cell>
          <cell r="F21">
            <v>57</v>
          </cell>
          <cell r="G21">
            <v>40084.38818565401</v>
          </cell>
          <cell r="H21">
            <v>0.5</v>
          </cell>
          <cell r="I21">
            <v>0.01</v>
          </cell>
          <cell r="J21">
            <v>6</v>
          </cell>
          <cell r="K21" t="str">
            <v>NTC-5070</v>
          </cell>
          <cell r="L21" t="str">
            <v>NOVALOC</v>
          </cell>
        </row>
        <row r="22">
          <cell r="B22">
            <v>51</v>
          </cell>
          <cell r="C22" t="str">
            <v>pulgadas</v>
          </cell>
          <cell r="D22">
            <v>1295</v>
          </cell>
          <cell r="E22">
            <v>1.2953999999999999</v>
          </cell>
          <cell r="F22">
            <v>57</v>
          </cell>
          <cell r="G22">
            <v>40084.38818565401</v>
          </cell>
          <cell r="H22">
            <v>0.6</v>
          </cell>
          <cell r="I22">
            <v>0.01</v>
          </cell>
          <cell r="J22">
            <v>6</v>
          </cell>
          <cell r="K22" t="str">
            <v>NTC-5070</v>
          </cell>
          <cell r="L22" t="str">
            <v>NOVALOC</v>
          </cell>
        </row>
        <row r="23">
          <cell r="B23">
            <v>54</v>
          </cell>
          <cell r="C23" t="str">
            <v>pulgadas</v>
          </cell>
          <cell r="D23">
            <v>1355.09</v>
          </cell>
          <cell r="E23">
            <v>1.3715999999999999</v>
          </cell>
          <cell r="F23">
            <v>57</v>
          </cell>
          <cell r="G23">
            <v>40084.38818565401</v>
          </cell>
          <cell r="H23">
            <v>0.6</v>
          </cell>
          <cell r="I23">
            <v>0.01</v>
          </cell>
          <cell r="J23">
            <v>6</v>
          </cell>
          <cell r="K23" t="str">
            <v>NTC-5070</v>
          </cell>
          <cell r="L23" t="str">
            <v>NOVALOC</v>
          </cell>
        </row>
        <row r="24">
          <cell r="B24">
            <v>60</v>
          </cell>
          <cell r="C24" t="str">
            <v>pulgadas</v>
          </cell>
          <cell r="D24">
            <v>1507.24</v>
          </cell>
          <cell r="E24">
            <v>1.524</v>
          </cell>
          <cell r="F24">
            <v>57</v>
          </cell>
          <cell r="G24">
            <v>40084.38818565401</v>
          </cell>
          <cell r="H24">
            <v>0.65</v>
          </cell>
          <cell r="I24">
            <v>0.01</v>
          </cell>
          <cell r="J24">
            <v>6</v>
          </cell>
          <cell r="K24" t="str">
            <v>NTC-5070</v>
          </cell>
          <cell r="L24" t="str">
            <v>NOVALOC</v>
          </cell>
        </row>
      </sheetData>
      <sheetData sheetId="2">
        <row r="3">
          <cell r="A3" t="str">
            <v>ALTO</v>
          </cell>
          <cell r="B3">
            <v>140</v>
          </cell>
          <cell r="C3">
            <v>150</v>
          </cell>
        </row>
        <row r="4">
          <cell r="A4" t="str">
            <v>MEDIO ALTO</v>
          </cell>
          <cell r="B4">
            <v>125</v>
          </cell>
          <cell r="C4">
            <v>135</v>
          </cell>
        </row>
        <row r="5">
          <cell r="A5" t="str">
            <v>MEDIO</v>
          </cell>
          <cell r="B5">
            <v>115</v>
          </cell>
          <cell r="C5">
            <v>125</v>
          </cell>
        </row>
        <row r="6">
          <cell r="A6" t="str">
            <v>BAJO</v>
          </cell>
          <cell r="B6">
            <v>90</v>
          </cell>
          <cell r="C6">
            <v>100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A3">
            <v>6</v>
          </cell>
          <cell r="B3">
            <v>0.15239999999999998</v>
          </cell>
          <cell r="C3">
            <v>0.6</v>
          </cell>
        </row>
        <row r="4">
          <cell r="A4">
            <v>8</v>
          </cell>
          <cell r="B4">
            <v>0.20319999999999999</v>
          </cell>
          <cell r="C4">
            <v>0.8</v>
          </cell>
        </row>
        <row r="5">
          <cell r="A5">
            <v>10</v>
          </cell>
          <cell r="B5">
            <v>0.254</v>
          </cell>
          <cell r="C5">
            <v>0.8</v>
          </cell>
        </row>
        <row r="6">
          <cell r="A6">
            <v>12</v>
          </cell>
          <cell r="B6">
            <v>0.30479999999999996</v>
          </cell>
          <cell r="C6">
            <v>0.8</v>
          </cell>
        </row>
        <row r="7">
          <cell r="A7">
            <v>14</v>
          </cell>
          <cell r="B7">
            <v>0.35559999999999997</v>
          </cell>
          <cell r="C7">
            <v>0.9</v>
          </cell>
        </row>
        <row r="8">
          <cell r="A8">
            <v>16</v>
          </cell>
          <cell r="B8">
            <v>0.40639999999999998</v>
          </cell>
          <cell r="C8">
            <v>0.9</v>
          </cell>
        </row>
        <row r="9">
          <cell r="A9">
            <v>18</v>
          </cell>
          <cell r="B9">
            <v>0.4572</v>
          </cell>
          <cell r="C9">
            <v>1</v>
          </cell>
        </row>
        <row r="10">
          <cell r="A10">
            <v>20</v>
          </cell>
          <cell r="B10">
            <v>0.50800000000000001</v>
          </cell>
          <cell r="C10">
            <v>1.1000000000000001</v>
          </cell>
        </row>
        <row r="11">
          <cell r="A11">
            <v>24</v>
          </cell>
          <cell r="B11">
            <v>0.60959999999999992</v>
          </cell>
          <cell r="C11">
            <v>1.1000000000000001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/>
      <sheetData sheetId="1">
        <row r="2">
          <cell r="B2" t="str">
            <v>Localización y replanteo</v>
          </cell>
          <cell r="C2" t="str">
            <v>M2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unitario"/>
      <sheetName val="DATOS"/>
      <sheetName val="Circuitos"/>
      <sheetName val="tramo 1"/>
      <sheetName val="Informacion"/>
      <sheetName val="Hoja1"/>
      <sheetName val="APU_GRUPO_G-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criterio"/>
      <sheetName val="deuda"/>
      <sheetName val="Resultados"/>
      <sheetName val="REVISIONES"/>
      <sheetName val="INSUMOS"/>
      <sheetName val="Insum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GA"/>
      <sheetName val="RESUMEN"/>
      <sheetName val="PRESUPUESTO"/>
      <sheetName val="AIU"/>
      <sheetName val="F.P. "/>
      <sheetName val="MO"/>
      <sheetName val="PRES INTERVENT"/>
      <sheetName val="FM"/>
      <sheetName val="OTROS FAC INTER"/>
      <sheetName val="Plan Cargas"/>
      <sheetName val="SALARIOS"/>
      <sheetName val="Equipos INVIAS"/>
      <sheetName val="EQUIPO2024"/>
      <sheetName val="Insumos"/>
      <sheetName val="APUS"/>
      <sheetName val="APUS Básicos"/>
      <sheetName val=" APU Elec"/>
      <sheetName val="LOCALIZACION"/>
      <sheetName val="GL"/>
      <sheetName val="Crono"/>
      <sheetName val="Flujo Fondos  "/>
      <sheetName val=" Cantidades"/>
      <sheetName val="Retie+R"/>
      <sheetName val="PAGA"/>
      <sheetName val="APUS PAGA"/>
    </sheetNames>
    <sheetDataSet>
      <sheetData sheetId="0"/>
      <sheetData sheetId="1"/>
      <sheetData sheetId="2"/>
      <sheetData sheetId="3"/>
      <sheetData sheetId="4">
        <row r="8">
          <cell r="O8">
            <v>1.78</v>
          </cell>
        </row>
        <row r="10">
          <cell r="O10">
            <v>1.68</v>
          </cell>
        </row>
        <row r="11">
          <cell r="O11">
            <v>1.58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8">
          <cell r="E8">
            <v>4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."/>
      <sheetName val="Eq"/>
      <sheetName val="Mat"/>
      <sheetName val="M.Ob"/>
      <sheetName val="F.Prest"/>
      <sheetName val="F. Mult"/>
      <sheetName val="Ubi.Ob"/>
      <sheetName val="Cart."/>
      <sheetName val="Hoja1"/>
      <sheetName val="Cant"/>
      <sheetName val="Alcant"/>
      <sheetName val="Pres."/>
      <sheetName val="PMT"/>
      <sheetName val="PAGA"/>
      <sheetName val="AUI"/>
      <sheetName val="Int."/>
      <sheetName val="Pres.Det"/>
      <sheetName val="Pres.Res. "/>
      <sheetName val="Cron."/>
      <sheetName val="APU'B"/>
      <sheetName val="APU'S"/>
      <sheetName val="1,1"/>
      <sheetName val="1,2"/>
      <sheetName val="1,3"/>
      <sheetName val="1,4"/>
      <sheetName val="1,5"/>
      <sheetName val="2,1"/>
      <sheetName val="2,2"/>
      <sheetName val="2,3"/>
      <sheetName val="2,4"/>
      <sheetName val="2,5"/>
      <sheetName val="3,1"/>
      <sheetName val="3,2"/>
      <sheetName val="3,3"/>
      <sheetName val="3,4"/>
      <sheetName val="3,5"/>
      <sheetName val="4,1"/>
      <sheetName val="4,2"/>
      <sheetName val="4,3"/>
      <sheetName val="5,1"/>
      <sheetName val="5,2"/>
      <sheetName val="5,3"/>
      <sheetName val="6,1"/>
      <sheetName val="7,1"/>
      <sheetName val="7,2"/>
      <sheetName val="7,3"/>
      <sheetName val="8,2"/>
      <sheetName val="PMT 1,1"/>
      <sheetName val="PMT 1,2"/>
      <sheetName val="PMT 1,3"/>
      <sheetName val="PMT 1,4"/>
      <sheetName val="PMT 1,5"/>
      <sheetName val="PMT 1,6"/>
      <sheetName val="PMT 1,7"/>
      <sheetName val="PMT 1,8"/>
      <sheetName val="PMT 1,9"/>
      <sheetName val="PMT 1,10"/>
      <sheetName val="PMT 1,11"/>
      <sheetName val="PAGA A-1"/>
      <sheetName val="PAGA A-2"/>
      <sheetName val="PAGA A-3"/>
      <sheetName val="PAGA A-4"/>
      <sheetName val="PAGA A-5"/>
      <sheetName val="PAGA A-6"/>
      <sheetName val="PAGA A-7"/>
      <sheetName val="PAGA A-8"/>
      <sheetName val="PAGA A-9"/>
      <sheetName val="PAGA A-10"/>
      <sheetName val="A.1"/>
      <sheetName val="A.2"/>
      <sheetName val="A. 19"/>
      <sheetName val="A. 21"/>
      <sheetName val="A. 22"/>
      <sheetName val="A. 23"/>
      <sheetName val="A. 24"/>
      <sheetName val="A. 25"/>
      <sheetName val="A. 26"/>
      <sheetName val="A. 27"/>
      <sheetName val="A. 28"/>
      <sheetName val="A. 29"/>
    </sheetNames>
    <sheetDataSet>
      <sheetData sheetId="0">
        <row r="9">
          <cell r="D9">
            <v>5</v>
          </cell>
        </row>
        <row r="10">
          <cell r="D10">
            <v>30</v>
          </cell>
        </row>
        <row r="11">
          <cell r="D11">
            <v>10</v>
          </cell>
        </row>
        <row r="12">
          <cell r="D12">
            <v>30</v>
          </cell>
        </row>
        <row r="13">
          <cell r="D13">
            <v>30</v>
          </cell>
        </row>
        <row r="14">
          <cell r="D14">
            <v>30</v>
          </cell>
        </row>
        <row r="15">
          <cell r="D15">
            <v>30</v>
          </cell>
        </row>
        <row r="16">
          <cell r="D16">
            <v>30</v>
          </cell>
        </row>
      </sheetData>
      <sheetData sheetId="1">
        <row r="7">
          <cell r="B7" t="str">
            <v>TARIFA  DE EQUIPOS</v>
          </cell>
        </row>
        <row r="9">
          <cell r="B9" t="str">
            <v>EQUIPO</v>
          </cell>
          <cell r="C9" t="str">
            <v>UNIDAD</v>
          </cell>
          <cell r="D9" t="str">
            <v>TARIFA</v>
          </cell>
        </row>
        <row r="10">
          <cell r="B10" t="str">
            <v>Aspersor manual</v>
          </cell>
          <cell r="C10" t="str">
            <v>$/HORA</v>
          </cell>
          <cell r="D10">
            <v>2000</v>
          </cell>
        </row>
        <row r="11">
          <cell r="B11" t="str">
            <v>Barredora mecánica de cepillo</v>
          </cell>
          <cell r="C11" t="str">
            <v>$/HORA</v>
          </cell>
          <cell r="D11">
            <v>45000</v>
          </cell>
        </row>
        <row r="12">
          <cell r="B12" t="str">
            <v>Bomba de inyección de lechada</v>
          </cell>
          <cell r="C12" t="str">
            <v>$/HORA</v>
          </cell>
          <cell r="D12">
            <v>16000</v>
          </cell>
        </row>
        <row r="13">
          <cell r="B13" t="str">
            <v>Bomba para gato de tensionamiento</v>
          </cell>
          <cell r="C13" t="str">
            <v>$/HORA</v>
          </cell>
          <cell r="D13">
            <v>35000</v>
          </cell>
        </row>
        <row r="14">
          <cell r="B14" t="str">
            <v>Bomba de concreto</v>
          </cell>
          <cell r="C14" t="str">
            <v>$/HORA</v>
          </cell>
          <cell r="D14">
            <v>30000</v>
          </cell>
        </row>
        <row r="15">
          <cell r="B15" t="str">
            <v>Buldozer D4</v>
          </cell>
          <cell r="C15" t="str">
            <v>$/HORA</v>
          </cell>
          <cell r="D15">
            <v>80000</v>
          </cell>
        </row>
        <row r="16">
          <cell r="B16" t="str">
            <v>Buldozer D6</v>
          </cell>
          <cell r="C16" t="str">
            <v>$/HORA</v>
          </cell>
          <cell r="D16">
            <v>85000</v>
          </cell>
        </row>
        <row r="17">
          <cell r="B17" t="str">
            <v>Buldozer D8</v>
          </cell>
          <cell r="C17" t="str">
            <v>$/HORA</v>
          </cell>
          <cell r="D17">
            <v>100000</v>
          </cell>
        </row>
        <row r="18">
          <cell r="B18" t="str">
            <v>Camion 350</v>
          </cell>
          <cell r="C18" t="str">
            <v>$/HORA</v>
          </cell>
          <cell r="D18">
            <v>25000</v>
          </cell>
        </row>
        <row r="19">
          <cell r="B19" t="str">
            <v>Camioneta D-300</v>
          </cell>
          <cell r="C19" t="str">
            <v>$/HORA</v>
          </cell>
          <cell r="D19">
            <v>18000</v>
          </cell>
        </row>
        <row r="20">
          <cell r="B20" t="str">
            <v>Camión de Slurry</v>
          </cell>
          <cell r="C20" t="str">
            <v>$/HORA</v>
          </cell>
          <cell r="D20">
            <v>90000</v>
          </cell>
        </row>
        <row r="21">
          <cell r="B21" t="str">
            <v>Cargador 920 o equivalente</v>
          </cell>
          <cell r="C21" t="str">
            <v>$/HORA</v>
          </cell>
          <cell r="D21">
            <v>70000</v>
          </cell>
        </row>
        <row r="22">
          <cell r="B22" t="str">
            <v>Cargador 930 o equivalente</v>
          </cell>
          <cell r="C22" t="str">
            <v>$/HORA</v>
          </cell>
          <cell r="D22">
            <v>95000</v>
          </cell>
        </row>
        <row r="23">
          <cell r="B23" t="str">
            <v>Cargador 966 o equivalente</v>
          </cell>
          <cell r="C23" t="str">
            <v>$/HORA</v>
          </cell>
          <cell r="D23">
            <v>95000</v>
          </cell>
        </row>
        <row r="24">
          <cell r="B24" t="str">
            <v>Carrotanque Irrigador de asfalto</v>
          </cell>
          <cell r="C24" t="str">
            <v>$/HORA</v>
          </cell>
          <cell r="D24">
            <v>55000</v>
          </cell>
        </row>
        <row r="25">
          <cell r="B25" t="str">
            <v>Carrotanque de agua 10000 Litros</v>
          </cell>
          <cell r="C25" t="str">
            <v>$/HORA</v>
          </cell>
          <cell r="D25">
            <v>70000</v>
          </cell>
        </row>
        <row r="26">
          <cell r="B26" t="str">
            <v>Cizalla Manual</v>
          </cell>
          <cell r="C26" t="str">
            <v>$/HORA</v>
          </cell>
          <cell r="D26">
            <v>3200</v>
          </cell>
        </row>
        <row r="27">
          <cell r="B27" t="str">
            <v>Compactador 1 - 3 toneladas</v>
          </cell>
          <cell r="C27" t="str">
            <v>$/HORA</v>
          </cell>
          <cell r="D27">
            <v>75000</v>
          </cell>
        </row>
        <row r="28">
          <cell r="B28" t="str">
            <v>Compactador manual (Rana)</v>
          </cell>
          <cell r="C28" t="str">
            <v>$/HORA</v>
          </cell>
          <cell r="D28">
            <v>6500</v>
          </cell>
        </row>
        <row r="29">
          <cell r="B29" t="str">
            <v>Compactador manual de rodillo</v>
          </cell>
          <cell r="C29" t="str">
            <v>$/HORA</v>
          </cell>
          <cell r="D29">
            <v>16000</v>
          </cell>
        </row>
        <row r="30">
          <cell r="B30" t="str">
            <v>Compactador manual vibratorio (Canguro - Apisonadores)</v>
          </cell>
          <cell r="C30" t="str">
            <v>$/HORA</v>
          </cell>
          <cell r="D30">
            <v>8500</v>
          </cell>
        </row>
        <row r="31">
          <cell r="B31" t="str">
            <v>Compactador neumatico</v>
          </cell>
          <cell r="C31" t="str">
            <v>$/HORA</v>
          </cell>
          <cell r="D31">
            <v>85000</v>
          </cell>
        </row>
        <row r="32">
          <cell r="B32" t="str">
            <v>Compresor 125 pies 3 con martillo</v>
          </cell>
          <cell r="C32" t="str">
            <v>$/HORA</v>
          </cell>
          <cell r="D32">
            <v>70000</v>
          </cell>
        </row>
        <row r="33">
          <cell r="B33" t="str">
            <v>Compresor 250 pies3 2 martillos</v>
          </cell>
          <cell r="C33" t="str">
            <v>$/HORA</v>
          </cell>
          <cell r="D33">
            <v>78000</v>
          </cell>
        </row>
        <row r="34">
          <cell r="B34" t="str">
            <v>Compresor (barrido y soplado)</v>
          </cell>
          <cell r="C34" t="str">
            <v>$/HORA</v>
          </cell>
          <cell r="D34">
            <v>58000</v>
          </cell>
        </row>
        <row r="35">
          <cell r="B35" t="str">
            <v>Compresor para penetrar roca</v>
          </cell>
          <cell r="C35" t="str">
            <v>$/HORA</v>
          </cell>
          <cell r="D35">
            <v>65000</v>
          </cell>
        </row>
        <row r="36">
          <cell r="B36" t="str">
            <v>Cortadora de pavimento</v>
          </cell>
          <cell r="C36" t="str">
            <v>$/HORA</v>
          </cell>
          <cell r="D36">
            <v>15000</v>
          </cell>
        </row>
        <row r="37">
          <cell r="B37" t="str">
            <v>Diferencial</v>
          </cell>
          <cell r="C37" t="str">
            <v>$/HORA</v>
          </cell>
          <cell r="D37">
            <v>4500</v>
          </cell>
        </row>
        <row r="38">
          <cell r="B38" t="str">
            <v>Equipo de oxicorte</v>
          </cell>
          <cell r="C38" t="str">
            <v>$/HORA</v>
          </cell>
          <cell r="D38">
            <v>30000</v>
          </cell>
        </row>
        <row r="39">
          <cell r="B39" t="str">
            <v>Equipo de perforación (TRACKDRILL)</v>
          </cell>
          <cell r="C39" t="str">
            <v>$/HORA</v>
          </cell>
          <cell r="D39">
            <v>115000</v>
          </cell>
        </row>
        <row r="40">
          <cell r="B40" t="str">
            <v>Equipo de pintura (Compresor)</v>
          </cell>
          <cell r="C40" t="str">
            <v>$/HORA</v>
          </cell>
          <cell r="D40">
            <v>12500</v>
          </cell>
        </row>
        <row r="41">
          <cell r="B41" t="str">
            <v>Equipo de soldadura 250 AMP</v>
          </cell>
          <cell r="C41" t="str">
            <v>$/HORA</v>
          </cell>
          <cell r="D41">
            <v>17000</v>
          </cell>
        </row>
        <row r="42">
          <cell r="B42" t="str">
            <v>equipo de soldadura 400</v>
          </cell>
          <cell r="C42" t="str">
            <v>$/HORA</v>
          </cell>
          <cell r="D42">
            <v>19000</v>
          </cell>
        </row>
        <row r="43">
          <cell r="B43" t="str">
            <v>equipo de soldadura 600</v>
          </cell>
          <cell r="C43" t="str">
            <v>$/HORA</v>
          </cell>
          <cell r="D43">
            <v>21000</v>
          </cell>
        </row>
        <row r="44">
          <cell r="B44" t="str">
            <v>Equipo de topografía (incluye estacion total)</v>
          </cell>
          <cell r="C44" t="str">
            <v>$/HORA</v>
          </cell>
          <cell r="D44">
            <v>15000</v>
          </cell>
        </row>
        <row r="45">
          <cell r="B45" t="str">
            <v>Equipo manual aplicador (bandas sonoras reduce velocidad)</v>
          </cell>
          <cell r="C45" t="str">
            <v>$/HORA</v>
          </cell>
          <cell r="D45">
            <v>28000</v>
          </cell>
        </row>
        <row r="46">
          <cell r="B46" t="str">
            <v>Escolta y transporte (una tarifa por cada KG de material Explosivos escoltado y transportado)</v>
          </cell>
          <cell r="C46" t="str">
            <v>KG-KM</v>
          </cell>
          <cell r="D46">
            <v>850</v>
          </cell>
        </row>
        <row r="47">
          <cell r="B47" t="str">
            <v>Esparcidor de gravilla</v>
          </cell>
          <cell r="C47" t="str">
            <v>$/HORA</v>
          </cell>
          <cell r="D47">
            <v>60000</v>
          </cell>
        </row>
        <row r="48">
          <cell r="B48" t="str">
            <v>Formaleta metálica (concreto hidraulico)</v>
          </cell>
          <cell r="C48" t="str">
            <v>$/HORA</v>
          </cell>
          <cell r="D48">
            <v>1050</v>
          </cell>
        </row>
        <row r="49">
          <cell r="B49" t="str">
            <v>Fresadora de pavimento</v>
          </cell>
          <cell r="C49" t="str">
            <v>$/HORA</v>
          </cell>
          <cell r="D49">
            <v>250000</v>
          </cell>
        </row>
        <row r="50">
          <cell r="B50" t="str">
            <v>Fresadora y recicladora de pavimento</v>
          </cell>
          <cell r="C50" t="str">
            <v>$/HORA</v>
          </cell>
          <cell r="D50">
            <v>360000</v>
          </cell>
        </row>
        <row r="51">
          <cell r="B51" t="str">
            <v>Gato para tensionamiento</v>
          </cell>
          <cell r="C51" t="str">
            <v>$/HORA</v>
          </cell>
          <cell r="D51">
            <v>28000</v>
          </cell>
        </row>
        <row r="52">
          <cell r="B52" t="str">
            <v>Grua (Capacidad 15 ton)</v>
          </cell>
          <cell r="C52" t="str">
            <v>$/HORA</v>
          </cell>
          <cell r="D52">
            <v>95000</v>
          </cell>
        </row>
        <row r="53">
          <cell r="B53" t="str">
            <v>Grua con torre</v>
          </cell>
          <cell r="C53" t="str">
            <v>$/HORA</v>
          </cell>
          <cell r="D53">
            <v>150000</v>
          </cell>
        </row>
        <row r="54">
          <cell r="B54" t="str">
            <v>Grua telescópica</v>
          </cell>
          <cell r="C54" t="str">
            <v>$/HORA</v>
          </cell>
          <cell r="D54">
            <v>180000</v>
          </cell>
        </row>
        <row r="55">
          <cell r="B55" t="str">
            <v>Grua 10 ton</v>
          </cell>
          <cell r="C55" t="str">
            <v>$/HORA</v>
          </cell>
          <cell r="D55">
            <v>71000</v>
          </cell>
        </row>
        <row r="56">
          <cell r="B56" t="str">
            <v>Guadañadora</v>
          </cell>
          <cell r="C56" t="str">
            <v>$/HORA</v>
          </cell>
          <cell r="D56">
            <v>7500</v>
          </cell>
        </row>
        <row r="57">
          <cell r="B57" t="str">
            <v>Maquina térmica pegatachas</v>
          </cell>
          <cell r="C57" t="str">
            <v>$/HORA</v>
          </cell>
          <cell r="D57">
            <v>10000</v>
          </cell>
        </row>
        <row r="58">
          <cell r="B58" t="str">
            <v>Mezcladora de concreto 1 Bulto</v>
          </cell>
          <cell r="C58" t="str">
            <v>$/HORA</v>
          </cell>
          <cell r="D58">
            <v>8000</v>
          </cell>
        </row>
        <row r="59">
          <cell r="B59" t="str">
            <v>Motobomba 3 pulgadas</v>
          </cell>
          <cell r="C59" t="str">
            <v>$/HORA</v>
          </cell>
          <cell r="D59">
            <v>5000</v>
          </cell>
        </row>
        <row r="60">
          <cell r="B60" t="str">
            <v>Motobomba 4 Pulgadas</v>
          </cell>
          <cell r="C60" t="str">
            <v>$/HORA</v>
          </cell>
          <cell r="D60">
            <v>9000</v>
          </cell>
        </row>
        <row r="61">
          <cell r="B61" t="str">
            <v>Motobomba permanente 6" diametro de bombeo de 2m³/seg.</v>
          </cell>
          <cell r="C61" t="str">
            <v>$/HORA</v>
          </cell>
          <cell r="D61">
            <v>27000</v>
          </cell>
        </row>
        <row r="62">
          <cell r="B62" t="str">
            <v>Motobomba de concreto</v>
          </cell>
          <cell r="C62" t="str">
            <v>$/HORA</v>
          </cell>
          <cell r="D62">
            <v>55000</v>
          </cell>
        </row>
        <row r="63">
          <cell r="B63" t="str">
            <v>Motoniveladora</v>
          </cell>
          <cell r="C63" t="str">
            <v>$/HORA</v>
          </cell>
          <cell r="D63">
            <v>140000</v>
          </cell>
        </row>
        <row r="64">
          <cell r="B64" t="str">
            <v>Motosierra</v>
          </cell>
          <cell r="C64" t="str">
            <v>$/HORA</v>
          </cell>
          <cell r="D64">
            <v>8000</v>
          </cell>
        </row>
        <row r="65">
          <cell r="B65" t="str">
            <v>Planta de asfalto en caliente</v>
          </cell>
          <cell r="C65" t="str">
            <v>$/HORA</v>
          </cell>
          <cell r="D65">
            <v>525000</v>
          </cell>
        </row>
        <row r="66">
          <cell r="B66" t="str">
            <v>Planta electrica</v>
          </cell>
          <cell r="C66" t="str">
            <v>$/HORA</v>
          </cell>
          <cell r="D66">
            <v>20000</v>
          </cell>
        </row>
        <row r="67">
          <cell r="B67" t="str">
            <v>Planta trituradora</v>
          </cell>
          <cell r="C67" t="str">
            <v>$/HORA</v>
          </cell>
          <cell r="D67">
            <v>265000</v>
          </cell>
        </row>
        <row r="68">
          <cell r="B68" t="str">
            <v>Pluma</v>
          </cell>
          <cell r="C68" t="str">
            <v>$/HORA</v>
          </cell>
          <cell r="D68">
            <v>6000</v>
          </cell>
        </row>
        <row r="69">
          <cell r="B69" t="str">
            <v>Pulidora (8500 REV)</v>
          </cell>
          <cell r="C69" t="str">
            <v>$/HORA</v>
          </cell>
          <cell r="D69">
            <v>3500</v>
          </cell>
        </row>
        <row r="70">
          <cell r="B70" t="str">
            <v>Regla vibratoria L=3m</v>
          </cell>
          <cell r="C70" t="str">
            <v>$/HORA</v>
          </cell>
          <cell r="D70">
            <v>10000</v>
          </cell>
        </row>
        <row r="71">
          <cell r="B71" t="str">
            <v>Recicladora</v>
          </cell>
          <cell r="C71" t="str">
            <v>$/HORA</v>
          </cell>
          <cell r="D71">
            <v>300000</v>
          </cell>
        </row>
        <row r="72">
          <cell r="B72" t="str">
            <v>Retrocargador sencillo 4x2</v>
          </cell>
          <cell r="C72" t="str">
            <v>$/HORA</v>
          </cell>
          <cell r="D72">
            <v>115500</v>
          </cell>
        </row>
        <row r="73">
          <cell r="B73" t="str">
            <v>Retroexcavadora capacidad 1.5 yarda³ sobre oruga</v>
          </cell>
          <cell r="C73" t="str">
            <v>$/HORA</v>
          </cell>
          <cell r="D73">
            <v>165000</v>
          </cell>
        </row>
        <row r="74">
          <cell r="B74" t="str">
            <v>Retroexcavadora A25C</v>
          </cell>
          <cell r="C74" t="str">
            <v>$/HORA</v>
          </cell>
          <cell r="D74">
            <v>160000</v>
          </cell>
        </row>
        <row r="75">
          <cell r="B75" t="str">
            <v>Retroexcavadora capacidad 0.8 - 1.0 yarda³ sobre oruga</v>
          </cell>
          <cell r="C75" t="str">
            <v>$/HORA</v>
          </cell>
          <cell r="D75">
            <v>140000</v>
          </cell>
        </row>
        <row r="76">
          <cell r="B76" t="str">
            <v>Retroexcavadora capacidad 0.8 - 1.0 yarda³ con martillo neumatico</v>
          </cell>
          <cell r="C76" t="str">
            <v>$/HORA</v>
          </cell>
          <cell r="D76">
            <v>160000</v>
          </cell>
        </row>
        <row r="77">
          <cell r="B77" t="str">
            <v>Retrocargador doble transmision</v>
          </cell>
          <cell r="C77" t="str">
            <v>$/HORA</v>
          </cell>
          <cell r="D77">
            <v>115000</v>
          </cell>
        </row>
        <row r="78">
          <cell r="B78" t="str">
            <v>Retroexcavadora capacidad 0.5 yarda³ sobre llantas</v>
          </cell>
          <cell r="C78" t="str">
            <v>$/HORA</v>
          </cell>
          <cell r="D78">
            <v>120000</v>
          </cell>
        </row>
        <row r="79">
          <cell r="B79" t="str">
            <v>Ruteadora</v>
          </cell>
          <cell r="C79" t="str">
            <v>$/HORA</v>
          </cell>
          <cell r="D79">
            <v>3000</v>
          </cell>
        </row>
        <row r="80">
          <cell r="B80" t="str">
            <v>Taco metálico (puntal) (escamas en concreto</v>
          </cell>
          <cell r="C80" t="str">
            <v>$/H</v>
          </cell>
          <cell r="D80">
            <v>65</v>
          </cell>
        </row>
        <row r="81">
          <cell r="B81" t="str">
            <v>Tarifa de transporte</v>
          </cell>
          <cell r="C81" t="str">
            <v>M³-KM</v>
          </cell>
          <cell r="D81">
            <v>1200</v>
          </cell>
        </row>
        <row r="82">
          <cell r="B82" t="str">
            <v>Terminadora de asfalto (Finisher)</v>
          </cell>
          <cell r="C82" t="str">
            <v>$/HORA</v>
          </cell>
          <cell r="D82">
            <v>120000</v>
          </cell>
        </row>
        <row r="83">
          <cell r="B83" t="str">
            <v>Vehiculo delineador</v>
          </cell>
          <cell r="C83" t="str">
            <v>$/HORA</v>
          </cell>
          <cell r="D83">
            <v>78000</v>
          </cell>
        </row>
        <row r="84">
          <cell r="B84" t="str">
            <v>Vibrador de concreto</v>
          </cell>
          <cell r="C84" t="str">
            <v>$/HORA</v>
          </cell>
          <cell r="D84">
            <v>12000</v>
          </cell>
        </row>
        <row r="85">
          <cell r="B85" t="str">
            <v>Vibrocompactador  10 Ton</v>
          </cell>
          <cell r="C85" t="str">
            <v>$/HORA</v>
          </cell>
          <cell r="D85">
            <v>75000</v>
          </cell>
        </row>
        <row r="86">
          <cell r="B86" t="str">
            <v>Volqueta 7 m3</v>
          </cell>
          <cell r="C86" t="str">
            <v>$/HORA</v>
          </cell>
          <cell r="D86">
            <v>95000</v>
          </cell>
        </row>
        <row r="87">
          <cell r="B87" t="str">
            <v>Herramienta Menor (5% de M.O)</v>
          </cell>
        </row>
        <row r="88">
          <cell r="B88" t="str">
            <v>$/HORA: PESOS M/C POR CADA HORA DE TRABAJO</v>
          </cell>
        </row>
        <row r="89">
          <cell r="B89" t="str">
            <v>M³-KM: COSTO DE TRANSPORTE DE CADA METRO CUBICO POR CADA KILOMETRO</v>
          </cell>
        </row>
        <row r="90">
          <cell r="B90" t="str">
            <v>KG-KM: COSTO DE TRANSPORTE DE CADA KILOGRAMO POR CADA KILOMETRO</v>
          </cell>
        </row>
      </sheetData>
      <sheetData sheetId="2">
        <row r="9">
          <cell r="B9" t="str">
            <v>MATERIALES</v>
          </cell>
          <cell r="C9" t="str">
            <v>UNIDAD</v>
          </cell>
          <cell r="D9" t="str">
            <v>COSTO</v>
          </cell>
          <cell r="E9" t="str">
            <v>PUESTO EN OBRA</v>
          </cell>
        </row>
        <row r="10">
          <cell r="B10" t="str">
            <v>Desperdicios</v>
          </cell>
          <cell r="C10" t="str">
            <v>%</v>
          </cell>
          <cell r="D10">
            <v>0.05</v>
          </cell>
          <cell r="E10" t="str">
            <v>--</v>
          </cell>
        </row>
        <row r="11">
          <cell r="B11" t="str">
            <v>Acero A-36 para estructura metalica</v>
          </cell>
          <cell r="C11" t="str">
            <v>KG</v>
          </cell>
          <cell r="D11">
            <v>7500</v>
          </cell>
          <cell r="E11" t="str">
            <v>SI</v>
          </cell>
        </row>
        <row r="12">
          <cell r="B12" t="str">
            <v>Acero A-37</v>
          </cell>
          <cell r="C12" t="str">
            <v>KG</v>
          </cell>
          <cell r="D12">
            <v>3200</v>
          </cell>
          <cell r="E12" t="str">
            <v>SI</v>
          </cell>
        </row>
        <row r="13">
          <cell r="B13" t="str">
            <v>Acero A-40</v>
          </cell>
          <cell r="C13" t="str">
            <v>KG</v>
          </cell>
          <cell r="D13">
            <v>3200</v>
          </cell>
          <cell r="E13" t="str">
            <v>SI</v>
          </cell>
        </row>
        <row r="14">
          <cell r="B14" t="str">
            <v>Acero PDR-60</v>
          </cell>
          <cell r="C14" t="str">
            <v>KG</v>
          </cell>
          <cell r="D14">
            <v>3200</v>
          </cell>
          <cell r="E14" t="str">
            <v>SI</v>
          </cell>
        </row>
        <row r="15">
          <cell r="B15" t="str">
            <v>Adoquin e= 8cm</v>
          </cell>
          <cell r="C15" t="str">
            <v>M²</v>
          </cell>
          <cell r="D15">
            <v>60800</v>
          </cell>
          <cell r="E15" t="str">
            <v>SI</v>
          </cell>
        </row>
        <row r="16">
          <cell r="B16" t="str">
            <v>Adoquin grama 10X20X6</v>
          </cell>
          <cell r="C16" t="str">
            <v>UND</v>
          </cell>
          <cell r="D16">
            <v>1450</v>
          </cell>
          <cell r="E16" t="str">
            <v>SI</v>
          </cell>
        </row>
        <row r="17">
          <cell r="B17" t="str">
            <v>Agregado para concreto hidraulico</v>
          </cell>
          <cell r="C17" t="str">
            <v>M³</v>
          </cell>
          <cell r="D17">
            <v>65000</v>
          </cell>
          <cell r="E17" t="str">
            <v>NO</v>
          </cell>
        </row>
        <row r="18">
          <cell r="B18" t="str">
            <v>Agregado para tratamiento superf. Doble</v>
          </cell>
          <cell r="C18" t="str">
            <v>M³</v>
          </cell>
          <cell r="D18">
            <v>94250</v>
          </cell>
          <cell r="E18" t="str">
            <v>NO</v>
          </cell>
        </row>
        <row r="19">
          <cell r="B19" t="str">
            <v>Agregado para tratamiento superf. Simple</v>
          </cell>
          <cell r="C19" t="str">
            <v>M³</v>
          </cell>
          <cell r="D19">
            <v>94250</v>
          </cell>
          <cell r="E19" t="str">
            <v>NO</v>
          </cell>
        </row>
        <row r="20">
          <cell r="B20" t="str">
            <v>Agregado petreo para triturar (crudo)</v>
          </cell>
          <cell r="C20" t="str">
            <v>M3</v>
          </cell>
          <cell r="D20">
            <v>20000</v>
          </cell>
          <cell r="E20" t="str">
            <v>NO</v>
          </cell>
        </row>
        <row r="21">
          <cell r="B21" t="str">
            <v>Agregados seleccionados (tamaño máximo 1") (bandas sonoras reduce velocidad)</v>
          </cell>
          <cell r="C21" t="str">
            <v>M³</v>
          </cell>
          <cell r="D21">
            <v>94250</v>
          </cell>
          <cell r="E21" t="str">
            <v>NO</v>
          </cell>
        </row>
        <row r="22">
          <cell r="B22" t="str">
            <v>Agua</v>
          </cell>
          <cell r="C22" t="str">
            <v>LT</v>
          </cell>
          <cell r="D22">
            <v>30</v>
          </cell>
          <cell r="E22" t="str">
            <v>SI</v>
          </cell>
        </row>
        <row r="23">
          <cell r="B23" t="str">
            <v>Alambre de pua calibre 12 (340 m)</v>
          </cell>
          <cell r="C23" t="str">
            <v>ML</v>
          </cell>
          <cell r="D23">
            <v>580</v>
          </cell>
          <cell r="E23" t="str">
            <v>SI</v>
          </cell>
        </row>
        <row r="24">
          <cell r="B24" t="str">
            <v>Alambre galvanizado No. 12</v>
          </cell>
          <cell r="C24" t="str">
            <v>KG</v>
          </cell>
          <cell r="D24">
            <v>5510</v>
          </cell>
          <cell r="E24" t="str">
            <v>SI</v>
          </cell>
        </row>
        <row r="25">
          <cell r="B25" t="str">
            <v>Alambre negro para amarre</v>
          </cell>
          <cell r="C25" t="str">
            <v>KG</v>
          </cell>
          <cell r="D25">
            <v>4200</v>
          </cell>
          <cell r="E25" t="str">
            <v>SI</v>
          </cell>
        </row>
        <row r="26">
          <cell r="B26" t="str">
            <v>Amortiguadores (para defensas metálicas)</v>
          </cell>
          <cell r="C26" t="str">
            <v>UND</v>
          </cell>
          <cell r="D26">
            <v>43500</v>
          </cell>
          <cell r="E26" t="str">
            <v>SI</v>
          </cell>
        </row>
        <row r="27">
          <cell r="B27" t="str">
            <v>Anuncio Radial</v>
          </cell>
          <cell r="C27" t="str">
            <v>UND</v>
          </cell>
          <cell r="D27">
            <v>600000</v>
          </cell>
          <cell r="E27" t="str">
            <v>SI</v>
          </cell>
        </row>
        <row r="28">
          <cell r="B28" t="str">
            <v>Aditivo (Retardante plastificante redutor de fraguado) (sikament 320)</v>
          </cell>
          <cell r="C28" t="str">
            <v>KG</v>
          </cell>
          <cell r="D28">
            <v>13050</v>
          </cell>
          <cell r="E28" t="str">
            <v>SI</v>
          </cell>
        </row>
        <row r="29">
          <cell r="B29" t="str">
            <v>Antisol</v>
          </cell>
          <cell r="C29" t="str">
            <v>KG</v>
          </cell>
          <cell r="D29">
            <v>10425</v>
          </cell>
          <cell r="E29" t="str">
            <v>SI</v>
          </cell>
        </row>
        <row r="30">
          <cell r="B30" t="str">
            <v>Arbol de 1.2 m</v>
          </cell>
          <cell r="C30" t="str">
            <v>UND</v>
          </cell>
          <cell r="D30">
            <v>29000</v>
          </cell>
          <cell r="E30" t="str">
            <v>SI</v>
          </cell>
        </row>
        <row r="31">
          <cell r="B31" t="str">
            <v>Arbol de 0,6 m</v>
          </cell>
          <cell r="C31" t="str">
            <v>UND</v>
          </cell>
          <cell r="D31">
            <v>14500</v>
          </cell>
          <cell r="E31" t="str">
            <v>SI</v>
          </cell>
        </row>
        <row r="32">
          <cell r="B32" t="str">
            <v>Arena de sello (fina) (para adoquines)</v>
          </cell>
          <cell r="C32" t="str">
            <v>M³</v>
          </cell>
          <cell r="D32">
            <v>55000</v>
          </cell>
          <cell r="E32" t="str">
            <v>NO</v>
          </cell>
        </row>
        <row r="33">
          <cell r="B33" t="str">
            <v>Arena de soporte (media) (para adoquines)</v>
          </cell>
          <cell r="C33" t="str">
            <v>M³</v>
          </cell>
          <cell r="D33">
            <v>55000</v>
          </cell>
          <cell r="E33" t="str">
            <v>NO</v>
          </cell>
        </row>
        <row r="34">
          <cell r="B34" t="str">
            <v>Arena</v>
          </cell>
          <cell r="C34" t="str">
            <v>M³</v>
          </cell>
          <cell r="D34">
            <v>50000</v>
          </cell>
          <cell r="E34" t="str">
            <v>NO</v>
          </cell>
        </row>
        <row r="35">
          <cell r="B35" t="str">
            <v>Emulsion Asfaltica</v>
          </cell>
          <cell r="C35" t="str">
            <v>LT</v>
          </cell>
          <cell r="D35">
            <v>3900</v>
          </cell>
          <cell r="E35" t="str">
            <v>SI</v>
          </cell>
        </row>
        <row r="36">
          <cell r="B36" t="str">
            <v>Asfalto Liquido</v>
          </cell>
          <cell r="C36" t="str">
            <v>KG</v>
          </cell>
          <cell r="D36">
            <v>3190</v>
          </cell>
          <cell r="E36" t="str">
            <v>SI</v>
          </cell>
        </row>
        <row r="37">
          <cell r="B37" t="str">
            <v>Baño portatil</v>
          </cell>
          <cell r="C37" t="str">
            <v>UND</v>
          </cell>
          <cell r="D37">
            <v>450000</v>
          </cell>
          <cell r="E37" t="str">
            <v>NO</v>
          </cell>
        </row>
        <row r="38">
          <cell r="B38" t="str">
            <v>Barras de transferencia de carga 1"</v>
          </cell>
          <cell r="C38" t="str">
            <v>KG</v>
          </cell>
          <cell r="D38">
            <v>5075</v>
          </cell>
          <cell r="E38" t="str">
            <v>SI</v>
          </cell>
        </row>
        <row r="39">
          <cell r="B39" t="str">
            <v>Barras de unión 1/2"</v>
          </cell>
          <cell r="C39" t="str">
            <v>KG</v>
          </cell>
          <cell r="D39">
            <v>5075</v>
          </cell>
          <cell r="E39" t="str">
            <v>SI</v>
          </cell>
        </row>
        <row r="40">
          <cell r="B40" t="str">
            <v>Biomanto</v>
          </cell>
          <cell r="C40" t="str">
            <v>M²</v>
          </cell>
          <cell r="D40">
            <v>0</v>
          </cell>
          <cell r="E40" t="str">
            <v>SI</v>
          </cell>
        </row>
        <row r="41">
          <cell r="B41" t="str">
            <v>Bolsacreto de 1m3</v>
          </cell>
          <cell r="C41" t="str">
            <v>UND</v>
          </cell>
          <cell r="D41">
            <v>26100</v>
          </cell>
          <cell r="E41" t="str">
            <v>SI</v>
          </cell>
        </row>
        <row r="42">
          <cell r="B42" t="str">
            <v>Cal</v>
          </cell>
          <cell r="C42" t="str">
            <v>KG</v>
          </cell>
          <cell r="D42">
            <v>725</v>
          </cell>
          <cell r="E42" t="str">
            <v>SI</v>
          </cell>
        </row>
        <row r="43">
          <cell r="B43" t="str">
            <v>Caneca de 55 gl punto ecologico</v>
          </cell>
          <cell r="C43" t="str">
            <v>UND</v>
          </cell>
          <cell r="D43">
            <v>35000</v>
          </cell>
          <cell r="E43" t="str">
            <v>SI</v>
          </cell>
        </row>
        <row r="44">
          <cell r="B44" t="str">
            <v>Canastilla soporte refuerzo pavimento</v>
          </cell>
          <cell r="C44" t="str">
            <v>UND</v>
          </cell>
          <cell r="D44">
            <v>30000</v>
          </cell>
          <cell r="E44" t="str">
            <v>SI</v>
          </cell>
        </row>
        <row r="45">
          <cell r="B45" t="str">
            <v>Captafaro</v>
          </cell>
          <cell r="C45" t="str">
            <v>UND</v>
          </cell>
          <cell r="D45">
            <v>11600</v>
          </cell>
          <cell r="E45" t="str">
            <v>SI</v>
          </cell>
        </row>
        <row r="46">
          <cell r="B46" t="str">
            <v>Cemento gris</v>
          </cell>
          <cell r="C46" t="str">
            <v>KG</v>
          </cell>
          <cell r="D46">
            <v>550</v>
          </cell>
          <cell r="E46" t="str">
            <v>SI</v>
          </cell>
        </row>
        <row r="47">
          <cell r="B47" t="str">
            <v>Cespedones</v>
          </cell>
          <cell r="C47" t="str">
            <v>M²</v>
          </cell>
          <cell r="D47">
            <v>3625</v>
          </cell>
          <cell r="E47" t="str">
            <v>NO</v>
          </cell>
        </row>
        <row r="48">
          <cell r="B48" t="str">
            <v>Cicatrizante (para remoción de especies vegetales) (item 201.9)</v>
          </cell>
          <cell r="C48" t="str">
            <v>KG</v>
          </cell>
          <cell r="D48">
            <v>11600</v>
          </cell>
          <cell r="E48" t="str">
            <v>SI</v>
          </cell>
        </row>
        <row r="49">
          <cell r="B49" t="str">
            <v>Cintilla de poliuretano (Sikarod) (pavimentos de concreto hidráulico) (item 500)</v>
          </cell>
          <cell r="C49" t="str">
            <v>ML</v>
          </cell>
          <cell r="D49">
            <v>725</v>
          </cell>
          <cell r="E49" t="str">
            <v>SI</v>
          </cell>
        </row>
        <row r="50">
          <cell r="B50" t="str">
            <v>Cinta Sika PVC 0,22 (sello para junta de puentes) (item 642.2)</v>
          </cell>
          <cell r="C50" t="str">
            <v>ML</v>
          </cell>
          <cell r="D50">
            <v>46400</v>
          </cell>
          <cell r="E50" t="str">
            <v>SI</v>
          </cell>
        </row>
        <row r="51">
          <cell r="B51" t="str">
            <v>Clavos</v>
          </cell>
          <cell r="C51" t="str">
            <v>LB</v>
          </cell>
          <cell r="D51">
            <v>3500</v>
          </cell>
          <cell r="E51" t="str">
            <v>SI</v>
          </cell>
        </row>
        <row r="52">
          <cell r="B52" t="str">
            <v>Concreto clase A</v>
          </cell>
          <cell r="C52" t="str">
            <v>M³</v>
          </cell>
          <cell r="D52">
            <v>570000</v>
          </cell>
          <cell r="E52" t="str">
            <v>SI</v>
          </cell>
        </row>
        <row r="53">
          <cell r="B53" t="str">
            <v>Concreto clase B</v>
          </cell>
          <cell r="C53" t="str">
            <v>M³</v>
          </cell>
          <cell r="D53">
            <v>555000</v>
          </cell>
          <cell r="E53" t="str">
            <v>SI</v>
          </cell>
        </row>
        <row r="54">
          <cell r="B54" t="str">
            <v>Concreto clase  C</v>
          </cell>
          <cell r="C54" t="str">
            <v>M³</v>
          </cell>
          <cell r="D54">
            <v>510000</v>
          </cell>
          <cell r="E54" t="str">
            <v>SI</v>
          </cell>
        </row>
        <row r="55">
          <cell r="B55" t="str">
            <v>Concreto clase D (tremie)</v>
          </cell>
          <cell r="C55" t="str">
            <v>M³</v>
          </cell>
          <cell r="D55">
            <v>453000</v>
          </cell>
          <cell r="E55" t="str">
            <v>SI</v>
          </cell>
        </row>
        <row r="56">
          <cell r="B56" t="str">
            <v>Concreto hidraulico para pavimento MR-4 MPA</v>
          </cell>
          <cell r="C56" t="str">
            <v>M³</v>
          </cell>
          <cell r="D56">
            <v>315850</v>
          </cell>
          <cell r="E56" t="str">
            <v>SI</v>
          </cell>
        </row>
        <row r="57">
          <cell r="B57" t="str">
            <v>Concreto hidraulico 3500 PSI (246 kg/cm²)</v>
          </cell>
          <cell r="C57" t="str">
            <v>M³</v>
          </cell>
          <cell r="D57">
            <v>295900</v>
          </cell>
          <cell r="E57" t="str">
            <v>SI</v>
          </cell>
        </row>
        <row r="58">
          <cell r="B58" t="str">
            <v>Concreto hidraulico 3000 PSI (210 kg/cm²)</v>
          </cell>
          <cell r="C58" t="str">
            <v>M³</v>
          </cell>
          <cell r="D58">
            <v>280500</v>
          </cell>
          <cell r="E58" t="str">
            <v>SI</v>
          </cell>
        </row>
        <row r="59">
          <cell r="B59" t="str">
            <v>Concreto hidraulico 2500 PSI (175 kg/cm²)</v>
          </cell>
          <cell r="C59" t="str">
            <v>M³</v>
          </cell>
          <cell r="D59">
            <v>235200</v>
          </cell>
          <cell r="E59" t="str">
            <v>SI</v>
          </cell>
        </row>
        <row r="60">
          <cell r="B60" t="str">
            <v>Concreto hidraulico 2000 PSI (145 kg/cm²)</v>
          </cell>
          <cell r="C60" t="str">
            <v>M³</v>
          </cell>
          <cell r="D60">
            <v>218900</v>
          </cell>
          <cell r="E60" t="str">
            <v>SI</v>
          </cell>
        </row>
        <row r="61">
          <cell r="B61" t="str">
            <v>Concreto hidraulico 1500 PSI (105 kg/cm²)</v>
          </cell>
          <cell r="C61" t="str">
            <v>M³</v>
          </cell>
          <cell r="D61">
            <v>192250</v>
          </cell>
          <cell r="E61" t="str">
            <v>SI</v>
          </cell>
        </row>
        <row r="62">
          <cell r="B62" t="str">
            <v>Cordón de respaldo o nivelante bituminoso</v>
          </cell>
          <cell r="C62" t="str">
            <v>ML</v>
          </cell>
          <cell r="D62">
            <v>5000</v>
          </cell>
          <cell r="E62" t="str">
            <v>SI</v>
          </cell>
        </row>
        <row r="63">
          <cell r="B63" t="str">
            <v>Cordón detonante</v>
          </cell>
          <cell r="C63" t="str">
            <v>ML</v>
          </cell>
          <cell r="D63">
            <v>6000</v>
          </cell>
          <cell r="E63" t="str">
            <v>SI</v>
          </cell>
        </row>
        <row r="64">
          <cell r="B64" t="str">
            <v>Costal de fibra o fique</v>
          </cell>
          <cell r="C64" t="str">
            <v>M²</v>
          </cell>
          <cell r="D64">
            <v>1015</v>
          </cell>
          <cell r="E64" t="str">
            <v>SI</v>
          </cell>
        </row>
        <row r="65">
          <cell r="B65" t="str">
            <v>Cuñas para el tensionamiento (acero de preesfuerzo) (item 641)</v>
          </cell>
          <cell r="C65" t="str">
            <v>UND</v>
          </cell>
          <cell r="D65">
            <v>19430</v>
          </cell>
          <cell r="E65" t="str">
            <v>SI</v>
          </cell>
        </row>
        <row r="66">
          <cell r="B66" t="str">
            <v>Disolvente para pintura (especificar el tipo de disolvente que está utilizando)</v>
          </cell>
          <cell r="C66" t="str">
            <v>GALON</v>
          </cell>
          <cell r="D66">
            <v>33350</v>
          </cell>
          <cell r="E66" t="str">
            <v>SI</v>
          </cell>
        </row>
        <row r="67">
          <cell r="B67" t="str">
            <v>Ductos para tensionimiento (acero de preesfuerzo) (item 641)</v>
          </cell>
          <cell r="C67" t="str">
            <v>ML</v>
          </cell>
          <cell r="D67">
            <v>13630</v>
          </cell>
          <cell r="E67" t="str">
            <v>SI</v>
          </cell>
        </row>
        <row r="68">
          <cell r="B68" t="str">
            <v>Esferas reflectivas</v>
          </cell>
          <cell r="C68" t="str">
            <v>KG</v>
          </cell>
          <cell r="D68">
            <v>5365</v>
          </cell>
          <cell r="E68" t="str">
            <v>SI</v>
          </cell>
        </row>
        <row r="69">
          <cell r="B69" t="str">
            <v>Estacas, Tachuela</v>
          </cell>
          <cell r="C69" t="str">
            <v>UND</v>
          </cell>
          <cell r="D69">
            <v>450</v>
          </cell>
          <cell r="E69" t="str">
            <v>SI</v>
          </cell>
        </row>
        <row r="70">
          <cell r="B70" t="str">
            <v>Estructura metálica para Valla informativa</v>
          </cell>
          <cell r="C70" t="str">
            <v>UND</v>
          </cell>
          <cell r="D70">
            <v>185000</v>
          </cell>
          <cell r="E70" t="str">
            <v>SI</v>
          </cell>
        </row>
        <row r="71">
          <cell r="B71" t="str">
            <v>Explosivos  75% (INDUGEL)</v>
          </cell>
          <cell r="C71" t="str">
            <v>LB</v>
          </cell>
          <cell r="D71">
            <v>31900</v>
          </cell>
          <cell r="E71" t="str">
            <v>NO</v>
          </cell>
        </row>
        <row r="72">
          <cell r="B72" t="str">
            <v>Formaleta (gaviones, bordillos, cunetas)</v>
          </cell>
          <cell r="C72" t="str">
            <v>M²</v>
          </cell>
          <cell r="D72">
            <v>10150</v>
          </cell>
          <cell r="E72" t="str">
            <v>SI</v>
          </cell>
        </row>
        <row r="73">
          <cell r="B73" t="str">
            <v>Formaleta concreto clase A,B y C</v>
          </cell>
          <cell r="C73" t="str">
            <v>M²</v>
          </cell>
          <cell r="D73">
            <v>26100</v>
          </cell>
          <cell r="E73" t="str">
            <v>SI</v>
          </cell>
        </row>
        <row r="74">
          <cell r="B74" t="str">
            <v>Formaleta para baranda de concreto</v>
          </cell>
          <cell r="C74" t="str">
            <v>ML</v>
          </cell>
          <cell r="D74">
            <v>31900</v>
          </cell>
          <cell r="E74" t="str">
            <v>SI</v>
          </cell>
        </row>
        <row r="75">
          <cell r="B75" t="str">
            <v>Formaleta para concreto</v>
          </cell>
          <cell r="C75" t="str">
            <v>M²</v>
          </cell>
          <cell r="D75">
            <v>24160</v>
          </cell>
          <cell r="E75" t="str">
            <v>SI</v>
          </cell>
        </row>
        <row r="76">
          <cell r="B76" t="str">
            <v>Formaleta para muros de contencion (concretos D, E y G)</v>
          </cell>
          <cell r="C76" t="str">
            <v>M²</v>
          </cell>
          <cell r="D76">
            <v>21750</v>
          </cell>
          <cell r="E76" t="str">
            <v>SI</v>
          </cell>
        </row>
        <row r="77">
          <cell r="B77" t="str">
            <v>Fulminantes</v>
          </cell>
          <cell r="C77" t="str">
            <v>UND</v>
          </cell>
          <cell r="D77">
            <v>1196.25</v>
          </cell>
          <cell r="E77" t="str">
            <v>SI</v>
          </cell>
        </row>
        <row r="78">
          <cell r="B78" t="str">
            <v>Fundente</v>
          </cell>
          <cell r="C78" t="str">
            <v>KG</v>
          </cell>
          <cell r="D78">
            <v>36250</v>
          </cell>
          <cell r="E78" t="str">
            <v>SI</v>
          </cell>
        </row>
        <row r="79">
          <cell r="B79" t="str">
            <v>Gas propano</v>
          </cell>
          <cell r="C79" t="str">
            <v>KG</v>
          </cell>
          <cell r="D79">
            <v>2900</v>
          </cell>
          <cell r="E79" t="str">
            <v>SI</v>
          </cell>
        </row>
        <row r="80">
          <cell r="B80" t="str">
            <v>Geoterxtil T2400 o similar (provedores Lafayet, Tensar, Omnes u otros)</v>
          </cell>
          <cell r="C80" t="str">
            <v>M²</v>
          </cell>
          <cell r="D80">
            <v>7500</v>
          </cell>
          <cell r="E80" t="str">
            <v>SI</v>
          </cell>
        </row>
        <row r="81">
          <cell r="B81" t="str">
            <v>Geotextil NT 1600 o similar (provedores Lafayet, Tensar, Omnes u otros)</v>
          </cell>
          <cell r="C81" t="str">
            <v>M²</v>
          </cell>
          <cell r="D81">
            <v>7000</v>
          </cell>
          <cell r="E81" t="str">
            <v>SI</v>
          </cell>
        </row>
        <row r="82">
          <cell r="B82" t="str">
            <v>Geotextil NT REPAV 450 o similar (provedores Lafayet, Tensar, Omnes u otros)</v>
          </cell>
          <cell r="C82" t="str">
            <v>M²</v>
          </cell>
          <cell r="D82">
            <v>7000</v>
          </cell>
          <cell r="E82" t="str">
            <v>SI</v>
          </cell>
        </row>
        <row r="83">
          <cell r="B83" t="str">
            <v>Geotextil T 2100 o similar (provedores Lafayet, Tensar, Omnes u otros)</v>
          </cell>
          <cell r="C83" t="str">
            <v>M²</v>
          </cell>
          <cell r="D83">
            <v>7000</v>
          </cell>
          <cell r="E83" t="str">
            <v>SI</v>
          </cell>
        </row>
        <row r="84">
          <cell r="B84" t="str">
            <v>Geotextil NT 1800 o similar (provedores Lafayet, Tensar, Omnes u otros)</v>
          </cell>
          <cell r="C84" t="str">
            <v>M²</v>
          </cell>
          <cell r="D84">
            <v>7000</v>
          </cell>
          <cell r="E84" t="str">
            <v>SI</v>
          </cell>
        </row>
        <row r="85">
          <cell r="B85" t="str">
            <v>Geodren vial  pavco tubo 4"</v>
          </cell>
          <cell r="C85" t="str">
            <v>ML</v>
          </cell>
          <cell r="D85">
            <v>38000</v>
          </cell>
          <cell r="E85" t="str">
            <v>SI</v>
          </cell>
        </row>
        <row r="86">
          <cell r="B86" t="str">
            <v>Grapas</v>
          </cell>
          <cell r="C86" t="str">
            <v>KG</v>
          </cell>
          <cell r="D86">
            <v>5510</v>
          </cell>
          <cell r="E86" t="str">
            <v>SI</v>
          </cell>
        </row>
        <row r="87">
          <cell r="B87" t="str">
            <v>Hilo</v>
          </cell>
          <cell r="C87" t="str">
            <v>LB</v>
          </cell>
          <cell r="D87">
            <v>15200</v>
          </cell>
          <cell r="E87" t="str">
            <v>SI</v>
          </cell>
        </row>
        <row r="88">
          <cell r="B88" t="str">
            <v>Imprimante Concreto</v>
          </cell>
          <cell r="C88" t="str">
            <v>KG</v>
          </cell>
          <cell r="D88">
            <v>87000</v>
          </cell>
          <cell r="E88" t="str">
            <v>SI</v>
          </cell>
        </row>
        <row r="89">
          <cell r="B89" t="str">
            <v>Kit de Emergencias (Extintor, Camilla rígida y botiquín)</v>
          </cell>
          <cell r="C89" t="str">
            <v>UND</v>
          </cell>
          <cell r="D89">
            <v>270000</v>
          </cell>
          <cell r="E89" t="str">
            <v>SI</v>
          </cell>
        </row>
        <row r="90">
          <cell r="B90" t="str">
            <v>Laminas de aluminio para marco de Valla informativa</v>
          </cell>
          <cell r="C90" t="str">
            <v>UND</v>
          </cell>
          <cell r="D90">
            <v>150000</v>
          </cell>
          <cell r="E90" t="str">
            <v>SI</v>
          </cell>
        </row>
        <row r="91">
          <cell r="B91" t="str">
            <v>Lechada para ductos (acero de preesfuerzo)</v>
          </cell>
          <cell r="C91" t="str">
            <v>LT</v>
          </cell>
          <cell r="D91">
            <v>1160</v>
          </cell>
          <cell r="E91" t="str">
            <v>SI</v>
          </cell>
        </row>
        <row r="92">
          <cell r="B92" t="str">
            <v>Listón en guadua para empradizar</v>
          </cell>
          <cell r="C92" t="str">
            <v>ML</v>
          </cell>
          <cell r="D92">
            <v>2610</v>
          </cell>
          <cell r="E92" t="str">
            <v>SI</v>
          </cell>
        </row>
        <row r="93">
          <cell r="B93" t="str">
            <v>Listón</v>
          </cell>
          <cell r="C93" t="str">
            <v>ML</v>
          </cell>
          <cell r="D93">
            <v>7000</v>
          </cell>
          <cell r="E93" t="str">
            <v>SI</v>
          </cell>
        </row>
        <row r="94">
          <cell r="B94" t="str">
            <v>Malla para gaviones (2M3) CALIBRE 12</v>
          </cell>
          <cell r="C94" t="str">
            <v>UND</v>
          </cell>
          <cell r="D94">
            <v>69600</v>
          </cell>
          <cell r="E94" t="str">
            <v>SI</v>
          </cell>
        </row>
        <row r="95">
          <cell r="B95" t="str">
            <v>Material de afirmado</v>
          </cell>
          <cell r="C95" t="str">
            <v>M³</v>
          </cell>
          <cell r="D95">
            <v>25750</v>
          </cell>
          <cell r="E95" t="str">
            <v>NO</v>
          </cell>
        </row>
        <row r="96">
          <cell r="B96" t="str">
            <v>Material de Base</v>
          </cell>
          <cell r="C96" t="str">
            <v>M³</v>
          </cell>
          <cell r="D96">
            <v>50000</v>
          </cell>
          <cell r="E96" t="str">
            <v>NO</v>
          </cell>
        </row>
        <row r="97">
          <cell r="B97" t="str">
            <v>Material de base (gradación 1)</v>
          </cell>
          <cell r="C97" t="str">
            <v>M³</v>
          </cell>
          <cell r="D97">
            <v>48000</v>
          </cell>
          <cell r="E97" t="str">
            <v>NO</v>
          </cell>
        </row>
        <row r="98">
          <cell r="B98" t="str">
            <v>Material de base (gradación 2)</v>
          </cell>
          <cell r="C98" t="str">
            <v>M³</v>
          </cell>
          <cell r="D98">
            <v>48000</v>
          </cell>
          <cell r="E98" t="str">
            <v>NO</v>
          </cell>
        </row>
        <row r="99">
          <cell r="B99" t="str">
            <v>Material de base (gradación 3)</v>
          </cell>
          <cell r="C99" t="str">
            <v>M³</v>
          </cell>
          <cell r="D99">
            <v>48000</v>
          </cell>
          <cell r="E99" t="str">
            <v>NO</v>
          </cell>
        </row>
        <row r="100">
          <cell r="B100" t="str">
            <v>Material de Sub- Base para Bacheo</v>
          </cell>
          <cell r="C100" t="str">
            <v>M³</v>
          </cell>
          <cell r="D100">
            <v>41250</v>
          </cell>
          <cell r="E100" t="str">
            <v>NO</v>
          </cell>
        </row>
        <row r="101">
          <cell r="B101" t="str">
            <v>Material de Sub- Base CBR=20%</v>
          </cell>
          <cell r="C101" t="str">
            <v>M³</v>
          </cell>
          <cell r="D101">
            <v>31000</v>
          </cell>
          <cell r="E101" t="str">
            <v>NO</v>
          </cell>
        </row>
        <row r="102">
          <cell r="B102" t="str">
            <v>Material de Sub- Base CBR=30%</v>
          </cell>
          <cell r="C102" t="str">
            <v>M³</v>
          </cell>
          <cell r="D102">
            <v>33000</v>
          </cell>
          <cell r="E102" t="str">
            <v>NO</v>
          </cell>
        </row>
        <row r="103">
          <cell r="B103" t="str">
            <v>Material de Sub- Base CBR=40%</v>
          </cell>
          <cell r="C103" t="str">
            <v>M³</v>
          </cell>
          <cell r="D103">
            <v>45000</v>
          </cell>
          <cell r="E103" t="str">
            <v>NO</v>
          </cell>
        </row>
        <row r="104">
          <cell r="B104" t="str">
            <v>Material para capacitacines (Papeleria)</v>
          </cell>
          <cell r="C104" t="str">
            <v>UND</v>
          </cell>
          <cell r="D104">
            <v>42000</v>
          </cell>
          <cell r="E104" t="str">
            <v>SI</v>
          </cell>
        </row>
        <row r="105">
          <cell r="B105" t="str">
            <v>Material para reuniones (Papeleria)</v>
          </cell>
          <cell r="C105" t="str">
            <v>UND</v>
          </cell>
          <cell r="D105">
            <v>42000</v>
          </cell>
          <cell r="E105" t="str">
            <v>SI</v>
          </cell>
        </row>
        <row r="106">
          <cell r="B106" t="str">
            <v>Material seleccionado para relleno</v>
          </cell>
          <cell r="C106" t="str">
            <v>M³</v>
          </cell>
          <cell r="D106">
            <v>20500</v>
          </cell>
          <cell r="E106" t="str">
            <v>NO</v>
          </cell>
        </row>
        <row r="107">
          <cell r="B107" t="str">
            <v>Material drenante (tamaño máximo 3") (item 673.2)</v>
          </cell>
          <cell r="C107" t="str">
            <v>M³</v>
          </cell>
          <cell r="D107">
            <v>50000</v>
          </cell>
          <cell r="E107" t="str">
            <v>NO</v>
          </cell>
        </row>
        <row r="108">
          <cell r="B108" t="str">
            <v>Material filtrante (tamaño máximo 6") (item 610.2)</v>
          </cell>
          <cell r="C108" t="str">
            <v>M³</v>
          </cell>
          <cell r="D108">
            <v>50000</v>
          </cell>
          <cell r="E108" t="str">
            <v>NO</v>
          </cell>
        </row>
        <row r="109">
          <cell r="B109" t="str">
            <v>Mecha lenta</v>
          </cell>
          <cell r="C109" t="str">
            <v>ML</v>
          </cell>
          <cell r="D109">
            <v>700</v>
          </cell>
          <cell r="E109" t="str">
            <v>SI</v>
          </cell>
        </row>
        <row r="110">
          <cell r="B110" t="str">
            <v>Mortero 1:3</v>
          </cell>
          <cell r="C110" t="str">
            <v>M³</v>
          </cell>
          <cell r="D110">
            <v>311400</v>
          </cell>
          <cell r="E110" t="str">
            <v>SI</v>
          </cell>
        </row>
        <row r="111">
          <cell r="B111" t="str">
            <v>Mortero 1:4</v>
          </cell>
          <cell r="C111" t="str">
            <v>M³</v>
          </cell>
          <cell r="D111">
            <v>264800</v>
          </cell>
          <cell r="E111" t="str">
            <v>SI</v>
          </cell>
        </row>
        <row r="112">
          <cell r="B112" t="str">
            <v>Mortero 1:5</v>
          </cell>
          <cell r="C112" t="str">
            <v>M³</v>
          </cell>
          <cell r="D112">
            <v>231560</v>
          </cell>
          <cell r="E112" t="str">
            <v>SI</v>
          </cell>
        </row>
        <row r="113">
          <cell r="B113" t="str">
            <v>Nutrientes (para remoción de especies vegetales) (dap, triple 15, urea o similar) (item 201.9)</v>
          </cell>
          <cell r="C113" t="str">
            <v>KG</v>
          </cell>
          <cell r="D113">
            <v>2030</v>
          </cell>
          <cell r="E113" t="str">
            <v>SI</v>
          </cell>
        </row>
        <row r="114">
          <cell r="B114" t="str">
            <v>Obra falsa concreto clase A y B (puntal de 3m metálico)</v>
          </cell>
          <cell r="C114" t="str">
            <v>M²</v>
          </cell>
          <cell r="D114">
            <v>29000</v>
          </cell>
          <cell r="E114" t="str">
            <v>SI</v>
          </cell>
        </row>
        <row r="115">
          <cell r="B115" t="str">
            <v>Oxigeno industrial</v>
          </cell>
          <cell r="C115" t="str">
            <v>KG</v>
          </cell>
          <cell r="D115">
            <v>16240</v>
          </cell>
          <cell r="E115" t="str">
            <v>SI</v>
          </cell>
        </row>
        <row r="116">
          <cell r="B116" t="str">
            <v>Paral en madera rolliza de 3" (tablestacados)</v>
          </cell>
          <cell r="C116" t="str">
            <v>ML</v>
          </cell>
          <cell r="D116">
            <v>5075</v>
          </cell>
          <cell r="E116" t="str">
            <v>SI</v>
          </cell>
        </row>
        <row r="117">
          <cell r="B117" t="str">
            <v>Paral en madera rolliza de 6" y 5m de longitud (tablestacados)</v>
          </cell>
          <cell r="C117" t="str">
            <v>UND</v>
          </cell>
          <cell r="D117">
            <v>137750</v>
          </cell>
          <cell r="E117" t="str">
            <v>SI</v>
          </cell>
        </row>
        <row r="118">
          <cell r="B118" t="str">
            <v>Paral en madera rolliza de 5" y 4,5 m de longitud (tablestacados)</v>
          </cell>
          <cell r="C118" t="str">
            <v>UND</v>
          </cell>
          <cell r="D118">
            <v>116000</v>
          </cell>
          <cell r="E118" t="str">
            <v>SI</v>
          </cell>
        </row>
        <row r="119">
          <cell r="B119" t="str">
            <v>Paral en madera rolliza de 6" y 8m de longitud (tablestacados)</v>
          </cell>
          <cell r="C119" t="str">
            <v>UND</v>
          </cell>
          <cell r="D119">
            <v>159500</v>
          </cell>
          <cell r="E119" t="str">
            <v>SI</v>
          </cell>
        </row>
        <row r="120">
          <cell r="B120" t="str">
            <v>Pegante epóxico</v>
          </cell>
          <cell r="C120" t="str">
            <v>KG</v>
          </cell>
          <cell r="D120">
            <v>75400</v>
          </cell>
          <cell r="E120" t="str">
            <v>SI</v>
          </cell>
        </row>
        <row r="121">
          <cell r="B121" t="str">
            <v>Piedra para concreto ciclópeo (rajón o canto rodado)</v>
          </cell>
          <cell r="C121" t="str">
            <v>M³</v>
          </cell>
          <cell r="D121">
            <v>68000</v>
          </cell>
          <cell r="E121" t="str">
            <v>NO</v>
          </cell>
        </row>
        <row r="122">
          <cell r="B122" t="str">
            <v>Piedra para gavión</v>
          </cell>
          <cell r="C122" t="str">
            <v>M³</v>
          </cell>
          <cell r="D122">
            <v>68000</v>
          </cell>
          <cell r="E122" t="str">
            <v>NO</v>
          </cell>
        </row>
        <row r="123">
          <cell r="B123" t="str">
            <v>Pintura acrilica pura para tráfico</v>
          </cell>
          <cell r="C123" t="str">
            <v>GALON</v>
          </cell>
          <cell r="D123">
            <v>170000</v>
          </cell>
          <cell r="E123" t="str">
            <v>SI</v>
          </cell>
        </row>
        <row r="124">
          <cell r="B124" t="str">
            <v>Pintura anticorrosiva</v>
          </cell>
          <cell r="C124" t="str">
            <v>GALON</v>
          </cell>
          <cell r="D124">
            <v>87000</v>
          </cell>
          <cell r="E124" t="str">
            <v>SI</v>
          </cell>
        </row>
        <row r="125">
          <cell r="B125" t="str">
            <v>Pintura acrilica, esmalte o similar (pintura de estructuras metálicas) (item 650.4)</v>
          </cell>
          <cell r="C125" t="str">
            <v>GALON</v>
          </cell>
          <cell r="D125">
            <v>87000</v>
          </cell>
          <cell r="E125" t="str">
            <v>SI</v>
          </cell>
        </row>
        <row r="126">
          <cell r="B126" t="str">
            <v>Pintura Imprimante</v>
          </cell>
          <cell r="C126" t="str">
            <v>GALON</v>
          </cell>
          <cell r="D126">
            <v>80620</v>
          </cell>
          <cell r="E126" t="str">
            <v>SI</v>
          </cell>
        </row>
        <row r="127">
          <cell r="B127" t="str">
            <v>Plastico para cubrir material 4X4 mt</v>
          </cell>
          <cell r="C127" t="str">
            <v>UND</v>
          </cell>
          <cell r="D127">
            <v>20000</v>
          </cell>
          <cell r="E127" t="str">
            <v>SI</v>
          </cell>
        </row>
        <row r="128">
          <cell r="B128" t="str">
            <v>Poste de madera para cercas y para utilizar en las escamas en concreto</v>
          </cell>
          <cell r="C128" t="str">
            <v>UND</v>
          </cell>
          <cell r="D128">
            <v>11600</v>
          </cell>
          <cell r="E128" t="str">
            <v>SI</v>
          </cell>
        </row>
        <row r="129">
          <cell r="B129" t="str">
            <v>Poste kilometraje</v>
          </cell>
          <cell r="C129" t="str">
            <v>UND</v>
          </cell>
          <cell r="D129">
            <v>108750</v>
          </cell>
          <cell r="E129" t="str">
            <v>SI</v>
          </cell>
        </row>
        <row r="130">
          <cell r="B130" t="str">
            <v>Poste en angulo de 2*2*1/4 de 3,5m para señal</v>
          </cell>
          <cell r="C130" t="str">
            <v>UND</v>
          </cell>
          <cell r="D130">
            <v>92000</v>
          </cell>
          <cell r="E130" t="str">
            <v>SI</v>
          </cell>
        </row>
        <row r="131">
          <cell r="B131" t="str">
            <v>Postes de concreto para cercas</v>
          </cell>
          <cell r="C131" t="str">
            <v>UND</v>
          </cell>
          <cell r="D131">
            <v>32625</v>
          </cell>
          <cell r="E131" t="str">
            <v>SI</v>
          </cell>
        </row>
        <row r="132">
          <cell r="B132" t="str">
            <v>Postes para defensa metálica (1,80m)</v>
          </cell>
          <cell r="C132" t="str">
            <v>UND</v>
          </cell>
          <cell r="D132">
            <v>181250</v>
          </cell>
          <cell r="E132" t="str">
            <v>SI</v>
          </cell>
        </row>
        <row r="133">
          <cell r="B133" t="str">
            <v>Puntilla</v>
          </cell>
          <cell r="C133" t="str">
            <v>LB</v>
          </cell>
          <cell r="D133">
            <v>2500</v>
          </cell>
          <cell r="E133" t="str">
            <v>SI</v>
          </cell>
        </row>
        <row r="134">
          <cell r="B134" t="str">
            <v>Radio Wokie Tokie</v>
          </cell>
          <cell r="C134" t="str">
            <v>UND</v>
          </cell>
          <cell r="D134">
            <v>85000</v>
          </cell>
          <cell r="E134" t="str">
            <v>SI</v>
          </cell>
        </row>
        <row r="135">
          <cell r="B135" t="str">
            <v>Resina termoplastica</v>
          </cell>
          <cell r="C135" t="str">
            <v>KG</v>
          </cell>
          <cell r="D135">
            <v>10875</v>
          </cell>
          <cell r="E135" t="str">
            <v>SI</v>
          </cell>
        </row>
        <row r="136">
          <cell r="B136" t="str">
            <v>Salida en PVC D=2" (accesorio para drenes horizontales de 2")</v>
          </cell>
          <cell r="C136" t="str">
            <v>UND</v>
          </cell>
          <cell r="D136">
            <v>1450</v>
          </cell>
          <cell r="E136" t="str">
            <v>SI</v>
          </cell>
        </row>
        <row r="137">
          <cell r="B137" t="str">
            <v>Sección final de defensa metálica</v>
          </cell>
          <cell r="C137" t="str">
            <v>UND</v>
          </cell>
          <cell r="D137">
            <v>87000</v>
          </cell>
          <cell r="E137" t="str">
            <v>SI</v>
          </cell>
        </row>
        <row r="138">
          <cell r="B138" t="str">
            <v>Sello de juntas</v>
          </cell>
          <cell r="C138" t="str">
            <v>KG</v>
          </cell>
          <cell r="D138">
            <v>2900</v>
          </cell>
          <cell r="E138" t="str">
            <v>SI</v>
          </cell>
        </row>
        <row r="139">
          <cell r="B139" t="str">
            <v>Sello de silicona o sellador autonivelante</v>
          </cell>
          <cell r="C139" t="str">
            <v>ML</v>
          </cell>
          <cell r="D139">
            <v>14500</v>
          </cell>
          <cell r="E139" t="str">
            <v>SI</v>
          </cell>
        </row>
        <row r="140">
          <cell r="B140" t="str">
            <v>Semillas para empradizar</v>
          </cell>
          <cell r="C140" t="str">
            <v>KG</v>
          </cell>
          <cell r="D140">
            <v>43500</v>
          </cell>
          <cell r="E140" t="str">
            <v>SI</v>
          </cell>
        </row>
        <row r="141">
          <cell r="B141" t="str">
            <v>Señal 1,2*0,4 (grupo 2)</v>
          </cell>
          <cell r="C141" t="str">
            <v>UND</v>
          </cell>
          <cell r="D141">
            <v>290000</v>
          </cell>
          <cell r="E141" t="str">
            <v>SI</v>
          </cell>
        </row>
        <row r="142">
          <cell r="B142" t="str">
            <v>Tabla común</v>
          </cell>
          <cell r="C142" t="str">
            <v>UND</v>
          </cell>
          <cell r="D142">
            <v>7000</v>
          </cell>
          <cell r="E142" t="str">
            <v>SI</v>
          </cell>
        </row>
        <row r="143">
          <cell r="B143" t="str">
            <v>Tablero en lamina galvanizada de 75*75 calibre 16 reflectivo tipo 1</v>
          </cell>
          <cell r="C143" t="str">
            <v>UND</v>
          </cell>
          <cell r="D143">
            <v>253750</v>
          </cell>
          <cell r="E143" t="str">
            <v>SI</v>
          </cell>
        </row>
        <row r="144">
          <cell r="B144" t="str">
            <v>Señal grupo V  (0,9*1,13m)</v>
          </cell>
          <cell r="C144" t="str">
            <v>M²</v>
          </cell>
          <cell r="D144">
            <v>406000</v>
          </cell>
          <cell r="E144" t="str">
            <v>SI</v>
          </cell>
        </row>
        <row r="145">
          <cell r="B145" t="str">
            <v>Tablero en lamina galvanizada de 0,6 m* 0,75 m calibre 16, reflectivo tipo I. Señal grupo IV (delineador de curva horizontal)</v>
          </cell>
          <cell r="C145" t="str">
            <v>UND</v>
          </cell>
          <cell r="D145">
            <v>203000</v>
          </cell>
          <cell r="E145" t="str">
            <v>SI</v>
          </cell>
        </row>
        <row r="146">
          <cell r="B146" t="str">
            <v>Señal SP-54 (grupo 3 ferrocarril)</v>
          </cell>
          <cell r="C146" t="str">
            <v>UND</v>
          </cell>
          <cell r="D146">
            <v>304500</v>
          </cell>
          <cell r="E146" t="str">
            <v>SI</v>
          </cell>
        </row>
        <row r="147">
          <cell r="B147" t="str">
            <v>Señal preventiva</v>
          </cell>
          <cell r="C147" t="str">
            <v>UND</v>
          </cell>
          <cell r="D147">
            <v>508950</v>
          </cell>
          <cell r="E147" t="str">
            <v>SI</v>
          </cell>
        </row>
        <row r="148">
          <cell r="B148" t="str">
            <v>Señalización reflectiva</v>
          </cell>
          <cell r="C148" t="str">
            <v>UND</v>
          </cell>
          <cell r="D148">
            <v>150</v>
          </cell>
          <cell r="E148" t="str">
            <v>SI</v>
          </cell>
        </row>
        <row r="149">
          <cell r="B149" t="str">
            <v>Soldadura 6013 de 1/8</v>
          </cell>
          <cell r="C149" t="str">
            <v>KG</v>
          </cell>
          <cell r="D149">
            <v>9860</v>
          </cell>
          <cell r="E149" t="str">
            <v>SI</v>
          </cell>
        </row>
        <row r="150">
          <cell r="B150" t="str">
            <v>Soldadura 7018</v>
          </cell>
          <cell r="C150" t="str">
            <v>KG</v>
          </cell>
          <cell r="D150">
            <v>13775</v>
          </cell>
          <cell r="E150" t="str">
            <v>SI</v>
          </cell>
        </row>
        <row r="151">
          <cell r="B151" t="str">
            <v>Soldadura L-70</v>
          </cell>
          <cell r="C151" t="str">
            <v>KG</v>
          </cell>
          <cell r="D151">
            <v>21750</v>
          </cell>
          <cell r="E151" t="str">
            <v>SI</v>
          </cell>
        </row>
        <row r="152">
          <cell r="B152" t="str">
            <v>Superplastificante sikament</v>
          </cell>
          <cell r="C152" t="str">
            <v>GALON</v>
          </cell>
          <cell r="D152">
            <v>75400</v>
          </cell>
          <cell r="E152" t="str">
            <v>SI</v>
          </cell>
        </row>
        <row r="153">
          <cell r="B153" t="str">
            <v>Tablestaca en madera aserrada (0,25*0,03*3)</v>
          </cell>
          <cell r="C153" t="str">
            <v>UND</v>
          </cell>
          <cell r="D153">
            <v>21750</v>
          </cell>
          <cell r="E153" t="str">
            <v>SI</v>
          </cell>
        </row>
        <row r="154">
          <cell r="B154" t="str">
            <v>Tablestaca en madera aserrada (0,3*0,03*3)</v>
          </cell>
          <cell r="C154" t="str">
            <v>UND</v>
          </cell>
          <cell r="D154">
            <v>18850</v>
          </cell>
          <cell r="E154" t="str">
            <v>SI</v>
          </cell>
        </row>
        <row r="155">
          <cell r="B155" t="str">
            <v>Tablestaca metálica (riel de 70 lb/yarda)</v>
          </cell>
          <cell r="C155" t="str">
            <v>UND</v>
          </cell>
          <cell r="D155">
            <v>0</v>
          </cell>
          <cell r="E155" t="str">
            <v>SI</v>
          </cell>
        </row>
        <row r="156">
          <cell r="B156" t="str">
            <v>Tacha reflectiva</v>
          </cell>
          <cell r="C156" t="str">
            <v>UND</v>
          </cell>
          <cell r="D156">
            <v>10150</v>
          </cell>
          <cell r="E156" t="str">
            <v>SI</v>
          </cell>
        </row>
        <row r="157">
          <cell r="B157" t="str">
            <v>Tela verde sintetica</v>
          </cell>
          <cell r="C157" t="str">
            <v>M²</v>
          </cell>
          <cell r="D157">
            <v>1300</v>
          </cell>
          <cell r="E157" t="str">
            <v>SI</v>
          </cell>
        </row>
        <row r="158">
          <cell r="B158" t="str">
            <v>Tierra abonada</v>
          </cell>
          <cell r="C158" t="str">
            <v>M³</v>
          </cell>
          <cell r="D158">
            <v>43500</v>
          </cell>
          <cell r="E158" t="str">
            <v>SI</v>
          </cell>
        </row>
        <row r="159">
          <cell r="B159" t="str">
            <v>Tornillos para defensa metálica</v>
          </cell>
          <cell r="C159" t="str">
            <v>UND</v>
          </cell>
          <cell r="D159">
            <v>2030</v>
          </cell>
          <cell r="E159" t="str">
            <v>SI</v>
          </cell>
        </row>
        <row r="160">
          <cell r="B160" t="str">
            <v>Torón de tensionmiento 1/2" o 5/8" (acero de preesfuerzo) (item 641)</v>
          </cell>
          <cell r="C160" t="str">
            <v>KG</v>
          </cell>
          <cell r="D160">
            <v>10150</v>
          </cell>
          <cell r="E160" t="str">
            <v>SI</v>
          </cell>
        </row>
        <row r="161">
          <cell r="B161" t="str">
            <v>Tramo recto para defensas métalicas</v>
          </cell>
          <cell r="C161" t="str">
            <v>ML</v>
          </cell>
          <cell r="D161">
            <v>85000</v>
          </cell>
          <cell r="E161" t="str">
            <v>SI</v>
          </cell>
        </row>
        <row r="162">
          <cell r="B162" t="str">
            <v>Trompetas de 12 torones (acero de preesfuerzo) (item 641)</v>
          </cell>
          <cell r="C162" t="str">
            <v>KG</v>
          </cell>
          <cell r="D162">
            <v>76850</v>
          </cell>
          <cell r="E162" t="str">
            <v>SI</v>
          </cell>
        </row>
        <row r="163">
          <cell r="B163" t="str">
            <v>Tubería D=4" tipo pesado, E=2mm (baranda metálica)</v>
          </cell>
          <cell r="C163" t="str">
            <v>ML</v>
          </cell>
          <cell r="D163">
            <v>55100</v>
          </cell>
          <cell r="E163" t="str">
            <v>SI</v>
          </cell>
        </row>
        <row r="164">
          <cell r="B164" t="str">
            <v>Tubería en H de D=1/4", H=1.40m, A=0.20m (baranda metálica)</v>
          </cell>
          <cell r="C164" t="str">
            <v>ML</v>
          </cell>
          <cell r="D164">
            <v>72500</v>
          </cell>
          <cell r="E164" t="str">
            <v>SI</v>
          </cell>
        </row>
        <row r="165">
          <cell r="B165" t="str">
            <v>Tuberia Perforada en PVC de 2" (drenes horizontales de 2")</v>
          </cell>
          <cell r="C165" t="str">
            <v>ML</v>
          </cell>
          <cell r="D165">
            <v>16675</v>
          </cell>
          <cell r="E165" t="str">
            <v>SI</v>
          </cell>
        </row>
        <row r="166">
          <cell r="B166" t="str">
            <v>Tuberia PVC de 1" (para escamas en concreto)</v>
          </cell>
          <cell r="C166" t="str">
            <v>UND</v>
          </cell>
          <cell r="D166">
            <v>22475</v>
          </cell>
          <cell r="E166" t="str">
            <v>SI</v>
          </cell>
        </row>
        <row r="167">
          <cell r="B167" t="str">
            <v>Tuberia PVC de 3" (para lagrimales)</v>
          </cell>
          <cell r="C167" t="str">
            <v>UND</v>
          </cell>
          <cell r="D167">
            <v>30000</v>
          </cell>
          <cell r="E167" t="str">
            <v>SI</v>
          </cell>
        </row>
        <row r="168">
          <cell r="B168" t="str">
            <v>tuberia de 10" paa vaciado tremi de 4 mts</v>
          </cell>
          <cell r="C168" t="str">
            <v>UND</v>
          </cell>
          <cell r="D168">
            <v>88450</v>
          </cell>
          <cell r="E168" t="str">
            <v>SI</v>
          </cell>
        </row>
        <row r="169">
          <cell r="B169" t="str">
            <v>Tubo concreto reforzado 900mm TIPO 1</v>
          </cell>
          <cell r="C169" t="str">
            <v>ML</v>
          </cell>
          <cell r="D169">
            <v>459500</v>
          </cell>
          <cell r="E169" t="str">
            <v>SI</v>
          </cell>
        </row>
        <row r="170">
          <cell r="B170" t="str">
            <v>Tubo concreto reforzado 900mm TIPO 2</v>
          </cell>
          <cell r="C170" t="str">
            <v>ML</v>
          </cell>
          <cell r="D170">
            <v>444500</v>
          </cell>
          <cell r="E170" t="str">
            <v>SI</v>
          </cell>
        </row>
        <row r="171">
          <cell r="B171" t="str">
            <v>Tubo concreto simple 450mm</v>
          </cell>
          <cell r="C171" t="str">
            <v>ML</v>
          </cell>
          <cell r="D171">
            <v>116000</v>
          </cell>
          <cell r="E171" t="str">
            <v>SI</v>
          </cell>
        </row>
        <row r="172">
          <cell r="B172" t="str">
            <v>Tubo concreto simple 600 mm</v>
          </cell>
          <cell r="C172" t="str">
            <v>ML</v>
          </cell>
          <cell r="D172">
            <v>188500</v>
          </cell>
          <cell r="E172" t="str">
            <v>SI</v>
          </cell>
        </row>
        <row r="173">
          <cell r="B173" t="str">
            <v>Tubo concreto simple 750 mm</v>
          </cell>
          <cell r="C173" t="str">
            <v>ML</v>
          </cell>
          <cell r="D173">
            <v>319000</v>
          </cell>
          <cell r="E173" t="str">
            <v>SI</v>
          </cell>
        </row>
        <row r="174">
          <cell r="B174" t="str">
            <v>Unión en PVC D=2" (accesorio para drenes horizontales de 2")</v>
          </cell>
          <cell r="C174" t="str">
            <v>UND</v>
          </cell>
          <cell r="D174">
            <v>2175</v>
          </cell>
          <cell r="E174" t="str">
            <v>SI</v>
          </cell>
        </row>
        <row r="175">
          <cell r="B175" t="str">
            <v>Sika Top Armatec 108</v>
          </cell>
          <cell r="C175" t="str">
            <v>KG</v>
          </cell>
          <cell r="D175">
            <v>11745</v>
          </cell>
          <cell r="E175" t="str">
            <v>SI</v>
          </cell>
        </row>
        <row r="176">
          <cell r="B176" t="str">
            <v>Sika Top 122</v>
          </cell>
          <cell r="C176" t="str">
            <v>KG</v>
          </cell>
          <cell r="D176">
            <v>5075</v>
          </cell>
          <cell r="E176" t="str">
            <v>SI</v>
          </cell>
        </row>
        <row r="177">
          <cell r="B177" t="str">
            <v>Sika Color C</v>
          </cell>
          <cell r="C177" t="str">
            <v>KG</v>
          </cell>
          <cell r="D177">
            <v>13775</v>
          </cell>
          <cell r="E177" t="str">
            <v>SI</v>
          </cell>
        </row>
        <row r="178">
          <cell r="B178" t="str">
            <v>Sikadur 32 primer</v>
          </cell>
          <cell r="C178" t="str">
            <v>KG</v>
          </cell>
          <cell r="D178">
            <v>108750</v>
          </cell>
          <cell r="E178" t="str">
            <v>SI</v>
          </cell>
        </row>
        <row r="179">
          <cell r="B179" t="str">
            <v>Sika - acelerante</v>
          </cell>
          <cell r="C179" t="str">
            <v>KG</v>
          </cell>
          <cell r="D179">
            <v>11600</v>
          </cell>
          <cell r="E179" t="str">
            <v>SI</v>
          </cell>
        </row>
        <row r="180">
          <cell r="B180" t="str">
            <v>Aislamiento en polisombra</v>
          </cell>
          <cell r="C180" t="str">
            <v>ML</v>
          </cell>
          <cell r="D180">
            <v>3500</v>
          </cell>
          <cell r="E180" t="str">
            <v>SI</v>
          </cell>
        </row>
        <row r="181">
          <cell r="B181" t="str">
            <v>Señales Preventivas (SP) manual de señalizacion de transito cap. 4 y 5 movil</v>
          </cell>
          <cell r="C181" t="str">
            <v>UND</v>
          </cell>
          <cell r="D181">
            <v>295000</v>
          </cell>
          <cell r="E181" t="str">
            <v>SI</v>
          </cell>
        </row>
        <row r="182">
          <cell r="B182" t="str">
            <v>Señales Reglamentarias  (SR) manual de señalizacion de transito cap. 4 y 5 movil</v>
          </cell>
          <cell r="C182" t="str">
            <v>UND</v>
          </cell>
          <cell r="D182">
            <v>295000</v>
          </cell>
          <cell r="E182" t="str">
            <v>SI</v>
          </cell>
        </row>
        <row r="183">
          <cell r="B183" t="str">
            <v>Señales Informativas  (SI) manual de señalizacion de transito cap. 4 y 5 movil</v>
          </cell>
          <cell r="C183" t="str">
            <v>UND</v>
          </cell>
          <cell r="D183">
            <v>295000</v>
          </cell>
          <cell r="E183" t="str">
            <v>SI</v>
          </cell>
        </row>
        <row r="184">
          <cell r="B184" t="str">
            <v>Barricada metalica,manual de señalizacion de transito cap 4.</v>
          </cell>
          <cell r="C184" t="str">
            <v>UND</v>
          </cell>
          <cell r="D184">
            <v>380000</v>
          </cell>
          <cell r="E184" t="str">
            <v>SI</v>
          </cell>
        </row>
        <row r="185">
          <cell r="B185" t="str">
            <v>Valla informativa</v>
          </cell>
          <cell r="C185" t="str">
            <v>UND</v>
          </cell>
          <cell r="D185">
            <v>800000</v>
          </cell>
          <cell r="E185" t="str">
            <v>SI</v>
          </cell>
        </row>
        <row r="186">
          <cell r="B186" t="str">
            <v>Cono anaranjado en material plastico</v>
          </cell>
          <cell r="C186" t="str">
            <v>UND</v>
          </cell>
          <cell r="D186">
            <v>52000</v>
          </cell>
          <cell r="E186" t="str">
            <v>SI</v>
          </cell>
        </row>
        <row r="187">
          <cell r="B187" t="str">
            <v>Barreras Plasticas flexibles (Maletines) Altura 60 cm, largo 70 cm y ancho  40 cm</v>
          </cell>
          <cell r="C187" t="str">
            <v>UND</v>
          </cell>
          <cell r="D187">
            <v>310000</v>
          </cell>
          <cell r="E187" t="str">
            <v>SI</v>
          </cell>
        </row>
        <row r="188">
          <cell r="B188" t="str">
            <v>Paletas pare - siga</v>
          </cell>
          <cell r="C188" t="str">
            <v>UND</v>
          </cell>
          <cell r="D188">
            <v>45500</v>
          </cell>
          <cell r="E188" t="str">
            <v>SI</v>
          </cell>
        </row>
        <row r="189">
          <cell r="B189" t="str">
            <v>Señalizador colombina H= 1,3 m</v>
          </cell>
          <cell r="C189" t="str">
            <v>UND</v>
          </cell>
          <cell r="D189">
            <v>30000</v>
          </cell>
          <cell r="E189" t="str">
            <v>SI</v>
          </cell>
        </row>
        <row r="190">
          <cell r="B190" t="str">
            <v>Cinta reflectiva de alta intensidad</v>
          </cell>
          <cell r="C190" t="str">
            <v>ML</v>
          </cell>
          <cell r="D190">
            <v>520</v>
          </cell>
          <cell r="E190" t="str">
            <v>SI</v>
          </cell>
        </row>
      </sheetData>
      <sheetData sheetId="3">
        <row r="10">
          <cell r="B10" t="str">
            <v>CATEGORIA</v>
          </cell>
          <cell r="C10" t="str">
            <v>SUELDO DIARIO</v>
          </cell>
        </row>
        <row r="11">
          <cell r="B11" t="str">
            <v>Director de obra</v>
          </cell>
          <cell r="C11">
            <v>100000</v>
          </cell>
        </row>
        <row r="12">
          <cell r="B12" t="str">
            <v>Especialista en vías o pavimentos</v>
          </cell>
          <cell r="C12">
            <v>90000</v>
          </cell>
        </row>
        <row r="13">
          <cell r="B13" t="str">
            <v>Especialista en geotecnia</v>
          </cell>
          <cell r="C13">
            <v>90000</v>
          </cell>
        </row>
        <row r="14">
          <cell r="B14" t="str">
            <v>Especialista en estructuras</v>
          </cell>
          <cell r="C14">
            <v>90000</v>
          </cell>
        </row>
        <row r="15">
          <cell r="B15" t="str">
            <v>Ingeniero residente</v>
          </cell>
          <cell r="C15">
            <v>75000</v>
          </cell>
        </row>
        <row r="16">
          <cell r="B16" t="str">
            <v>Ingeniero residente ambiental</v>
          </cell>
          <cell r="C16">
            <v>60000</v>
          </cell>
        </row>
        <row r="17">
          <cell r="B17" t="str">
            <v>Trabajador social</v>
          </cell>
          <cell r="C17">
            <v>50000</v>
          </cell>
        </row>
        <row r="19">
          <cell r="B19" t="str">
            <v>SUELDOS  DIARIO  PERSONAL ADMINISTRATIVO</v>
          </cell>
        </row>
        <row r="20">
          <cell r="B20" t="str">
            <v>CATEGORIA</v>
          </cell>
          <cell r="C20" t="str">
            <v>SUELDO DIARIO</v>
          </cell>
        </row>
        <row r="21">
          <cell r="B21" t="str">
            <v>Administrador</v>
          </cell>
          <cell r="C21">
            <v>40000</v>
          </cell>
        </row>
        <row r="22">
          <cell r="B22" t="str">
            <v>Abogado</v>
          </cell>
          <cell r="C22">
            <v>50000</v>
          </cell>
        </row>
        <row r="23">
          <cell r="B23" t="str">
            <v>Contador</v>
          </cell>
          <cell r="C23">
            <v>40000</v>
          </cell>
        </row>
        <row r="24">
          <cell r="B24" t="str">
            <v>Secretaria</v>
          </cell>
          <cell r="C24">
            <v>30000</v>
          </cell>
        </row>
        <row r="25">
          <cell r="B25" t="str">
            <v>Auxiliar administrativo</v>
          </cell>
          <cell r="C25">
            <v>28000</v>
          </cell>
        </row>
        <row r="26">
          <cell r="B26" t="str">
            <v>Conductor</v>
          </cell>
          <cell r="C26">
            <v>30000</v>
          </cell>
        </row>
        <row r="28">
          <cell r="B28" t="str">
            <v>SUELDOS  DIARIOS  PERSONAL TECNICO</v>
          </cell>
        </row>
        <row r="29">
          <cell r="B29" t="str">
            <v>CATEGORIA</v>
          </cell>
          <cell r="C29" t="str">
            <v>SUELDO DIARIO</v>
          </cell>
        </row>
        <row r="30">
          <cell r="B30" t="str">
            <v>Topógrafo</v>
          </cell>
          <cell r="C30">
            <v>60000</v>
          </cell>
        </row>
        <row r="31">
          <cell r="B31" t="str">
            <v>Inspector de obra civil</v>
          </cell>
          <cell r="C31">
            <v>50000</v>
          </cell>
        </row>
        <row r="32">
          <cell r="B32" t="str">
            <v>Ayudante ambiental</v>
          </cell>
          <cell r="C32">
            <v>35000</v>
          </cell>
        </row>
        <row r="33">
          <cell r="B33" t="str">
            <v>Personal de capacitaciones</v>
          </cell>
          <cell r="C33">
            <v>55000</v>
          </cell>
        </row>
        <row r="34">
          <cell r="B34" t="str">
            <v>Dibujante</v>
          </cell>
          <cell r="C34">
            <v>40000</v>
          </cell>
        </row>
        <row r="35">
          <cell r="B35" t="str">
            <v>Cadenero</v>
          </cell>
          <cell r="C35">
            <v>30000</v>
          </cell>
        </row>
        <row r="36">
          <cell r="B36" t="str">
            <v>Almacenista</v>
          </cell>
          <cell r="C36">
            <v>30000</v>
          </cell>
        </row>
        <row r="37">
          <cell r="B37" t="str">
            <v>Soldador</v>
          </cell>
          <cell r="C37">
            <v>50000</v>
          </cell>
        </row>
        <row r="39">
          <cell r="B39" t="str">
            <v>SUELDOS  DIARIOS PERSONAL OPERATIVO</v>
          </cell>
        </row>
        <row r="40">
          <cell r="B40" t="str">
            <v>CATEGORIA</v>
          </cell>
          <cell r="C40" t="str">
            <v>SUELDO DIARIO</v>
          </cell>
        </row>
        <row r="41">
          <cell r="B41" t="str">
            <v>Obrero</v>
          </cell>
          <cell r="C41">
            <v>28000</v>
          </cell>
        </row>
        <row r="42">
          <cell r="B42" t="str">
            <v>Oficial</v>
          </cell>
          <cell r="C42">
            <v>40000</v>
          </cell>
        </row>
        <row r="43">
          <cell r="B43" t="str">
            <v>Maestro</v>
          </cell>
          <cell r="C43">
            <v>55000</v>
          </cell>
        </row>
        <row r="44">
          <cell r="B44" t="str">
            <v>Paleteros</v>
          </cell>
          <cell r="C44">
            <v>28000</v>
          </cell>
        </row>
      </sheetData>
      <sheetData sheetId="4">
        <row r="34">
          <cell r="D34">
            <v>1.8605990431290045</v>
          </cell>
        </row>
      </sheetData>
      <sheetData sheetId="5"/>
      <sheetData sheetId="6"/>
      <sheetData sheetId="7"/>
      <sheetData sheetId="8"/>
      <sheetData sheetId="9">
        <row r="7">
          <cell r="B7" t="str">
            <v>MEMORIA DE CALCULO DE CANTIDADES DE OBRA</v>
          </cell>
        </row>
      </sheetData>
      <sheetData sheetId="10"/>
      <sheetData sheetId="11">
        <row r="29">
          <cell r="E29">
            <v>0.24</v>
          </cell>
        </row>
        <row r="30">
          <cell r="E30">
            <v>0.01</v>
          </cell>
        </row>
        <row r="31">
          <cell r="E31">
            <v>0.05</v>
          </cell>
        </row>
      </sheetData>
      <sheetData sheetId="12">
        <row r="13">
          <cell r="B13" t="str">
            <v>PMT 1,1</v>
          </cell>
          <cell r="C13" t="str">
            <v>Aislamiento en polisombra</v>
          </cell>
          <cell r="D13" t="str">
            <v>Ml</v>
          </cell>
          <cell r="E13">
            <v>1310</v>
          </cell>
        </row>
        <row r="14">
          <cell r="B14" t="str">
            <v>PMT 1,2</v>
          </cell>
          <cell r="C14" t="str">
            <v>Señales preventivas (SP) manual de señalización de transito cap. 4 y 5 móvil</v>
          </cell>
          <cell r="D14" t="str">
            <v>Und</v>
          </cell>
          <cell r="E14">
            <v>3</v>
          </cell>
        </row>
        <row r="15">
          <cell r="B15" t="str">
            <v>PMT 1,3</v>
          </cell>
          <cell r="C15" t="str">
            <v>Señales reglamentarias (SR) manual de señalización de transito cap. 4 y 5 móvil</v>
          </cell>
          <cell r="D15" t="str">
            <v>Und</v>
          </cell>
          <cell r="E15">
            <v>3</v>
          </cell>
        </row>
        <row r="16">
          <cell r="B16" t="str">
            <v>PMT 1,4</v>
          </cell>
          <cell r="C16" t="str">
            <v>Señales Informativas (SI) manual de señalización de transito cap. 4 y 5 móvil</v>
          </cell>
          <cell r="D16" t="str">
            <v>Und</v>
          </cell>
          <cell r="E16">
            <v>3</v>
          </cell>
        </row>
        <row r="17">
          <cell r="B17" t="str">
            <v>PMT 1,5</v>
          </cell>
          <cell r="C17" t="str">
            <v>Barricadas metálica, manual de señalización de transito cap. 4</v>
          </cell>
          <cell r="D17" t="str">
            <v>Und</v>
          </cell>
          <cell r="E17">
            <v>2</v>
          </cell>
        </row>
        <row r="18">
          <cell r="B18" t="str">
            <v>PMT 1,6</v>
          </cell>
          <cell r="C18" t="str">
            <v>Valla informativa</v>
          </cell>
          <cell r="D18" t="str">
            <v>Und</v>
          </cell>
          <cell r="E18">
            <v>1</v>
          </cell>
        </row>
        <row r="19">
          <cell r="B19" t="str">
            <v>PMT 1,7</v>
          </cell>
          <cell r="C19" t="str">
            <v>Cono anaranjado en material plástico</v>
          </cell>
          <cell r="D19" t="str">
            <v>Und</v>
          </cell>
          <cell r="E19">
            <v>8</v>
          </cell>
        </row>
        <row r="21">
          <cell r="B21" t="str">
            <v>PMT 1,9</v>
          </cell>
          <cell r="C21" t="str">
            <v>Paletas pare - siga.</v>
          </cell>
          <cell r="D21" t="str">
            <v>Und</v>
          </cell>
          <cell r="E21">
            <v>4</v>
          </cell>
        </row>
        <row r="22">
          <cell r="B22" t="str">
            <v>PMT 1,10</v>
          </cell>
          <cell r="C22" t="str">
            <v>Señalizador (colombina), h= 1,3m</v>
          </cell>
          <cell r="D22" t="str">
            <v>Und</v>
          </cell>
          <cell r="E22">
            <v>40</v>
          </cell>
        </row>
        <row r="23">
          <cell r="B23" t="str">
            <v>PMT 1,11</v>
          </cell>
          <cell r="C23" t="str">
            <v>Cinta reflectiva de alta intensidad</v>
          </cell>
          <cell r="D23" t="str">
            <v>ML</v>
          </cell>
          <cell r="E23">
            <v>700</v>
          </cell>
        </row>
      </sheetData>
      <sheetData sheetId="13">
        <row r="5">
          <cell r="B5" t="str">
            <v>PRESUPUESTO DEL PROGRAMA DE ADAPTACION DE LA GUIA AMBIENTAL</v>
          </cell>
        </row>
        <row r="7">
          <cell r="B7" t="str">
            <v>ITEM</v>
          </cell>
          <cell r="C7" t="str">
            <v>MEDIDAS DE MANEJO AMBIENTAL Y SOCIAL</v>
          </cell>
          <cell r="D7" t="str">
            <v>Unidad</v>
          </cell>
          <cell r="E7" t="str">
            <v>Valor Unitario</v>
          </cell>
          <cell r="F7" t="str">
            <v>Cantidad</v>
          </cell>
          <cell r="G7" t="str">
            <v>Valor por Proyecto Amb</v>
          </cell>
          <cell r="H7" t="str">
            <v>Valor por Programa</v>
          </cell>
        </row>
        <row r="8">
          <cell r="B8" t="str">
            <v>PROGRAMA 1. GESTIÓN SOCIAL</v>
          </cell>
        </row>
        <row r="9">
          <cell r="B9" t="str">
            <v>PROYECTO N 1 Capacitación del personal de obra</v>
          </cell>
          <cell r="H9">
            <v>4965568</v>
          </cell>
        </row>
        <row r="10">
          <cell r="B10" t="str">
            <v>PAGA A-1</v>
          </cell>
          <cell r="C10" t="str">
            <v>Capacitaciones personal de obra</v>
          </cell>
          <cell r="D10" t="str">
            <v>Und</v>
          </cell>
          <cell r="E10">
            <v>149450</v>
          </cell>
          <cell r="F10">
            <v>2</v>
          </cell>
          <cell r="G10">
            <v>298900</v>
          </cell>
        </row>
        <row r="11">
          <cell r="B11" t="str">
            <v>PROYECTO N 2 Divulgacion</v>
          </cell>
        </row>
        <row r="12">
          <cell r="B12" t="str">
            <v>PAGA A-2</v>
          </cell>
          <cell r="C12" t="str">
            <v>Reuniones con la comunidad (Inicio, avance, finalización, Comités Ciudadanos de obra, otras informativas)</v>
          </cell>
          <cell r="D12" t="str">
            <v>Und</v>
          </cell>
          <cell r="E12">
            <v>237363</v>
          </cell>
          <cell r="F12">
            <v>4</v>
          </cell>
          <cell r="G12">
            <v>949452</v>
          </cell>
        </row>
        <row r="13">
          <cell r="B13" t="str">
            <v>PAGA A-3</v>
          </cell>
          <cell r="C13" t="str">
            <v>Avisos Radiales</v>
          </cell>
          <cell r="D13" t="str">
            <v>Mes</v>
          </cell>
          <cell r="E13">
            <v>619536</v>
          </cell>
          <cell r="F13">
            <v>6</v>
          </cell>
          <cell r="G13">
            <v>3717216</v>
          </cell>
        </row>
        <row r="14">
          <cell r="B14" t="str">
            <v>PROGRAMA 2. GES. AMB DE ACTIVIDADES CONSTRUCTIVAS</v>
          </cell>
        </row>
        <row r="15">
          <cell r="B15" t="str">
            <v>PROYECTO N 1. Manejo de demoliciones, escombros y desechos de Construcción</v>
          </cell>
          <cell r="H15">
            <v>11342855</v>
          </cell>
        </row>
        <row r="16">
          <cell r="B16" t="str">
            <v>PAGA A-4</v>
          </cell>
          <cell r="C16" t="str">
            <v>Cubrimiento material de obra con plástico para evitar lavado y generación de  material particulado</v>
          </cell>
          <cell r="D16" t="str">
            <v>Ml</v>
          </cell>
          <cell r="E16">
            <v>6094</v>
          </cell>
          <cell r="F16">
            <v>35</v>
          </cell>
          <cell r="G16">
            <v>213290</v>
          </cell>
        </row>
        <row r="17">
          <cell r="B17" t="str">
            <v>PAGA A-5</v>
          </cell>
          <cell r="C17" t="str">
            <v>Ayudante ambiental</v>
          </cell>
          <cell r="D17" t="str">
            <v>Mes</v>
          </cell>
          <cell r="E17">
            <v>930300</v>
          </cell>
          <cell r="F17">
            <v>2</v>
          </cell>
          <cell r="G17">
            <v>1860600</v>
          </cell>
        </row>
        <row r="18">
          <cell r="B18" t="str">
            <v>PAGA A-6</v>
          </cell>
          <cell r="C18" t="str">
            <v>Control de material particular humectacion de vias</v>
          </cell>
          <cell r="D18" t="str">
            <v>Sesion</v>
          </cell>
          <cell r="E18">
            <v>29175</v>
          </cell>
          <cell r="F18">
            <v>20</v>
          </cell>
          <cell r="G18">
            <v>583500</v>
          </cell>
        </row>
        <row r="19">
          <cell r="B19" t="str">
            <v>PROYECTO N  2. Almacenamiento y Manejo de Materiales de Construcción</v>
          </cell>
        </row>
        <row r="20">
          <cell r="B20" t="str">
            <v>PAGA A-4</v>
          </cell>
          <cell r="C20" t="str">
            <v>Cubrimiento material de obra con plástico para evitar lavado y generación de  material particulado</v>
          </cell>
          <cell r="D20" t="str">
            <v>Ml</v>
          </cell>
          <cell r="E20">
            <v>6094</v>
          </cell>
          <cell r="F20">
            <v>35</v>
          </cell>
          <cell r="G20">
            <v>213290</v>
          </cell>
        </row>
        <row r="21">
          <cell r="B21" t="str">
            <v>PAGA A-5</v>
          </cell>
          <cell r="C21" t="str">
            <v>Ayudante ambiental</v>
          </cell>
          <cell r="D21" t="str">
            <v>Mes</v>
          </cell>
          <cell r="E21">
            <v>930300</v>
          </cell>
          <cell r="F21">
            <v>2</v>
          </cell>
          <cell r="G21">
            <v>1860600</v>
          </cell>
        </row>
        <row r="22">
          <cell r="B22" t="str">
            <v>PAGA A-6</v>
          </cell>
          <cell r="C22" t="str">
            <v>Control de material particular humectacion de vias</v>
          </cell>
          <cell r="D22" t="str">
            <v>Sesion</v>
          </cell>
          <cell r="E22">
            <v>29175</v>
          </cell>
          <cell r="F22">
            <v>20</v>
          </cell>
          <cell r="G22">
            <v>583500</v>
          </cell>
        </row>
        <row r="23">
          <cell r="B23" t="str">
            <v>PROYECTO N  3. MANEJO DE CAMPAMENTOS E INSTALACIONES TEMPORALES.</v>
          </cell>
        </row>
        <row r="24">
          <cell r="B24" t="str">
            <v>PAGA A-7</v>
          </cell>
          <cell r="C24" t="str">
            <v>Suministro de baño portatil</v>
          </cell>
          <cell r="D24" t="str">
            <v>Und</v>
          </cell>
          <cell r="E24">
            <v>469940</v>
          </cell>
          <cell r="F24">
            <v>1</v>
          </cell>
          <cell r="G24">
            <v>469940</v>
          </cell>
        </row>
        <row r="25">
          <cell r="B25" t="str">
            <v>PAGA A-8</v>
          </cell>
          <cell r="C25" t="str">
            <v>Kit de Emergencias El Kit incluye: extintor , camilla rígida,  y botiquín con elementos necesarios</v>
          </cell>
          <cell r="D25" t="str">
            <v>Und</v>
          </cell>
          <cell r="E25">
            <v>270000</v>
          </cell>
          <cell r="F25">
            <v>1</v>
          </cell>
          <cell r="G25">
            <v>92346</v>
          </cell>
        </row>
        <row r="26">
          <cell r="B26" t="str">
            <v>PROYECTO N  4. Manejo de Residuos Líquidos, Combustibles, Aceites y Sustancias químicas</v>
          </cell>
        </row>
        <row r="27">
          <cell r="B27" t="str">
            <v>PAGA A-9</v>
          </cell>
          <cell r="C27" t="str">
            <v>Caneca de 55 gl punto ecologico</v>
          </cell>
          <cell r="D27" t="str">
            <v>Und</v>
          </cell>
          <cell r="E27">
            <v>35183</v>
          </cell>
          <cell r="F27">
            <v>1</v>
          </cell>
          <cell r="G27">
            <v>35183</v>
          </cell>
        </row>
        <row r="28">
          <cell r="B28" t="str">
            <v>PAGA A-5</v>
          </cell>
          <cell r="C28" t="str">
            <v>Ayudante ambiental</v>
          </cell>
          <cell r="D28" t="str">
            <v>Mes</v>
          </cell>
          <cell r="E28">
            <v>930300</v>
          </cell>
          <cell r="F28">
            <v>1</v>
          </cell>
          <cell r="G28">
            <v>930300</v>
          </cell>
        </row>
        <row r="29">
          <cell r="B29" t="str">
            <v>PROYECTO N  5. Manejo de Vehículos, Maquinaria</v>
          </cell>
        </row>
        <row r="30">
          <cell r="B30" t="str">
            <v>PAGA A-10</v>
          </cell>
          <cell r="C30" t="str">
            <v>Equipamiento de comunicación en la obra  para manejo de trafico</v>
          </cell>
          <cell r="D30" t="str">
            <v>Und</v>
          </cell>
          <cell r="E30">
            <v>170000</v>
          </cell>
          <cell r="F30">
            <v>4</v>
          </cell>
          <cell r="G30">
            <v>680000</v>
          </cell>
        </row>
        <row r="31">
          <cell r="B31" t="str">
            <v>PROYECTO N  6. Manejo de Aseo de la obra</v>
          </cell>
        </row>
        <row r="32">
          <cell r="B32" t="str">
            <v>PAGA A-9</v>
          </cell>
          <cell r="C32" t="str">
            <v>Caneca de 55 gl punto ecologico</v>
          </cell>
          <cell r="D32" t="str">
            <v>Und</v>
          </cell>
          <cell r="E32">
            <v>35183</v>
          </cell>
          <cell r="F32">
            <v>2</v>
          </cell>
          <cell r="G32">
            <v>70366</v>
          </cell>
        </row>
        <row r="33">
          <cell r="B33" t="str">
            <v>PAGA A-5</v>
          </cell>
          <cell r="C33" t="str">
            <v>Ayudante ambiental</v>
          </cell>
          <cell r="D33" t="str">
            <v>Mes</v>
          </cell>
          <cell r="E33">
            <v>930300</v>
          </cell>
          <cell r="F33">
            <v>0.5</v>
          </cell>
          <cell r="G33">
            <v>465150</v>
          </cell>
        </row>
        <row r="34">
          <cell r="B34" t="str">
            <v>PROYECTO N  7. Manejo de Aguas Superficiales</v>
          </cell>
        </row>
        <row r="35">
          <cell r="B35" t="str">
            <v>PAGA A-7</v>
          </cell>
          <cell r="C35" t="str">
            <v>Suministro de baño portatil</v>
          </cell>
          <cell r="D35" t="str">
            <v>Mes</v>
          </cell>
          <cell r="E35">
            <v>469940</v>
          </cell>
          <cell r="F35">
            <v>6</v>
          </cell>
          <cell r="G35">
            <v>2819640</v>
          </cell>
        </row>
        <row r="36">
          <cell r="B36" t="str">
            <v>PAGA A-5</v>
          </cell>
          <cell r="C36" t="str">
            <v>Ayudante ambiental</v>
          </cell>
          <cell r="D36" t="str">
            <v>Mes</v>
          </cell>
          <cell r="E36">
            <v>930300</v>
          </cell>
          <cell r="F36">
            <v>0.5</v>
          </cell>
          <cell r="G36">
            <v>465150</v>
          </cell>
        </row>
        <row r="37">
          <cell r="B37" t="str">
            <v>PROGRAMA 3 SEGURIDAD INDUSTRIAL Y SALUD OCUPACIONAL</v>
          </cell>
        </row>
        <row r="38">
          <cell r="B38" t="str">
            <v>PROYECTO N 1. Subprogramas de Higiene y Seguridad Industrial</v>
          </cell>
          <cell r="H38">
            <v>1166700</v>
          </cell>
        </row>
        <row r="39">
          <cell r="B39" t="str">
            <v>PAGA A-1</v>
          </cell>
          <cell r="C39" t="str">
            <v>Capacitaciones personal de obra</v>
          </cell>
          <cell r="D39" t="str">
            <v>Und</v>
          </cell>
          <cell r="E39">
            <v>149450</v>
          </cell>
          <cell r="F39">
            <v>6</v>
          </cell>
          <cell r="G39">
            <v>896700</v>
          </cell>
        </row>
        <row r="40">
          <cell r="B40" t="str">
            <v>PROYECTO N 2. Subprograma Plan de Contingencia y Emergencia</v>
          </cell>
        </row>
        <row r="41">
          <cell r="B41" t="str">
            <v>PAGA A-8</v>
          </cell>
          <cell r="C41" t="str">
            <v>Kit de Emergencias El Kit incluye: extintor , camilla rígida,  y botiquín con elementos necesarios</v>
          </cell>
          <cell r="D41" t="str">
            <v>Und</v>
          </cell>
          <cell r="E41">
            <v>270000</v>
          </cell>
          <cell r="F41">
            <v>1</v>
          </cell>
          <cell r="G41">
            <v>270000</v>
          </cell>
        </row>
        <row r="42">
          <cell r="B42" t="str">
            <v>VALOR TOTAL GESTION AMBIENTAL</v>
          </cell>
          <cell r="G42">
            <v>17475123</v>
          </cell>
          <cell r="H42">
            <v>17475123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7">
          <cell r="B7" t="str">
            <v>UNITARIOS DELPROYECTO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RESUMEN_PRECIOS1"/>
      <sheetName val="Av__Cali_K4+880_-_K4+9701"/>
      <sheetName val="AIU_PMT1"/>
      <sheetName val="RESUMEN_PRECIOS"/>
      <sheetName val="Av__Cali_K4+880_-_K4+970"/>
      <sheetName val="AIU_PMT"/>
      <sheetName val="RESUMEN_PRECIOS4"/>
      <sheetName val="Av__Cali_K4+880_-_K4+9704"/>
      <sheetName val="AIU_PMT4"/>
      <sheetName val="RESUMEN_PRECIOS2"/>
      <sheetName val="Av__Cali_K4+880_-_K4+9702"/>
      <sheetName val="AIU_PMT2"/>
      <sheetName val="RESUMEN_PRECIOS3"/>
      <sheetName val="Av__Cali_K4+880_-_K4+9703"/>
      <sheetName val="AIU_PMT3"/>
      <sheetName val="RESUMEN_PRECIOS5"/>
      <sheetName val="Av__Cali_K4+880_-_K4+9705"/>
      <sheetName val="AIU_PMT5"/>
      <sheetName val="RESUMEN_PRECIOS6"/>
      <sheetName val="Av__Cali_K4+880_-_K4+9706"/>
      <sheetName val="AIU_PMT6"/>
    </sheetNames>
    <sheetDataSet>
      <sheetData sheetId="0"/>
      <sheetData sheetId="1"/>
      <sheetData sheetId="2"/>
      <sheetData sheetId="3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T"/>
      <sheetName val="F. Mult"/>
      <sheetName val="L. MAT."/>
      <sheetName val="EQU."/>
      <sheetName val="MdeOB."/>
      <sheetName val="9.1"/>
      <sheetName val="9.2"/>
      <sheetName val="9.3.1 (S)"/>
      <sheetName val="9.3.2 (P)"/>
      <sheetName val="PAGA-2,1,3 -2,2,3"/>
      <sheetName val="PMT 1,11 y 2,11"/>
      <sheetName val="PMT1,1-1,2-1,3"/>
      <sheetName val="PMT-1,4"/>
      <sheetName val="PMT-1,5"/>
      <sheetName val="PMT 2,1-2,2-2,3"/>
      <sheetName val="PMT-2,4"/>
      <sheetName val="PMT 1,10 y 2,10"/>
      <sheetName val="PMT-2,5"/>
      <sheetName val="PMT1,6 - 2,6"/>
      <sheetName val="PMT1,7 y 2,7"/>
      <sheetName val="PMT1,8 y 2,8"/>
      <sheetName val="PMT 1,9 y 2,9"/>
      <sheetName val="PAGA-3,1,1"/>
    </sheetNames>
    <sheetDataSet>
      <sheetData sheetId="0"/>
      <sheetData sheetId="1"/>
      <sheetData sheetId="2">
        <row r="6">
          <cell r="B6" t="str">
            <v>M01</v>
          </cell>
          <cell r="C6" t="str">
            <v>ACERO 420 MPA</v>
          </cell>
          <cell r="D6" t="str">
            <v>KG</v>
          </cell>
          <cell r="E6">
            <v>3600</v>
          </cell>
          <cell r="F6" t="str">
            <v>SI</v>
          </cell>
        </row>
        <row r="7">
          <cell r="B7" t="str">
            <v>M02</v>
          </cell>
          <cell r="C7" t="str">
            <v>AGREGADO PARA CONCRETO</v>
          </cell>
          <cell r="D7" t="str">
            <v>M3</v>
          </cell>
          <cell r="E7">
            <v>65000</v>
          </cell>
          <cell r="F7" t="str">
            <v>NO</v>
          </cell>
        </row>
        <row r="8">
          <cell r="B8" t="str">
            <v>M03</v>
          </cell>
          <cell r="C8" t="str">
            <v>AGUA</v>
          </cell>
          <cell r="D8" t="str">
            <v>LT</v>
          </cell>
          <cell r="E8">
            <v>50</v>
          </cell>
          <cell r="F8" t="str">
            <v>SI</v>
          </cell>
        </row>
        <row r="9">
          <cell r="B9" t="str">
            <v>M04</v>
          </cell>
          <cell r="C9" t="str">
            <v>ALAMBRE DE AMARRE</v>
          </cell>
          <cell r="D9" t="str">
            <v>KG</v>
          </cell>
          <cell r="E9">
            <v>5000</v>
          </cell>
          <cell r="F9" t="str">
            <v>SI</v>
          </cell>
        </row>
        <row r="10">
          <cell r="B10" t="str">
            <v>M05</v>
          </cell>
          <cell r="C10" t="str">
            <v>ANTISOL</v>
          </cell>
          <cell r="D10" t="str">
            <v>KG</v>
          </cell>
          <cell r="E10">
            <v>7700</v>
          </cell>
          <cell r="F10" t="str">
            <v>SI</v>
          </cell>
        </row>
        <row r="11">
          <cell r="B11" t="str">
            <v>M06</v>
          </cell>
          <cell r="C11" t="str">
            <v>ARENA</v>
          </cell>
          <cell r="D11" t="str">
            <v>M3</v>
          </cell>
          <cell r="E11">
            <v>60000</v>
          </cell>
          <cell r="F11" t="str">
            <v>NO</v>
          </cell>
        </row>
        <row r="12">
          <cell r="B12" t="str">
            <v>M07</v>
          </cell>
          <cell r="C12" t="str">
            <v>BARRERA PLÁSTICA FLEXIBLE 60x70x40 CM</v>
          </cell>
          <cell r="D12" t="str">
            <v>UND</v>
          </cell>
          <cell r="E12">
            <v>350000</v>
          </cell>
          <cell r="F12" t="str">
            <v>SI</v>
          </cell>
        </row>
        <row r="13">
          <cell r="B13" t="str">
            <v>M08</v>
          </cell>
          <cell r="C13" t="str">
            <v>BARRICADA METÁLICA</v>
          </cell>
          <cell r="D13" t="str">
            <v>UND</v>
          </cell>
          <cell r="E13">
            <v>310000</v>
          </cell>
          <cell r="F13" t="str">
            <v>SI</v>
          </cell>
        </row>
        <row r="14">
          <cell r="B14" t="str">
            <v>M09</v>
          </cell>
          <cell r="C14" t="str">
            <v>CANASTILLA SOPORTE REFUERZO PAVIMENTO</v>
          </cell>
          <cell r="D14" t="str">
            <v>UND</v>
          </cell>
          <cell r="E14">
            <v>30000</v>
          </cell>
          <cell r="F14" t="str">
            <v>SI</v>
          </cell>
        </row>
        <row r="15">
          <cell r="B15" t="str">
            <v>M10</v>
          </cell>
          <cell r="C15" t="str">
            <v>CANECA DE 55 GALONES</v>
          </cell>
          <cell r="D15" t="str">
            <v>UND</v>
          </cell>
          <cell r="E15">
            <v>90000</v>
          </cell>
          <cell r="F15" t="str">
            <v>SI</v>
          </cell>
        </row>
        <row r="16">
          <cell r="B16" t="str">
            <v>M11</v>
          </cell>
          <cell r="C16" t="str">
            <v>CEMENTO GRIS</v>
          </cell>
          <cell r="D16" t="str">
            <v>KG</v>
          </cell>
          <cell r="E16">
            <v>600</v>
          </cell>
          <cell r="F16" t="str">
            <v>SI</v>
          </cell>
        </row>
        <row r="17">
          <cell r="B17" t="str">
            <v>M12</v>
          </cell>
          <cell r="C17" t="str">
            <v>CINTA REFLECTIVA (ROLLO 500 M)</v>
          </cell>
          <cell r="D17" t="str">
            <v>UND</v>
          </cell>
          <cell r="E17">
            <v>58000</v>
          </cell>
          <cell r="F17" t="str">
            <v>SI</v>
          </cell>
        </row>
        <row r="18">
          <cell r="B18" t="str">
            <v>M13</v>
          </cell>
          <cell r="C18" t="str">
            <v>CLAVOS</v>
          </cell>
          <cell r="D18" t="str">
            <v>LB</v>
          </cell>
          <cell r="E18">
            <v>3000</v>
          </cell>
          <cell r="F18" t="str">
            <v>SI</v>
          </cell>
        </row>
        <row r="19">
          <cell r="B19" t="str">
            <v>M14</v>
          </cell>
          <cell r="C19" t="str">
            <v>CORDON DE RESPALDO O NIVELANTE BITUMINOSO</v>
          </cell>
          <cell r="D19" t="str">
            <v>ML</v>
          </cell>
          <cell r="E19">
            <v>5000</v>
          </cell>
          <cell r="F19" t="str">
            <v>SI</v>
          </cell>
        </row>
        <row r="20">
          <cell r="B20" t="str">
            <v>M15</v>
          </cell>
          <cell r="C20" t="str">
            <v>DISOLVENTE</v>
          </cell>
          <cell r="D20" t="str">
            <v>GAL</v>
          </cell>
          <cell r="E20">
            <v>80000</v>
          </cell>
          <cell r="F20" t="str">
            <v>SI</v>
          </cell>
        </row>
        <row r="21">
          <cell r="B21" t="str">
            <v>M16</v>
          </cell>
          <cell r="C21" t="str">
            <v>ESTACAS 40 CM</v>
          </cell>
          <cell r="D21" t="str">
            <v>UND</v>
          </cell>
          <cell r="E21">
            <v>650</v>
          </cell>
          <cell r="F21" t="str">
            <v>SI</v>
          </cell>
        </row>
        <row r="22">
          <cell r="B22" t="str">
            <v>M17</v>
          </cell>
          <cell r="C22" t="str">
            <v>FORMALETA PARA CONCRETO</v>
          </cell>
          <cell r="D22" t="str">
            <v>M2</v>
          </cell>
          <cell r="E22" t="e">
            <v>#REF!</v>
          </cell>
          <cell r="F22" t="str">
            <v>SI</v>
          </cell>
        </row>
        <row r="23">
          <cell r="B23" t="str">
            <v>M18</v>
          </cell>
          <cell r="C23" t="str">
            <v>GUADUA</v>
          </cell>
          <cell r="D23" t="str">
            <v>UND</v>
          </cell>
          <cell r="E23">
            <v>8000</v>
          </cell>
          <cell r="F23" t="str">
            <v>SI</v>
          </cell>
        </row>
        <row r="24">
          <cell r="B24" t="str">
            <v>M19</v>
          </cell>
          <cell r="C24" t="str">
            <v>IMPRIMANTE</v>
          </cell>
          <cell r="D24" t="str">
            <v>GAL</v>
          </cell>
          <cell r="E24">
            <v>80000</v>
          </cell>
          <cell r="F24" t="str">
            <v>SI</v>
          </cell>
        </row>
        <row r="25">
          <cell r="B25" t="str">
            <v>M20</v>
          </cell>
          <cell r="C25" t="str">
            <v>LAMINAS PARA VALLA INFORMATIVA</v>
          </cell>
          <cell r="D25" t="str">
            <v>UND</v>
          </cell>
          <cell r="E25">
            <v>110000</v>
          </cell>
          <cell r="F25" t="str">
            <v>SI</v>
          </cell>
        </row>
        <row r="26">
          <cell r="B26" t="str">
            <v>M21</v>
          </cell>
          <cell r="C26" t="str">
            <v>LISTÓN</v>
          </cell>
          <cell r="D26" t="str">
            <v>UND</v>
          </cell>
          <cell r="E26">
            <v>7000</v>
          </cell>
          <cell r="F26" t="str">
            <v>NO</v>
          </cell>
        </row>
        <row r="27">
          <cell r="B27" t="str">
            <v>M22</v>
          </cell>
          <cell r="C27" t="str">
            <v>MATERIAL DE PRESTAMO</v>
          </cell>
          <cell r="D27" t="str">
            <v>M3</v>
          </cell>
          <cell r="E27">
            <v>25000</v>
          </cell>
          <cell r="F27" t="str">
            <v>NO</v>
          </cell>
        </row>
        <row r="28">
          <cell r="B28" t="str">
            <v>M23</v>
          </cell>
          <cell r="C28" t="str">
            <v>MATERIAL PARA AFIRMADO</v>
          </cell>
          <cell r="D28" t="str">
            <v>M3</v>
          </cell>
          <cell r="E28">
            <v>30000</v>
          </cell>
          <cell r="F28" t="str">
            <v>NO</v>
          </cell>
        </row>
        <row r="29">
          <cell r="B29" t="str">
            <v>M24</v>
          </cell>
          <cell r="C29" t="str">
            <v>PALETA PARE-SIGA</v>
          </cell>
          <cell r="D29" t="str">
            <v>UND</v>
          </cell>
          <cell r="E29">
            <v>38000</v>
          </cell>
          <cell r="F29" t="str">
            <v>SI</v>
          </cell>
        </row>
        <row r="30">
          <cell r="B30" t="str">
            <v>M25</v>
          </cell>
          <cell r="C30" t="str">
            <v>PINTURA (ESMALTE)</v>
          </cell>
          <cell r="D30" t="str">
            <v>GAL</v>
          </cell>
          <cell r="E30">
            <v>120000</v>
          </cell>
          <cell r="F30" t="str">
            <v>SI</v>
          </cell>
        </row>
        <row r="31">
          <cell r="B31" t="str">
            <v>M26</v>
          </cell>
          <cell r="C31" t="str">
            <v>PINTURA PARA PAVIMENTO</v>
          </cell>
          <cell r="D31" t="str">
            <v>GAL</v>
          </cell>
          <cell r="E31">
            <v>120000</v>
          </cell>
          <cell r="F31" t="str">
            <v>SI</v>
          </cell>
        </row>
        <row r="32">
          <cell r="B32" t="str">
            <v>M27</v>
          </cell>
          <cell r="C32" t="str">
            <v>POLISOMBRA</v>
          </cell>
          <cell r="D32" t="str">
            <v>ML</v>
          </cell>
          <cell r="E32">
            <v>3500</v>
          </cell>
          <cell r="F32" t="str">
            <v>SI</v>
          </cell>
        </row>
        <row r="33">
          <cell r="B33" t="str">
            <v>M28</v>
          </cell>
          <cell r="C33" t="str">
            <v>POSTE EN ANGULO DE 2x2x1/4 DE 2M</v>
          </cell>
          <cell r="D33" t="str">
            <v>UND</v>
          </cell>
          <cell r="E33">
            <v>92707</v>
          </cell>
          <cell r="F33" t="str">
            <v>SI</v>
          </cell>
        </row>
        <row r="34">
          <cell r="B34" t="str">
            <v>M29</v>
          </cell>
          <cell r="C34" t="str">
            <v>PUNTILLA</v>
          </cell>
          <cell r="D34" t="str">
            <v>LB</v>
          </cell>
          <cell r="E34">
            <v>2500</v>
          </cell>
          <cell r="F34" t="str">
            <v>SI</v>
          </cell>
        </row>
        <row r="35">
          <cell r="B35" t="str">
            <v>M30</v>
          </cell>
          <cell r="C35" t="str">
            <v>ESTRUCTURA METALICA PARA VALLA</v>
          </cell>
          <cell r="D35" t="str">
            <v>UND</v>
          </cell>
          <cell r="E35">
            <v>155000</v>
          </cell>
          <cell r="F35" t="str">
            <v>SI</v>
          </cell>
        </row>
        <row r="36">
          <cell r="B36" t="str">
            <v>M31</v>
          </cell>
          <cell r="C36" t="str">
            <v>SEÑALIZADOR (COLOMBINA) H = 1.3 M</v>
          </cell>
          <cell r="D36" t="str">
            <v>UND</v>
          </cell>
          <cell r="E36">
            <v>34000</v>
          </cell>
          <cell r="F36" t="str">
            <v>SI</v>
          </cell>
        </row>
        <row r="37">
          <cell r="B37" t="str">
            <v>M32</v>
          </cell>
          <cell r="C37" t="str">
            <v>SUB-BASE GRANULAR</v>
          </cell>
          <cell r="D37" t="str">
            <v>M3</v>
          </cell>
          <cell r="E37">
            <v>48700</v>
          </cell>
          <cell r="F37" t="str">
            <v>NO</v>
          </cell>
        </row>
        <row r="38">
          <cell r="B38" t="str">
            <v>M33</v>
          </cell>
          <cell r="C38" t="str">
            <v>TABLA COMÚN</v>
          </cell>
          <cell r="D38" t="str">
            <v>UND</v>
          </cell>
          <cell r="E38">
            <v>7000</v>
          </cell>
          <cell r="F38" t="str">
            <v>NO</v>
          </cell>
        </row>
        <row r="39">
          <cell r="B39" t="str">
            <v>M34</v>
          </cell>
          <cell r="C39" t="str">
            <v>TABLERO EN LAMINA GALVANIZADA 60x60 CM CAL 16 REFLECTIVA</v>
          </cell>
          <cell r="D39" t="str">
            <v>UND</v>
          </cell>
          <cell r="E39">
            <v>200000</v>
          </cell>
          <cell r="F39" t="str">
            <v>SI</v>
          </cell>
        </row>
        <row r="40">
          <cell r="B40" t="str">
            <v>M35</v>
          </cell>
          <cell r="C40" t="str">
            <v>TUBERIA CONCRETO 36"</v>
          </cell>
          <cell r="D40" t="str">
            <v>ML</v>
          </cell>
          <cell r="E40">
            <v>450000</v>
          </cell>
          <cell r="F40" t="str">
            <v>NO</v>
          </cell>
        </row>
        <row r="41">
          <cell r="B41" t="str">
            <v>M36</v>
          </cell>
          <cell r="C41" t="str">
            <v>VALLA INFORMATIVA</v>
          </cell>
          <cell r="D41" t="str">
            <v>UND</v>
          </cell>
          <cell r="E41">
            <v>400000</v>
          </cell>
          <cell r="F41" t="str">
            <v>SI</v>
          </cell>
        </row>
        <row r="44">
          <cell r="B44" t="str">
            <v>T01</v>
          </cell>
          <cell r="C44" t="str">
            <v>TRASPORTE</v>
          </cell>
          <cell r="E44" t="str">
            <v>M3-KM</v>
          </cell>
          <cell r="F44">
            <v>1200</v>
          </cell>
        </row>
      </sheetData>
      <sheetData sheetId="3">
        <row r="7">
          <cell r="B7" t="str">
            <v>EHm00</v>
          </cell>
          <cell r="C7" t="str">
            <v>HERRAMIENTA MENOR (10%)</v>
          </cell>
          <cell r="D7" t="str">
            <v>%</v>
          </cell>
          <cell r="E7">
            <v>10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T"/>
      <sheetName val="F. Mult"/>
      <sheetName val="L. MAT."/>
      <sheetName val="EQU."/>
      <sheetName val="MdeOB."/>
      <sheetName val="9.1"/>
      <sheetName val="9.2"/>
      <sheetName val="9.3.1 (S)"/>
      <sheetName val="9.3.2 (P)"/>
      <sheetName val="PAGA-2,1,3 -2,2,3"/>
      <sheetName val="PMT1,1-1,2-1,3"/>
      <sheetName val="PMT-1,4"/>
      <sheetName val="PMT-1,5"/>
      <sheetName val="PMT1,6 "/>
      <sheetName val="PMT1,7"/>
      <sheetName val="PMT1,8"/>
      <sheetName val="PMT1,9"/>
      <sheetName val="PMT 1,10"/>
      <sheetName val="PAGA-3,1,1"/>
    </sheetNames>
    <sheetDataSet>
      <sheetData sheetId="0"/>
      <sheetData sheetId="1"/>
      <sheetData sheetId="2">
        <row r="6">
          <cell r="B6" t="str">
            <v>M01</v>
          </cell>
        </row>
      </sheetData>
      <sheetData sheetId="3">
        <row r="7">
          <cell r="B7" t="str">
            <v>EHm00</v>
          </cell>
        </row>
        <row r="30">
          <cell r="B30" t="str">
            <v>EHM01</v>
          </cell>
          <cell r="C30" t="str">
            <v>BAÑO PORTATIL</v>
          </cell>
          <cell r="D30" t="str">
            <v>mes</v>
          </cell>
          <cell r="E30">
            <v>600000</v>
          </cell>
        </row>
        <row r="31">
          <cell r="B31" t="str">
            <v>EHM04</v>
          </cell>
          <cell r="C31" t="str">
            <v>CAMPERO, PICK-UP, CAMIONETA O SIMILAR</v>
          </cell>
          <cell r="D31" t="str">
            <v>mes</v>
          </cell>
          <cell r="E31">
            <v>4500000</v>
          </cell>
        </row>
        <row r="32">
          <cell r="B32" t="str">
            <v>EHM05</v>
          </cell>
          <cell r="C32" t="str">
            <v>PLOTTER</v>
          </cell>
          <cell r="D32" t="str">
            <v>mes</v>
          </cell>
          <cell r="E32">
            <v>1950000</v>
          </cell>
        </row>
      </sheetData>
      <sheetData sheetId="4">
        <row r="15">
          <cell r="B15" t="str">
            <v>ST01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</sheetNames>
    <sheetDataSet>
      <sheetData sheetId="0" refreshError="1"/>
      <sheetData sheetId="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RONOGRAMA"/>
      <sheetName val="CANTIDAD"/>
      <sheetName val="Localizacion"/>
      <sheetName val="descapote"/>
      <sheetName val="Excav mecanica"/>
      <sheetName val="Excav manual"/>
      <sheetName val="Reubicacion"/>
      <sheetName val="Relleno"/>
      <sheetName val="Afirmado"/>
      <sheetName val="Arena"/>
      <sheetName val="Filtro grava"/>
      <sheetName val="tuberia 6"/>
      <sheetName val="Cajillas"/>
      <sheetName val="Chimenea"/>
      <sheetName val="Cuneta "/>
      <sheetName val="Cobertura verde"/>
      <sheetName val="Filtro B subdren"/>
      <sheetName val="CRONOGRAMA (2)"/>
      <sheetName val="Geomembrana"/>
      <sheetName val="cuneta tierra"/>
      <sheetName val="fosa septica"/>
      <sheetName val="filtro anaerobio"/>
      <sheetName val="tanque almac"/>
      <sheetName val="Ciclopeo"/>
      <sheetName val="lagrimales"/>
      <sheetName val="MdeO"/>
      <sheetName val="Material"/>
      <sheetName val="Pozo inspeccion"/>
      <sheetName val="Cobertura mecanica"/>
      <sheetName val="Cobertua manual"/>
      <sheetName val="Filtro C subdren"/>
      <sheetName val="Filtro C lixi"/>
      <sheetName val="Piezometros"/>
      <sheetName val="cobertura vegetal"/>
      <sheetName val="Tuberia drenes 8&quot;"/>
      <sheetName val="Tuberia lixiviados"/>
      <sheetName val="Malla retencion papeles"/>
      <sheetName val="Ccto2500"/>
      <sheetName val="Ccto3000"/>
      <sheetName val="Acero"/>
      <sheetName val="Formaleta"/>
      <sheetName val="Muro15"/>
      <sheetName val="Cuneta concreto"/>
      <sheetName val="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7">
          <cell r="A17" t="str">
            <v>BULLDOZER</v>
          </cell>
          <cell r="C17" t="str">
            <v>-</v>
          </cell>
          <cell r="D17">
            <v>90000</v>
          </cell>
        </row>
        <row r="18">
          <cell r="A18" t="str">
            <v>COMPACTADOR DE IMPACTO</v>
          </cell>
          <cell r="C18" t="str">
            <v>-</v>
          </cell>
          <cell r="D18">
            <v>35000</v>
          </cell>
        </row>
        <row r="19">
          <cell r="A19" t="str">
            <v>CORTADORA DE CONCRETO</v>
          </cell>
          <cell r="C19" t="str">
            <v>-</v>
          </cell>
          <cell r="D19">
            <v>35000</v>
          </cell>
        </row>
        <row r="20">
          <cell r="A20" t="str">
            <v>EQUIPO DE TALADRADO</v>
          </cell>
          <cell r="C20" t="str">
            <v>-</v>
          </cell>
          <cell r="D20">
            <v>90000</v>
          </cell>
        </row>
        <row r="21">
          <cell r="A21" t="str">
            <v>RETROEXCAVADORA</v>
          </cell>
          <cell r="C21" t="str">
            <v>-</v>
          </cell>
          <cell r="D21">
            <v>90000</v>
          </cell>
        </row>
        <row r="22">
          <cell r="A22" t="str">
            <v>HERRAMIENTAS MENORES</v>
          </cell>
          <cell r="C22" t="str">
            <v>-</v>
          </cell>
          <cell r="D22" t="str">
            <v>5% de M.O.</v>
          </cell>
        </row>
        <row r="23">
          <cell r="A23" t="str">
            <v>SOLDADOR DE ARCO</v>
          </cell>
          <cell r="C23" t="str">
            <v>-</v>
          </cell>
          <cell r="D23">
            <v>16800</v>
          </cell>
        </row>
        <row r="24">
          <cell r="A24" t="str">
            <v>BULLDOZER</v>
          </cell>
          <cell r="C24" t="str">
            <v>-</v>
          </cell>
          <cell r="D24">
            <v>90000</v>
          </cell>
        </row>
        <row r="25">
          <cell r="A25" t="str">
            <v>VOLQUETA</v>
          </cell>
          <cell r="C25" t="str">
            <v>-</v>
          </cell>
          <cell r="D25">
            <v>50000</v>
          </cell>
        </row>
        <row r="26">
          <cell r="A26" t="str">
            <v>EQUIPO</v>
          </cell>
          <cell r="C26" t="str">
            <v>TIPO</v>
          </cell>
          <cell r="D26" t="str">
            <v>TARIFA/DIA</v>
          </cell>
        </row>
        <row r="27">
          <cell r="A27" t="str">
            <v>MEZCLADORA DE CONCRETO</v>
          </cell>
          <cell r="C27" t="str">
            <v>1 SACO</v>
          </cell>
          <cell r="D27">
            <v>70000</v>
          </cell>
        </row>
        <row r="28">
          <cell r="A28" t="str">
            <v>VIBRADOR DE AGUJA</v>
          </cell>
          <cell r="C28" t="str">
            <v>-</v>
          </cell>
          <cell r="D28">
            <v>70000</v>
          </cell>
        </row>
        <row r="29">
          <cell r="A29" t="str">
            <v>PLANTA ELECTRICA</v>
          </cell>
          <cell r="C29" t="str">
            <v>-</v>
          </cell>
          <cell r="D29">
            <v>70000</v>
          </cell>
        </row>
        <row r="30">
          <cell r="A30" t="str">
            <v>EQUIPO DE TOPOGRAFIA</v>
          </cell>
          <cell r="C30" t="str">
            <v>ESTACION TOTAL</v>
          </cell>
          <cell r="D30">
            <v>90000</v>
          </cell>
        </row>
      </sheetData>
      <sheetData sheetId="27">
        <row r="3">
          <cell r="A3" t="str">
            <v>Acero de refuerzo PDR 60</v>
          </cell>
          <cell r="B3" t="str">
            <v>KG</v>
          </cell>
          <cell r="C3">
            <v>0</v>
          </cell>
        </row>
        <row r="4">
          <cell r="A4" t="str">
            <v>Agua</v>
          </cell>
          <cell r="B4" t="str">
            <v>LT</v>
          </cell>
          <cell r="C4">
            <v>0</v>
          </cell>
        </row>
        <row r="5">
          <cell r="A5" t="str">
            <v>Alambre de puas</v>
          </cell>
          <cell r="B5" t="str">
            <v>ML</v>
          </cell>
          <cell r="C5">
            <v>2500</v>
          </cell>
        </row>
        <row r="6">
          <cell r="A6" t="str">
            <v>Alambre de amarre</v>
          </cell>
          <cell r="B6" t="str">
            <v>KG</v>
          </cell>
          <cell r="C6">
            <v>0</v>
          </cell>
        </row>
        <row r="7">
          <cell r="A7" t="str">
            <v>Malla electrosoldada 15x15 cal 4</v>
          </cell>
          <cell r="B7" t="str">
            <v>M2</v>
          </cell>
          <cell r="C7">
            <v>8500</v>
          </cell>
        </row>
        <row r="8">
          <cell r="A8" t="str">
            <v>Malla eslabonada cal 23</v>
          </cell>
          <cell r="B8" t="str">
            <v>ML</v>
          </cell>
          <cell r="C8">
            <v>0</v>
          </cell>
        </row>
        <row r="9">
          <cell r="A9" t="str">
            <v>Alambre galvanizado</v>
          </cell>
          <cell r="B9" t="str">
            <v>KG</v>
          </cell>
          <cell r="C9">
            <v>0</v>
          </cell>
        </row>
        <row r="10">
          <cell r="A10" t="str">
            <v>Angulo 2x2x3/16"</v>
          </cell>
          <cell r="B10" t="str">
            <v>ML</v>
          </cell>
          <cell r="C10">
            <v>0</v>
          </cell>
        </row>
        <row r="11">
          <cell r="A11" t="str">
            <v>Arena</v>
          </cell>
          <cell r="B11" t="str">
            <v>M3</v>
          </cell>
          <cell r="C11">
            <v>0</v>
          </cell>
        </row>
        <row r="12">
          <cell r="A12" t="str">
            <v>Canto rodado</v>
          </cell>
          <cell r="B12" t="str">
            <v>M3</v>
          </cell>
          <cell r="C12">
            <v>0</v>
          </cell>
        </row>
        <row r="13">
          <cell r="A13" t="str">
            <v>Cemento gris</v>
          </cell>
          <cell r="B13" t="str">
            <v>KG</v>
          </cell>
          <cell r="C13">
            <v>0</v>
          </cell>
        </row>
        <row r="14">
          <cell r="A14" t="str">
            <v>Cobertura  verde</v>
          </cell>
          <cell r="B14" t="str">
            <v>M2</v>
          </cell>
          <cell r="C14">
            <v>2500</v>
          </cell>
        </row>
        <row r="15">
          <cell r="A15" t="str">
            <v>Cobertura vegetal</v>
          </cell>
          <cell r="B15" t="str">
            <v>M2</v>
          </cell>
          <cell r="C15">
            <v>1300</v>
          </cell>
        </row>
        <row r="16">
          <cell r="A16" t="str">
            <v>Clavos</v>
          </cell>
          <cell r="B16" t="str">
            <v>LB</v>
          </cell>
          <cell r="C16">
            <v>0</v>
          </cell>
        </row>
        <row r="17">
          <cell r="A17" t="str">
            <v>Estolón</v>
          </cell>
          <cell r="B17" t="str">
            <v>M2</v>
          </cell>
          <cell r="C17">
            <v>0</v>
          </cell>
        </row>
        <row r="18">
          <cell r="A18" t="str">
            <v>Geomembrana hdpe cal 20</v>
          </cell>
          <cell r="B18" t="str">
            <v>M2</v>
          </cell>
          <cell r="C18">
            <v>0</v>
          </cell>
        </row>
        <row r="19">
          <cell r="A19" t="str">
            <v>Geomembrana hdpe cal 30</v>
          </cell>
          <cell r="B19" t="str">
            <v>M2</v>
          </cell>
          <cell r="C19">
            <v>0</v>
          </cell>
        </row>
        <row r="20">
          <cell r="A20" t="str">
            <v>Geomembrana hdpe cal 40</v>
          </cell>
          <cell r="B20" t="str">
            <v>M2</v>
          </cell>
          <cell r="C20">
            <v>0</v>
          </cell>
        </row>
        <row r="21">
          <cell r="A21" t="str">
            <v>Geotextil NT 1600</v>
          </cell>
          <cell r="B21" t="str">
            <v>M2</v>
          </cell>
          <cell r="C21">
            <v>0</v>
          </cell>
        </row>
        <row r="22">
          <cell r="A22" t="str">
            <v>Grapa para alambre de púa</v>
          </cell>
          <cell r="B22" t="str">
            <v>KG</v>
          </cell>
          <cell r="C22">
            <v>0</v>
          </cell>
        </row>
        <row r="23">
          <cell r="A23" t="str">
            <v>Ladrillo tolete</v>
          </cell>
          <cell r="B23" t="str">
            <v>UN</v>
          </cell>
          <cell r="C23">
            <v>0</v>
          </cell>
        </row>
        <row r="24">
          <cell r="A24" t="str">
            <v>Listón ordinario 4x2"</v>
          </cell>
          <cell r="B24" t="str">
            <v>UN</v>
          </cell>
          <cell r="C24">
            <v>0</v>
          </cell>
        </row>
        <row r="25">
          <cell r="A25" t="str">
            <v>Gavión acero galvanizado 1x1x1 m cal 13</v>
          </cell>
          <cell r="B25" t="str">
            <v>UN</v>
          </cell>
          <cell r="C25">
            <v>25000</v>
          </cell>
        </row>
        <row r="26">
          <cell r="A26" t="str">
            <v>Material para relleno</v>
          </cell>
          <cell r="B26" t="str">
            <v>M3</v>
          </cell>
          <cell r="C26">
            <v>0</v>
          </cell>
        </row>
        <row r="27">
          <cell r="A27" t="str">
            <v>Grava seleccionada (Rajon)</v>
          </cell>
          <cell r="B27" t="str">
            <v>M3</v>
          </cell>
          <cell r="C27">
            <v>36000</v>
          </cell>
        </row>
        <row r="28">
          <cell r="A28" t="str">
            <v>Poste de madera largo 2,5 m</v>
          </cell>
          <cell r="B28" t="str">
            <v>UN</v>
          </cell>
          <cell r="C28">
            <v>4500</v>
          </cell>
        </row>
        <row r="29">
          <cell r="A29" t="str">
            <v>Poste de madera, largo 6 m.</v>
          </cell>
          <cell r="B29" t="str">
            <v>UN</v>
          </cell>
          <cell r="C29">
            <v>20000</v>
          </cell>
        </row>
        <row r="30">
          <cell r="A30" t="str">
            <v>Polietileno HDPE calibre 6</v>
          </cell>
          <cell r="B30" t="str">
            <v>m2</v>
          </cell>
          <cell r="C30">
            <v>20000</v>
          </cell>
        </row>
        <row r="31">
          <cell r="A31" t="str">
            <v>Soldadura de arco</v>
          </cell>
          <cell r="B31" t="str">
            <v>KG</v>
          </cell>
          <cell r="C31">
            <v>0</v>
          </cell>
        </row>
        <row r="32">
          <cell r="A32" t="str">
            <v>Tabla ordinaria</v>
          </cell>
          <cell r="B32" t="str">
            <v>UN</v>
          </cell>
          <cell r="C32">
            <v>0</v>
          </cell>
        </row>
        <row r="33">
          <cell r="A33" t="str">
            <v>Triturado</v>
          </cell>
          <cell r="B33" t="str">
            <v>M3</v>
          </cell>
          <cell r="C33">
            <v>0</v>
          </cell>
        </row>
        <row r="34">
          <cell r="A34" t="str">
            <v>Tubería PVC-S 3"</v>
          </cell>
          <cell r="B34" t="str">
            <v>ML</v>
          </cell>
          <cell r="C34">
            <v>0</v>
          </cell>
        </row>
        <row r="35">
          <cell r="A35" t="str">
            <v>Tubería PVC-S 4"</v>
          </cell>
          <cell r="B35" t="str">
            <v>ML</v>
          </cell>
          <cell r="C35">
            <v>0</v>
          </cell>
        </row>
        <row r="36">
          <cell r="A36" t="str">
            <v>Tubería PVC-S 6"</v>
          </cell>
          <cell r="B36" t="str">
            <v>ML</v>
          </cell>
          <cell r="C36">
            <v>0</v>
          </cell>
        </row>
        <row r="37">
          <cell r="A37" t="str">
            <v>Tubería PVC-S 8"</v>
          </cell>
          <cell r="B37" t="str">
            <v>ML</v>
          </cell>
          <cell r="C37">
            <v>0</v>
          </cell>
        </row>
        <row r="38">
          <cell r="A38" t="str">
            <v>Tubería PVC-S 10"</v>
          </cell>
          <cell r="B38" t="str">
            <v>ML</v>
          </cell>
          <cell r="C38">
            <v>78900</v>
          </cell>
        </row>
        <row r="39">
          <cell r="A39" t="str">
            <v>Tubería PVC-S 10"</v>
          </cell>
          <cell r="B39" t="str">
            <v>ML</v>
          </cell>
          <cell r="C39">
            <v>78900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DIARIO OFICIAL 2008"/>
      <sheetName val="COSTOS OFICINA"/>
      <sheetName val="COSTOS CAMPAMENTO"/>
      <sheetName val="LIST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CálculoTarifasMR"/>
    </sheetNames>
    <sheetDataSet>
      <sheetData sheetId="0"/>
      <sheetData sheetId="1"/>
      <sheetData sheetId="2"/>
      <sheetData sheetId="3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/>
      <sheetData sheetId="6"/>
      <sheetData sheetId="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Hoja1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Análisis de 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ELECTRICO"/>
      <sheetName val="Vuelta"/>
      <sheetName val="2103mar%20.xls"/>
      <sheetName val="días habiles 2015"/>
      <sheetName val="INS"/>
      <sheetName val="Ppto"/>
      <sheetName val="Plan auditoría"/>
      <sheetName val="BASE"/>
      <sheetName val="1_Preliminares"/>
      <sheetName val="M.Obra"/>
      <sheetName val="ManoDeObr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>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>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>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>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>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>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>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>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avaciones"/>
      <sheetName val="calculos"/>
      <sheetName val="MODIFICATORIA "/>
      <sheetName val="PREACTA"/>
      <sheetName val="ACTA nro 1"/>
      <sheetName val="resumen"/>
      <sheetName val="FO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A. P. U."/>
      <sheetName val="1"/>
      <sheetName val="NIVEL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A. P. U."/>
      <sheetName val="1"/>
      <sheetName val="NIVEL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  <sheetData sheetId="1"/>
      <sheetData sheetId="2"/>
      <sheetData sheetId="3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precios"/>
      <sheetName val="SANITARIA"/>
      <sheetName val="PLUVIAL"/>
    </sheetNames>
    <sheetDataSet>
      <sheetData sheetId="0"/>
      <sheetData sheetId="1">
        <row r="27">
          <cell r="D27">
            <v>74788</v>
          </cell>
        </row>
      </sheetData>
      <sheetData sheetId="2"/>
      <sheetData sheetId="3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-Gráfica-Apartada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5"/>
      <sheetName val="MATRIZ_PRESUP_REDES_PP1275"/>
      <sheetName val="MATRIZ_CANT__OBRA5"/>
      <sheetName val="COSTOS_OFICINA5"/>
      <sheetName val="COSTOS_CAMPAMENTO5"/>
      <sheetName val="ANEXO_GAST__OPERAC__AIU_CONST,5"/>
      <sheetName val="AIU_CONSTRUCCION5"/>
      <sheetName val="PMT_PEATONALES5"/>
      <sheetName val="AIU_PMT_NUEVO5"/>
      <sheetName val="PPTO_MANTENIMIENTO5"/>
      <sheetName val="AIU_mantenimto_nuevo5"/>
      <sheetName val="ANEXO_GAST__OPERAC__AIU_MANT,5"/>
      <sheetName val="AIU_social_nuevo5"/>
      <sheetName val="AMBIENTAL_308_RYS5"/>
      <sheetName val="AIU_ambiental_corregido5"/>
      <sheetName val="PPTO_INTERVENTORIA_5"/>
      <sheetName val="PPTO_PRECONSTRUCCION5"/>
      <sheetName val="PPTO_MANTENIMIENTO_R15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MATRIZ_PRESUP_obra_PP1271"/>
      <sheetName val="MATRIZ_PRESUP_REDES_PP1271"/>
      <sheetName val="MATRIZ_CANT__OBRA1"/>
      <sheetName val="COSTOS_OFICINA1"/>
      <sheetName val="COSTOS_CAMPAMENTO1"/>
      <sheetName val="ANEXO_GAST__OPERAC__AIU_CONST,1"/>
      <sheetName val="AIU_CONSTRUCCION1"/>
      <sheetName val="PMT_PEATONALES1"/>
      <sheetName val="AIU_PMT_NUEVO1"/>
      <sheetName val="PPTO_MANTENIMIENTO1"/>
      <sheetName val="AIU_mantenimto_nuevo1"/>
      <sheetName val="ANEXO_GAST__OPERAC__AIU_MANT,1"/>
      <sheetName val="AIU_social_nuevo1"/>
      <sheetName val="AMBIENTAL_308_RYS1"/>
      <sheetName val="AIU_ambiental_corregido1"/>
      <sheetName val="PPTO_INTERVENTORIA_1"/>
      <sheetName val="PPTO_PRECONSTRUCCION1"/>
      <sheetName val="PPTO_MANTENIMIENTO_R11"/>
      <sheetName val="MATRIZ_PRESUP_obra_PP1274"/>
      <sheetName val="MATRIZ_PRESUP_REDES_PP1274"/>
      <sheetName val="MATRIZ_CANT__OBRA4"/>
      <sheetName val="COSTOS_OFICINA4"/>
      <sheetName val="COSTOS_CAMPAMENTO4"/>
      <sheetName val="ANEXO_GAST__OPERAC__AIU_CONST,4"/>
      <sheetName val="AIU_CONSTRUCCION4"/>
      <sheetName val="PMT_PEATONALES4"/>
      <sheetName val="AIU_PMT_NUEVO4"/>
      <sheetName val="PPTO_MANTENIMIENTO4"/>
      <sheetName val="AIU_mantenimto_nuevo4"/>
      <sheetName val="ANEXO_GAST__OPERAC__AIU_MANT,4"/>
      <sheetName val="AIU_social_nuevo4"/>
      <sheetName val="AMBIENTAL_308_RYS4"/>
      <sheetName val="AIU_ambiental_corregido4"/>
      <sheetName val="PPTO_INTERVENTORIA_4"/>
      <sheetName val="PPTO_PRECONSTRUCCION4"/>
      <sheetName val="PPTO_MANTENIMIENTO_R14"/>
      <sheetName val="MATRIZ_PRESUP_obra_PP1272"/>
      <sheetName val="MATRIZ_PRESUP_REDES_PP1272"/>
      <sheetName val="MATRIZ_CANT__OBRA2"/>
      <sheetName val="COSTOS_OFICINA2"/>
      <sheetName val="COSTOS_CAMPAMENTO2"/>
      <sheetName val="ANEXO_GAST__OPERAC__AIU_CONST,2"/>
      <sheetName val="AIU_CONSTRUCCION2"/>
      <sheetName val="PMT_PEATONALES2"/>
      <sheetName val="AIU_PMT_NUEVO2"/>
      <sheetName val="PPTO_MANTENIMIENTO2"/>
      <sheetName val="AIU_mantenimto_nuevo2"/>
      <sheetName val="ANEXO_GAST__OPERAC__AIU_MANT,2"/>
      <sheetName val="AIU_social_nuevo2"/>
      <sheetName val="AMBIENTAL_308_RYS2"/>
      <sheetName val="AIU_ambiental_corregido2"/>
      <sheetName val="PPTO_INTERVENTORIA_2"/>
      <sheetName val="PPTO_PRECONSTRUCCION2"/>
      <sheetName val="PPTO_MANTENIMIENTO_R12"/>
      <sheetName val="MATRIZ_PRESUP_obra_PP1273"/>
      <sheetName val="MATRIZ_PRESUP_REDES_PP1273"/>
      <sheetName val="MATRIZ_CANT__OBRA3"/>
      <sheetName val="COSTOS_OFICINA3"/>
      <sheetName val="COSTOS_CAMPAMENTO3"/>
      <sheetName val="ANEXO_GAST__OPERAC__AIU_CONST,3"/>
      <sheetName val="AIU_CONSTRUCCION3"/>
      <sheetName val="PMT_PEATONALES3"/>
      <sheetName val="AIU_PMT_NUEVO3"/>
      <sheetName val="PPTO_MANTENIMIENTO3"/>
      <sheetName val="AIU_mantenimto_nuevo3"/>
      <sheetName val="ANEXO_GAST__OPERAC__AIU_MANT,3"/>
      <sheetName val="AIU_social_nuevo3"/>
      <sheetName val="AMBIENTAL_308_RYS3"/>
      <sheetName val="AIU_ambiental_corregido3"/>
      <sheetName val="PPTO_INTERVENTORIA_3"/>
      <sheetName val="PPTO_PRECONSTRUCCION3"/>
      <sheetName val="PPTO_MANTENIMIENTO_R13"/>
      <sheetName val="MATRIZ_PRESUP_obra_PP1276"/>
      <sheetName val="MATRIZ_PRESUP_REDES_PP1276"/>
      <sheetName val="MATRIZ_CANT__OBRA6"/>
      <sheetName val="COSTOS_OFICINA6"/>
      <sheetName val="COSTOS_CAMPAMENTO6"/>
      <sheetName val="ANEXO_GAST__OPERAC__AIU_CONST,6"/>
      <sheetName val="AIU_CONSTRUCCION6"/>
      <sheetName val="PMT_PEATONALES6"/>
      <sheetName val="AIU_PMT_NUEVO6"/>
      <sheetName val="PPTO_MANTENIMIENTO6"/>
      <sheetName val="AIU_mantenimto_nuevo6"/>
      <sheetName val="ANEXO_GAST__OPERAC__AIU_MANT,6"/>
      <sheetName val="AIU_social_nuevo6"/>
      <sheetName val="AMBIENTAL_308_RYS6"/>
      <sheetName val="AIU_ambiental_corregido6"/>
      <sheetName val="PPTO_INTERVENTORIA_6"/>
      <sheetName val="PPTO_PRECONSTRUCCION6"/>
      <sheetName val="PPTO_MANTENIMIENTO_R16"/>
      <sheetName val="MATRIZ_PRESUP_obra_PP1277"/>
      <sheetName val="MATRIZ_PRESUP_REDES_PP1277"/>
      <sheetName val="MATRIZ_CANT__OBRA7"/>
      <sheetName val="COSTOS_OFICINA7"/>
      <sheetName val="COSTOS_CAMPAMENTO7"/>
      <sheetName val="ANEXO_GAST__OPERAC__AIU_CONST,7"/>
      <sheetName val="AIU_CONSTRUCCION7"/>
      <sheetName val="PMT_PEATONALES7"/>
      <sheetName val="AIU_PMT_NUEVO7"/>
      <sheetName val="PPTO_MANTENIMIENTO7"/>
      <sheetName val="AIU_mantenimto_nuevo7"/>
      <sheetName val="ANEXO_GAST__OPERAC__AIU_MANT,7"/>
      <sheetName val="AIU_social_nuevo7"/>
      <sheetName val="AMBIENTAL_308_RYS7"/>
      <sheetName val="AIU_ambiental_corregido7"/>
      <sheetName val="PPTO_INTERVENTORIA_7"/>
      <sheetName val="PPTO_PRECONSTRUCCION7"/>
      <sheetName val="PPTO_MANTENIMIENTO_R17"/>
      <sheetName val="precios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MATRIZ_PRESUP_obra_PP1279"/>
      <sheetName val="MATRIZ_PRESUP_REDES_PP1279"/>
      <sheetName val="MATRIZ_CANT__OBRA9"/>
      <sheetName val="COSTOS_OFICINA9"/>
      <sheetName val="COSTOS_CAMPAMENTO9"/>
      <sheetName val="ANEXO_GAST__OPERAC__AIU_CONST,9"/>
      <sheetName val="AIU_CONSTRUCCION9"/>
      <sheetName val="PMT_PEATONALES9"/>
      <sheetName val="AIU_PMT_NUEVO9"/>
      <sheetName val="PPTO_MANTENIMIENTO9"/>
      <sheetName val="AIU_mantenimto_nuevo9"/>
      <sheetName val="ANEXO_GAST__OPERAC__AIU_MANT,9"/>
      <sheetName val="AIU_social_nuevo9"/>
      <sheetName val="AMBIENTAL_308_RYS9"/>
      <sheetName val="AIU_ambiental_corregido9"/>
      <sheetName val="PPTO_INTERVENTORIA_9"/>
      <sheetName val="PPTO_PRECONSTRUCCION9"/>
      <sheetName val="PPTO_MANTENIMIENTO_R19"/>
      <sheetName val="MATRIZ_PRESUP_obra_PP1278"/>
      <sheetName val="MATRIZ_PRESUP_REDES_PP1278"/>
      <sheetName val="MATRIZ_CANT__OBRA8"/>
      <sheetName val="COSTOS_OFICINA8"/>
      <sheetName val="COSTOS_CAMPAMENTO8"/>
      <sheetName val="ANEXO_GAST__OPERAC__AIU_CONST,8"/>
      <sheetName val="AIU_CONSTRUCCION8"/>
      <sheetName val="PMT_PEATONALES8"/>
      <sheetName val="AIU_PMT_NUEVO8"/>
      <sheetName val="PPTO_MANTENIMIENTO8"/>
      <sheetName val="AIU_mantenimto_nuevo8"/>
      <sheetName val="ANEXO_GAST__OPERAC__AIU_MANT,8"/>
      <sheetName val="AIU_social_nuevo8"/>
      <sheetName val="AMBIENTAL_308_RYS8"/>
      <sheetName val="AIU_ambiental_corregido8"/>
      <sheetName val="PPTO_INTERVENTORIA_8"/>
      <sheetName val="PPTO_PRECONSTRUCCION8"/>
      <sheetName val="PPTO_MANTENIMIENTO_R18"/>
      <sheetName val="MATRIZ_PRESUP_obra_PP12710"/>
      <sheetName val="MATRIZ_PRESUP_REDES_PP12710"/>
      <sheetName val="MATRIZ_CANT__OBRA10"/>
      <sheetName val="COSTOS_OFICINA10"/>
      <sheetName val="COSTOS_CAMPAMENTO10"/>
      <sheetName val="ANEXO_GAST__OPERAC__AIU_CONST10"/>
      <sheetName val="AIU_CONSTRUCCION10"/>
      <sheetName val="PMT_PEATONALES10"/>
      <sheetName val="AIU_PMT_NUEVO10"/>
      <sheetName val="PPTO_MANTENIMIENTO10"/>
      <sheetName val="AIU_mantenimto_nuevo10"/>
      <sheetName val="ANEXO_GAST__OPERAC__AIU_MANT,10"/>
      <sheetName val="AIU_social_nuevo10"/>
      <sheetName val="AMBIENTAL_308_RYS10"/>
      <sheetName val="AIU_ambiental_corregido10"/>
      <sheetName val="PPTO_INTERVENTORIA_10"/>
      <sheetName val="PPTO_PRECONSTRUCCION10"/>
      <sheetName val="PPTO_MANTENIMIENTO_R110"/>
      <sheetName val="DetalleMovimientoCuenta"/>
      <sheetName val="Cuadro6. Cump"/>
      <sheetName val="Datos básicos"/>
      <sheetName val="Datos"/>
      <sheetName val="Hoja1"/>
      <sheetName val="ESTADO VÍA-CRIT.TECNICO"/>
      <sheetName val="Lista 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>
        <row r="43">
          <cell r="H43">
            <v>283852.125</v>
          </cell>
        </row>
      </sheetData>
      <sheetData sheetId="162"/>
      <sheetData sheetId="163">
        <row r="44">
          <cell r="H44">
            <v>204931</v>
          </cell>
        </row>
      </sheetData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SP GEN"/>
      <sheetName val="PSP DET"/>
      <sheetName val="MGA"/>
      <sheetName val="AUI"/>
      <sheetName val="Int."/>
      <sheetName val="F. Mult"/>
      <sheetName val="PMA"/>
      <sheetName val="PAPSO"/>
      <sheetName val="CRONO PROY"/>
      <sheetName val="CRON IND"/>
      <sheetName val="MOb."/>
      <sheetName val="Eq. "/>
      <sheetName val="F.Prest"/>
      <sheetName val="Mat."/>
      <sheetName val="Distancias"/>
      <sheetName val="Pesos y Vol"/>
      <sheetName val="Transporte"/>
      <sheetName val="Cant."/>
      <sheetName val="Bas."/>
      <sheetName val="1.1"/>
      <sheetName val="2.2"/>
      <sheetName val="2.3"/>
      <sheetName val="3.1"/>
      <sheetName val="3.2"/>
      <sheetName val="3.3"/>
      <sheetName val="3.4 A"/>
      <sheetName val=" 3.4 B"/>
      <sheetName val="3.5"/>
      <sheetName val="3.6"/>
      <sheetName val="3.7"/>
      <sheetName val="3.8"/>
      <sheetName val="3.9"/>
      <sheetName val="3.10"/>
      <sheetName val="4.1"/>
      <sheetName val="4.2"/>
      <sheetName val="5.1"/>
      <sheetName val="5.2"/>
      <sheetName val="5.3"/>
      <sheetName val="6.1"/>
      <sheetName val="6.2"/>
      <sheetName val="6.3"/>
      <sheetName val="6.4"/>
      <sheetName val="7.1"/>
      <sheetName val="7.2"/>
      <sheetName val="7.3"/>
      <sheetName val="7.4"/>
      <sheetName val="7.5"/>
      <sheetName val="8.1"/>
      <sheetName val="8.2"/>
      <sheetName val="8.3"/>
      <sheetName val="8.4"/>
      <sheetName val="8.5"/>
      <sheetName val="9.1"/>
      <sheetName val="9.2"/>
      <sheetName val="9.3"/>
      <sheetName val="9.4"/>
      <sheetName val="10.1"/>
      <sheetName val="10.2"/>
      <sheetName val="11.1"/>
      <sheetName val="11.2"/>
      <sheetName val="11.3"/>
      <sheetName val="11.4"/>
      <sheetName val="2.3 G2"/>
      <sheetName val="3.1 G2"/>
      <sheetName val="3.2 G2"/>
      <sheetName val="3.3 G2"/>
      <sheetName val="3.4 A G2"/>
      <sheetName val="3.4 B G2"/>
      <sheetName val="3.5 G2"/>
      <sheetName val="3.6 G2"/>
      <sheetName val="3.7 G2"/>
      <sheetName val="3.8 G2"/>
      <sheetName val="3.10 G2"/>
      <sheetName val="4.1 G2"/>
      <sheetName val="4.2 G2"/>
      <sheetName val="5.1 G2"/>
      <sheetName val="5.2 G2"/>
      <sheetName val="7.5 G2"/>
      <sheetName val="9.1 G2"/>
      <sheetName val="9.3 G2"/>
      <sheetName val="9.4 G2"/>
      <sheetName val="10.1 G2"/>
      <sheetName val="10.2 G2"/>
      <sheetName val="11.1 G2"/>
      <sheetName val="11.2 G2"/>
      <sheetName val="11.3 G2"/>
      <sheetName val="11.4 G2"/>
      <sheetName val="2.3 G3"/>
      <sheetName val="3.1 G3"/>
      <sheetName val="3.2 G3"/>
      <sheetName val="3.3 G3"/>
      <sheetName val="3.4 A G3"/>
      <sheetName val="3.4 B G3"/>
      <sheetName val="3.5 G3"/>
      <sheetName val="3.6 G3"/>
      <sheetName val="3.7 G3"/>
      <sheetName val="3.8 G3"/>
      <sheetName val="3.10 G3"/>
      <sheetName val="4.1 G3"/>
      <sheetName val="4.2 G3"/>
      <sheetName val="5.1 G3"/>
      <sheetName val="5.2 G3"/>
      <sheetName val="7.5 G3"/>
      <sheetName val="9.1 G3"/>
      <sheetName val="9.3 G3"/>
      <sheetName val="9.4 G3"/>
      <sheetName val="10.1 G3"/>
      <sheetName val="10.2 G3"/>
      <sheetName val="11.1 G3"/>
      <sheetName val="11.2 G3"/>
      <sheetName val="11.3 G3"/>
      <sheetName val="11.4 G3"/>
    </sheetNames>
    <sheetDataSet>
      <sheetData sheetId="0">
        <row r="11">
          <cell r="A11" t="str">
            <v>ITEM No.</v>
          </cell>
          <cell r="B11" t="str">
            <v>DESCRIPCIÓN</v>
          </cell>
          <cell r="C11" t="str">
            <v>UND</v>
          </cell>
          <cell r="D11" t="str">
            <v>CANT UND</v>
          </cell>
          <cell r="E11" t="str">
            <v>CANT TOTAL</v>
          </cell>
          <cell r="F11" t="str">
            <v>UNITARIO</v>
          </cell>
          <cell r="G11" t="str">
            <v>VALOR TOTAL</v>
          </cell>
        </row>
        <row r="14">
          <cell r="A14">
            <v>1</v>
          </cell>
          <cell r="B14" t="str">
            <v>PRELIMINARES</v>
          </cell>
        </row>
        <row r="15">
          <cell r="A15" t="str">
            <v>1.1</v>
          </cell>
          <cell r="B15" t="str">
            <v>Localización y replanteo</v>
          </cell>
          <cell r="C15" t="str">
            <v>M2</v>
          </cell>
          <cell r="D15">
            <v>5.08</v>
          </cell>
          <cell r="E15">
            <v>254</v>
          </cell>
          <cell r="F15">
            <v>1817</v>
          </cell>
          <cell r="G15">
            <v>461518</v>
          </cell>
        </row>
        <row r="16">
          <cell r="D16" t="str">
            <v>SUBTOTAL</v>
          </cell>
          <cell r="G16">
            <v>461518</v>
          </cell>
        </row>
        <row r="18">
          <cell r="A18">
            <v>2</v>
          </cell>
          <cell r="B18" t="str">
            <v>EXCAVACIONES Y RELLENOS</v>
          </cell>
        </row>
        <row r="19">
          <cell r="A19" t="str">
            <v>2.2</v>
          </cell>
          <cell r="B19" t="str">
            <v>Excavación en material común</v>
          </cell>
          <cell r="C19" t="str">
            <v>M3</v>
          </cell>
          <cell r="D19">
            <v>19.420000000000002</v>
          </cell>
          <cell r="E19">
            <v>971.00000000000011</v>
          </cell>
          <cell r="F19">
            <v>25641</v>
          </cell>
          <cell r="G19">
            <v>24897411</v>
          </cell>
        </row>
        <row r="20">
          <cell r="A20" t="str">
            <v>2.3</v>
          </cell>
          <cell r="B20" t="str">
            <v>Base de piso en recebo compactado, e=0,2m</v>
          </cell>
          <cell r="C20" t="str">
            <v>M2</v>
          </cell>
          <cell r="D20">
            <v>5.7089999999999996</v>
          </cell>
          <cell r="E20">
            <v>285.45</v>
          </cell>
          <cell r="F20">
            <v>15972.800000000001</v>
          </cell>
          <cell r="G20">
            <v>4559435.76</v>
          </cell>
        </row>
        <row r="21">
          <cell r="D21" t="str">
            <v>SUBTOTAL</v>
          </cell>
          <cell r="G21">
            <v>29456846.759999998</v>
          </cell>
        </row>
        <row r="23">
          <cell r="A23">
            <v>3</v>
          </cell>
          <cell r="B23" t="str">
            <v>CONCRETOS, CIMIENTOS Y CUBIERTA</v>
          </cell>
        </row>
        <row r="24">
          <cell r="A24" t="str">
            <v>3.1</v>
          </cell>
          <cell r="B24" t="str">
            <v>Solado de limpieza, concreto de 2000 Psi</v>
          </cell>
          <cell r="C24" t="str">
            <v>M3</v>
          </cell>
          <cell r="D24">
            <v>0.11</v>
          </cell>
          <cell r="E24">
            <v>5.5</v>
          </cell>
          <cell r="F24">
            <v>602523.94112800003</v>
          </cell>
          <cell r="G24">
            <v>3313881.68</v>
          </cell>
        </row>
        <row r="25">
          <cell r="A25" t="str">
            <v>3.2</v>
          </cell>
          <cell r="B25" t="str">
            <v>Concreto ciclopeo, 60% Concreto de 3000 Psi, 40% Rajón.</v>
          </cell>
          <cell r="C25" t="str">
            <v>M3</v>
          </cell>
          <cell r="D25">
            <v>0.65249999999999986</v>
          </cell>
          <cell r="E25">
            <v>32.624999999999993</v>
          </cell>
          <cell r="F25">
            <v>464117.00885600003</v>
          </cell>
          <cell r="G25">
            <v>15141817.41</v>
          </cell>
        </row>
        <row r="26">
          <cell r="A26" t="str">
            <v>3.3</v>
          </cell>
          <cell r="B26" t="str">
            <v>Vigas de cimentación, concreto 3000 Psi, seccción 0,25x0,30m</v>
          </cell>
          <cell r="C26" t="str">
            <v>ML</v>
          </cell>
          <cell r="D26">
            <v>8.6999999999999993</v>
          </cell>
          <cell r="E26">
            <v>434.99999999999994</v>
          </cell>
          <cell r="F26">
            <v>74187.126107000004</v>
          </cell>
          <cell r="G26">
            <v>32271399.859999999</v>
          </cell>
        </row>
        <row r="27">
          <cell r="A27" t="str">
            <v>3.4 A</v>
          </cell>
          <cell r="B27" t="str">
            <v>Columnas, concreto de 3000 Psi, sección 0,25x0,25m</v>
          </cell>
          <cell r="C27" t="str">
            <v>ML</v>
          </cell>
          <cell r="D27">
            <v>2.8</v>
          </cell>
          <cell r="E27">
            <v>140</v>
          </cell>
          <cell r="F27">
            <v>85176.938422499996</v>
          </cell>
          <cell r="G27">
            <v>11924771.380000001</v>
          </cell>
        </row>
        <row r="28">
          <cell r="A28" t="str">
            <v>3.4 B</v>
          </cell>
          <cell r="B28" t="str">
            <v>Columnas, concreto de 3000 Psi, sección 0,20x0,12m</v>
          </cell>
          <cell r="C28" t="str">
            <v>ML</v>
          </cell>
          <cell r="D28">
            <v>9.8000000000000007</v>
          </cell>
          <cell r="E28">
            <v>490.00000000000006</v>
          </cell>
          <cell r="F28">
            <v>57462.480354239997</v>
          </cell>
          <cell r="G28">
            <v>28156615.370000001</v>
          </cell>
        </row>
        <row r="29">
          <cell r="A29" t="str">
            <v>3.5</v>
          </cell>
          <cell r="B29" t="str">
            <v>Placa de piso en concreto de 3000 Psi, e=0,1m</v>
          </cell>
          <cell r="C29" t="str">
            <v>M2</v>
          </cell>
          <cell r="D29">
            <v>5.7089999999999996</v>
          </cell>
          <cell r="E29">
            <v>285.45</v>
          </cell>
          <cell r="F29">
            <v>73788.501476000005</v>
          </cell>
          <cell r="G29">
            <v>21062927.75</v>
          </cell>
        </row>
        <row r="30">
          <cell r="A30" t="str">
            <v>3.6</v>
          </cell>
          <cell r="B30" t="str">
            <v>Vigas aereas, concreto de 3000 Psi, sección 0.12x0.20m</v>
          </cell>
          <cell r="C30" t="str">
            <v>ML</v>
          </cell>
          <cell r="D30">
            <v>7.16</v>
          </cell>
          <cell r="E30">
            <v>358</v>
          </cell>
          <cell r="F30">
            <v>59736.258301104004</v>
          </cell>
          <cell r="G30">
            <v>21385580.469999999</v>
          </cell>
        </row>
        <row r="31">
          <cell r="A31" t="str">
            <v>3.7</v>
          </cell>
          <cell r="B31" t="str">
            <v>Placa aerea para tanque de almacenamiento en concreto de 3000 Psi, e=0.1m; incluye refuerzo con malla electrosoldada 5mm 15x15</v>
          </cell>
          <cell r="C31" t="str">
            <v>M2</v>
          </cell>
          <cell r="D31">
            <v>1</v>
          </cell>
          <cell r="E31">
            <v>50</v>
          </cell>
          <cell r="F31">
            <v>126905.6062171568</v>
          </cell>
          <cell r="G31">
            <v>6345280.3099999996</v>
          </cell>
        </row>
        <row r="32">
          <cell r="A32" t="str">
            <v>3.8</v>
          </cell>
          <cell r="B32" t="str">
            <v>Acero de refuerzo 420 Mpa</v>
          </cell>
          <cell r="C32" t="str">
            <v>Kg</v>
          </cell>
          <cell r="D32">
            <v>255.31440000000003</v>
          </cell>
          <cell r="E32">
            <v>12765.720000000001</v>
          </cell>
          <cell r="F32">
            <v>4681.7712802666665</v>
          </cell>
          <cell r="G32">
            <v>59766181.270000003</v>
          </cell>
        </row>
        <row r="33">
          <cell r="A33">
            <v>3.9</v>
          </cell>
          <cell r="B33" t="str">
            <v>Liston de madera 3"x4" L=3.0</v>
          </cell>
          <cell r="C33" t="str">
            <v>ML</v>
          </cell>
          <cell r="D33">
            <v>9</v>
          </cell>
          <cell r="E33">
            <v>450</v>
          </cell>
          <cell r="F33">
            <v>9547.771189154666</v>
          </cell>
          <cell r="G33">
            <v>4296497.04</v>
          </cell>
        </row>
        <row r="34">
          <cell r="A34">
            <v>3.1</v>
          </cell>
          <cell r="B34" t="str">
            <v>Cubierta en teja de Zinc</v>
          </cell>
          <cell r="C34" t="str">
            <v>M2</v>
          </cell>
          <cell r="D34">
            <v>8.5500000000000007</v>
          </cell>
          <cell r="E34">
            <v>427.50000000000006</v>
          </cell>
          <cell r="F34">
            <v>45279.602343606552</v>
          </cell>
          <cell r="G34">
            <v>19357030</v>
          </cell>
        </row>
        <row r="35">
          <cell r="D35" t="str">
            <v>SUBTOTAL</v>
          </cell>
          <cell r="G35">
            <v>223021982.53999999</v>
          </cell>
        </row>
        <row r="37">
          <cell r="A37">
            <v>4</v>
          </cell>
          <cell r="B37" t="str">
            <v>MAMPOSTERIA Y PAÑETES</v>
          </cell>
        </row>
        <row r="38">
          <cell r="A38" t="str">
            <v>4.1</v>
          </cell>
          <cell r="B38" t="str">
            <v>Mamposteria en ladrillo común</v>
          </cell>
          <cell r="C38" t="str">
            <v>M2</v>
          </cell>
          <cell r="D38">
            <v>15.154000000000002</v>
          </cell>
          <cell r="E38">
            <v>757.7</v>
          </cell>
          <cell r="F38">
            <v>88593.234814949334</v>
          </cell>
          <cell r="G38">
            <v>67127094.019999996</v>
          </cell>
        </row>
        <row r="39">
          <cell r="A39" t="str">
            <v>4.2</v>
          </cell>
          <cell r="B39" t="str">
            <v>Pañete afinado sobre muro, pisos, columnas y vigas, incluye filos, mortero 1:3</v>
          </cell>
          <cell r="C39" t="str">
            <v>M2</v>
          </cell>
          <cell r="D39">
            <v>38.753999999999998</v>
          </cell>
          <cell r="E39">
            <v>1937.6999999999998</v>
          </cell>
          <cell r="F39">
            <v>17569</v>
          </cell>
          <cell r="G39">
            <v>34043451.299999997</v>
          </cell>
        </row>
        <row r="40">
          <cell r="D40" t="str">
            <v>SUBTOTAL</v>
          </cell>
          <cell r="G40">
            <v>101170545.31999999</v>
          </cell>
        </row>
        <row r="42">
          <cell r="A42">
            <v>5</v>
          </cell>
          <cell r="B42" t="str">
            <v>ENCHAPES Y PINTURA</v>
          </cell>
        </row>
        <row r="43">
          <cell r="A43" t="str">
            <v>5.1</v>
          </cell>
          <cell r="B43" t="str">
            <v>Ceramica de pared</v>
          </cell>
          <cell r="C43" t="str">
            <v>M2</v>
          </cell>
          <cell r="D43">
            <v>5.0040000000000004</v>
          </cell>
          <cell r="E43">
            <v>250.20000000000002</v>
          </cell>
          <cell r="F43">
            <v>75132</v>
          </cell>
          <cell r="G43">
            <v>18798026.399999999</v>
          </cell>
        </row>
        <row r="44">
          <cell r="A44" t="str">
            <v>5.2</v>
          </cell>
          <cell r="B44" t="str">
            <v>Cerámica para piso</v>
          </cell>
          <cell r="C44" t="str">
            <v>M2</v>
          </cell>
          <cell r="D44">
            <v>3.9018000000000006</v>
          </cell>
          <cell r="E44">
            <v>195.09000000000003</v>
          </cell>
          <cell r="F44">
            <v>65353</v>
          </cell>
          <cell r="G44">
            <v>12749716.77</v>
          </cell>
        </row>
        <row r="45">
          <cell r="A45" t="str">
            <v>5.3</v>
          </cell>
          <cell r="B45" t="str">
            <v>Pintura tipo I para muros, vigas y columnas.</v>
          </cell>
          <cell r="C45" t="str">
            <v>M2</v>
          </cell>
          <cell r="D45">
            <v>27.240999999999996</v>
          </cell>
          <cell r="E45">
            <v>1362.0499999999997</v>
          </cell>
          <cell r="F45">
            <v>13185</v>
          </cell>
          <cell r="G45">
            <v>17958629.25</v>
          </cell>
        </row>
        <row r="46">
          <cell r="D46" t="str">
            <v>SUBTOTAL</v>
          </cell>
          <cell r="G46">
            <v>49506372.420000002</v>
          </cell>
        </row>
        <row r="48">
          <cell r="A48">
            <v>6</v>
          </cell>
          <cell r="B48" t="str">
            <v>INSTALACIONES HIDRAULICAS</v>
          </cell>
        </row>
        <row r="49">
          <cell r="A49" t="str">
            <v>6.1</v>
          </cell>
          <cell r="B49" t="str">
            <v>Punto de agua fria, PVC de 1/2" incluye accesorios</v>
          </cell>
          <cell r="C49" t="str">
            <v>UND</v>
          </cell>
          <cell r="D49">
            <v>5</v>
          </cell>
          <cell r="E49">
            <v>250</v>
          </cell>
          <cell r="F49">
            <v>44347</v>
          </cell>
          <cell r="G49">
            <v>11086750</v>
          </cell>
        </row>
        <row r="50">
          <cell r="A50" t="str">
            <v>6.2</v>
          </cell>
          <cell r="B50" t="str">
            <v>Red a presion PVC 1/2"</v>
          </cell>
          <cell r="C50" t="str">
            <v>ML</v>
          </cell>
          <cell r="D50">
            <v>21</v>
          </cell>
          <cell r="E50">
            <v>1050</v>
          </cell>
          <cell r="F50">
            <v>13683</v>
          </cell>
          <cell r="G50">
            <v>14367150</v>
          </cell>
        </row>
        <row r="51">
          <cell r="A51" t="str">
            <v>6.3</v>
          </cell>
          <cell r="B51" t="str">
            <v>Suminstro e instalación de registro de bola 1/2"</v>
          </cell>
          <cell r="C51" t="str">
            <v>UND</v>
          </cell>
          <cell r="D51">
            <v>1</v>
          </cell>
          <cell r="E51">
            <v>50</v>
          </cell>
          <cell r="F51">
            <v>13994.4</v>
          </cell>
          <cell r="G51">
            <v>699720</v>
          </cell>
        </row>
        <row r="52">
          <cell r="A52" t="str">
            <v>6.4</v>
          </cell>
          <cell r="B52" t="str">
            <v>Suminstro e instalación de valvula Check 1/2" bronce</v>
          </cell>
          <cell r="C52" t="str">
            <v>UND</v>
          </cell>
          <cell r="D52">
            <v>1</v>
          </cell>
          <cell r="E52">
            <v>50</v>
          </cell>
          <cell r="F52">
            <v>55986</v>
          </cell>
          <cell r="G52">
            <v>2799300</v>
          </cell>
        </row>
        <row r="53">
          <cell r="D53" t="str">
            <v>SUBTOTAL</v>
          </cell>
          <cell r="G53">
            <v>28952920</v>
          </cell>
        </row>
        <row r="55">
          <cell r="A55">
            <v>7</v>
          </cell>
          <cell r="B55" t="str">
            <v>RED SANITARIA Y PLUVIAL</v>
          </cell>
        </row>
        <row r="56">
          <cell r="A56" t="str">
            <v>7.1</v>
          </cell>
          <cell r="B56" t="str">
            <v>Suministro e instalación de tubería PVC Sanitaria 2"</v>
          </cell>
          <cell r="C56" t="str">
            <v>ML</v>
          </cell>
          <cell r="D56">
            <v>15</v>
          </cell>
          <cell r="E56">
            <v>750</v>
          </cell>
          <cell r="F56">
            <v>22873</v>
          </cell>
          <cell r="G56">
            <v>17154750</v>
          </cell>
        </row>
        <row r="57">
          <cell r="A57" t="str">
            <v>7.2</v>
          </cell>
          <cell r="B57" t="str">
            <v>Suministro e instalación de tubería PVC Sanitaria 4"</v>
          </cell>
          <cell r="C57" t="str">
            <v>ML</v>
          </cell>
          <cell r="D57">
            <v>12</v>
          </cell>
          <cell r="E57">
            <v>600</v>
          </cell>
          <cell r="F57">
            <v>46864</v>
          </cell>
          <cell r="G57">
            <v>28118400</v>
          </cell>
        </row>
        <row r="58">
          <cell r="A58" t="str">
            <v>7.3</v>
          </cell>
          <cell r="B58" t="str">
            <v>Punto sanitario de 2"</v>
          </cell>
          <cell r="C58" t="str">
            <v>UND</v>
          </cell>
          <cell r="D58">
            <v>5</v>
          </cell>
          <cell r="E58">
            <v>250</v>
          </cell>
          <cell r="F58">
            <v>43052</v>
          </cell>
          <cell r="G58">
            <v>10763000</v>
          </cell>
        </row>
        <row r="59">
          <cell r="A59" t="str">
            <v>7.4</v>
          </cell>
          <cell r="B59" t="str">
            <v>Punto sanitario de 4"</v>
          </cell>
          <cell r="C59" t="str">
            <v>UND</v>
          </cell>
          <cell r="D59">
            <v>1</v>
          </cell>
          <cell r="E59">
            <v>50</v>
          </cell>
          <cell r="F59">
            <v>64152</v>
          </cell>
          <cell r="G59">
            <v>3207600</v>
          </cell>
        </row>
        <row r="60">
          <cell r="A60" t="str">
            <v>7.5</v>
          </cell>
          <cell r="B60" t="str">
            <v>Cajilla de inspección 0.6x0.6, h=0,6m.</v>
          </cell>
          <cell r="C60" t="str">
            <v>UND</v>
          </cell>
          <cell r="D60">
            <v>2</v>
          </cell>
          <cell r="E60">
            <v>100</v>
          </cell>
          <cell r="F60">
            <v>372357.03004758398</v>
          </cell>
          <cell r="G60">
            <v>37235703</v>
          </cell>
        </row>
        <row r="61">
          <cell r="D61" t="str">
            <v>SUBTOTAL</v>
          </cell>
          <cell r="G61">
            <v>96479453</v>
          </cell>
        </row>
        <row r="63">
          <cell r="A63">
            <v>8</v>
          </cell>
          <cell r="B63" t="str">
            <v>INSTALACIONES ELECTRICAS</v>
          </cell>
        </row>
        <row r="64">
          <cell r="A64" t="str">
            <v>8.1</v>
          </cell>
          <cell r="B64" t="str">
            <v>Tubería conduit Pvc 3/4" + conductor 2 N° 12</v>
          </cell>
          <cell r="C64" t="str">
            <v>ML</v>
          </cell>
          <cell r="D64">
            <v>9</v>
          </cell>
          <cell r="E64">
            <v>450</v>
          </cell>
          <cell r="F64">
            <v>18798.75</v>
          </cell>
          <cell r="G64">
            <v>8459437.5</v>
          </cell>
        </row>
        <row r="65">
          <cell r="A65" t="str">
            <v>8.2</v>
          </cell>
          <cell r="B65" t="str">
            <v>Salida de lámpara, incluye accesorios</v>
          </cell>
          <cell r="C65" t="str">
            <v>UND</v>
          </cell>
          <cell r="D65">
            <v>1</v>
          </cell>
          <cell r="E65">
            <v>50</v>
          </cell>
          <cell r="F65">
            <v>63338.5</v>
          </cell>
          <cell r="G65">
            <v>3166925</v>
          </cell>
        </row>
        <row r="66">
          <cell r="A66" t="str">
            <v>8.3</v>
          </cell>
          <cell r="B66" t="str">
            <v>Salida tubo PVC conduit + interruptor sencillo</v>
          </cell>
          <cell r="C66" t="str">
            <v>UND</v>
          </cell>
          <cell r="D66">
            <v>1</v>
          </cell>
          <cell r="E66">
            <v>50</v>
          </cell>
          <cell r="F66">
            <v>53438.75</v>
          </cell>
          <cell r="G66">
            <v>2671937.5</v>
          </cell>
        </row>
        <row r="67">
          <cell r="A67" t="str">
            <v>8.4</v>
          </cell>
          <cell r="B67" t="str">
            <v>Salida tomacorriente doble,  incluye accesorios.</v>
          </cell>
          <cell r="C67" t="str">
            <v>UND</v>
          </cell>
          <cell r="D67">
            <v>1</v>
          </cell>
          <cell r="E67">
            <v>50</v>
          </cell>
          <cell r="F67">
            <v>54738.75</v>
          </cell>
          <cell r="G67">
            <v>2736937.5</v>
          </cell>
        </row>
        <row r="68">
          <cell r="A68" t="str">
            <v>8.5</v>
          </cell>
          <cell r="B68" t="str">
            <v>Acometida eléctrica interna 3#12</v>
          </cell>
          <cell r="C68" t="str">
            <v>ML</v>
          </cell>
          <cell r="D68">
            <v>12</v>
          </cell>
          <cell r="E68">
            <v>600</v>
          </cell>
          <cell r="F68">
            <v>15173.4</v>
          </cell>
          <cell r="G68">
            <v>9104040</v>
          </cell>
        </row>
        <row r="69">
          <cell r="D69" t="str">
            <v>SUBTOTAL</v>
          </cell>
          <cell r="G69">
            <v>26139277.5</v>
          </cell>
        </row>
        <row r="71">
          <cell r="A71">
            <v>9</v>
          </cell>
          <cell r="B71" t="str">
            <v>APARATOS SANITARIOS</v>
          </cell>
        </row>
        <row r="72">
          <cell r="A72" t="str">
            <v>9.1</v>
          </cell>
          <cell r="B72" t="str">
            <v>Suministro e instalación de combo sanitario y lavamanos</v>
          </cell>
          <cell r="C72" t="str">
            <v>UND</v>
          </cell>
          <cell r="D72">
            <v>1</v>
          </cell>
          <cell r="E72">
            <v>50</v>
          </cell>
          <cell r="F72">
            <v>318694</v>
          </cell>
          <cell r="G72">
            <v>15934700</v>
          </cell>
        </row>
        <row r="73">
          <cell r="A73" t="str">
            <v>9.2</v>
          </cell>
          <cell r="B73" t="str">
            <v>Suministro e instalación de regadera corriente</v>
          </cell>
          <cell r="C73" t="str">
            <v>UND</v>
          </cell>
          <cell r="D73">
            <v>1</v>
          </cell>
          <cell r="E73">
            <v>50</v>
          </cell>
          <cell r="F73">
            <v>60117</v>
          </cell>
          <cell r="G73">
            <v>3005850</v>
          </cell>
        </row>
        <row r="74">
          <cell r="A74" t="str">
            <v>9.3</v>
          </cell>
          <cell r="B74" t="str">
            <v>Suministro e instalación de tanque de almacenamiento, capacidad 500L, incluye accesorios</v>
          </cell>
          <cell r="C74" t="str">
            <v>UND</v>
          </cell>
          <cell r="D74">
            <v>1</v>
          </cell>
          <cell r="E74">
            <v>50</v>
          </cell>
          <cell r="F74">
            <v>311010</v>
          </cell>
          <cell r="G74">
            <v>15550500</v>
          </cell>
        </row>
        <row r="75">
          <cell r="A75" t="str">
            <v>9.4</v>
          </cell>
          <cell r="B75" t="str">
            <v>Lavaropas en ladrillo común 1.00x0.80x0.80, repellado, esmaltado interno.</v>
          </cell>
          <cell r="C75" t="str">
            <v>UND</v>
          </cell>
          <cell r="D75">
            <v>1</v>
          </cell>
          <cell r="E75">
            <v>50</v>
          </cell>
          <cell r="F75">
            <v>468341.24411352322</v>
          </cell>
          <cell r="G75">
            <v>23417062.210000001</v>
          </cell>
        </row>
        <row r="76">
          <cell r="D76" t="str">
            <v>SUBTOTAL</v>
          </cell>
          <cell r="G76">
            <v>57908112.210000001</v>
          </cell>
        </row>
        <row r="78">
          <cell r="A78">
            <v>10</v>
          </cell>
          <cell r="B78" t="str">
            <v>CARPINTERIA METALICA</v>
          </cell>
        </row>
        <row r="79">
          <cell r="A79" t="str">
            <v>10.1</v>
          </cell>
          <cell r="B79" t="str">
            <v>Suministro e instalación de puerta metálica, lámina calibre 20.</v>
          </cell>
          <cell r="C79" t="str">
            <v>UND</v>
          </cell>
          <cell r="D79">
            <v>1</v>
          </cell>
          <cell r="E79">
            <v>50</v>
          </cell>
          <cell r="F79">
            <v>288333.39</v>
          </cell>
          <cell r="G79">
            <v>14416669.5</v>
          </cell>
        </row>
        <row r="80">
          <cell r="A80" t="str">
            <v>10.2</v>
          </cell>
          <cell r="B80" t="str">
            <v>Ventana metálica tipo batiente, lámina calibre 22.</v>
          </cell>
          <cell r="C80" t="str">
            <v>UND</v>
          </cell>
          <cell r="D80">
            <v>1</v>
          </cell>
          <cell r="E80">
            <v>50</v>
          </cell>
          <cell r="F80">
            <v>180730.53</v>
          </cell>
          <cell r="G80">
            <v>9036526.5</v>
          </cell>
        </row>
        <row r="81">
          <cell r="D81" t="str">
            <v>SUBTOTAL</v>
          </cell>
          <cell r="G81">
            <v>23453196</v>
          </cell>
        </row>
        <row r="83">
          <cell r="A83">
            <v>11</v>
          </cell>
          <cell r="B83" t="str">
            <v>SISTEMA DE TRATAMIENTO</v>
          </cell>
        </row>
        <row r="84">
          <cell r="A84" t="str">
            <v>11.1</v>
          </cell>
          <cell r="B84" t="str">
            <v>Suministro e instalación de trampa de grasas en polietileno, capacidad 250L</v>
          </cell>
          <cell r="C84" t="str">
            <v>UND</v>
          </cell>
          <cell r="D84">
            <v>1</v>
          </cell>
          <cell r="E84">
            <v>50</v>
          </cell>
          <cell r="F84">
            <v>280247.14</v>
          </cell>
          <cell r="G84">
            <v>14012357</v>
          </cell>
        </row>
        <row r="85">
          <cell r="A85" t="str">
            <v>11.2</v>
          </cell>
          <cell r="B85" t="str">
            <v>Suministro e instalación de tanque séptico en polietileno, capacidad 1000L</v>
          </cell>
          <cell r="C85" t="str">
            <v>UND</v>
          </cell>
          <cell r="D85">
            <v>1</v>
          </cell>
          <cell r="E85">
            <v>50</v>
          </cell>
          <cell r="F85">
            <v>1048839.28</v>
          </cell>
          <cell r="G85">
            <v>52441964</v>
          </cell>
        </row>
        <row r="86">
          <cell r="A86" t="str">
            <v>11.3</v>
          </cell>
          <cell r="B86" t="str">
            <v>Suministro e instalación de filtro anaeróbico en polietileno, incluye falso fondo, capacidad 500L</v>
          </cell>
          <cell r="C86" t="str">
            <v>UND</v>
          </cell>
          <cell r="D86">
            <v>1</v>
          </cell>
          <cell r="E86">
            <v>50</v>
          </cell>
          <cell r="F86">
            <v>798839.28</v>
          </cell>
          <cell r="G86">
            <v>39941964</v>
          </cell>
        </row>
        <row r="87">
          <cell r="A87" t="str">
            <v>11.4</v>
          </cell>
          <cell r="B87" t="str">
            <v>Campo de infiltración, incluye tuberia y accesorios.</v>
          </cell>
          <cell r="C87" t="str">
            <v>UND</v>
          </cell>
          <cell r="D87">
            <v>1</v>
          </cell>
          <cell r="E87">
            <v>50</v>
          </cell>
          <cell r="F87">
            <v>1128883.26</v>
          </cell>
          <cell r="G87">
            <v>56444163</v>
          </cell>
        </row>
        <row r="88">
          <cell r="D88" t="str">
            <v>SUBTOTAL</v>
          </cell>
          <cell r="G88">
            <v>162840448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.HIDRAULICAS"/>
      <sheetName val="Proy Poblacional DANE_18"/>
      <sheetName val="Densidad Pobl."/>
      <sheetName val="PVC"/>
      <sheetName val="Tabla PVC"/>
      <sheetName val="Curva IDF"/>
      <sheetName val="Regimen Flujo"/>
      <sheetName val="Caudal Sanit. 2020"/>
      <sheetName val="Diseños H Alcantarillado V2020"/>
      <sheetName val="Caudal Sanit. 2045"/>
      <sheetName val="Diseños H Alcantarillado V2045"/>
      <sheetName val="CANTIDADES "/>
      <sheetName val="LOCALIZACION"/>
      <sheetName val="F.M1"/>
      <sheetName val="F.P1"/>
      <sheetName val="F.P2"/>
      <sheetName val="AUI OBRA"/>
      <sheetName val="SALARIOS "/>
      <sheetName val="ANALISIS JORNALES"/>
      <sheetName val="P.PMT"/>
      <sheetName val="APUS PMT"/>
      <sheetName val="p.bioseguridad obra."/>
      <sheetName val="BASICOS"/>
      <sheetName val="F.MULTIPLICADOR INTERVENTORIA"/>
      <sheetName val="TRANSPORTES Y LABORATORIOS"/>
      <sheetName val="p.bioseguridad interventoria"/>
      <sheetName val="cotizacion p.bioseguridad "/>
      <sheetName val="PRES. INTERVENTORIA"/>
      <sheetName val="PLAN DE CARGAS"/>
      <sheetName val="EQUIPOS"/>
      <sheetName val="SUMINISTROS"/>
      <sheetName val="MANO DE OBRA"/>
      <sheetName val="PPTO O. CIVIL"/>
      <sheetName val="APU OBRA"/>
      <sheetName val="PPTO GENERAL"/>
      <sheetName val="OPTIMIZACION"/>
      <sheetName val="Ancho de zanjas"/>
      <sheetName val="pozos"/>
      <sheetName val="Lev.Camaras existentes"/>
      <sheetName val="Acometidas"/>
      <sheetName val="R.HIDRAULICAS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16">
          <cell r="BY16">
            <v>1</v>
          </cell>
          <cell r="BZ16" t="e">
            <v>#REF!</v>
          </cell>
        </row>
        <row r="17">
          <cell r="BY17">
            <v>2</v>
          </cell>
          <cell r="BZ17" t="e">
            <v>#REF!</v>
          </cell>
        </row>
        <row r="18">
          <cell r="BY18">
            <v>3</v>
          </cell>
          <cell r="BZ18" t="e">
            <v>#REF!</v>
          </cell>
        </row>
        <row r="19">
          <cell r="BY19">
            <v>4</v>
          </cell>
          <cell r="BZ19" t="e">
            <v>#REF!</v>
          </cell>
        </row>
        <row r="20">
          <cell r="BY20">
            <v>5</v>
          </cell>
          <cell r="BZ20" t="e">
            <v>#REF!</v>
          </cell>
        </row>
        <row r="21">
          <cell r="BY21">
            <v>7</v>
          </cell>
          <cell r="BZ21" t="e">
            <v>#REF!</v>
          </cell>
        </row>
        <row r="22">
          <cell r="BY22">
            <v>8</v>
          </cell>
          <cell r="BZ22" t="e">
            <v>#REF!</v>
          </cell>
        </row>
        <row r="23">
          <cell r="BY23">
            <v>9</v>
          </cell>
          <cell r="BZ23" t="e">
            <v>#REF!</v>
          </cell>
        </row>
        <row r="24">
          <cell r="BY24">
            <v>10</v>
          </cell>
          <cell r="BZ24" t="e">
            <v>#REF!</v>
          </cell>
        </row>
        <row r="25">
          <cell r="BY25">
            <v>11</v>
          </cell>
          <cell r="BZ25" t="e">
            <v>#REF!</v>
          </cell>
        </row>
        <row r="26">
          <cell r="BY26">
            <v>12</v>
          </cell>
          <cell r="BZ26" t="e">
            <v>#REF!</v>
          </cell>
        </row>
        <row r="27">
          <cell r="BY27">
            <v>13</v>
          </cell>
          <cell r="BZ27" t="e">
            <v>#REF!</v>
          </cell>
        </row>
        <row r="28">
          <cell r="BY28">
            <v>14</v>
          </cell>
          <cell r="BZ28" t="e">
            <v>#REF!</v>
          </cell>
        </row>
        <row r="29">
          <cell r="BY29">
            <v>15</v>
          </cell>
          <cell r="BZ29" t="e">
            <v>#REF!</v>
          </cell>
        </row>
        <row r="30">
          <cell r="BY30">
            <v>16</v>
          </cell>
          <cell r="BZ30" t="e">
            <v>#REF!</v>
          </cell>
        </row>
        <row r="31">
          <cell r="BY31">
            <v>17</v>
          </cell>
          <cell r="BZ31" t="e">
            <v>#REF!</v>
          </cell>
        </row>
        <row r="32">
          <cell r="BY32">
            <v>18</v>
          </cell>
          <cell r="BZ32" t="e">
            <v>#REF!</v>
          </cell>
        </row>
        <row r="33">
          <cell r="BY33">
            <v>19</v>
          </cell>
          <cell r="BZ33" t="e">
            <v>#REF!</v>
          </cell>
        </row>
        <row r="34">
          <cell r="BY34">
            <v>20</v>
          </cell>
          <cell r="BZ34" t="e">
            <v>#REF!</v>
          </cell>
        </row>
        <row r="35">
          <cell r="BY35">
            <v>21</v>
          </cell>
          <cell r="BZ35" t="e">
            <v>#REF!</v>
          </cell>
        </row>
        <row r="36">
          <cell r="BY36">
            <v>22</v>
          </cell>
          <cell r="BZ36" t="e">
            <v>#REF!</v>
          </cell>
        </row>
        <row r="37">
          <cell r="BY37">
            <v>23</v>
          </cell>
          <cell r="BZ37" t="e">
            <v>#REF!</v>
          </cell>
        </row>
        <row r="38">
          <cell r="BY38">
            <v>24</v>
          </cell>
          <cell r="BZ38" t="e">
            <v>#REF!</v>
          </cell>
        </row>
        <row r="39">
          <cell r="BY39">
            <v>25</v>
          </cell>
          <cell r="BZ39" t="e">
            <v>#REF!</v>
          </cell>
        </row>
        <row r="40">
          <cell r="BY40">
            <v>26</v>
          </cell>
          <cell r="BZ40" t="e">
            <v>#REF!</v>
          </cell>
        </row>
        <row r="41">
          <cell r="BY41">
            <v>27</v>
          </cell>
          <cell r="BZ41" t="e">
            <v>#REF!</v>
          </cell>
        </row>
        <row r="42">
          <cell r="BY42">
            <v>28</v>
          </cell>
          <cell r="BZ42" t="e">
            <v>#REF!</v>
          </cell>
        </row>
        <row r="43">
          <cell r="BY43">
            <v>29</v>
          </cell>
          <cell r="BZ43" t="e">
            <v>#REF!</v>
          </cell>
        </row>
        <row r="44">
          <cell r="BY44">
            <v>30</v>
          </cell>
          <cell r="BZ44" t="e">
            <v>#REF!</v>
          </cell>
        </row>
        <row r="45">
          <cell r="BY45">
            <v>31</v>
          </cell>
          <cell r="BZ45" t="e">
            <v>#REF!</v>
          </cell>
        </row>
        <row r="46">
          <cell r="BY46">
            <v>32</v>
          </cell>
          <cell r="BZ46" t="e">
            <v>#REF!</v>
          </cell>
        </row>
        <row r="47">
          <cell r="BY47">
            <v>33</v>
          </cell>
          <cell r="BZ47" t="e">
            <v>#REF!</v>
          </cell>
        </row>
        <row r="48">
          <cell r="BY48">
            <v>34</v>
          </cell>
          <cell r="BZ48" t="e">
            <v>#REF!</v>
          </cell>
        </row>
        <row r="49">
          <cell r="BY49">
            <v>35</v>
          </cell>
          <cell r="BZ49" t="e">
            <v>#REF!</v>
          </cell>
        </row>
        <row r="50">
          <cell r="BY50">
            <v>36</v>
          </cell>
          <cell r="BZ50" t="e">
            <v>#REF!</v>
          </cell>
        </row>
        <row r="51">
          <cell r="BY51">
            <v>37</v>
          </cell>
          <cell r="BZ51" t="e">
            <v>#REF!</v>
          </cell>
        </row>
        <row r="52">
          <cell r="BY52">
            <v>38</v>
          </cell>
          <cell r="BZ52" t="e">
            <v>#REF!</v>
          </cell>
        </row>
        <row r="53">
          <cell r="BY53">
            <v>39</v>
          </cell>
          <cell r="BZ53" t="e">
            <v>#REF!</v>
          </cell>
        </row>
        <row r="54">
          <cell r="BY54">
            <v>40</v>
          </cell>
          <cell r="BZ54" t="e">
            <v>#REF!</v>
          </cell>
        </row>
        <row r="55">
          <cell r="BY55">
            <v>41</v>
          </cell>
          <cell r="BZ55" t="e">
            <v>#REF!</v>
          </cell>
        </row>
        <row r="56">
          <cell r="BY56">
            <v>43</v>
          </cell>
          <cell r="BZ56" t="e">
            <v>#REF!</v>
          </cell>
        </row>
        <row r="57">
          <cell r="BY57">
            <v>44</v>
          </cell>
          <cell r="BZ57" t="e">
            <v>#REF!</v>
          </cell>
        </row>
        <row r="58">
          <cell r="BY58">
            <v>45</v>
          </cell>
          <cell r="BZ58" t="e">
            <v>#REF!</v>
          </cell>
        </row>
        <row r="59">
          <cell r="BY59">
            <v>46</v>
          </cell>
          <cell r="BZ59" t="e">
            <v>#REF!</v>
          </cell>
        </row>
        <row r="60">
          <cell r="BY60">
            <v>47</v>
          </cell>
          <cell r="BZ60" t="e">
            <v>#REF!</v>
          </cell>
        </row>
        <row r="61">
          <cell r="BY61">
            <v>48</v>
          </cell>
          <cell r="BZ61" t="e">
            <v>#REF!</v>
          </cell>
        </row>
        <row r="62">
          <cell r="BY62">
            <v>49</v>
          </cell>
          <cell r="BZ62" t="e">
            <v>#REF!</v>
          </cell>
        </row>
        <row r="63">
          <cell r="BY63">
            <v>50</v>
          </cell>
          <cell r="BZ63" t="e">
            <v>#REF!</v>
          </cell>
        </row>
        <row r="64">
          <cell r="BY64">
            <v>51</v>
          </cell>
          <cell r="BZ64" t="e">
            <v>#REF!</v>
          </cell>
        </row>
        <row r="65">
          <cell r="BY65">
            <v>52</v>
          </cell>
          <cell r="BZ65" t="e">
            <v>#REF!</v>
          </cell>
        </row>
        <row r="66">
          <cell r="BY66">
            <v>53</v>
          </cell>
          <cell r="BZ66" t="e">
            <v>#REF!</v>
          </cell>
        </row>
        <row r="67">
          <cell r="BY67">
            <v>54</v>
          </cell>
          <cell r="BZ67">
            <v>2.4300000000000002</v>
          </cell>
        </row>
        <row r="68">
          <cell r="BY68">
            <v>55</v>
          </cell>
          <cell r="BZ68">
            <v>1.96</v>
          </cell>
        </row>
        <row r="69">
          <cell r="BY69">
            <v>56</v>
          </cell>
          <cell r="BZ69">
            <v>1.96</v>
          </cell>
        </row>
        <row r="70">
          <cell r="BY70">
            <v>57</v>
          </cell>
          <cell r="BZ70">
            <v>1.96</v>
          </cell>
        </row>
        <row r="71">
          <cell r="BY71">
            <v>58</v>
          </cell>
          <cell r="BZ71">
            <v>1.96</v>
          </cell>
        </row>
        <row r="72">
          <cell r="BY72">
            <v>59</v>
          </cell>
          <cell r="BZ72">
            <v>1.96</v>
          </cell>
        </row>
        <row r="73">
          <cell r="BY73">
            <v>60</v>
          </cell>
          <cell r="BZ73">
            <v>4.5599999999999996</v>
          </cell>
        </row>
        <row r="74">
          <cell r="BY74">
            <v>61</v>
          </cell>
          <cell r="BZ74">
            <v>5.21</v>
          </cell>
        </row>
        <row r="75">
          <cell r="BY75">
            <v>62</v>
          </cell>
          <cell r="BZ75">
            <v>4.96</v>
          </cell>
        </row>
        <row r="76">
          <cell r="BY76">
            <v>63</v>
          </cell>
          <cell r="BZ76">
            <v>1.86</v>
          </cell>
        </row>
        <row r="77">
          <cell r="BY77">
            <v>64</v>
          </cell>
          <cell r="BZ77">
            <v>1.96</v>
          </cell>
        </row>
        <row r="78">
          <cell r="BY78">
            <v>65</v>
          </cell>
          <cell r="BZ78">
            <v>1.96</v>
          </cell>
        </row>
        <row r="79">
          <cell r="BY79">
            <v>66</v>
          </cell>
          <cell r="BZ79">
            <v>1.96</v>
          </cell>
        </row>
        <row r="80">
          <cell r="BY80">
            <v>67</v>
          </cell>
          <cell r="BZ80">
            <v>4.76</v>
          </cell>
        </row>
      </sheetData>
      <sheetData sheetId="36"/>
      <sheetData sheetId="37">
        <row r="2">
          <cell r="A2">
            <v>1</v>
          </cell>
          <cell r="B2">
            <v>2061.4179999999997</v>
          </cell>
          <cell r="C2">
            <v>0.8</v>
          </cell>
          <cell r="D2">
            <v>2060.4179999999997</v>
          </cell>
        </row>
        <row r="3">
          <cell r="A3">
            <v>2</v>
          </cell>
          <cell r="B3">
            <v>2058.8779999999997</v>
          </cell>
          <cell r="C3">
            <v>1</v>
          </cell>
          <cell r="D3">
            <v>1</v>
          </cell>
        </row>
        <row r="4">
          <cell r="A4">
            <v>3</v>
          </cell>
          <cell r="B4">
            <v>2056.9470000000001</v>
          </cell>
          <cell r="C4">
            <v>1</v>
          </cell>
          <cell r="D4">
            <v>1</v>
          </cell>
        </row>
        <row r="5">
          <cell r="A5">
            <v>4</v>
          </cell>
          <cell r="B5">
            <v>2051.5299999999997</v>
          </cell>
          <cell r="C5">
            <v>1</v>
          </cell>
          <cell r="D5">
            <v>1</v>
          </cell>
        </row>
        <row r="6">
          <cell r="A6">
            <v>5</v>
          </cell>
          <cell r="B6">
            <v>2050.7159999999999</v>
          </cell>
          <cell r="C6">
            <v>1</v>
          </cell>
          <cell r="D6">
            <v>1</v>
          </cell>
        </row>
        <row r="7">
          <cell r="A7">
            <v>6</v>
          </cell>
          <cell r="B7">
            <v>2050.1949999999997</v>
          </cell>
          <cell r="C7">
            <v>1</v>
          </cell>
          <cell r="D7">
            <v>1</v>
          </cell>
        </row>
        <row r="8">
          <cell r="A8">
            <v>7</v>
          </cell>
          <cell r="B8">
            <v>2049.643</v>
          </cell>
          <cell r="C8">
            <v>1.1000000000000001</v>
          </cell>
          <cell r="D8">
            <v>2048.3429999999998</v>
          </cell>
        </row>
        <row r="9">
          <cell r="A9">
            <v>8</v>
          </cell>
          <cell r="B9">
            <v>2049.4290000000001</v>
          </cell>
          <cell r="C9">
            <v>1.2</v>
          </cell>
          <cell r="D9">
            <v>1.1999998092651367</v>
          </cell>
        </row>
        <row r="10">
          <cell r="A10">
            <v>9</v>
          </cell>
          <cell r="B10">
            <v>2054.547</v>
          </cell>
          <cell r="C10">
            <v>1.2</v>
          </cell>
          <cell r="D10">
            <v>2053.1469999999999</v>
          </cell>
        </row>
        <row r="11">
          <cell r="A11">
            <v>10</v>
          </cell>
          <cell r="B11">
            <v>2054.0320000000002</v>
          </cell>
          <cell r="C11">
            <v>1.2</v>
          </cell>
          <cell r="D11">
            <v>2052.6320000000001</v>
          </cell>
        </row>
        <row r="12">
          <cell r="A12">
            <v>11</v>
          </cell>
          <cell r="B12">
            <v>2054.076</v>
          </cell>
          <cell r="C12">
            <v>1.2</v>
          </cell>
          <cell r="D12">
            <v>2052.6759999999999</v>
          </cell>
        </row>
        <row r="13">
          <cell r="A13">
            <v>12</v>
          </cell>
          <cell r="B13">
            <v>2052.81</v>
          </cell>
          <cell r="C13">
            <v>1.2</v>
          </cell>
          <cell r="D13">
            <v>2051.41</v>
          </cell>
        </row>
        <row r="14">
          <cell r="A14">
            <v>13</v>
          </cell>
          <cell r="B14">
            <v>2052.2600000000002</v>
          </cell>
          <cell r="C14">
            <v>1.2</v>
          </cell>
          <cell r="D14">
            <v>2050.86</v>
          </cell>
        </row>
        <row r="15">
          <cell r="A15">
            <v>14</v>
          </cell>
          <cell r="B15">
            <v>2052.2150000000001</v>
          </cell>
          <cell r="C15">
            <v>1.2</v>
          </cell>
          <cell r="D15">
            <v>2050.8150000000001</v>
          </cell>
        </row>
        <row r="16">
          <cell r="A16">
            <v>15</v>
          </cell>
          <cell r="B16">
            <v>2054.59</v>
          </cell>
          <cell r="C16">
            <v>1.2</v>
          </cell>
          <cell r="D16">
            <v>2053.19</v>
          </cell>
        </row>
        <row r="17">
          <cell r="A17">
            <v>16</v>
          </cell>
          <cell r="B17">
            <v>2051.4470000000001</v>
          </cell>
          <cell r="C17">
            <v>1.2</v>
          </cell>
          <cell r="D17">
            <v>2050.047</v>
          </cell>
        </row>
        <row r="18">
          <cell r="A18">
            <v>17</v>
          </cell>
          <cell r="B18">
            <v>2045.7090000000001</v>
          </cell>
          <cell r="C18">
            <v>1.6</v>
          </cell>
          <cell r="D18">
            <v>2043.9089999999999</v>
          </cell>
        </row>
        <row r="19">
          <cell r="A19">
            <v>18</v>
          </cell>
          <cell r="B19">
            <v>2039.538</v>
          </cell>
          <cell r="C19">
            <v>1.4</v>
          </cell>
          <cell r="D19">
            <v>1.3999996185302734</v>
          </cell>
        </row>
        <row r="20">
          <cell r="A20">
            <v>19</v>
          </cell>
          <cell r="B20">
            <v>2039.0309999999999</v>
          </cell>
          <cell r="C20">
            <v>1.6</v>
          </cell>
          <cell r="D20">
            <v>2037.231</v>
          </cell>
        </row>
        <row r="21">
          <cell r="A21">
            <v>20</v>
          </cell>
          <cell r="B21">
            <v>2032.08</v>
          </cell>
          <cell r="C21">
            <v>1.3</v>
          </cell>
          <cell r="D21">
            <v>2030.58</v>
          </cell>
        </row>
        <row r="22">
          <cell r="A22">
            <v>21</v>
          </cell>
          <cell r="B22">
            <v>2030.537</v>
          </cell>
          <cell r="C22">
            <v>1.3</v>
          </cell>
          <cell r="D22">
            <v>1.2999992370605469</v>
          </cell>
        </row>
        <row r="23">
          <cell r="A23">
            <v>22</v>
          </cell>
          <cell r="B23">
            <v>2027.8409999999999</v>
          </cell>
          <cell r="C23">
            <v>1.55</v>
          </cell>
          <cell r="D23">
            <v>2026.0909999999999</v>
          </cell>
        </row>
        <row r="24">
          <cell r="A24">
            <v>23</v>
          </cell>
          <cell r="B24">
            <v>2022.6489999999999</v>
          </cell>
          <cell r="C24">
            <v>2.4</v>
          </cell>
          <cell r="D24">
            <v>2020.049</v>
          </cell>
        </row>
        <row r="25">
          <cell r="A25">
            <v>24</v>
          </cell>
          <cell r="B25">
            <v>2020.3429999999998</v>
          </cell>
          <cell r="C25">
            <v>2.1</v>
          </cell>
          <cell r="D25">
            <v>2018.0429999999999</v>
          </cell>
        </row>
        <row r="26">
          <cell r="A26">
            <v>25</v>
          </cell>
          <cell r="B26">
            <v>2021.9169999999999</v>
          </cell>
          <cell r="C26">
            <v>1.6</v>
          </cell>
          <cell r="D26">
            <v>1.5999994277954102</v>
          </cell>
        </row>
        <row r="27">
          <cell r="A27">
            <v>26</v>
          </cell>
          <cell r="B27">
            <v>2021.749</v>
          </cell>
          <cell r="C27">
            <v>1</v>
          </cell>
          <cell r="D27">
            <v>2020.549</v>
          </cell>
        </row>
        <row r="28">
          <cell r="A28">
            <v>27</v>
          </cell>
          <cell r="B28">
            <v>2024.3969999999999</v>
          </cell>
          <cell r="C28">
            <v>1</v>
          </cell>
          <cell r="D28">
            <v>1</v>
          </cell>
        </row>
        <row r="29">
          <cell r="A29">
            <v>28</v>
          </cell>
          <cell r="B29">
            <v>2030.952</v>
          </cell>
          <cell r="C29">
            <v>0.8</v>
          </cell>
          <cell r="D29">
            <v>0.79999971389770508</v>
          </cell>
        </row>
        <row r="30">
          <cell r="A30">
            <v>29</v>
          </cell>
          <cell r="B30">
            <v>2048.1419999999998</v>
          </cell>
          <cell r="C30">
            <v>1</v>
          </cell>
          <cell r="D30">
            <v>1</v>
          </cell>
        </row>
        <row r="31">
          <cell r="A31">
            <v>30</v>
          </cell>
          <cell r="B31">
            <v>2042.62</v>
          </cell>
          <cell r="C31">
            <v>1</v>
          </cell>
          <cell r="D31">
            <v>1</v>
          </cell>
        </row>
        <row r="32">
          <cell r="A32">
            <v>31</v>
          </cell>
          <cell r="B32">
            <v>2041.623</v>
          </cell>
          <cell r="C32">
            <v>1</v>
          </cell>
          <cell r="D32">
            <v>1</v>
          </cell>
        </row>
        <row r="33">
          <cell r="A33">
            <v>32</v>
          </cell>
          <cell r="B33">
            <v>2032.08</v>
          </cell>
          <cell r="C33">
            <v>1</v>
          </cell>
          <cell r="D33">
            <v>1</v>
          </cell>
        </row>
        <row r="34">
          <cell r="A34">
            <v>33</v>
          </cell>
          <cell r="B34">
            <v>2042.4289999999999</v>
          </cell>
          <cell r="C34">
            <v>1.35</v>
          </cell>
          <cell r="D34">
            <v>2040.8789999999999</v>
          </cell>
        </row>
        <row r="35">
          <cell r="A35">
            <v>34</v>
          </cell>
          <cell r="B35">
            <v>2041.5329999999999</v>
          </cell>
          <cell r="C35">
            <v>1.6</v>
          </cell>
          <cell r="D35">
            <v>2039.7329999999999</v>
          </cell>
        </row>
        <row r="36">
          <cell r="A36">
            <v>35</v>
          </cell>
          <cell r="B36">
            <v>2040.547</v>
          </cell>
          <cell r="C36">
            <v>1.6500000000000001</v>
          </cell>
          <cell r="D36">
            <v>2038.6970000000001</v>
          </cell>
        </row>
        <row r="37">
          <cell r="A37">
            <v>36</v>
          </cell>
          <cell r="B37">
            <v>2036.4369999999999</v>
          </cell>
          <cell r="C37">
            <v>1.9000000000000001</v>
          </cell>
          <cell r="D37">
            <v>2034.337</v>
          </cell>
        </row>
        <row r="38">
          <cell r="A38">
            <v>37</v>
          </cell>
          <cell r="B38">
            <v>2030.7049999999999</v>
          </cell>
          <cell r="C38">
            <v>2.5999999999999996</v>
          </cell>
          <cell r="D38">
            <v>2027.905</v>
          </cell>
        </row>
        <row r="39">
          <cell r="A39">
            <v>38</v>
          </cell>
          <cell r="B39">
            <v>2027.2269999999999</v>
          </cell>
          <cell r="C39">
            <v>2.0999999999999996</v>
          </cell>
          <cell r="D39">
            <v>2024.9269999999999</v>
          </cell>
        </row>
        <row r="40">
          <cell r="A40">
            <v>39</v>
          </cell>
          <cell r="B40">
            <v>2023.402</v>
          </cell>
          <cell r="C40">
            <v>2.0999999999999996</v>
          </cell>
          <cell r="D40">
            <v>2021.1020000000001</v>
          </cell>
        </row>
        <row r="41">
          <cell r="A41">
            <v>40</v>
          </cell>
          <cell r="B41">
            <v>2019.08</v>
          </cell>
          <cell r="C41">
            <v>1.8</v>
          </cell>
          <cell r="D41">
            <v>2017.08</v>
          </cell>
        </row>
        <row r="42">
          <cell r="A42">
            <v>41</v>
          </cell>
          <cell r="B42">
            <v>2035.8150000000001</v>
          </cell>
          <cell r="C42">
            <v>1.7</v>
          </cell>
          <cell r="D42">
            <v>2033.915</v>
          </cell>
        </row>
        <row r="43">
          <cell r="A43">
            <v>42</v>
          </cell>
          <cell r="B43">
            <v>2033.364</v>
          </cell>
          <cell r="C43">
            <v>0.8</v>
          </cell>
          <cell r="D43">
            <v>2032.364</v>
          </cell>
        </row>
        <row r="44">
          <cell r="A44">
            <v>43</v>
          </cell>
          <cell r="B44">
            <v>2033.0059999999999</v>
          </cell>
          <cell r="C44">
            <v>1.4000000000000001</v>
          </cell>
          <cell r="D44">
            <v>2031.4059999999999</v>
          </cell>
        </row>
        <row r="45">
          <cell r="A45">
            <v>44</v>
          </cell>
          <cell r="B45">
            <v>2032.749</v>
          </cell>
          <cell r="C45">
            <v>1.3</v>
          </cell>
          <cell r="D45">
            <v>2031.249</v>
          </cell>
        </row>
        <row r="46">
          <cell r="A46">
            <v>45</v>
          </cell>
          <cell r="B46">
            <v>2029.8619999999999</v>
          </cell>
          <cell r="C46">
            <v>2</v>
          </cell>
          <cell r="D46">
            <v>2027.6619999999998</v>
          </cell>
        </row>
        <row r="47">
          <cell r="A47">
            <v>46</v>
          </cell>
          <cell r="B47">
            <v>2013.788</v>
          </cell>
          <cell r="C47">
            <v>1.5</v>
          </cell>
          <cell r="D47">
            <v>2012.088</v>
          </cell>
        </row>
        <row r="48">
          <cell r="A48">
            <v>47</v>
          </cell>
          <cell r="B48">
            <v>2012.019</v>
          </cell>
          <cell r="C48">
            <v>1.3</v>
          </cell>
          <cell r="D48">
            <v>1.2999992370605469</v>
          </cell>
        </row>
        <row r="49">
          <cell r="A49">
            <v>48</v>
          </cell>
          <cell r="B49">
            <v>2012.1289999999999</v>
          </cell>
          <cell r="C49">
            <v>1.2</v>
          </cell>
          <cell r="D49">
            <v>2010.7289999999998</v>
          </cell>
        </row>
        <row r="50">
          <cell r="A50">
            <v>49</v>
          </cell>
          <cell r="B50">
            <v>2013.2529999999999</v>
          </cell>
          <cell r="C50">
            <v>1.2</v>
          </cell>
          <cell r="D50">
            <v>2011.8529999999998</v>
          </cell>
        </row>
        <row r="51">
          <cell r="A51">
            <v>50</v>
          </cell>
          <cell r="B51">
            <v>2009.8869999999999</v>
          </cell>
          <cell r="C51">
            <v>1.2</v>
          </cell>
          <cell r="D51">
            <v>2008.4869999999999</v>
          </cell>
        </row>
        <row r="52">
          <cell r="A52">
            <v>51</v>
          </cell>
          <cell r="B52">
            <v>2008.575</v>
          </cell>
          <cell r="C52">
            <v>1.2</v>
          </cell>
          <cell r="D52">
            <v>2007.175</v>
          </cell>
        </row>
        <row r="53">
          <cell r="A53">
            <v>52</v>
          </cell>
          <cell r="B53">
            <v>2009.0219999999999</v>
          </cell>
          <cell r="C53">
            <v>1.75</v>
          </cell>
          <cell r="D53">
            <v>2007.0719999999999</v>
          </cell>
        </row>
        <row r="54">
          <cell r="A54">
            <v>53</v>
          </cell>
          <cell r="B54">
            <v>2007.6859999999999</v>
          </cell>
          <cell r="C54">
            <v>1.8</v>
          </cell>
          <cell r="D54">
            <v>2005.6859999999999</v>
          </cell>
        </row>
        <row r="55">
          <cell r="A55">
            <v>54</v>
          </cell>
          <cell r="B55">
            <v>2006.011</v>
          </cell>
          <cell r="C55">
            <v>1.8</v>
          </cell>
          <cell r="D55">
            <v>2004.011</v>
          </cell>
        </row>
        <row r="56">
          <cell r="A56">
            <v>55</v>
          </cell>
          <cell r="B56">
            <v>1996.154</v>
          </cell>
          <cell r="C56">
            <v>1.3</v>
          </cell>
          <cell r="D56">
            <v>1994.654</v>
          </cell>
        </row>
        <row r="57">
          <cell r="A57">
            <v>56</v>
          </cell>
          <cell r="B57">
            <v>1992.136</v>
          </cell>
          <cell r="C57">
            <v>1.3</v>
          </cell>
          <cell r="D57">
            <v>1990.636</v>
          </cell>
        </row>
        <row r="58">
          <cell r="A58">
            <v>57</v>
          </cell>
          <cell r="B58">
            <v>1989.35</v>
          </cell>
          <cell r="C58">
            <v>1.3</v>
          </cell>
          <cell r="D58">
            <v>1.2999992370605469</v>
          </cell>
        </row>
        <row r="59">
          <cell r="A59">
            <v>58</v>
          </cell>
          <cell r="B59">
            <v>1985.114</v>
          </cell>
          <cell r="C59">
            <v>1.3</v>
          </cell>
          <cell r="D59">
            <v>1.2999992370605469</v>
          </cell>
        </row>
        <row r="60">
          <cell r="A60">
            <v>59</v>
          </cell>
          <cell r="B60">
            <v>1983.3679999999999</v>
          </cell>
          <cell r="C60">
            <v>1.3</v>
          </cell>
          <cell r="D60">
            <v>1.2999992370605469</v>
          </cell>
        </row>
        <row r="61">
          <cell r="A61">
            <v>60</v>
          </cell>
          <cell r="B61">
            <v>1970.5139999999999</v>
          </cell>
          <cell r="C61">
            <v>1.3</v>
          </cell>
          <cell r="D61">
            <v>1.2999992370605469</v>
          </cell>
        </row>
        <row r="62">
          <cell r="A62">
            <v>61</v>
          </cell>
          <cell r="B62">
            <v>1966.393</v>
          </cell>
          <cell r="C62">
            <v>1.3</v>
          </cell>
          <cell r="D62">
            <v>1.2999992370605469</v>
          </cell>
        </row>
        <row r="63">
          <cell r="A63">
            <v>62</v>
          </cell>
          <cell r="B63">
            <v>1961.1979999999999</v>
          </cell>
          <cell r="C63">
            <v>1.3</v>
          </cell>
          <cell r="D63">
            <v>1.2999992370605469</v>
          </cell>
        </row>
        <row r="64">
          <cell r="A64">
            <v>63</v>
          </cell>
          <cell r="B64">
            <v>1955.866</v>
          </cell>
          <cell r="C64">
            <v>1.3</v>
          </cell>
          <cell r="D64">
            <v>1.2999992370605469</v>
          </cell>
        </row>
        <row r="65">
          <cell r="A65">
            <v>64</v>
          </cell>
          <cell r="B65">
            <v>1954.1769999999999</v>
          </cell>
          <cell r="C65">
            <v>1.3</v>
          </cell>
        </row>
        <row r="66">
          <cell r="A66">
            <v>65</v>
          </cell>
          <cell r="B66">
            <v>1953.194</v>
          </cell>
          <cell r="C66">
            <v>1.3</v>
          </cell>
        </row>
        <row r="67">
          <cell r="A67">
            <v>66</v>
          </cell>
          <cell r="B67">
            <v>1951.8029999999999</v>
          </cell>
          <cell r="C67">
            <v>1.3</v>
          </cell>
        </row>
        <row r="68">
          <cell r="A68">
            <v>67</v>
          </cell>
          <cell r="B68">
            <v>1949.9679999999998</v>
          </cell>
          <cell r="C68">
            <v>1.4000000000000001</v>
          </cell>
        </row>
        <row r="69">
          <cell r="A69" t="str">
            <v>E1</v>
          </cell>
          <cell r="B69">
            <v>1942.3239999999998</v>
          </cell>
          <cell r="C69">
            <v>-0.2</v>
          </cell>
        </row>
        <row r="70">
          <cell r="A70">
            <v>68</v>
          </cell>
          <cell r="B70">
            <v>2058.44</v>
          </cell>
          <cell r="C70">
            <v>1</v>
          </cell>
          <cell r="D70">
            <v>2057.44</v>
          </cell>
        </row>
        <row r="71">
          <cell r="A71">
            <v>69</v>
          </cell>
          <cell r="B71">
            <v>2051.9499999999998</v>
          </cell>
          <cell r="C71">
            <v>1</v>
          </cell>
          <cell r="D71">
            <v>2050.9499999999998</v>
          </cell>
        </row>
      </sheetData>
      <sheetData sheetId="38"/>
      <sheetData sheetId="39"/>
      <sheetData sheetId="4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uadrillas"/>
      <sheetName val="ANALISIS"/>
      <sheetName val="precios"/>
      <sheetName val="paraiso"/>
      <sheetName val="No.3"/>
      <sheetName val="rend"/>
      <sheetName val="programacion"/>
      <sheetName val="Insum"/>
      <sheetName val="PU"/>
      <sheetName val="I.D.R.D. - 2008"/>
      <sheetName val="No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Analisis"/>
      <sheetName val="Precios"/>
      <sheetName val="Materiales"/>
    </sheetNames>
    <sheetDataSet>
      <sheetData sheetId="0"/>
      <sheetData sheetId="1"/>
      <sheetData sheetId="2">
        <row r="1">
          <cell r="A1" t="str">
            <v>CODIGO</v>
          </cell>
          <cell r="B1" t="str">
            <v>MATERIAL</v>
          </cell>
          <cell r="C1" t="str">
            <v>UNIDAD</v>
          </cell>
          <cell r="D1" t="str">
            <v>V/UNITARIO</v>
          </cell>
        </row>
        <row r="2">
          <cell r="A2" t="str">
            <v>INT-TIM</v>
          </cell>
          <cell r="B2" t="str">
            <v>Interruptor Timbre LUMINEX</v>
          </cell>
          <cell r="C2" t="str">
            <v>Un</v>
          </cell>
          <cell r="D2">
            <v>8600</v>
          </cell>
        </row>
        <row r="3">
          <cell r="A3" t="str">
            <v>INT-C</v>
          </cell>
          <cell r="B3" t="str">
            <v>Interruptor Conmutable LUMINEX</v>
          </cell>
          <cell r="C3" t="str">
            <v>Un</v>
          </cell>
          <cell r="D3">
            <v>4500</v>
          </cell>
        </row>
        <row r="4">
          <cell r="A4" t="str">
            <v>INT-CD</v>
          </cell>
          <cell r="B4" t="str">
            <v>Interruptor Conmutable Doble LUMINEX</v>
          </cell>
          <cell r="C4" t="str">
            <v>Un</v>
          </cell>
          <cell r="D4">
            <v>0</v>
          </cell>
        </row>
        <row r="5">
          <cell r="A5" t="str">
            <v>INT-CT</v>
          </cell>
          <cell r="B5" t="str">
            <v>Interruptor Conmutable Triple LUMINEX</v>
          </cell>
          <cell r="C5" t="str">
            <v>Un</v>
          </cell>
          <cell r="D5">
            <v>4961</v>
          </cell>
        </row>
        <row r="6">
          <cell r="A6" t="str">
            <v>INT-SP</v>
          </cell>
          <cell r="B6" t="str">
            <v>Interruptor Sensor de Proximidad</v>
          </cell>
          <cell r="C6" t="str">
            <v>Un</v>
          </cell>
          <cell r="D6">
            <v>48000</v>
          </cell>
        </row>
        <row r="7">
          <cell r="A7" t="str">
            <v>INT-DIM</v>
          </cell>
          <cell r="B7" t="str">
            <v>Interruptor Dimmer Sencillo LUMINEX</v>
          </cell>
          <cell r="C7" t="str">
            <v>Un</v>
          </cell>
          <cell r="D7">
            <v>24398</v>
          </cell>
        </row>
        <row r="8">
          <cell r="A8" t="str">
            <v>INT-D</v>
          </cell>
          <cell r="B8" t="str">
            <v>Interruptor Doble LUMINEX</v>
          </cell>
          <cell r="C8" t="str">
            <v>Un</v>
          </cell>
          <cell r="D8">
            <v>5500</v>
          </cell>
        </row>
        <row r="9">
          <cell r="A9" t="str">
            <v>INT-S</v>
          </cell>
          <cell r="B9" t="str">
            <v>Interruptor Sencillo LUMINEX</v>
          </cell>
          <cell r="C9" t="str">
            <v>Un</v>
          </cell>
          <cell r="D9">
            <v>6500</v>
          </cell>
        </row>
        <row r="10">
          <cell r="A10" t="str">
            <v>INT-T</v>
          </cell>
          <cell r="B10" t="str">
            <v>Interruptor Triple LUMINEX</v>
          </cell>
          <cell r="C10" t="str">
            <v>Un</v>
          </cell>
          <cell r="D10">
            <v>14495</v>
          </cell>
        </row>
        <row r="11">
          <cell r="A11" t="str">
            <v>INT-S+T</v>
          </cell>
          <cell r="B11" t="str">
            <v>Interruptor Sencillo + Tomacorriente LUMINEX</v>
          </cell>
          <cell r="C11" t="str">
            <v>Un</v>
          </cell>
          <cell r="D11">
            <v>8731</v>
          </cell>
        </row>
        <row r="12">
          <cell r="A12" t="str">
            <v>TOMA-DPTP</v>
          </cell>
          <cell r="B12" t="str">
            <v>Toma Corriente de  piso con polo a tierra</v>
          </cell>
          <cell r="C12" t="str">
            <v>Un</v>
          </cell>
          <cell r="D12">
            <v>0</v>
          </cell>
        </row>
        <row r="13">
          <cell r="A13" t="str">
            <v>TOMA-DPT</v>
          </cell>
          <cell r="B13" t="str">
            <v>Toma Corriente Doble Polo a Tierra LUMINEX</v>
          </cell>
          <cell r="C13" t="str">
            <v>Un</v>
          </cell>
          <cell r="D13">
            <v>7000</v>
          </cell>
        </row>
        <row r="14">
          <cell r="A14" t="str">
            <v>TOMA-DPTA</v>
          </cell>
          <cell r="B14" t="str">
            <v>Toma Corriente Doble Polo a Tierra Aislado Tipo Leviton</v>
          </cell>
          <cell r="C14" t="str">
            <v>Un</v>
          </cell>
          <cell r="D14">
            <v>22000</v>
          </cell>
        </row>
        <row r="15">
          <cell r="A15" t="str">
            <v>TOMA-SPT</v>
          </cell>
          <cell r="B15" t="str">
            <v>Toma Corriente Sencillo AVE</v>
          </cell>
          <cell r="C15" t="str">
            <v>Un</v>
          </cell>
          <cell r="D15">
            <v>1010</v>
          </cell>
        </row>
        <row r="16">
          <cell r="A16" t="str">
            <v>TOMA-E50</v>
          </cell>
          <cell r="B16" t="str">
            <v>Toma Pata Trabada 20 Amperios LUMINEX</v>
          </cell>
          <cell r="C16" t="str">
            <v>Un</v>
          </cell>
          <cell r="D16">
            <v>4600</v>
          </cell>
        </row>
        <row r="17">
          <cell r="A17" t="str">
            <v>TOMA-PT</v>
          </cell>
          <cell r="B17" t="str">
            <v>Toma Pata Trifilar LUMINEX</v>
          </cell>
          <cell r="C17" t="str">
            <v>Un</v>
          </cell>
          <cell r="D17">
            <v>3770</v>
          </cell>
        </row>
        <row r="18">
          <cell r="A18" t="str">
            <v>TOMA-SON</v>
          </cell>
          <cell r="B18" t="str">
            <v>Toma Sonido</v>
          </cell>
          <cell r="C18" t="str">
            <v>Un</v>
          </cell>
          <cell r="D18">
            <v>3770</v>
          </cell>
        </row>
        <row r="19">
          <cell r="A19" t="str">
            <v>TOMA-TEL</v>
          </cell>
          <cell r="B19" t="str">
            <v>Toma Telefonica Duplex LUMINEX</v>
          </cell>
          <cell r="C19" t="str">
            <v>Un</v>
          </cell>
          <cell r="D19">
            <v>5000</v>
          </cell>
        </row>
        <row r="20">
          <cell r="A20" t="str">
            <v>TOMA-TV</v>
          </cell>
          <cell r="B20" t="str">
            <v>Toma Coaxial LUMINEX</v>
          </cell>
          <cell r="C20" t="str">
            <v>Un</v>
          </cell>
          <cell r="D20">
            <v>3600</v>
          </cell>
        </row>
        <row r="21">
          <cell r="A21" t="str">
            <v>TOMA-TRI 50A</v>
          </cell>
          <cell r="B21" t="str">
            <v>Toma Trifasico 50 A</v>
          </cell>
          <cell r="C21" t="str">
            <v>Un</v>
          </cell>
          <cell r="D21">
            <v>30000</v>
          </cell>
        </row>
        <row r="22">
          <cell r="A22" t="str">
            <v>CAJA-10X10</v>
          </cell>
          <cell r="B22" t="str">
            <v>Caja Metálica 10"x10"x4"</v>
          </cell>
          <cell r="C22" t="str">
            <v>Un</v>
          </cell>
          <cell r="D22">
            <v>1960</v>
          </cell>
        </row>
        <row r="23">
          <cell r="A23" t="str">
            <v>CAJA-2X4</v>
          </cell>
          <cell r="B23" t="str">
            <v>Caja Metálica 2"x4"</v>
          </cell>
          <cell r="C23" t="str">
            <v>Un</v>
          </cell>
          <cell r="D23">
            <v>1000</v>
          </cell>
        </row>
        <row r="24">
          <cell r="A24" t="str">
            <v>CAJA-4X4</v>
          </cell>
          <cell r="B24" t="str">
            <v>Caja Metálica 4"x4"</v>
          </cell>
          <cell r="C24" t="str">
            <v>Un</v>
          </cell>
          <cell r="D24">
            <v>1300</v>
          </cell>
        </row>
        <row r="25">
          <cell r="A25" t="str">
            <v>CAJA-5X5</v>
          </cell>
          <cell r="B25" t="str">
            <v>Caja Metálica 5"x5"</v>
          </cell>
          <cell r="C25" t="str">
            <v>Un</v>
          </cell>
          <cell r="D25">
            <v>5558</v>
          </cell>
        </row>
        <row r="26">
          <cell r="A26" t="str">
            <v>CAJA-6X6</v>
          </cell>
          <cell r="B26" t="str">
            <v>Caja Metálica 6"x6"</v>
          </cell>
          <cell r="C26" t="str">
            <v>Un</v>
          </cell>
          <cell r="D26">
            <v>7119</v>
          </cell>
        </row>
        <row r="27">
          <cell r="A27" t="str">
            <v>CAJA-OCT</v>
          </cell>
          <cell r="B27" t="str">
            <v>Caja Hexagonal</v>
          </cell>
          <cell r="C27" t="str">
            <v>Un</v>
          </cell>
          <cell r="D27">
            <v>1200</v>
          </cell>
        </row>
        <row r="28">
          <cell r="A28" t="str">
            <v>CAJA-C1</v>
          </cell>
          <cell r="B28" t="str">
            <v>Caja Para un Contador</v>
          </cell>
          <cell r="C28" t="str">
            <v>Un</v>
          </cell>
          <cell r="D28">
            <v>25259</v>
          </cell>
        </row>
        <row r="29">
          <cell r="A29" t="str">
            <v>CAJA-C2</v>
          </cell>
          <cell r="B29" t="str">
            <v>Caja Para dos Contador</v>
          </cell>
          <cell r="C29" t="str">
            <v>Un</v>
          </cell>
          <cell r="D29">
            <v>38052</v>
          </cell>
        </row>
        <row r="30">
          <cell r="A30" t="str">
            <v>CAJA-C3</v>
          </cell>
          <cell r="B30" t="str">
            <v>Caja Para tres Contador</v>
          </cell>
          <cell r="C30" t="str">
            <v>Un</v>
          </cell>
          <cell r="D30">
            <v>69047</v>
          </cell>
        </row>
        <row r="31">
          <cell r="A31" t="str">
            <v>CAJA-0.9</v>
          </cell>
          <cell r="B31" t="str">
            <v>Caja Metálica 0.9x0.6x0.12</v>
          </cell>
          <cell r="C31" t="str">
            <v>Un</v>
          </cell>
          <cell r="D31">
            <v>58000</v>
          </cell>
        </row>
        <row r="32">
          <cell r="A32" t="str">
            <v>TAPA-4X4</v>
          </cell>
          <cell r="B32" t="str">
            <v>Tapa Metalica Ciega 4"x4"</v>
          </cell>
          <cell r="C32" t="str">
            <v>Un</v>
          </cell>
          <cell r="D32">
            <v>400</v>
          </cell>
        </row>
        <row r="33">
          <cell r="A33" t="str">
            <v>REG-150</v>
          </cell>
          <cell r="B33" t="str">
            <v>Regleta 150 pares</v>
          </cell>
          <cell r="C33" t="str">
            <v>Un</v>
          </cell>
          <cell r="D33">
            <v>55000</v>
          </cell>
        </row>
        <row r="34">
          <cell r="A34" t="str">
            <v>PROT-12</v>
          </cell>
          <cell r="B34" t="str">
            <v>Protección telefonicas 12 pares</v>
          </cell>
          <cell r="C34" t="str">
            <v>Un</v>
          </cell>
          <cell r="D34">
            <v>190000</v>
          </cell>
        </row>
        <row r="35">
          <cell r="A35" t="str">
            <v>STRIP-10</v>
          </cell>
          <cell r="B35" t="str">
            <v>Strip telefonico 10 pares</v>
          </cell>
          <cell r="C35" t="str">
            <v>Un</v>
          </cell>
          <cell r="D35">
            <v>43417</v>
          </cell>
        </row>
        <row r="36">
          <cell r="A36" t="str">
            <v>STRIP-100</v>
          </cell>
          <cell r="B36" t="str">
            <v>Strip telefonico 100 pares</v>
          </cell>
          <cell r="C36" t="str">
            <v>Un</v>
          </cell>
          <cell r="D36">
            <v>74110</v>
          </cell>
        </row>
        <row r="37">
          <cell r="A37" t="str">
            <v>STRIP-200</v>
          </cell>
          <cell r="B37" t="str">
            <v>Strip telefonico 200 pares</v>
          </cell>
          <cell r="C37" t="str">
            <v>Un</v>
          </cell>
          <cell r="D37">
            <v>147792</v>
          </cell>
        </row>
        <row r="38">
          <cell r="A38" t="str">
            <v>STRIP-20</v>
          </cell>
          <cell r="B38" t="str">
            <v>Strip telefonico 20 pares</v>
          </cell>
          <cell r="C38" t="str">
            <v>Un</v>
          </cell>
          <cell r="D38">
            <v>43417</v>
          </cell>
        </row>
        <row r="39">
          <cell r="A39" t="str">
            <v>STRIP-30</v>
          </cell>
          <cell r="B39" t="str">
            <v>Strip telefonico 30 pares</v>
          </cell>
          <cell r="C39" t="str">
            <v>Un</v>
          </cell>
          <cell r="D39">
            <v>54000</v>
          </cell>
        </row>
        <row r="40">
          <cell r="A40" t="str">
            <v>STRIP-40</v>
          </cell>
          <cell r="B40" t="str">
            <v>Strip telefonico 40 pares</v>
          </cell>
          <cell r="C40" t="str">
            <v>Un</v>
          </cell>
          <cell r="D40">
            <v>180000</v>
          </cell>
        </row>
        <row r="41">
          <cell r="A41" t="str">
            <v>STRIP-60</v>
          </cell>
          <cell r="B41" t="str">
            <v>Strip telefonico 60 pares</v>
          </cell>
          <cell r="C41" t="str">
            <v>Un</v>
          </cell>
          <cell r="D41">
            <v>89032</v>
          </cell>
        </row>
        <row r="42">
          <cell r="A42" t="str">
            <v>STRIP-8</v>
          </cell>
          <cell r="B42" t="str">
            <v>Strip telefonico 8 pares</v>
          </cell>
          <cell r="C42" t="str">
            <v>Un</v>
          </cell>
          <cell r="D42">
            <v>43417</v>
          </cell>
        </row>
        <row r="43">
          <cell r="A43" t="str">
            <v>STRIP-80</v>
          </cell>
          <cell r="B43" t="str">
            <v>Strip telefonico 80 pares</v>
          </cell>
          <cell r="C43" t="str">
            <v>Un</v>
          </cell>
          <cell r="D43">
            <v>59439</v>
          </cell>
        </row>
        <row r="44">
          <cell r="A44" t="str">
            <v>CITOF</v>
          </cell>
          <cell r="B44" t="str">
            <v>Citofono TECNELEC</v>
          </cell>
          <cell r="C44" t="str">
            <v>Un</v>
          </cell>
          <cell r="D44">
            <v>50000</v>
          </cell>
        </row>
        <row r="45">
          <cell r="A45" t="str">
            <v>CONS-S20</v>
          </cell>
          <cell r="B45" t="str">
            <v>Consola Sobreponer 20 puntos TECNELEC</v>
          </cell>
          <cell r="C45" t="str">
            <v>Un</v>
          </cell>
          <cell r="D45">
            <v>625342</v>
          </cell>
        </row>
        <row r="46">
          <cell r="A46" t="str">
            <v>CONS-S24</v>
          </cell>
          <cell r="B46" t="str">
            <v>Consola Sobreponer 24 puntos TECNELEC</v>
          </cell>
          <cell r="C46" t="str">
            <v>Un</v>
          </cell>
          <cell r="D46">
            <v>681139</v>
          </cell>
        </row>
        <row r="47">
          <cell r="A47" t="str">
            <v>CONS-S32</v>
          </cell>
          <cell r="B47" t="str">
            <v>Consola Sobreponer 32 puntos TECNELEC</v>
          </cell>
          <cell r="C47" t="str">
            <v>Un</v>
          </cell>
          <cell r="D47">
            <v>740880</v>
          </cell>
        </row>
        <row r="48">
          <cell r="A48" t="str">
            <v>CONS-S40</v>
          </cell>
          <cell r="B48" t="str">
            <v>Consola Sobreponer 40 puntos TECNELEC</v>
          </cell>
          <cell r="C48" t="str">
            <v>Un</v>
          </cell>
          <cell r="D48">
            <v>865592</v>
          </cell>
        </row>
        <row r="49">
          <cell r="A49" t="str">
            <v>CONS-S52</v>
          </cell>
          <cell r="B49" t="str">
            <v>Consola Sobreponer 52 puntos TECNELEC</v>
          </cell>
          <cell r="C49" t="str">
            <v>Un</v>
          </cell>
          <cell r="D49">
            <v>990921</v>
          </cell>
        </row>
        <row r="50">
          <cell r="A50" t="str">
            <v>CONS-S60</v>
          </cell>
          <cell r="B50" t="str">
            <v>Consola Sobreponer 60 puntos TECNELEC</v>
          </cell>
          <cell r="C50" t="str">
            <v>Un</v>
          </cell>
          <cell r="D50">
            <v>1131377</v>
          </cell>
        </row>
        <row r="51">
          <cell r="A51" t="str">
            <v>CONS-IN12</v>
          </cell>
          <cell r="B51" t="str">
            <v>Consola Incrustar 12 puntos TECNELEC</v>
          </cell>
          <cell r="C51" t="str">
            <v>Un</v>
          </cell>
          <cell r="D51">
            <v>525286</v>
          </cell>
        </row>
        <row r="52">
          <cell r="A52" t="str">
            <v>CONS-IN20</v>
          </cell>
          <cell r="B52" t="str">
            <v>Consola Incrustar 20 puntos TECNELEC</v>
          </cell>
          <cell r="C52" t="str">
            <v>Un</v>
          </cell>
          <cell r="D52">
            <v>625342</v>
          </cell>
        </row>
        <row r="53">
          <cell r="A53" t="str">
            <v>CONS-IN32</v>
          </cell>
          <cell r="B53" t="str">
            <v>Consola Incrustar 32 puntos TECNELEC</v>
          </cell>
          <cell r="C53" t="str">
            <v>Un</v>
          </cell>
          <cell r="D53">
            <v>740880</v>
          </cell>
        </row>
        <row r="54">
          <cell r="A54" t="str">
            <v>CONS-IN40</v>
          </cell>
          <cell r="B54" t="str">
            <v>Consola Incrustar 40 puntos TECNELEC</v>
          </cell>
          <cell r="C54" t="str">
            <v>Un</v>
          </cell>
          <cell r="D54">
            <v>865592</v>
          </cell>
        </row>
        <row r="55">
          <cell r="A55" t="str">
            <v>CONS-IN52</v>
          </cell>
          <cell r="B55" t="str">
            <v>Consola Incrustar 52 puntos TECNELEC</v>
          </cell>
          <cell r="C55" t="str">
            <v>Un</v>
          </cell>
          <cell r="D55">
            <v>990921</v>
          </cell>
        </row>
        <row r="56">
          <cell r="A56" t="str">
            <v>CONS-IN60</v>
          </cell>
          <cell r="B56" t="str">
            <v>Consola Incrustar 60 puntos TECNELEC</v>
          </cell>
          <cell r="C56" t="str">
            <v>Un</v>
          </cell>
          <cell r="D56">
            <v>1131377</v>
          </cell>
        </row>
        <row r="57">
          <cell r="A57" t="str">
            <v>DIV-P/2TV</v>
          </cell>
          <cell r="B57" t="str">
            <v>Divisor P/2 Salidas TV</v>
          </cell>
          <cell r="C57" t="str">
            <v>Un</v>
          </cell>
          <cell r="D57">
            <v>6638</v>
          </cell>
        </row>
        <row r="58">
          <cell r="A58" t="str">
            <v>ANTENA</v>
          </cell>
          <cell r="B58" t="str">
            <v>Antena Canal Nacional e Internacional</v>
          </cell>
          <cell r="C58" t="str">
            <v>Un</v>
          </cell>
          <cell r="D58">
            <v>54921</v>
          </cell>
        </row>
        <row r="59">
          <cell r="A59" t="str">
            <v>SPLIT3:1</v>
          </cell>
          <cell r="B59" t="str">
            <v>Spliter 3:1</v>
          </cell>
          <cell r="C59" t="str">
            <v>Un</v>
          </cell>
          <cell r="D59">
            <v>1300</v>
          </cell>
        </row>
        <row r="60">
          <cell r="A60" t="str">
            <v>ESTP-10</v>
          </cell>
          <cell r="B60" t="str">
            <v>Estacion Portero 10 Botones</v>
          </cell>
          <cell r="C60" t="str">
            <v>Un</v>
          </cell>
          <cell r="D60">
            <v>243402</v>
          </cell>
        </row>
        <row r="61">
          <cell r="A61" t="str">
            <v>ESTP-12</v>
          </cell>
          <cell r="B61" t="str">
            <v>Estacion Portero 12 Botones</v>
          </cell>
          <cell r="C61" t="str">
            <v>Un</v>
          </cell>
          <cell r="D61">
            <v>263413</v>
          </cell>
        </row>
        <row r="62">
          <cell r="A62" t="str">
            <v>ESTP-14</v>
          </cell>
          <cell r="B62" t="str">
            <v>Estacion Portero 14 Botones</v>
          </cell>
          <cell r="C62" t="str">
            <v>Un</v>
          </cell>
          <cell r="D62">
            <v>283617</v>
          </cell>
        </row>
        <row r="63">
          <cell r="A63" t="str">
            <v>ESTP-16</v>
          </cell>
          <cell r="B63" t="str">
            <v>Estacion Portero 16 Botones</v>
          </cell>
          <cell r="C63" t="str">
            <v>Un</v>
          </cell>
          <cell r="D63">
            <v>304010</v>
          </cell>
        </row>
        <row r="64">
          <cell r="A64" t="str">
            <v>ESTP-18</v>
          </cell>
          <cell r="B64" t="str">
            <v>Estacion Portero 18 Botones</v>
          </cell>
          <cell r="C64" t="str">
            <v>Un</v>
          </cell>
          <cell r="D64">
            <v>324409</v>
          </cell>
        </row>
        <row r="65">
          <cell r="A65" t="str">
            <v>ESTP-20</v>
          </cell>
          <cell r="B65" t="str">
            <v>Estacion Portero 20 Botones</v>
          </cell>
          <cell r="C65" t="str">
            <v>Un</v>
          </cell>
          <cell r="D65">
            <v>344802</v>
          </cell>
        </row>
        <row r="66">
          <cell r="A66" t="str">
            <v>FUENTE-CI</v>
          </cell>
          <cell r="B66" t="str">
            <v>Fuente Citofonos TECNELEC</v>
          </cell>
          <cell r="C66" t="str">
            <v>Un</v>
          </cell>
          <cell r="D66">
            <v>92357</v>
          </cell>
        </row>
        <row r="67">
          <cell r="A67" t="str">
            <v>ALCU-10</v>
          </cell>
          <cell r="B67" t="str">
            <v>Alambre Cobre TW 10 AWG</v>
          </cell>
          <cell r="C67" t="str">
            <v>Ml</v>
          </cell>
          <cell r="D67">
            <v>890</v>
          </cell>
        </row>
        <row r="68">
          <cell r="A68" t="str">
            <v>ALCU-12</v>
          </cell>
          <cell r="B68" t="str">
            <v>Alambre Cobre TW 12 AWG</v>
          </cell>
          <cell r="C68" t="str">
            <v>Ml</v>
          </cell>
          <cell r="D68">
            <v>560</v>
          </cell>
        </row>
        <row r="69">
          <cell r="A69" t="str">
            <v>ALCU-14</v>
          </cell>
          <cell r="B69" t="str">
            <v>Alambre Cobre TW 14 AWG</v>
          </cell>
          <cell r="C69" t="str">
            <v>Ml</v>
          </cell>
          <cell r="D69">
            <v>420</v>
          </cell>
        </row>
        <row r="70">
          <cell r="A70" t="str">
            <v>ALCU-6</v>
          </cell>
          <cell r="B70" t="str">
            <v>Alambre Cobre TW 6 AWG</v>
          </cell>
          <cell r="C70" t="str">
            <v>Ml</v>
          </cell>
          <cell r="D70">
            <v>1261</v>
          </cell>
        </row>
        <row r="71">
          <cell r="A71" t="str">
            <v>ALCU-8</v>
          </cell>
          <cell r="B71" t="str">
            <v>Alambre Cobre TW 8 AWG</v>
          </cell>
          <cell r="C71" t="str">
            <v>Ml</v>
          </cell>
          <cell r="D71">
            <v>1500</v>
          </cell>
        </row>
        <row r="72">
          <cell r="A72" t="str">
            <v>ALCUT-2X18E</v>
          </cell>
          <cell r="B72" t="str">
            <v>Alambre Telefonico 2x18 Entorchado</v>
          </cell>
          <cell r="C72" t="str">
            <v>Ml</v>
          </cell>
          <cell r="D72">
            <v>412</v>
          </cell>
        </row>
        <row r="73">
          <cell r="A73" t="str">
            <v>ALCUT-2X18</v>
          </cell>
          <cell r="B73" t="str">
            <v>Alambre Telefonico 2x18 Paralelo</v>
          </cell>
          <cell r="C73" t="str">
            <v>Ml</v>
          </cell>
          <cell r="D73">
            <v>380</v>
          </cell>
        </row>
        <row r="74">
          <cell r="A74" t="str">
            <v>ALCUT-2X18N</v>
          </cell>
          <cell r="B74" t="str">
            <v>Alambre Telefonico 2x18 Paralelo ELKS Negro</v>
          </cell>
          <cell r="C74" t="str">
            <v>Ml</v>
          </cell>
          <cell r="D74">
            <v>594</v>
          </cell>
        </row>
        <row r="75">
          <cell r="A75" t="str">
            <v>ALCUT-2X20E</v>
          </cell>
          <cell r="B75" t="str">
            <v>Alambre Telefonico 2x20 Entorchado</v>
          </cell>
          <cell r="C75" t="str">
            <v>Ml</v>
          </cell>
          <cell r="D75">
            <v>326</v>
          </cell>
        </row>
        <row r="76">
          <cell r="A76" t="str">
            <v>ALCUT-2X20</v>
          </cell>
          <cell r="B76" t="str">
            <v>Alambre Telefonico 2x20 Paralelo</v>
          </cell>
          <cell r="C76" t="str">
            <v>Ml</v>
          </cell>
          <cell r="D76">
            <v>328</v>
          </cell>
        </row>
        <row r="77">
          <cell r="A77" t="str">
            <v>ALCUT-2X20B</v>
          </cell>
          <cell r="B77" t="str">
            <v>Alambre Telefonico 2x20 Paralelo Blanco</v>
          </cell>
          <cell r="C77" t="str">
            <v>Ml</v>
          </cell>
          <cell r="D77">
            <v>293</v>
          </cell>
        </row>
        <row r="78">
          <cell r="A78" t="str">
            <v>ALCUT-2X22</v>
          </cell>
          <cell r="B78" t="str">
            <v>Alambre Telefonico 2x22 Paralelo</v>
          </cell>
          <cell r="C78" t="str">
            <v>Ml</v>
          </cell>
          <cell r="D78">
            <v>209</v>
          </cell>
        </row>
        <row r="79">
          <cell r="A79" t="str">
            <v>RG-59</v>
          </cell>
          <cell r="B79" t="str">
            <v>Cable Coaxial RG-59 TV</v>
          </cell>
          <cell r="C79" t="str">
            <v>Ml</v>
          </cell>
          <cell r="D79">
            <v>600</v>
          </cell>
        </row>
        <row r="80">
          <cell r="A80" t="str">
            <v>CACU-1/0</v>
          </cell>
          <cell r="B80" t="str">
            <v>Cable de Cobre THW 1/0 AWG</v>
          </cell>
          <cell r="C80" t="str">
            <v>Ml</v>
          </cell>
          <cell r="D80">
            <v>12000</v>
          </cell>
        </row>
        <row r="81">
          <cell r="A81" t="str">
            <v>CACU-10</v>
          </cell>
          <cell r="B81" t="str">
            <v>Cable Cobre THW 10 AWG</v>
          </cell>
          <cell r="C81" t="str">
            <v>Ml</v>
          </cell>
          <cell r="D81">
            <v>728</v>
          </cell>
        </row>
        <row r="82">
          <cell r="A82" t="str">
            <v>CACU-12</v>
          </cell>
          <cell r="B82" t="str">
            <v>Cable Cobre THW 12 AWG</v>
          </cell>
          <cell r="C82" t="str">
            <v>Ml</v>
          </cell>
          <cell r="D82">
            <v>499</v>
          </cell>
        </row>
        <row r="83">
          <cell r="A83" t="str">
            <v>CACU-14</v>
          </cell>
          <cell r="B83" t="str">
            <v>Cable Cobre THW 14 AWG</v>
          </cell>
          <cell r="C83" t="str">
            <v>Ml</v>
          </cell>
          <cell r="D83">
            <v>365</v>
          </cell>
        </row>
        <row r="84">
          <cell r="A84" t="str">
            <v>CACU-2</v>
          </cell>
          <cell r="B84" t="str">
            <v>Cable de Cobre THW 2 AWG</v>
          </cell>
          <cell r="C84" t="str">
            <v>Ml</v>
          </cell>
          <cell r="D84">
            <v>6200</v>
          </cell>
        </row>
        <row r="85">
          <cell r="A85" t="str">
            <v>CACU-2/0</v>
          </cell>
          <cell r="B85" t="str">
            <v>Cable de Cobre THW 2/0 AWG</v>
          </cell>
          <cell r="C85" t="str">
            <v>Ml</v>
          </cell>
          <cell r="D85">
            <v>8060</v>
          </cell>
        </row>
        <row r="86">
          <cell r="A86" t="str">
            <v>CACU-3/0</v>
          </cell>
          <cell r="B86" t="str">
            <v>Cable de Cobre THW 3/0 AWG</v>
          </cell>
          <cell r="C86" t="str">
            <v>Ml</v>
          </cell>
          <cell r="D86">
            <v>9490</v>
          </cell>
        </row>
        <row r="87">
          <cell r="A87" t="str">
            <v>CACU-4</v>
          </cell>
          <cell r="B87" t="str">
            <v>Cable Cobre THW 4 AWG</v>
          </cell>
          <cell r="C87" t="str">
            <v>Ml</v>
          </cell>
          <cell r="D87">
            <v>4200</v>
          </cell>
        </row>
        <row r="88">
          <cell r="A88" t="str">
            <v>CACU-4/0</v>
          </cell>
          <cell r="B88" t="str">
            <v>Cable de Cobre THW 4/0 AWG</v>
          </cell>
          <cell r="C88" t="str">
            <v>Ml</v>
          </cell>
          <cell r="D88">
            <v>12561</v>
          </cell>
        </row>
        <row r="89">
          <cell r="A89" t="str">
            <v>CACU-500</v>
          </cell>
          <cell r="B89" t="str">
            <v>Cable de Cobre THW 500 MCM</v>
          </cell>
          <cell r="C89" t="str">
            <v>Ml</v>
          </cell>
          <cell r="D89">
            <v>31047</v>
          </cell>
        </row>
        <row r="90">
          <cell r="A90" t="str">
            <v>CACU-6</v>
          </cell>
          <cell r="B90" t="str">
            <v>Cable de Cobre THW 6 AWG</v>
          </cell>
          <cell r="C90" t="str">
            <v>Ml</v>
          </cell>
          <cell r="D90">
            <v>2100</v>
          </cell>
        </row>
        <row r="91">
          <cell r="A91" t="str">
            <v>CACU-8</v>
          </cell>
          <cell r="B91" t="str">
            <v>Cable de Cobre THW 8 AWG</v>
          </cell>
          <cell r="C91" t="str">
            <v>Ml</v>
          </cell>
          <cell r="D91">
            <v>1143</v>
          </cell>
        </row>
        <row r="92">
          <cell r="A92" t="str">
            <v>XLP-2</v>
          </cell>
          <cell r="B92" t="str">
            <v>Cable XLP No. 2</v>
          </cell>
          <cell r="C92" t="str">
            <v>Ml</v>
          </cell>
          <cell r="D92">
            <v>16744</v>
          </cell>
        </row>
        <row r="93">
          <cell r="A93" t="str">
            <v>CATEL-10</v>
          </cell>
          <cell r="B93" t="str">
            <v>Cable Teléfono 10 Pares</v>
          </cell>
          <cell r="C93" t="str">
            <v>Ml</v>
          </cell>
          <cell r="D93">
            <v>1290</v>
          </cell>
        </row>
        <row r="94">
          <cell r="A94" t="str">
            <v>CATEL-100</v>
          </cell>
          <cell r="B94" t="str">
            <v>Cable Teléfono 100 Pares</v>
          </cell>
          <cell r="C94" t="str">
            <v>Ml</v>
          </cell>
          <cell r="D94">
            <v>9580</v>
          </cell>
        </row>
        <row r="95">
          <cell r="A95" t="str">
            <v>CATEL-150</v>
          </cell>
          <cell r="B95" t="str">
            <v>Cable Teléfono 150 Pares</v>
          </cell>
          <cell r="C95" t="str">
            <v>Ml</v>
          </cell>
          <cell r="D95">
            <v>7824</v>
          </cell>
        </row>
        <row r="96">
          <cell r="A96" t="str">
            <v>CATEL-18</v>
          </cell>
          <cell r="B96" t="str">
            <v>Cable Teléfono 18 Pares</v>
          </cell>
          <cell r="C96" t="str">
            <v>Ml</v>
          </cell>
          <cell r="D96">
            <v>0</v>
          </cell>
        </row>
        <row r="97">
          <cell r="A97" t="str">
            <v>CATEL-2</v>
          </cell>
          <cell r="B97" t="str">
            <v>Cable Teléfono 2 Pares</v>
          </cell>
          <cell r="C97" t="str">
            <v>Ml</v>
          </cell>
          <cell r="D97">
            <v>450</v>
          </cell>
        </row>
        <row r="98">
          <cell r="A98" t="str">
            <v>CATEL-20</v>
          </cell>
          <cell r="B98" t="str">
            <v>Cable Teléfono 20 Pares</v>
          </cell>
          <cell r="C98" t="str">
            <v>Ml</v>
          </cell>
          <cell r="D98">
            <v>2038</v>
          </cell>
        </row>
        <row r="99">
          <cell r="A99" t="str">
            <v>CATEL-25</v>
          </cell>
          <cell r="B99" t="str">
            <v>Cable Teléfono 25 Pares</v>
          </cell>
          <cell r="C99" t="str">
            <v>Ml</v>
          </cell>
          <cell r="D99">
            <v>2737</v>
          </cell>
        </row>
        <row r="100">
          <cell r="A100" t="str">
            <v>CATEL-30</v>
          </cell>
          <cell r="B100" t="str">
            <v>Cable Teléfono 30 Pares</v>
          </cell>
          <cell r="C100" t="str">
            <v>Ml</v>
          </cell>
          <cell r="D100">
            <v>3137</v>
          </cell>
        </row>
        <row r="101">
          <cell r="A101" t="str">
            <v>CATEL-4</v>
          </cell>
          <cell r="B101" t="str">
            <v>Cable Teléfono 4 Pares</v>
          </cell>
          <cell r="C101" t="str">
            <v>Ml</v>
          </cell>
          <cell r="D101">
            <v>530</v>
          </cell>
        </row>
        <row r="102">
          <cell r="A102" t="str">
            <v>CATEL-40</v>
          </cell>
          <cell r="B102" t="str">
            <v>Cable Teléfono 40 Pares</v>
          </cell>
          <cell r="C102" t="str">
            <v>Ml</v>
          </cell>
          <cell r="D102">
            <v>4026</v>
          </cell>
        </row>
        <row r="103">
          <cell r="A103" t="str">
            <v>CATEL-50</v>
          </cell>
          <cell r="B103" t="str">
            <v>Cable Teléfono 50 Pares</v>
          </cell>
          <cell r="C103" t="str">
            <v>Ml</v>
          </cell>
          <cell r="D103">
            <v>4970</v>
          </cell>
        </row>
        <row r="104">
          <cell r="A104" t="str">
            <v>CATEL-6</v>
          </cell>
          <cell r="B104" t="str">
            <v>Cable Teléfono 6 Pares</v>
          </cell>
          <cell r="C104" t="str">
            <v>Ml</v>
          </cell>
          <cell r="D104">
            <v>714</v>
          </cell>
        </row>
        <row r="105">
          <cell r="A105" t="str">
            <v>CATEL-70</v>
          </cell>
          <cell r="B105" t="str">
            <v>Cable Teléfono 70 Pares</v>
          </cell>
          <cell r="C105" t="str">
            <v>Ml</v>
          </cell>
          <cell r="D105">
            <v>6932</v>
          </cell>
        </row>
        <row r="106">
          <cell r="A106" t="str">
            <v>CACU-2X12</v>
          </cell>
          <cell r="B106" t="str">
            <v>Cable de Cobre 2x12 AWG Fle.</v>
          </cell>
          <cell r="C106" t="str">
            <v>Ml</v>
          </cell>
          <cell r="D106">
            <v>1184</v>
          </cell>
        </row>
        <row r="107">
          <cell r="A107" t="str">
            <v>CACU-2X14</v>
          </cell>
          <cell r="B107" t="str">
            <v>Cable de Cobre 2x14 AWG Fle.</v>
          </cell>
          <cell r="C107" t="str">
            <v>Ml</v>
          </cell>
          <cell r="D107">
            <v>776</v>
          </cell>
        </row>
        <row r="108">
          <cell r="A108" t="str">
            <v>CACU-2X16</v>
          </cell>
          <cell r="B108" t="str">
            <v>Cable de Cobre 2x16 AWG Fle.</v>
          </cell>
          <cell r="C108" t="str">
            <v>Ml</v>
          </cell>
          <cell r="D108">
            <v>452</v>
          </cell>
        </row>
        <row r="109">
          <cell r="A109" t="str">
            <v>CACU-2X18</v>
          </cell>
          <cell r="B109" t="str">
            <v>Cable de Cobre 2x18 AWG Fle.</v>
          </cell>
          <cell r="C109" t="str">
            <v>Ml</v>
          </cell>
          <cell r="D109">
            <v>312</v>
          </cell>
        </row>
        <row r="110">
          <cell r="A110" t="str">
            <v>TER-1</v>
          </cell>
          <cell r="B110" t="str">
            <v>Adaptador Terminal Conduit 1"</v>
          </cell>
          <cell r="C110" t="str">
            <v>Un</v>
          </cell>
          <cell r="D110">
            <v>313</v>
          </cell>
        </row>
        <row r="111">
          <cell r="A111" t="str">
            <v>TER-1/2</v>
          </cell>
          <cell r="B111" t="str">
            <v>Adaptador Terminal  Conduit 1/2"</v>
          </cell>
          <cell r="C111" t="str">
            <v>Un</v>
          </cell>
          <cell r="D111">
            <v>400</v>
          </cell>
        </row>
        <row r="112">
          <cell r="A112" t="str">
            <v>TER-2</v>
          </cell>
          <cell r="B112" t="str">
            <v>Adaptador Terminal  Conduit 2"</v>
          </cell>
          <cell r="C112" t="str">
            <v>Un</v>
          </cell>
          <cell r="D112">
            <v>1612</v>
          </cell>
        </row>
        <row r="113">
          <cell r="A113" t="str">
            <v>TER-3</v>
          </cell>
          <cell r="B113" t="str">
            <v>Adaptador Terminal  Conduit 3"</v>
          </cell>
          <cell r="C113" t="str">
            <v>Un</v>
          </cell>
          <cell r="D113">
            <v>5561</v>
          </cell>
        </row>
        <row r="114">
          <cell r="A114" t="str">
            <v>TER-3/4</v>
          </cell>
          <cell r="B114" t="str">
            <v>Adaptador Terminal Conduit 3/4"</v>
          </cell>
          <cell r="C114" t="str">
            <v>Un</v>
          </cell>
          <cell r="D114">
            <v>200</v>
          </cell>
        </row>
        <row r="115">
          <cell r="A115" t="str">
            <v>TER-11/2</v>
          </cell>
          <cell r="B115" t="str">
            <v>Adaptador Terminal Conduit 1 1/2"</v>
          </cell>
          <cell r="C115" t="str">
            <v>Un</v>
          </cell>
          <cell r="D115">
            <v>1077</v>
          </cell>
        </row>
        <row r="116">
          <cell r="A116" t="str">
            <v>TER-11/4</v>
          </cell>
          <cell r="B116" t="str">
            <v>Adaptador Terminal Conduit 1 1/4"</v>
          </cell>
          <cell r="C116" t="str">
            <v>Un</v>
          </cell>
          <cell r="D116">
            <v>949</v>
          </cell>
        </row>
        <row r="117">
          <cell r="A117" t="str">
            <v>CAJA-PVCD</v>
          </cell>
          <cell r="B117" t="str">
            <v>Caja Doble Conduit</v>
          </cell>
          <cell r="C117" t="str">
            <v>Un</v>
          </cell>
          <cell r="D117">
            <v>1468</v>
          </cell>
        </row>
        <row r="118">
          <cell r="A118" t="str">
            <v>CAJA-PVCO</v>
          </cell>
          <cell r="B118" t="str">
            <v>Caja Octogonal Conduit</v>
          </cell>
          <cell r="C118" t="str">
            <v>Un</v>
          </cell>
          <cell r="D118">
            <v>1004</v>
          </cell>
        </row>
        <row r="119">
          <cell r="A119" t="str">
            <v>CAJA-PVCS</v>
          </cell>
          <cell r="B119" t="str">
            <v>Caja Sencilla Conduit</v>
          </cell>
          <cell r="C119" t="str">
            <v>Un</v>
          </cell>
          <cell r="D119">
            <v>1078</v>
          </cell>
        </row>
        <row r="120">
          <cell r="A120" t="str">
            <v>CURVA-1</v>
          </cell>
          <cell r="B120" t="str">
            <v>Curva Conduit PVC 1"</v>
          </cell>
          <cell r="C120" t="str">
            <v>Un</v>
          </cell>
          <cell r="D120">
            <v>1400</v>
          </cell>
        </row>
        <row r="121">
          <cell r="A121" t="str">
            <v>CURVA-11/2</v>
          </cell>
          <cell r="B121" t="str">
            <v>Curva Conduit PVC 1 1/2"</v>
          </cell>
          <cell r="C121" t="str">
            <v>Un</v>
          </cell>
          <cell r="D121">
            <v>3933</v>
          </cell>
        </row>
        <row r="122">
          <cell r="A122" t="str">
            <v>CURVA-11/4</v>
          </cell>
          <cell r="B122" t="str">
            <v>Curva Conduit PVC 1 1/4"</v>
          </cell>
          <cell r="C122" t="str">
            <v>Un</v>
          </cell>
          <cell r="D122">
            <v>2714</v>
          </cell>
        </row>
        <row r="123">
          <cell r="A123" t="str">
            <v>CURVA-1/2</v>
          </cell>
          <cell r="B123" t="str">
            <v>Curva Conduit PVC 1/2"</v>
          </cell>
          <cell r="C123" t="str">
            <v>Un</v>
          </cell>
          <cell r="D123">
            <v>600</v>
          </cell>
        </row>
        <row r="124">
          <cell r="A124" t="str">
            <v>CURVA-3</v>
          </cell>
          <cell r="B124" t="str">
            <v>Curva Conduit PVC 3"</v>
          </cell>
          <cell r="C124" t="str">
            <v>Un</v>
          </cell>
          <cell r="D124">
            <v>9546</v>
          </cell>
        </row>
        <row r="125">
          <cell r="A125" t="str">
            <v>CURVA-2</v>
          </cell>
          <cell r="B125" t="str">
            <v>Curva Conduit PVC 2"</v>
          </cell>
          <cell r="C125" t="str">
            <v>Un</v>
          </cell>
          <cell r="D125">
            <v>4750</v>
          </cell>
        </row>
        <row r="126">
          <cell r="A126" t="str">
            <v>CURVA-3/4</v>
          </cell>
          <cell r="B126" t="str">
            <v>Curva Conduit PVC 3/4"</v>
          </cell>
          <cell r="C126" t="str">
            <v>Un</v>
          </cell>
          <cell r="D126">
            <v>780</v>
          </cell>
        </row>
        <row r="127">
          <cell r="A127" t="str">
            <v>CURVA-21/2</v>
          </cell>
          <cell r="B127" t="str">
            <v>Curva Conduit PVC 2 1/2"</v>
          </cell>
          <cell r="C127" t="str">
            <v>Un</v>
          </cell>
          <cell r="D127">
            <v>0</v>
          </cell>
        </row>
        <row r="128">
          <cell r="A128" t="str">
            <v>LIMPVC</v>
          </cell>
          <cell r="B128" t="str">
            <v>Limpiador  PVC 760 Gr</v>
          </cell>
          <cell r="C128" t="str">
            <v>Un</v>
          </cell>
          <cell r="D128">
            <v>19000</v>
          </cell>
        </row>
        <row r="129">
          <cell r="A129" t="str">
            <v>SOLPVC</v>
          </cell>
          <cell r="B129" t="str">
            <v>Soldadura liquida PVC 1/4 Gal.</v>
          </cell>
          <cell r="C129" t="str">
            <v>Un</v>
          </cell>
          <cell r="D129">
            <v>33414</v>
          </cell>
        </row>
        <row r="130">
          <cell r="A130" t="str">
            <v>TUBFPVC-1/2</v>
          </cell>
          <cell r="B130" t="str">
            <v>Tubo Conduit Flexible 1/2"</v>
          </cell>
          <cell r="C130" t="str">
            <v>Rollo</v>
          </cell>
          <cell r="D130">
            <v>478</v>
          </cell>
        </row>
        <row r="131">
          <cell r="A131" t="str">
            <v>TUBPVC-1</v>
          </cell>
          <cell r="B131" t="str">
            <v>Tubería Conduit PVC 1"</v>
          </cell>
          <cell r="C131" t="str">
            <v>Ml</v>
          </cell>
          <cell r="D131">
            <v>1287</v>
          </cell>
        </row>
        <row r="132">
          <cell r="A132" t="str">
            <v>TUBPVC-1/2</v>
          </cell>
          <cell r="B132" t="str">
            <v>Tubería Conduit PVC  1/2"</v>
          </cell>
          <cell r="C132" t="str">
            <v>Ml</v>
          </cell>
          <cell r="D132">
            <v>1200</v>
          </cell>
        </row>
        <row r="133">
          <cell r="A133" t="str">
            <v>TUBPVC-2</v>
          </cell>
          <cell r="B133" t="str">
            <v>Tubería Conduit PVC 2"</v>
          </cell>
          <cell r="C133" t="str">
            <v>Ml</v>
          </cell>
          <cell r="D133">
            <v>6000</v>
          </cell>
        </row>
        <row r="134">
          <cell r="A134" t="str">
            <v>TUBPVC-3</v>
          </cell>
          <cell r="B134" t="str">
            <v>Tubería Conduit PVC 3"</v>
          </cell>
          <cell r="C134" t="str">
            <v>Ml</v>
          </cell>
          <cell r="D134">
            <v>8700</v>
          </cell>
        </row>
        <row r="135">
          <cell r="A135" t="str">
            <v>TUBPVC-4</v>
          </cell>
          <cell r="B135" t="str">
            <v>Tubería Conduit PVC 4"</v>
          </cell>
          <cell r="C135" t="str">
            <v>Ml</v>
          </cell>
          <cell r="D135">
            <v>12307</v>
          </cell>
        </row>
        <row r="136">
          <cell r="A136" t="str">
            <v>TUBPVC-3/4</v>
          </cell>
          <cell r="B136" t="str">
            <v>Tubería Conduit PVC 3/4"</v>
          </cell>
          <cell r="C136" t="str">
            <v>Ml</v>
          </cell>
          <cell r="D136">
            <v>1400</v>
          </cell>
        </row>
        <row r="137">
          <cell r="A137" t="str">
            <v>TUBPVC-11/2</v>
          </cell>
          <cell r="B137" t="str">
            <v>Tubería Conduit PVC 1 1/2"</v>
          </cell>
          <cell r="C137" t="str">
            <v>Ml</v>
          </cell>
          <cell r="D137">
            <v>2000</v>
          </cell>
        </row>
        <row r="138">
          <cell r="A138" t="str">
            <v>TUBPVC-11/4</v>
          </cell>
          <cell r="B138" t="str">
            <v>Tubería Conduit PVC 1 1/4"</v>
          </cell>
          <cell r="C138" t="str">
            <v>Ml</v>
          </cell>
          <cell r="D138">
            <v>2366</v>
          </cell>
        </row>
        <row r="139">
          <cell r="A139" t="str">
            <v>TUBPVC-21/2</v>
          </cell>
          <cell r="B139" t="str">
            <v>Tubería Conduit PVC 2 1/2"</v>
          </cell>
          <cell r="C139" t="str">
            <v>Ml</v>
          </cell>
          <cell r="D139">
            <v>0</v>
          </cell>
        </row>
        <row r="140">
          <cell r="A140" t="str">
            <v>CTI2S</v>
          </cell>
          <cell r="B140" t="str">
            <v>Tablero Monofasico 100 A 2 Circuitos LUMINEX</v>
          </cell>
          <cell r="C140" t="str">
            <v>Un</v>
          </cell>
          <cell r="D140">
            <v>14024</v>
          </cell>
        </row>
        <row r="141">
          <cell r="A141" t="str">
            <v>CTI4S</v>
          </cell>
          <cell r="B141" t="str">
            <v>Tablero Monofasico 100 A 4 Circuitos LUMINEX</v>
          </cell>
          <cell r="C141" t="str">
            <v>Un</v>
          </cell>
          <cell r="D141">
            <v>22997</v>
          </cell>
        </row>
        <row r="142">
          <cell r="A142" t="str">
            <v>TWC-12M</v>
          </cell>
          <cell r="B142" t="str">
            <v>Tablero HQP 12 Circuitos Totalizador LUMINEX 3Ø</v>
          </cell>
          <cell r="C142" t="str">
            <v>Un</v>
          </cell>
          <cell r="D142">
            <v>200000</v>
          </cell>
        </row>
        <row r="143">
          <cell r="A143" t="str">
            <v>TWC-18M</v>
          </cell>
          <cell r="B143" t="str">
            <v>Tablero HQP 18 Circuitos Totalizador LUMINEX 3Ø</v>
          </cell>
          <cell r="C143" t="str">
            <v>Un</v>
          </cell>
          <cell r="D143">
            <v>240000</v>
          </cell>
        </row>
        <row r="144">
          <cell r="A144" t="str">
            <v>TWC-24M</v>
          </cell>
          <cell r="B144" t="str">
            <v>Tablero HQP 24 Circuitos Totalizador LUMINEX 3Ø</v>
          </cell>
          <cell r="C144" t="str">
            <v>Un</v>
          </cell>
          <cell r="D144">
            <v>320000</v>
          </cell>
        </row>
        <row r="145">
          <cell r="A145" t="str">
            <v>TWC-30M</v>
          </cell>
          <cell r="B145" t="str">
            <v>Tablero HQP 30 Circuitos Totalizador LUMINEX</v>
          </cell>
          <cell r="C145" t="str">
            <v>Un</v>
          </cell>
          <cell r="D145">
            <v>512434</v>
          </cell>
        </row>
        <row r="146">
          <cell r="A146" t="str">
            <v>TWC-36M</v>
          </cell>
          <cell r="B146" t="str">
            <v>Tablero HQP 36 Circuitos Totalizador LUMINEX</v>
          </cell>
          <cell r="C146" t="str">
            <v>Un</v>
          </cell>
          <cell r="D146">
            <v>530574</v>
          </cell>
        </row>
        <row r="147">
          <cell r="A147" t="str">
            <v>TWC-M-36</v>
          </cell>
          <cell r="B147" t="str">
            <v>Tablero 36 Circuitos Espacio Totalizador Pueta y Llave LUMINEX</v>
          </cell>
          <cell r="C147" t="str">
            <v>Un</v>
          </cell>
          <cell r="D147">
            <v>550000</v>
          </cell>
        </row>
        <row r="148">
          <cell r="A148" t="str">
            <v>TWC-M-24</v>
          </cell>
          <cell r="B148" t="str">
            <v>Tablero 24 Circuitos Espacio Totalizador Pueta y Llave LUMINEX</v>
          </cell>
          <cell r="C148" t="str">
            <v>Un</v>
          </cell>
          <cell r="D148">
            <v>500000</v>
          </cell>
        </row>
        <row r="149">
          <cell r="A149" t="str">
            <v>TWC-M-12</v>
          </cell>
          <cell r="B149" t="str">
            <v>Tablero 12 Circuitos Espacio Totalizador Pueta y Llave LUMINEX</v>
          </cell>
          <cell r="C149" t="str">
            <v>Un</v>
          </cell>
          <cell r="D149">
            <v>450000</v>
          </cell>
        </row>
        <row r="150">
          <cell r="A150" t="str">
            <v>TWC-42M</v>
          </cell>
          <cell r="B150" t="str">
            <v>Tablero HQP 42 Circuitos Totalizador LUMINEX</v>
          </cell>
          <cell r="C150" t="str">
            <v>Un</v>
          </cell>
          <cell r="D150">
            <v>577745</v>
          </cell>
        </row>
        <row r="151">
          <cell r="A151" t="str">
            <v>TWP-12</v>
          </cell>
          <cell r="B151" t="str">
            <v>Tablero con Puerta 12 Circuitos LUMINEX Trifilar</v>
          </cell>
          <cell r="C151" t="str">
            <v>Un</v>
          </cell>
          <cell r="D151">
            <v>189012</v>
          </cell>
        </row>
        <row r="152">
          <cell r="A152" t="str">
            <v>TWP-18</v>
          </cell>
          <cell r="B152" t="str">
            <v>Tablero con Puerta 18 Circuitos LUMINEX</v>
          </cell>
          <cell r="C152" t="str">
            <v>Un</v>
          </cell>
          <cell r="D152">
            <v>223605</v>
          </cell>
        </row>
        <row r="153">
          <cell r="A153" t="str">
            <v>TWP-24</v>
          </cell>
          <cell r="B153" t="str">
            <v>Tablero con Puerta 24 Circuitos LUMINEX</v>
          </cell>
          <cell r="C153" t="str">
            <v>Un</v>
          </cell>
          <cell r="D153">
            <v>264865</v>
          </cell>
        </row>
        <row r="154">
          <cell r="A154" t="str">
            <v>TWP-30</v>
          </cell>
          <cell r="B154" t="str">
            <v>Tablero con Puerta 30 Circuitos LUMINEX</v>
          </cell>
          <cell r="C154" t="str">
            <v>Un</v>
          </cell>
          <cell r="D154">
            <v>353233</v>
          </cell>
        </row>
        <row r="155">
          <cell r="A155" t="str">
            <v>TWP-36</v>
          </cell>
          <cell r="B155" t="str">
            <v>Tablero con Puerta 36 Circuitos LUMINEX</v>
          </cell>
          <cell r="C155" t="str">
            <v>Un</v>
          </cell>
          <cell r="D155">
            <v>372657</v>
          </cell>
        </row>
        <row r="156">
          <cell r="A156" t="str">
            <v>TWP-42</v>
          </cell>
          <cell r="B156" t="str">
            <v>Tablero con Puerta 42 Circuitos LUMINEX</v>
          </cell>
          <cell r="C156" t="str">
            <v>Un</v>
          </cell>
          <cell r="D156">
            <v>430429</v>
          </cell>
        </row>
        <row r="157">
          <cell r="A157" t="str">
            <v>TWC-12</v>
          </cell>
          <cell r="B157" t="str">
            <v>Tablero con Puerta Llave 12 Circuitos LUMINEX</v>
          </cell>
          <cell r="C157" t="str">
            <v>Un</v>
          </cell>
          <cell r="D157">
            <v>204092</v>
          </cell>
        </row>
        <row r="158">
          <cell r="A158" t="str">
            <v>TWC-18</v>
          </cell>
          <cell r="B158" t="str">
            <v>Tablero con Puerta Llave 18 Circuitos LUMINEX</v>
          </cell>
          <cell r="C158" t="str">
            <v>Un</v>
          </cell>
          <cell r="D158">
            <v>238687</v>
          </cell>
        </row>
        <row r="159">
          <cell r="A159" t="str">
            <v>TWC-24</v>
          </cell>
          <cell r="B159" t="str">
            <v>Tablero con Puerta Llave 24 Circuitos LUMINEX</v>
          </cell>
          <cell r="C159" t="str">
            <v>Un</v>
          </cell>
          <cell r="D159">
            <v>279945</v>
          </cell>
        </row>
        <row r="160">
          <cell r="A160" t="str">
            <v>TWC-30</v>
          </cell>
          <cell r="B160" t="str">
            <v>Tablero con Puerta Llave 30 Circuitos LUMINEX</v>
          </cell>
          <cell r="C160" t="str">
            <v>Un</v>
          </cell>
          <cell r="D160">
            <v>368313</v>
          </cell>
        </row>
        <row r="161">
          <cell r="A161" t="str">
            <v>TWC-36</v>
          </cell>
          <cell r="B161" t="str">
            <v>Tablero con Puerta Llave 36 Circuitos LUMINEX</v>
          </cell>
          <cell r="C161" t="str">
            <v>Un</v>
          </cell>
          <cell r="D161">
            <v>387737</v>
          </cell>
        </row>
        <row r="162">
          <cell r="A162" t="str">
            <v>TWC-42</v>
          </cell>
          <cell r="B162" t="str">
            <v>Tablero con Puerta Llave42 Circuitos LUMINEX</v>
          </cell>
          <cell r="C162" t="str">
            <v>Un</v>
          </cell>
          <cell r="D162">
            <v>445509</v>
          </cell>
        </row>
        <row r="163">
          <cell r="A163" t="str">
            <v>TWS-12</v>
          </cell>
          <cell r="B163" t="str">
            <v>Tablero sin Puerta 12 Circuitos LUMINEX</v>
          </cell>
          <cell r="C163" t="str">
            <v>Un</v>
          </cell>
          <cell r="D163">
            <v>127400</v>
          </cell>
        </row>
        <row r="164">
          <cell r="A164" t="str">
            <v>TWS-18</v>
          </cell>
          <cell r="B164" t="str">
            <v>Tablero sin Puerta 18 Circuitos LUMINEX</v>
          </cell>
          <cell r="C164" t="str">
            <v>Un</v>
          </cell>
          <cell r="D164">
            <v>149500</v>
          </cell>
        </row>
        <row r="165">
          <cell r="A165" t="str">
            <v>TWS-24</v>
          </cell>
          <cell r="B165" t="str">
            <v>Tablero sin Puerta 24 Circuitos LUMINEX</v>
          </cell>
          <cell r="C165" t="str">
            <v>Un</v>
          </cell>
          <cell r="D165">
            <v>230286</v>
          </cell>
        </row>
        <row r="166">
          <cell r="A166" t="str">
            <v>TWS-30</v>
          </cell>
          <cell r="B166" t="str">
            <v>Tablero sin Puerta 30 Circuitos LUMINEX</v>
          </cell>
          <cell r="C166" t="str">
            <v>Un</v>
          </cell>
          <cell r="D166">
            <v>298916</v>
          </cell>
        </row>
        <row r="167">
          <cell r="A167" t="str">
            <v>TWS-36</v>
          </cell>
          <cell r="B167" t="str">
            <v>Tablero sin Puerta 36 Circuitos LUMINEX</v>
          </cell>
          <cell r="C167" t="str">
            <v>Un</v>
          </cell>
          <cell r="D167">
            <v>326617</v>
          </cell>
        </row>
        <row r="168">
          <cell r="A168" t="str">
            <v>TWS-42</v>
          </cell>
          <cell r="B168" t="str">
            <v>Tablero sin Puerta 42 Circuitos LUMINEX</v>
          </cell>
          <cell r="C168" t="str">
            <v>Un</v>
          </cell>
          <cell r="D168">
            <v>375853</v>
          </cell>
        </row>
        <row r="169">
          <cell r="A169" t="str">
            <v>TWS-6</v>
          </cell>
          <cell r="B169" t="str">
            <v>Tablero sin Puerta 6 Circuitos LUMINEX Trifilar</v>
          </cell>
          <cell r="C169" t="str">
            <v>Un</v>
          </cell>
          <cell r="D169">
            <v>24050</v>
          </cell>
        </row>
        <row r="170">
          <cell r="A170" t="str">
            <v>TWS-8</v>
          </cell>
          <cell r="B170" t="str">
            <v>Tablero sin Puerta 8 Circuitos LUMINEX</v>
          </cell>
          <cell r="C170" t="str">
            <v>Un</v>
          </cell>
          <cell r="D170">
            <v>31850</v>
          </cell>
        </row>
        <row r="171">
          <cell r="A171" t="str">
            <v>TQCP-4M</v>
          </cell>
          <cell r="B171" t="str">
            <v>Tablero monofasico TQPC 4 Circuitos</v>
          </cell>
          <cell r="C171" t="str">
            <v>Un</v>
          </cell>
          <cell r="D171">
            <v>0</v>
          </cell>
        </row>
        <row r="172">
          <cell r="A172" t="str">
            <v>TQCP-12T</v>
          </cell>
          <cell r="B172" t="str">
            <v>Tablero Trifasico TQPC 12 Circuitos</v>
          </cell>
          <cell r="C172" t="str">
            <v>Un</v>
          </cell>
          <cell r="D172">
            <v>0</v>
          </cell>
        </row>
        <row r="173">
          <cell r="A173" t="str">
            <v>TQCP-18T</v>
          </cell>
          <cell r="B173" t="str">
            <v>Tablero Trifasico TQPC 18 Circuitos</v>
          </cell>
          <cell r="C173" t="str">
            <v>Un</v>
          </cell>
          <cell r="D173">
            <v>0</v>
          </cell>
        </row>
        <row r="174">
          <cell r="A174" t="str">
            <v>TQCP-24T</v>
          </cell>
          <cell r="B174" t="str">
            <v>Tablero Trifasico TQPC 24 Circuitos</v>
          </cell>
          <cell r="C174" t="str">
            <v>Un</v>
          </cell>
          <cell r="D174">
            <v>0</v>
          </cell>
        </row>
        <row r="175">
          <cell r="A175" t="str">
            <v>TQCP-6TRI</v>
          </cell>
          <cell r="B175" t="str">
            <v>Tablero Trifilar TQCP 6 Circuitos</v>
          </cell>
          <cell r="C175" t="str">
            <v>Un</v>
          </cell>
          <cell r="D175">
            <v>0</v>
          </cell>
        </row>
        <row r="176">
          <cell r="A176" t="str">
            <v>TBP-8TRI</v>
          </cell>
          <cell r="B176" t="str">
            <v>Tablero Trifilar TBP 8 Circuitos LUMINEX</v>
          </cell>
          <cell r="C176" t="str">
            <v>Un</v>
          </cell>
          <cell r="D176">
            <v>160000</v>
          </cell>
        </row>
        <row r="177">
          <cell r="A177" t="str">
            <v>MBRK-16</v>
          </cell>
          <cell r="B177" t="str">
            <v>Mini Breaker 1 x 16 Amperios</v>
          </cell>
          <cell r="C177" t="str">
            <v>Un</v>
          </cell>
          <cell r="D177">
            <v>22000</v>
          </cell>
        </row>
        <row r="178">
          <cell r="A178" t="str">
            <v>MBRK-2X25</v>
          </cell>
          <cell r="B178" t="str">
            <v>Mini Breaker 2 x 25 Amperios</v>
          </cell>
          <cell r="C178" t="str">
            <v>Un</v>
          </cell>
          <cell r="D178">
            <v>37000</v>
          </cell>
        </row>
        <row r="179">
          <cell r="A179" t="str">
            <v>BRK-15</v>
          </cell>
          <cell r="B179" t="str">
            <v>Breaker 1 x 15 Amperios</v>
          </cell>
          <cell r="C179" t="str">
            <v>Un</v>
          </cell>
          <cell r="D179">
            <v>9000</v>
          </cell>
        </row>
        <row r="180">
          <cell r="A180" t="str">
            <v>BRK-20</v>
          </cell>
          <cell r="B180" t="str">
            <v>Breaker 1 x 20 Amperios</v>
          </cell>
          <cell r="C180" t="str">
            <v>Un</v>
          </cell>
          <cell r="D180">
            <v>9000</v>
          </cell>
        </row>
        <row r="181">
          <cell r="A181" t="str">
            <v>BRK-30</v>
          </cell>
          <cell r="B181" t="str">
            <v>Breaker 1 x 30 Amperios</v>
          </cell>
          <cell r="C181" t="str">
            <v>Un</v>
          </cell>
          <cell r="D181">
            <v>5500</v>
          </cell>
        </row>
        <row r="182">
          <cell r="A182" t="str">
            <v>BRK-2X20</v>
          </cell>
          <cell r="B182" t="str">
            <v>Breaker 2 x 20 Amperios</v>
          </cell>
          <cell r="C182" t="str">
            <v>Un</v>
          </cell>
          <cell r="D182">
            <v>30000</v>
          </cell>
        </row>
        <row r="183">
          <cell r="A183" t="str">
            <v>BRK-2X30</v>
          </cell>
          <cell r="B183" t="str">
            <v>Breaker 2 x 30 Amperios</v>
          </cell>
          <cell r="C183" t="str">
            <v>Un</v>
          </cell>
          <cell r="D183">
            <v>19500</v>
          </cell>
        </row>
        <row r="184">
          <cell r="A184" t="str">
            <v>BRK-3X30</v>
          </cell>
          <cell r="B184" t="str">
            <v>Breaker 3 x 30 Amperios</v>
          </cell>
          <cell r="C184" t="str">
            <v>Un</v>
          </cell>
          <cell r="D184">
            <v>19500</v>
          </cell>
        </row>
        <row r="185">
          <cell r="A185" t="str">
            <v>BRK-2X40</v>
          </cell>
          <cell r="B185" t="str">
            <v>Breaker 2x40 Amperios</v>
          </cell>
          <cell r="C185" t="str">
            <v>Un</v>
          </cell>
          <cell r="D185">
            <v>19500</v>
          </cell>
        </row>
        <row r="186">
          <cell r="A186" t="str">
            <v>BRK-2X60</v>
          </cell>
          <cell r="B186" t="str">
            <v>Breaker 2x60 Amperios</v>
          </cell>
          <cell r="C186" t="str">
            <v>Un</v>
          </cell>
          <cell r="D186">
            <v>19500</v>
          </cell>
        </row>
        <row r="187">
          <cell r="A187" t="str">
            <v>BRK-3X50</v>
          </cell>
          <cell r="B187" t="str">
            <v>Breaker 3x50 Amperios</v>
          </cell>
          <cell r="C187" t="str">
            <v>Un</v>
          </cell>
          <cell r="D187">
            <v>25047</v>
          </cell>
        </row>
        <row r="188">
          <cell r="A188" t="str">
            <v>BRK-3X60</v>
          </cell>
          <cell r="B188" t="str">
            <v>Breaker 3x60 Amperios</v>
          </cell>
          <cell r="C188" t="str">
            <v>Un</v>
          </cell>
          <cell r="D188">
            <v>135000</v>
          </cell>
        </row>
        <row r="189">
          <cell r="A189" t="str">
            <v>BRK-3X100</v>
          </cell>
          <cell r="B189" t="str">
            <v>Breaker 3x100 Amperios Caja Moldeada</v>
          </cell>
          <cell r="C189" t="str">
            <v>Un</v>
          </cell>
          <cell r="D189">
            <v>180000</v>
          </cell>
        </row>
        <row r="190">
          <cell r="A190" t="str">
            <v>BRK-3X125/200</v>
          </cell>
          <cell r="B190" t="str">
            <v>Breaker 3x125 3x200 Amperios Caja Moldeada</v>
          </cell>
          <cell r="C190" t="str">
            <v>Un</v>
          </cell>
          <cell r="D190">
            <v>320000</v>
          </cell>
        </row>
        <row r="191">
          <cell r="A191" t="str">
            <v>BRK-3X250</v>
          </cell>
          <cell r="B191" t="str">
            <v>Breaker 3x250 Amperios Caja Moldeada</v>
          </cell>
          <cell r="C191" t="str">
            <v>Un</v>
          </cell>
          <cell r="D191">
            <v>288600</v>
          </cell>
        </row>
        <row r="192">
          <cell r="A192" t="str">
            <v>BRK-3X300</v>
          </cell>
          <cell r="B192" t="str">
            <v>Breaker 3x300 Amperios Caja Moldeada</v>
          </cell>
          <cell r="C192" t="str">
            <v>Un</v>
          </cell>
          <cell r="D192">
            <v>273000</v>
          </cell>
        </row>
        <row r="193">
          <cell r="A193" t="str">
            <v>BRK-3X350</v>
          </cell>
          <cell r="B193" t="str">
            <v>Breaker 3x350 Amperios Caja Moldeada</v>
          </cell>
          <cell r="C193" t="str">
            <v>Un</v>
          </cell>
          <cell r="D193">
            <v>292500</v>
          </cell>
        </row>
        <row r="194">
          <cell r="A194" t="str">
            <v>BRK-3X400</v>
          </cell>
          <cell r="B194" t="str">
            <v>Breaker 3x400 Amperios Caja Moldeada</v>
          </cell>
          <cell r="C194" t="str">
            <v>Un</v>
          </cell>
          <cell r="D194">
            <v>325000</v>
          </cell>
        </row>
        <row r="195">
          <cell r="A195" t="str">
            <v>BRK-3X500</v>
          </cell>
          <cell r="B195" t="str">
            <v>Breaker 3x500 Amperios Caja Moldeada</v>
          </cell>
          <cell r="C195" t="str">
            <v>Un</v>
          </cell>
          <cell r="D195">
            <v>572000</v>
          </cell>
        </row>
        <row r="196">
          <cell r="A196" t="str">
            <v>BRK-3X75</v>
          </cell>
          <cell r="B196" t="str">
            <v>Breaker 3x75 Amperios</v>
          </cell>
          <cell r="C196" t="str">
            <v>Un</v>
          </cell>
          <cell r="D196">
            <v>48100</v>
          </cell>
        </row>
        <row r="197">
          <cell r="A197" t="str">
            <v>BRKI-3X40</v>
          </cell>
          <cell r="B197" t="str">
            <v>Breaker Industrial 3x40 Amperios</v>
          </cell>
          <cell r="C197" t="str">
            <v>Un</v>
          </cell>
          <cell r="D197">
            <v>140000</v>
          </cell>
        </row>
        <row r="198">
          <cell r="A198" t="str">
            <v>BRKI-3X60</v>
          </cell>
          <cell r="B198" t="str">
            <v>Breaker Industrial 3x60 Amperios</v>
          </cell>
          <cell r="C198" t="str">
            <v>Un</v>
          </cell>
          <cell r="D198">
            <v>140000</v>
          </cell>
        </row>
        <row r="199">
          <cell r="A199" t="str">
            <v>BRKI-3X70</v>
          </cell>
          <cell r="B199" t="str">
            <v>Breaker Industrial 3x70 Amperios</v>
          </cell>
          <cell r="C199" t="str">
            <v>Un</v>
          </cell>
          <cell r="D199">
            <v>0</v>
          </cell>
        </row>
        <row r="200">
          <cell r="A200" t="str">
            <v>TERMAG-400</v>
          </cell>
          <cell r="B200" t="str">
            <v>Termo Magnético  3x400 Amperios Caja Moldeada</v>
          </cell>
          <cell r="C200" t="str">
            <v>Un</v>
          </cell>
          <cell r="D200">
            <v>325000</v>
          </cell>
        </row>
        <row r="201">
          <cell r="A201" t="str">
            <v>BRKI-3X80</v>
          </cell>
          <cell r="B201" t="str">
            <v>Breaker Industrial 3x80 Amperios</v>
          </cell>
          <cell r="C201" t="str">
            <v>Un</v>
          </cell>
          <cell r="D201">
            <v>0</v>
          </cell>
        </row>
        <row r="202">
          <cell r="A202" t="str">
            <v>ARM-12C</v>
          </cell>
          <cell r="B202" t="str">
            <v>Armario Para 12 Contadores Completo</v>
          </cell>
          <cell r="C202" t="str">
            <v>Un</v>
          </cell>
          <cell r="D202">
            <v>1132013</v>
          </cell>
        </row>
        <row r="203">
          <cell r="A203" t="str">
            <v>ARM-15C</v>
          </cell>
          <cell r="B203" t="str">
            <v>Armario Para 15 Contadores Completo</v>
          </cell>
          <cell r="C203" t="str">
            <v>Un</v>
          </cell>
          <cell r="D203">
            <v>1734200</v>
          </cell>
        </row>
        <row r="204">
          <cell r="A204" t="str">
            <v>ARM-18C</v>
          </cell>
          <cell r="B204" t="str">
            <v>Armario Para 18 Contadores Completo</v>
          </cell>
          <cell r="C204" t="str">
            <v>Un</v>
          </cell>
          <cell r="D204">
            <v>1960400</v>
          </cell>
        </row>
        <row r="205">
          <cell r="A205" t="str">
            <v>ARM-21C</v>
          </cell>
          <cell r="B205" t="str">
            <v>Armario Para 21 Contadores Completo</v>
          </cell>
          <cell r="C205" t="str">
            <v>Un</v>
          </cell>
          <cell r="D205">
            <v>910000</v>
          </cell>
        </row>
        <row r="206">
          <cell r="A206" t="str">
            <v>ARM-9C</v>
          </cell>
          <cell r="B206" t="str">
            <v>Armario Para 9 Contadores Completo</v>
          </cell>
          <cell r="C206" t="str">
            <v>Un</v>
          </cell>
          <cell r="D206">
            <v>900000</v>
          </cell>
        </row>
        <row r="207">
          <cell r="A207" t="str">
            <v>CELDA-112</v>
          </cell>
          <cell r="B207" t="str">
            <v>Celda Transformador 112 KVA LUMINEX</v>
          </cell>
          <cell r="C207" t="str">
            <v>Un</v>
          </cell>
          <cell r="D207">
            <v>850927</v>
          </cell>
        </row>
        <row r="208">
          <cell r="A208" t="str">
            <v>CELDA-150</v>
          </cell>
          <cell r="B208" t="str">
            <v>Celda Transformador 150 KVA LUMINEX</v>
          </cell>
          <cell r="C208" t="str">
            <v>Un</v>
          </cell>
          <cell r="D208">
            <v>885719</v>
          </cell>
        </row>
        <row r="209">
          <cell r="A209" t="str">
            <v>CELDA-225</v>
          </cell>
          <cell r="B209" t="str">
            <v>Celda Transformador 225 KVA LUMINEX</v>
          </cell>
          <cell r="C209" t="str">
            <v>Un</v>
          </cell>
          <cell r="D209">
            <v>824927</v>
          </cell>
        </row>
        <row r="210">
          <cell r="A210" t="str">
            <v>CELDA-300</v>
          </cell>
          <cell r="B210" t="str">
            <v>Celda Transformador 300 KVA LUMINEX</v>
          </cell>
          <cell r="C210" t="str">
            <v>Un</v>
          </cell>
          <cell r="D210">
            <v>945474</v>
          </cell>
        </row>
        <row r="211">
          <cell r="A211" t="str">
            <v>CELDA-400</v>
          </cell>
          <cell r="B211" t="str">
            <v>Celda Transformador 400 KVA LUMINEX</v>
          </cell>
          <cell r="C211" t="str">
            <v>Un</v>
          </cell>
          <cell r="D211">
            <v>824927</v>
          </cell>
        </row>
        <row r="212">
          <cell r="A212" t="str">
            <v>CELDA-45</v>
          </cell>
          <cell r="B212" t="str">
            <v>Celda Transformador 45 KVA LUMINEX</v>
          </cell>
          <cell r="C212" t="str">
            <v>Un</v>
          </cell>
          <cell r="D212">
            <v>1040022</v>
          </cell>
        </row>
        <row r="213">
          <cell r="A213" t="str">
            <v>CELDA-500</v>
          </cell>
          <cell r="B213" t="str">
            <v>Celda Transformador 500 KVA LUMINEX</v>
          </cell>
          <cell r="C213" t="str">
            <v>Un</v>
          </cell>
          <cell r="D213">
            <v>945474</v>
          </cell>
        </row>
        <row r="214">
          <cell r="A214" t="str">
            <v>CELDA-75</v>
          </cell>
          <cell r="B214" t="str">
            <v>Celda Transformador 75 KVA LUMINEX</v>
          </cell>
          <cell r="C214" t="str">
            <v>Un</v>
          </cell>
          <cell r="D214">
            <v>850927</v>
          </cell>
        </row>
        <row r="215">
          <cell r="A215" t="str">
            <v>ARM-01</v>
          </cell>
          <cell r="B215" t="str">
            <v>Armario Metalico 1.5x1.2x.04 m</v>
          </cell>
          <cell r="C215" t="str">
            <v>Un</v>
          </cell>
          <cell r="D215">
            <v>1235000</v>
          </cell>
        </row>
        <row r="216">
          <cell r="A216" t="str">
            <v>MED-TRIDMAX</v>
          </cell>
          <cell r="B216" t="str">
            <v>Medidor Trifásico 3x120-208 5A 3 elementos DMAX</v>
          </cell>
          <cell r="C216" t="str">
            <v>Un</v>
          </cell>
          <cell r="D216">
            <v>1066000</v>
          </cell>
        </row>
        <row r="217">
          <cell r="A217" t="str">
            <v>MED-ER</v>
          </cell>
          <cell r="B217" t="str">
            <v>Medidor Energía Reactiva</v>
          </cell>
          <cell r="C217" t="str">
            <v>Un</v>
          </cell>
          <cell r="D217">
            <v>975000</v>
          </cell>
        </row>
        <row r="218">
          <cell r="A218" t="str">
            <v>MED-TRIDMAX2T</v>
          </cell>
          <cell r="B218" t="str">
            <v>Medidor Trifásico 3x120-208 5A 3 elementos indicador demanda máxima 2 tarifa</v>
          </cell>
          <cell r="C218" t="str">
            <v>Un</v>
          </cell>
          <cell r="D218">
            <v>1241500</v>
          </cell>
        </row>
        <row r="219">
          <cell r="A219" t="str">
            <v>MED-TRIF</v>
          </cell>
          <cell r="B219" t="str">
            <v>Medidor Trifásico 3x120-208 20 (80) A 3 activa</v>
          </cell>
          <cell r="C219" t="str">
            <v>Un</v>
          </cell>
          <cell r="D219">
            <v>169000</v>
          </cell>
        </row>
        <row r="220">
          <cell r="A220" t="str">
            <v>MED-TRIF4</v>
          </cell>
          <cell r="B220" t="str">
            <v>Medidor Trifásico Tetrafilar 3x127-220 100 A</v>
          </cell>
          <cell r="C220" t="str">
            <v>Un</v>
          </cell>
          <cell r="D220">
            <v>195000</v>
          </cell>
        </row>
        <row r="221">
          <cell r="A221" t="str">
            <v>MED-BITRI2</v>
          </cell>
          <cell r="B221" t="str">
            <v>Medidor Bifásico Trifilar 2x120-208 15(60) A 2 elementos activa</v>
          </cell>
          <cell r="C221" t="str">
            <v>Un</v>
          </cell>
          <cell r="D221">
            <v>250000</v>
          </cell>
        </row>
        <row r="222">
          <cell r="A222" t="str">
            <v>MED-MONO</v>
          </cell>
          <cell r="B222" t="str">
            <v>Medidor Monofasico 15 (60)A 120 V 1 elemento activa</v>
          </cell>
          <cell r="C222" t="str">
            <v>Un</v>
          </cell>
          <cell r="D222">
            <v>55874</v>
          </cell>
        </row>
        <row r="223">
          <cell r="A223" t="str">
            <v>MED-MONOTRI</v>
          </cell>
          <cell r="B223" t="str">
            <v>Medidor Monofasico Trifilar 2x120/240 15 (60)A</v>
          </cell>
          <cell r="C223" t="str">
            <v>Un</v>
          </cell>
          <cell r="D223">
            <v>55874</v>
          </cell>
        </row>
        <row r="224">
          <cell r="A224" t="str">
            <v>TUBGAL-1/2</v>
          </cell>
          <cell r="B224" t="str">
            <v>Tubería conduit Galvanizada  1/2"</v>
          </cell>
          <cell r="C224" t="str">
            <v>Ml</v>
          </cell>
          <cell r="D224">
            <v>3010</v>
          </cell>
        </row>
        <row r="225">
          <cell r="A225" t="str">
            <v>TUBGAL-3/4</v>
          </cell>
          <cell r="B225" t="str">
            <v>Tubería conduit Galvanizada  3/4"</v>
          </cell>
          <cell r="C225" t="str">
            <v>Ml</v>
          </cell>
          <cell r="D225">
            <v>3978</v>
          </cell>
        </row>
        <row r="226">
          <cell r="A226" t="str">
            <v>TUBGAL-1</v>
          </cell>
          <cell r="B226" t="str">
            <v>Tubería conduit Galvanizada 1"</v>
          </cell>
          <cell r="C226" t="str">
            <v>Ml</v>
          </cell>
          <cell r="D226">
            <v>6014</v>
          </cell>
        </row>
        <row r="227">
          <cell r="A227" t="str">
            <v>TUBGAL-11/2</v>
          </cell>
          <cell r="B227" t="str">
            <v>Tubería conduit Galvanizada 1 1/2"</v>
          </cell>
          <cell r="C227" t="str">
            <v>Ml</v>
          </cell>
          <cell r="D227">
            <v>9666</v>
          </cell>
        </row>
        <row r="228">
          <cell r="A228" t="str">
            <v>TUBGAL-2</v>
          </cell>
          <cell r="B228" t="str">
            <v>Tubería conduit Galvanizada 2"</v>
          </cell>
          <cell r="C228" t="str">
            <v>Ml</v>
          </cell>
          <cell r="D228">
            <v>25000</v>
          </cell>
        </row>
        <row r="229">
          <cell r="A229" t="str">
            <v>TUBGAL-3</v>
          </cell>
          <cell r="B229" t="str">
            <v>Tubería conduit Galvanizada 3"</v>
          </cell>
          <cell r="C229" t="str">
            <v>Ml</v>
          </cell>
          <cell r="D229">
            <v>35000</v>
          </cell>
        </row>
        <row r="230">
          <cell r="A230" t="str">
            <v>TUBGAL-4</v>
          </cell>
          <cell r="B230" t="str">
            <v>Tubería conduit Galvanizada 4"</v>
          </cell>
          <cell r="C230" t="str">
            <v>Ml</v>
          </cell>
          <cell r="D230">
            <v>26458</v>
          </cell>
        </row>
        <row r="231">
          <cell r="A231" t="str">
            <v>TUBMG-1/2</v>
          </cell>
          <cell r="B231" t="str">
            <v>Tubería conduit gris  1/2"</v>
          </cell>
          <cell r="C231" t="str">
            <v>Ml</v>
          </cell>
          <cell r="D231">
            <v>2194</v>
          </cell>
        </row>
        <row r="232">
          <cell r="A232" t="str">
            <v>TUBMG-3/4</v>
          </cell>
          <cell r="B232" t="str">
            <v>Tubería conduit gris  3/4"</v>
          </cell>
          <cell r="C232" t="str">
            <v>Ml</v>
          </cell>
          <cell r="D232">
            <v>2972</v>
          </cell>
        </row>
        <row r="233">
          <cell r="A233" t="str">
            <v>TUBMG-1</v>
          </cell>
          <cell r="B233" t="str">
            <v>Tubería conduit gris 1"</v>
          </cell>
          <cell r="C233" t="str">
            <v>Ml</v>
          </cell>
          <cell r="D233">
            <v>4775</v>
          </cell>
        </row>
        <row r="234">
          <cell r="A234" t="str">
            <v>TUBMG-11/2</v>
          </cell>
          <cell r="B234" t="str">
            <v>Tubería conduit gris 1 1/2"</v>
          </cell>
          <cell r="C234" t="str">
            <v>Ml</v>
          </cell>
          <cell r="D234">
            <v>7687</v>
          </cell>
        </row>
        <row r="235">
          <cell r="A235" t="str">
            <v>TUBMG-2</v>
          </cell>
          <cell r="B235" t="str">
            <v>Tubería conduit gris 2"</v>
          </cell>
          <cell r="C235" t="str">
            <v>Ml</v>
          </cell>
          <cell r="D235">
            <v>9712</v>
          </cell>
        </row>
        <row r="236">
          <cell r="A236" t="str">
            <v>TUBMG-3</v>
          </cell>
          <cell r="B236" t="str">
            <v>Tubería conduit gris 3"</v>
          </cell>
          <cell r="C236" t="str">
            <v>Ml</v>
          </cell>
          <cell r="D236">
            <v>18374</v>
          </cell>
        </row>
        <row r="237">
          <cell r="A237" t="str">
            <v>TUBMG-4</v>
          </cell>
          <cell r="B237" t="str">
            <v>Tubería conduit gris 4"</v>
          </cell>
          <cell r="C237" t="str">
            <v>Ml</v>
          </cell>
          <cell r="D237">
            <v>25782</v>
          </cell>
        </row>
        <row r="238">
          <cell r="A238" t="str">
            <v>CURVAMG-1</v>
          </cell>
          <cell r="B238" t="str">
            <v>Curva conduit galvanizad de 1"</v>
          </cell>
          <cell r="C238" t="str">
            <v>Un</v>
          </cell>
          <cell r="D238">
            <v>1858</v>
          </cell>
        </row>
        <row r="239">
          <cell r="A239" t="str">
            <v>CURVAMG-1/2</v>
          </cell>
          <cell r="B239" t="str">
            <v>Curva conduit galvanizad de 1/2"</v>
          </cell>
          <cell r="C239" t="str">
            <v>Un</v>
          </cell>
          <cell r="D239">
            <v>1162</v>
          </cell>
        </row>
        <row r="240">
          <cell r="A240" t="str">
            <v>CURVAMG-2</v>
          </cell>
          <cell r="B240" t="str">
            <v>Curva conduit galvanizad de 2"</v>
          </cell>
          <cell r="C240" t="str">
            <v>Un</v>
          </cell>
          <cell r="D240">
            <v>7933</v>
          </cell>
        </row>
        <row r="241">
          <cell r="A241" t="str">
            <v>CURVAMG-3</v>
          </cell>
          <cell r="B241" t="str">
            <v>Curva conduit galvanizad de 3"</v>
          </cell>
          <cell r="C241" t="str">
            <v>Un</v>
          </cell>
          <cell r="D241">
            <v>31675</v>
          </cell>
        </row>
        <row r="242">
          <cell r="A242" t="str">
            <v>CURVAMG-3/4</v>
          </cell>
          <cell r="B242" t="str">
            <v>Curva conduit galvanizad de 3/4"</v>
          </cell>
          <cell r="C242" t="str">
            <v>Un</v>
          </cell>
          <cell r="D242">
            <v>1465</v>
          </cell>
        </row>
        <row r="243">
          <cell r="A243" t="str">
            <v>CURVAMG-4</v>
          </cell>
          <cell r="B243" t="str">
            <v>Curva conduit galvanizad de 4"</v>
          </cell>
          <cell r="C243" t="str">
            <v>Un</v>
          </cell>
          <cell r="D243">
            <v>72384</v>
          </cell>
        </row>
        <row r="244">
          <cell r="A244" t="str">
            <v>CURVAMG-1 1/2</v>
          </cell>
          <cell r="B244" t="str">
            <v>Curva conduit galvanizad de 1 1/2"</v>
          </cell>
          <cell r="C244" t="str">
            <v>Un</v>
          </cell>
          <cell r="D244">
            <v>5379</v>
          </cell>
        </row>
        <row r="245">
          <cell r="A245" t="str">
            <v>CURVAMG-2 1/2</v>
          </cell>
          <cell r="B245" t="str">
            <v>Curva conduit galvanizad de 2 1/2"</v>
          </cell>
          <cell r="C245" t="str">
            <v>Un</v>
          </cell>
          <cell r="D245">
            <v>21194</v>
          </cell>
        </row>
        <row r="246">
          <cell r="A246" t="str">
            <v>CURVAG-1</v>
          </cell>
          <cell r="B246" t="str">
            <v>Curva conduit gris de 1"</v>
          </cell>
          <cell r="C246" t="str">
            <v>Un</v>
          </cell>
          <cell r="D246">
            <v>1453</v>
          </cell>
        </row>
        <row r="247">
          <cell r="A247" t="str">
            <v>CURVAG-11/2</v>
          </cell>
          <cell r="B247" t="str">
            <v>Curva conduit gris de 1 1/2"</v>
          </cell>
          <cell r="C247" t="str">
            <v>Un</v>
          </cell>
          <cell r="D247">
            <v>4649</v>
          </cell>
        </row>
        <row r="248">
          <cell r="A248" t="str">
            <v>CURVAG-1/2</v>
          </cell>
          <cell r="B248" t="str">
            <v>Curva conduit gris de 1/2"</v>
          </cell>
          <cell r="C248" t="str">
            <v>Un</v>
          </cell>
          <cell r="D248">
            <v>889</v>
          </cell>
        </row>
        <row r="249">
          <cell r="A249" t="str">
            <v>CURVAG-2</v>
          </cell>
          <cell r="B249" t="str">
            <v>Curva conduit gris de 2"</v>
          </cell>
          <cell r="C249" t="str">
            <v>Un</v>
          </cell>
          <cell r="D249">
            <v>6159</v>
          </cell>
        </row>
        <row r="250">
          <cell r="A250" t="str">
            <v>CURVAG-3</v>
          </cell>
          <cell r="B250" t="str">
            <v>Curva conduit gris de 3"</v>
          </cell>
          <cell r="C250" t="str">
            <v>Un</v>
          </cell>
          <cell r="D250">
            <v>25024</v>
          </cell>
        </row>
        <row r="251">
          <cell r="A251" t="str">
            <v>CURVAG-3/4</v>
          </cell>
          <cell r="B251" t="str">
            <v>Curva conduit gris de 3/4"</v>
          </cell>
          <cell r="C251" t="str">
            <v>Un</v>
          </cell>
          <cell r="D251">
            <v>1203</v>
          </cell>
        </row>
        <row r="252">
          <cell r="A252" t="str">
            <v>CURVAG-4</v>
          </cell>
          <cell r="B252" t="str">
            <v>Curva conduit gris de 4"</v>
          </cell>
          <cell r="C252" t="str">
            <v>Un</v>
          </cell>
          <cell r="D252">
            <v>60018</v>
          </cell>
        </row>
        <row r="253">
          <cell r="A253" t="str">
            <v>CURVAG-1 1/2</v>
          </cell>
          <cell r="B253" t="str">
            <v>Curva conduit gris de 1 1/4"</v>
          </cell>
          <cell r="C253" t="str">
            <v>Un</v>
          </cell>
          <cell r="D253">
            <v>2865</v>
          </cell>
        </row>
        <row r="254">
          <cell r="A254" t="str">
            <v>CAPA-2</v>
          </cell>
          <cell r="B254" t="str">
            <v>Capacete  de 2"</v>
          </cell>
          <cell r="C254" t="str">
            <v>Un</v>
          </cell>
          <cell r="D254">
            <v>20000</v>
          </cell>
        </row>
        <row r="255">
          <cell r="A255" t="str">
            <v>CAPA-3</v>
          </cell>
          <cell r="B255" t="str">
            <v>Capacete  de 3"</v>
          </cell>
          <cell r="C255" t="str">
            <v>Un</v>
          </cell>
          <cell r="D255">
            <v>35000</v>
          </cell>
        </row>
        <row r="256">
          <cell r="A256" t="str">
            <v>CAPA-4</v>
          </cell>
          <cell r="B256" t="str">
            <v>Capacete  de 4"</v>
          </cell>
          <cell r="C256" t="str">
            <v>Un</v>
          </cell>
          <cell r="D256">
            <v>13650</v>
          </cell>
        </row>
        <row r="257">
          <cell r="A257" t="str">
            <v>UNION-2</v>
          </cell>
          <cell r="B257" t="str">
            <v>Unión  de 2"</v>
          </cell>
          <cell r="C257" t="str">
            <v>Un</v>
          </cell>
          <cell r="D257">
            <v>5005</v>
          </cell>
        </row>
        <row r="258">
          <cell r="A258" t="str">
            <v>APLOFLU22-30</v>
          </cell>
          <cell r="B258" t="str">
            <v>Aplique Circular Fluorescente 22 W CHALLENGER 30 cm</v>
          </cell>
          <cell r="C258" t="str">
            <v>Un</v>
          </cell>
          <cell r="D258">
            <v>41990</v>
          </cell>
        </row>
        <row r="259">
          <cell r="A259" t="str">
            <v>APLOFLU32-30</v>
          </cell>
          <cell r="B259" t="str">
            <v>Aplique Circular Fluorescente 32 W CHALLENGER 30 cm</v>
          </cell>
          <cell r="C259" t="str">
            <v>Un</v>
          </cell>
          <cell r="D259">
            <v>56550</v>
          </cell>
        </row>
        <row r="260">
          <cell r="A260" t="str">
            <v>APLOFLU32-40</v>
          </cell>
          <cell r="B260" t="str">
            <v>Aplique Circular Fluorescente 32 W CHALLENGER 40 cm</v>
          </cell>
          <cell r="C260" t="str">
            <v>Un</v>
          </cell>
          <cell r="D260">
            <v>61172</v>
          </cell>
        </row>
        <row r="261">
          <cell r="A261" t="str">
            <v>APLFRAINCR</v>
          </cell>
          <cell r="B261" t="str">
            <v>Aplique Fragata con Rejilla Incandescente CHALLENGER</v>
          </cell>
          <cell r="C261" t="str">
            <v>Un</v>
          </cell>
          <cell r="D261">
            <v>24895</v>
          </cell>
        </row>
        <row r="262">
          <cell r="A262" t="str">
            <v>APLFRAINC</v>
          </cell>
          <cell r="B262" t="str">
            <v>Aplique Fragata sin Rejilla Incandescente CHALLENGER</v>
          </cell>
          <cell r="C262" t="str">
            <v>Un</v>
          </cell>
          <cell r="D262">
            <v>21359</v>
          </cell>
        </row>
        <row r="263">
          <cell r="A263" t="str">
            <v>APLHALFIZZ</v>
          </cell>
          <cell r="B263" t="str">
            <v>Aplique Halogeno FIZZA CHALLENGER</v>
          </cell>
          <cell r="C263" t="str">
            <v>Un</v>
          </cell>
          <cell r="D263">
            <v>54100</v>
          </cell>
        </row>
        <row r="264">
          <cell r="A264" t="str">
            <v>BALFLU13</v>
          </cell>
          <cell r="B264" t="str">
            <v>Bala Fuorescente 13 W D 17.5 cm CHALLENGER DULUX Sencilla</v>
          </cell>
          <cell r="C264" t="str">
            <v>Un</v>
          </cell>
          <cell r="D264">
            <v>25994</v>
          </cell>
        </row>
        <row r="265">
          <cell r="A265" t="str">
            <v>BALFLU40</v>
          </cell>
          <cell r="B265" t="str">
            <v>Bala Fuorescente 40 W D 17.5 cm Sencilla</v>
          </cell>
          <cell r="C265" t="str">
            <v>Un</v>
          </cell>
          <cell r="D265">
            <v>50000</v>
          </cell>
        </row>
        <row r="266">
          <cell r="A266" t="str">
            <v>BALFLU9</v>
          </cell>
          <cell r="B266" t="str">
            <v>Bala Fuorescente 9 W D 13 cm CHALLENGER DULUX Doble</v>
          </cell>
          <cell r="C266" t="str">
            <v>Un</v>
          </cell>
          <cell r="D266">
            <v>23641</v>
          </cell>
        </row>
        <row r="267">
          <cell r="A267" t="str">
            <v>BALINC60-10</v>
          </cell>
          <cell r="B267" t="str">
            <v>Bala Incandescente 60 W 10 cm CHALLENGER</v>
          </cell>
          <cell r="C267" t="str">
            <v>Un</v>
          </cell>
          <cell r="D267">
            <v>12539</v>
          </cell>
        </row>
        <row r="268">
          <cell r="A268" t="str">
            <v>BALINC100</v>
          </cell>
          <cell r="B268" t="str">
            <v>Bala Incandescente 100 W 17.5 cm CHALLENGER</v>
          </cell>
          <cell r="C268" t="str">
            <v>Un</v>
          </cell>
          <cell r="D268">
            <v>12331</v>
          </cell>
        </row>
        <row r="269">
          <cell r="A269" t="str">
            <v>BALINC60-11</v>
          </cell>
          <cell r="B269" t="str">
            <v>Bala Incandescente 60 W 11 cm CHALLENGER</v>
          </cell>
          <cell r="C269" t="str">
            <v>Un</v>
          </cell>
          <cell r="D269">
            <v>12779</v>
          </cell>
        </row>
        <row r="270">
          <cell r="A270" t="str">
            <v>BALINC60-13</v>
          </cell>
          <cell r="B270" t="str">
            <v>Bala Incandescente 60 W 13 cm CHALLENGER</v>
          </cell>
          <cell r="C270" t="str">
            <v>Un</v>
          </cell>
          <cell r="D270">
            <v>9750</v>
          </cell>
        </row>
        <row r="271">
          <cell r="A271" t="str">
            <v>BALINC20-13</v>
          </cell>
          <cell r="B271" t="str">
            <v>Bala Incandescente 20 W 13 cm</v>
          </cell>
          <cell r="C271" t="str">
            <v>Un</v>
          </cell>
          <cell r="D271">
            <v>25000</v>
          </cell>
        </row>
        <row r="272">
          <cell r="A272" t="str">
            <v>BALASHG-125</v>
          </cell>
          <cell r="B272" t="str">
            <v>Balasto Mercurio 125 W</v>
          </cell>
          <cell r="C272" t="str">
            <v>Un</v>
          </cell>
          <cell r="D272">
            <v>16890</v>
          </cell>
        </row>
        <row r="273">
          <cell r="A273" t="str">
            <v>BALASHG-250</v>
          </cell>
          <cell r="B273" t="str">
            <v>Balasto Mercurio 250 W</v>
          </cell>
          <cell r="C273" t="str">
            <v>Un</v>
          </cell>
          <cell r="D273">
            <v>27596</v>
          </cell>
        </row>
        <row r="274">
          <cell r="A274" t="str">
            <v>BALASHG-400</v>
          </cell>
          <cell r="B274" t="str">
            <v>Balasto Mercurio 400 W</v>
          </cell>
          <cell r="C274" t="str">
            <v>Un</v>
          </cell>
          <cell r="D274">
            <v>40867</v>
          </cell>
        </row>
        <row r="275">
          <cell r="A275" t="str">
            <v>BALASNA-150</v>
          </cell>
          <cell r="B275" t="str">
            <v>Balasto Sodio 150 W</v>
          </cell>
          <cell r="C275" t="str">
            <v>Un</v>
          </cell>
          <cell r="D275">
            <v>29448</v>
          </cell>
        </row>
        <row r="276">
          <cell r="A276" t="str">
            <v>BALASNA-250</v>
          </cell>
          <cell r="B276" t="str">
            <v>Balasto Sodio 250 W</v>
          </cell>
          <cell r="C276" t="str">
            <v>Un</v>
          </cell>
          <cell r="D276">
            <v>35589</v>
          </cell>
        </row>
        <row r="277">
          <cell r="A277" t="str">
            <v>BALASNA-400</v>
          </cell>
          <cell r="B277" t="str">
            <v>Balasto Sodio 400 W</v>
          </cell>
          <cell r="C277" t="str">
            <v>Un</v>
          </cell>
          <cell r="D277">
            <v>57304</v>
          </cell>
        </row>
        <row r="278">
          <cell r="A278" t="str">
            <v>INC-100</v>
          </cell>
          <cell r="B278" t="str">
            <v>Bombilla Clara 100 W</v>
          </cell>
          <cell r="C278" t="str">
            <v>Un</v>
          </cell>
          <cell r="D278">
            <v>681</v>
          </cell>
        </row>
        <row r="279">
          <cell r="A279" t="str">
            <v>INC-150</v>
          </cell>
          <cell r="B279" t="str">
            <v>Bombilla Clara 150 W</v>
          </cell>
          <cell r="C279" t="str">
            <v>Un</v>
          </cell>
          <cell r="D279">
            <v>1223</v>
          </cell>
        </row>
        <row r="280">
          <cell r="A280" t="str">
            <v>INC-200</v>
          </cell>
          <cell r="B280" t="str">
            <v>Bombilla Clara 200 W</v>
          </cell>
          <cell r="C280" t="str">
            <v>Un</v>
          </cell>
          <cell r="D280">
            <v>1624</v>
          </cell>
        </row>
        <row r="281">
          <cell r="A281" t="str">
            <v>INC-40</v>
          </cell>
          <cell r="B281" t="str">
            <v>Bombilla Calra 40 W</v>
          </cell>
          <cell r="C281" t="str">
            <v>Un</v>
          </cell>
          <cell r="D281">
            <v>598</v>
          </cell>
        </row>
        <row r="282">
          <cell r="A282" t="str">
            <v>INC-60</v>
          </cell>
          <cell r="B282" t="str">
            <v>Bombilla Calra 60 W</v>
          </cell>
          <cell r="C282" t="str">
            <v>Un</v>
          </cell>
          <cell r="D282">
            <v>1200</v>
          </cell>
        </row>
        <row r="283">
          <cell r="A283" t="str">
            <v>NA-150</v>
          </cell>
          <cell r="B283" t="str">
            <v>Bombillo Sodio 150 W</v>
          </cell>
          <cell r="C283" t="str">
            <v>Un</v>
          </cell>
          <cell r="D283">
            <v>0</v>
          </cell>
        </row>
        <row r="284">
          <cell r="A284" t="str">
            <v>NA-400</v>
          </cell>
          <cell r="B284" t="str">
            <v>Bombillo Sodio 400 W</v>
          </cell>
          <cell r="C284" t="str">
            <v>Un</v>
          </cell>
          <cell r="D284">
            <v>0</v>
          </cell>
        </row>
        <row r="285">
          <cell r="A285" t="str">
            <v>NA-70</v>
          </cell>
          <cell r="B285" t="str">
            <v>Bombillo Sodio 70 W</v>
          </cell>
          <cell r="C285" t="str">
            <v>Un</v>
          </cell>
          <cell r="D285">
            <v>0</v>
          </cell>
        </row>
        <row r="286">
          <cell r="A286" t="str">
            <v>TUBO-48</v>
          </cell>
          <cell r="B286" t="str">
            <v>Tubo slim line 48"</v>
          </cell>
          <cell r="C286" t="str">
            <v>Un</v>
          </cell>
          <cell r="D286">
            <v>2651</v>
          </cell>
        </row>
        <row r="287">
          <cell r="A287" t="str">
            <v>TUBO-96</v>
          </cell>
          <cell r="B287" t="str">
            <v>Tubo slim line 96"</v>
          </cell>
          <cell r="C287" t="str">
            <v>Un</v>
          </cell>
          <cell r="D287">
            <v>3129</v>
          </cell>
        </row>
        <row r="288">
          <cell r="A288" t="str">
            <v>LAM-2X48</v>
          </cell>
          <cell r="B288" t="str">
            <v>Lámpara Fluorescente Slim Line 2x48 "</v>
          </cell>
          <cell r="C288" t="str">
            <v>Un</v>
          </cell>
          <cell r="D288">
            <v>60000</v>
          </cell>
        </row>
        <row r="289">
          <cell r="A289" t="str">
            <v>LAM-2X96</v>
          </cell>
          <cell r="B289" t="str">
            <v>Lámpara Fluorescente Slim Line 2x96 "</v>
          </cell>
          <cell r="C289" t="str">
            <v>Un</v>
          </cell>
          <cell r="D289">
            <v>76700</v>
          </cell>
        </row>
        <row r="290">
          <cell r="A290" t="str">
            <v>CJK125HG</v>
          </cell>
          <cell r="B290" t="str">
            <v>Luminaria Tipo CJK 125 W Mercurio ROY ALPHA</v>
          </cell>
          <cell r="C290" t="str">
            <v>Un</v>
          </cell>
          <cell r="D290">
            <v>98020</v>
          </cell>
        </row>
        <row r="291">
          <cell r="A291" t="str">
            <v>CJK250HG</v>
          </cell>
          <cell r="B291" t="str">
            <v>Luminaria Tipo CJK 250 W Mercurio ROY ALPHA</v>
          </cell>
          <cell r="C291" t="str">
            <v>Un</v>
          </cell>
          <cell r="D291">
            <v>122148</v>
          </cell>
        </row>
        <row r="292">
          <cell r="A292" t="str">
            <v>IJK250NA</v>
          </cell>
          <cell r="B292" t="str">
            <v>Luminaria Tipo IJK 250 W Sodio ROY ALPHA</v>
          </cell>
          <cell r="C292" t="str">
            <v>Un</v>
          </cell>
          <cell r="D292">
            <v>241280</v>
          </cell>
        </row>
        <row r="293">
          <cell r="A293" t="str">
            <v>IJK250HG</v>
          </cell>
          <cell r="B293" t="str">
            <v>Luminaria Tipo IJK 250 W Mercurio ROY ALPHA</v>
          </cell>
          <cell r="C293" t="str">
            <v>Un</v>
          </cell>
          <cell r="D293">
            <v>191516</v>
          </cell>
        </row>
        <row r="294">
          <cell r="A294" t="str">
            <v>LBA125HG</v>
          </cell>
          <cell r="B294" t="str">
            <v>Luminaria Tipo LBA 125 W Mercurio ROY ALPHA</v>
          </cell>
          <cell r="C294" t="str">
            <v>Un</v>
          </cell>
          <cell r="D294">
            <v>132704</v>
          </cell>
        </row>
        <row r="295">
          <cell r="A295" t="str">
            <v>LBA250HG</v>
          </cell>
          <cell r="B295" t="str">
            <v>Luminaria Tipo LBA 250 W Mercurio ROY ALPHA</v>
          </cell>
          <cell r="C295" t="str">
            <v>Un</v>
          </cell>
          <cell r="D295">
            <v>150800</v>
          </cell>
        </row>
        <row r="296">
          <cell r="A296" t="str">
            <v>CJK150NA</v>
          </cell>
          <cell r="B296" t="str">
            <v>Luminaria Tipo CJK 150 W Sodio ROY ALPHA</v>
          </cell>
          <cell r="C296" t="str">
            <v>Un</v>
          </cell>
          <cell r="D296">
            <v>143260</v>
          </cell>
        </row>
        <row r="297">
          <cell r="A297" t="str">
            <v>CJK250NA</v>
          </cell>
          <cell r="B297" t="str">
            <v>Luminaria Tipo CJK 250 W Sodio ROY ALPHA</v>
          </cell>
          <cell r="C297" t="str">
            <v>Un</v>
          </cell>
          <cell r="D297">
            <v>176436</v>
          </cell>
        </row>
        <row r="298">
          <cell r="A298" t="str">
            <v>IJKG-250NA</v>
          </cell>
          <cell r="B298" t="str">
            <v>Luminaria Tipo IJK-G 250 W Sodio ROY ALPHA</v>
          </cell>
          <cell r="C298" t="str">
            <v>Un</v>
          </cell>
          <cell r="D298">
            <v>27144</v>
          </cell>
        </row>
        <row r="299">
          <cell r="A299" t="str">
            <v>IJK400NA</v>
          </cell>
          <cell r="B299" t="str">
            <v>Luminaria Tipo IJK-G 400 W Sodio ROY ALPHA</v>
          </cell>
          <cell r="C299" t="str">
            <v>Un</v>
          </cell>
          <cell r="D299">
            <v>27144</v>
          </cell>
        </row>
        <row r="300">
          <cell r="A300" t="str">
            <v>LBA150NA</v>
          </cell>
          <cell r="B300" t="str">
            <v>Luminaria Tipo LBA 125 W Sodio ROY ALPHA</v>
          </cell>
          <cell r="C300" t="str">
            <v>Un</v>
          </cell>
          <cell r="D300">
            <v>176436</v>
          </cell>
        </row>
        <row r="301">
          <cell r="A301" t="str">
            <v>LBA250NA</v>
          </cell>
          <cell r="B301" t="str">
            <v>Luminaria Tipo LBA 250 W Sodio ROY ALPHA</v>
          </cell>
          <cell r="C301" t="str">
            <v>Un</v>
          </cell>
          <cell r="D301">
            <v>203580</v>
          </cell>
        </row>
        <row r="302">
          <cell r="A302" t="str">
            <v>DJK125HG</v>
          </cell>
          <cell r="B302" t="str">
            <v>Luminaria Tipo DJK 125 W Mercurio ROY ALPHA</v>
          </cell>
          <cell r="C302" t="str">
            <v>Un</v>
          </cell>
          <cell r="D302">
            <v>149292</v>
          </cell>
        </row>
        <row r="303">
          <cell r="A303" t="str">
            <v>GAL125HG</v>
          </cell>
          <cell r="B303" t="str">
            <v>Luminaria Tipo GALAXIA 125 W Mercurio ROY ALPHA</v>
          </cell>
          <cell r="C303" t="str">
            <v>Un</v>
          </cell>
          <cell r="D303">
            <v>260884</v>
          </cell>
        </row>
        <row r="304">
          <cell r="A304" t="str">
            <v>GAL250HG</v>
          </cell>
          <cell r="B304" t="str">
            <v>Luminaria Tipo GALAXIA 250 W Mercurio ROY ALPHA</v>
          </cell>
          <cell r="C304" t="str">
            <v>Un</v>
          </cell>
          <cell r="D304">
            <v>280488</v>
          </cell>
        </row>
        <row r="305">
          <cell r="A305" t="str">
            <v>RAP125HG</v>
          </cell>
          <cell r="B305" t="str">
            <v>Luminaria Tipo RA-P 125 W Mercurio ROY ALPHA</v>
          </cell>
          <cell r="C305" t="str">
            <v>Un</v>
          </cell>
          <cell r="D305">
            <v>236756</v>
          </cell>
        </row>
        <row r="306">
          <cell r="A306" t="str">
            <v>RAP250HG</v>
          </cell>
          <cell r="B306" t="str">
            <v>Luminaria Tipo RA-P 250 W Mercurio ROY ALPHA</v>
          </cell>
          <cell r="C306" t="str">
            <v>Un</v>
          </cell>
          <cell r="D306">
            <v>256360</v>
          </cell>
        </row>
        <row r="307">
          <cell r="A307" t="str">
            <v>SEN125HG</v>
          </cell>
          <cell r="B307" t="str">
            <v>Luminaria Tipo SENDALUX 125 W Mercurio ROY ALPHA</v>
          </cell>
          <cell r="C307" t="str">
            <v>Un</v>
          </cell>
          <cell r="D307">
            <v>294060</v>
          </cell>
        </row>
        <row r="308">
          <cell r="A308" t="str">
            <v>ROYAL60HG</v>
          </cell>
          <cell r="B308" t="str">
            <v>Luminaria Tipo ROYALUX 60 W o Similar</v>
          </cell>
          <cell r="C308" t="str">
            <v>Un</v>
          </cell>
          <cell r="D308">
            <v>450000</v>
          </cell>
        </row>
        <row r="309">
          <cell r="A309" t="str">
            <v>GIA150HG</v>
          </cell>
          <cell r="B309" t="str">
            <v>Luminaria Tipo GUIALUX 150 W o Similar</v>
          </cell>
          <cell r="C309" t="str">
            <v>Un</v>
          </cell>
          <cell r="D309">
            <v>380000</v>
          </cell>
        </row>
        <row r="310">
          <cell r="A310" t="str">
            <v>INT MH 175 W</v>
          </cell>
          <cell r="B310" t="str">
            <v>Luminaria Decorativa Tipo Interior MH 175 W</v>
          </cell>
          <cell r="C310" t="str">
            <v>Un</v>
          </cell>
          <cell r="D310">
            <v>520000</v>
          </cell>
        </row>
        <row r="311">
          <cell r="A311" t="str">
            <v>RRA125NA</v>
          </cell>
          <cell r="B311" t="str">
            <v>Proyector RRA 125 W Sodio ROY ALPHA</v>
          </cell>
          <cell r="C311" t="str">
            <v>Un</v>
          </cell>
          <cell r="D311">
            <v>367952</v>
          </cell>
        </row>
        <row r="312">
          <cell r="A312" t="str">
            <v>RRA250NA</v>
          </cell>
          <cell r="B312" t="str">
            <v>Proyector RRA 250 W Sodio ROY ALPHA</v>
          </cell>
          <cell r="C312" t="str">
            <v>Un</v>
          </cell>
          <cell r="D312">
            <v>399620</v>
          </cell>
        </row>
        <row r="313">
          <cell r="A313" t="str">
            <v>BRAZ-11/2</v>
          </cell>
          <cell r="B313" t="str">
            <v>Brazo Luminaria 1 1/2"</v>
          </cell>
          <cell r="C313" t="str">
            <v>Un</v>
          </cell>
          <cell r="D313">
            <v>45240</v>
          </cell>
        </row>
        <row r="314">
          <cell r="A314" t="str">
            <v>BRAZ-3/4</v>
          </cell>
          <cell r="B314" t="str">
            <v>Brazo Luminaria 3/4"</v>
          </cell>
          <cell r="C314" t="str">
            <v>Un</v>
          </cell>
          <cell r="D314">
            <v>15080</v>
          </cell>
        </row>
        <row r="315">
          <cell r="A315" t="str">
            <v>FAR70Na</v>
          </cell>
          <cell r="B315" t="str">
            <v>Farol 70 W Na ROY ALPHA O Similar Incluye Mastil 4m</v>
          </cell>
          <cell r="C315" t="str">
            <v>Un</v>
          </cell>
          <cell r="D315">
            <v>950000</v>
          </cell>
        </row>
        <row r="316">
          <cell r="A316" t="str">
            <v>FAR125HG</v>
          </cell>
          <cell r="B316" t="str">
            <v>Farol 125 W Mercurio ROY ALPHA</v>
          </cell>
          <cell r="C316" t="str">
            <v>Un</v>
          </cell>
          <cell r="D316">
            <v>235248</v>
          </cell>
        </row>
        <row r="317">
          <cell r="A317" t="str">
            <v>FAR250HG</v>
          </cell>
          <cell r="B317" t="str">
            <v>Farol 250 W Mercurio ROY ALPHA</v>
          </cell>
          <cell r="C317" t="str">
            <v>Un</v>
          </cell>
          <cell r="D317">
            <v>254852</v>
          </cell>
        </row>
        <row r="318">
          <cell r="A318" t="str">
            <v>LAM-PLAF</v>
          </cell>
          <cell r="B318" t="str">
            <v>Plafon de porcelana</v>
          </cell>
          <cell r="C318" t="str">
            <v>Un</v>
          </cell>
          <cell r="D318">
            <v>1131</v>
          </cell>
        </row>
        <row r="319">
          <cell r="A319" t="str">
            <v>FOTO</v>
          </cell>
          <cell r="B319" t="str">
            <v>Fotocelda</v>
          </cell>
          <cell r="C319" t="str">
            <v>Un</v>
          </cell>
          <cell r="D319">
            <v>0</v>
          </cell>
        </row>
        <row r="320">
          <cell r="A320" t="str">
            <v>PORTFUS</v>
          </cell>
          <cell r="B320" t="str">
            <v>Portafusible</v>
          </cell>
          <cell r="C320" t="str">
            <v>Un</v>
          </cell>
          <cell r="D320">
            <v>0</v>
          </cell>
        </row>
        <row r="321">
          <cell r="A321" t="str">
            <v>FUS-3A</v>
          </cell>
          <cell r="B321" t="str">
            <v>Fusible 3 amperios</v>
          </cell>
          <cell r="C321" t="str">
            <v>Un</v>
          </cell>
          <cell r="D321">
            <v>0</v>
          </cell>
        </row>
        <row r="322">
          <cell r="A322" t="str">
            <v>ACERO-01</v>
          </cell>
          <cell r="B322" t="str">
            <v>Acero FY 3700 PSI</v>
          </cell>
          <cell r="C322" t="str">
            <v>Kilo</v>
          </cell>
          <cell r="D322">
            <v>833</v>
          </cell>
        </row>
        <row r="323">
          <cell r="A323" t="str">
            <v>ALNE-18</v>
          </cell>
          <cell r="B323" t="str">
            <v>Alambre Negro Calibre #18</v>
          </cell>
          <cell r="C323" t="str">
            <v>Un</v>
          </cell>
          <cell r="D323">
            <v>0</v>
          </cell>
        </row>
        <row r="324">
          <cell r="A324" t="str">
            <v>ANG-01</v>
          </cell>
          <cell r="B324" t="str">
            <v>Ángulo 2x2x1/8"</v>
          </cell>
          <cell r="C324" t="str">
            <v>Un</v>
          </cell>
          <cell r="D324">
            <v>0</v>
          </cell>
        </row>
        <row r="325">
          <cell r="A325" t="str">
            <v>MORTERO1:3</v>
          </cell>
          <cell r="B325" t="str">
            <v>Mortero 1:3</v>
          </cell>
          <cell r="C325" t="str">
            <v>M3</v>
          </cell>
          <cell r="D325">
            <v>181111</v>
          </cell>
        </row>
        <row r="326">
          <cell r="A326" t="str">
            <v>MURO</v>
          </cell>
          <cell r="B326" t="str">
            <v>Muro Ladrillo Tolete Soga</v>
          </cell>
          <cell r="C326" t="str">
            <v>Un</v>
          </cell>
          <cell r="D326">
            <v>0</v>
          </cell>
        </row>
        <row r="327">
          <cell r="A327" t="str">
            <v>PIEDRA</v>
          </cell>
          <cell r="B327" t="str">
            <v>Piedra Media Zona</v>
          </cell>
          <cell r="C327" t="str">
            <v>Un</v>
          </cell>
          <cell r="D327">
            <v>0</v>
          </cell>
        </row>
        <row r="328">
          <cell r="A328" t="str">
            <v>AMP-300</v>
          </cell>
          <cell r="B328" t="str">
            <v>Amperímetro escala 0-300 A</v>
          </cell>
          <cell r="C328" t="str">
            <v>Un</v>
          </cell>
          <cell r="D328">
            <v>65000</v>
          </cell>
        </row>
        <row r="329">
          <cell r="A329" t="str">
            <v>AMP-400</v>
          </cell>
          <cell r="B329" t="str">
            <v>Amperímetro escala 0-400 A</v>
          </cell>
          <cell r="C329" t="str">
            <v>Un</v>
          </cell>
          <cell r="D329">
            <v>65000</v>
          </cell>
        </row>
        <row r="330">
          <cell r="A330" t="str">
            <v>BAR-600</v>
          </cell>
          <cell r="B330" t="str">
            <v>Barraje Trifásico de 600 Amp.</v>
          </cell>
          <cell r="C330" t="str">
            <v>Un</v>
          </cell>
          <cell r="D330">
            <v>0</v>
          </cell>
        </row>
        <row r="331">
          <cell r="A331" t="str">
            <v>BLOQUE</v>
          </cell>
          <cell r="B331" t="str">
            <v>Bloque Terminal de Prueba</v>
          </cell>
          <cell r="C331" t="str">
            <v>Un</v>
          </cell>
          <cell r="D331">
            <v>0</v>
          </cell>
        </row>
        <row r="332">
          <cell r="A332" t="str">
            <v>RELOJDMAX</v>
          </cell>
          <cell r="B332" t="str">
            <v>Reloj indicador de demanda maxima</v>
          </cell>
          <cell r="C332" t="str">
            <v>Un</v>
          </cell>
          <cell r="D332">
            <v>0</v>
          </cell>
        </row>
        <row r="333">
          <cell r="A333" t="str">
            <v>SELECVOL</v>
          </cell>
          <cell r="B333" t="str">
            <v>Selector de Voltaje de Tres Posiciones</v>
          </cell>
          <cell r="C333" t="str">
            <v>Un</v>
          </cell>
          <cell r="D333">
            <v>26000</v>
          </cell>
        </row>
        <row r="334">
          <cell r="A334" t="str">
            <v>SELECCOR</v>
          </cell>
          <cell r="B334" t="str">
            <v>Selector de Corriente de Tres Posiciones</v>
          </cell>
          <cell r="C334" t="str">
            <v>Un</v>
          </cell>
          <cell r="D334">
            <v>26000</v>
          </cell>
        </row>
        <row r="335">
          <cell r="A335" t="str">
            <v>SOLEXO</v>
          </cell>
          <cell r="B335" t="str">
            <v>Soldadura Exotérmica</v>
          </cell>
          <cell r="C335" t="str">
            <v>Punto</v>
          </cell>
          <cell r="D335">
            <v>52000</v>
          </cell>
        </row>
        <row r="336">
          <cell r="A336" t="str">
            <v>TRANS-200/5</v>
          </cell>
          <cell r="B336" t="str">
            <v>Transformador de Corriente 200/5A</v>
          </cell>
          <cell r="C336" t="str">
            <v>Un</v>
          </cell>
          <cell r="D336">
            <v>46800</v>
          </cell>
        </row>
        <row r="337">
          <cell r="A337" t="str">
            <v>TRANS-400/5</v>
          </cell>
          <cell r="B337" t="str">
            <v>Transformador de Corriente 400/5A</v>
          </cell>
          <cell r="C337" t="str">
            <v>Un</v>
          </cell>
          <cell r="D337">
            <v>46800</v>
          </cell>
        </row>
        <row r="338">
          <cell r="A338" t="str">
            <v>VCU-1.8</v>
          </cell>
          <cell r="B338" t="str">
            <v>Varilla Cobre Cobre de 5/8" x 1.8 mt</v>
          </cell>
          <cell r="C338" t="str">
            <v>Un</v>
          </cell>
          <cell r="D338">
            <v>48000</v>
          </cell>
        </row>
        <row r="339">
          <cell r="A339" t="str">
            <v>VCU-2.4</v>
          </cell>
          <cell r="B339" t="str">
            <v>Varilla Cobre Cobre de 5/8" x 2,4 mt</v>
          </cell>
          <cell r="C339" t="str">
            <v>Un</v>
          </cell>
          <cell r="D339">
            <v>0</v>
          </cell>
        </row>
        <row r="340">
          <cell r="A340" t="str">
            <v>VOLT-250</v>
          </cell>
          <cell r="B340" t="str">
            <v>Voltímetro Escala de 0-250 V</v>
          </cell>
          <cell r="C340" t="str">
            <v>Un</v>
          </cell>
          <cell r="D340">
            <v>22750</v>
          </cell>
        </row>
        <row r="341">
          <cell r="A341" t="str">
            <v>CINTA-33</v>
          </cell>
          <cell r="B341" t="str">
            <v>Cinta Aislante 33 de 3M</v>
          </cell>
          <cell r="C341" t="str">
            <v>Rollo</v>
          </cell>
          <cell r="D341">
            <v>3250</v>
          </cell>
        </row>
        <row r="342">
          <cell r="A342" t="str">
            <v>TP-1</v>
          </cell>
          <cell r="B342" t="str">
            <v>Terminales Premoldeados Tipo Exterior</v>
          </cell>
          <cell r="C342" t="str">
            <v>Juego</v>
          </cell>
          <cell r="D342">
            <v>221000</v>
          </cell>
        </row>
        <row r="343">
          <cell r="A343" t="str">
            <v>EP</v>
          </cell>
          <cell r="B343" t="str">
            <v>Empalme Premoldeado 15 KV</v>
          </cell>
          <cell r="C343" t="str">
            <v>Juego</v>
          </cell>
          <cell r="D343">
            <v>248704</v>
          </cell>
        </row>
        <row r="344">
          <cell r="A344" t="str">
            <v>T-EP</v>
          </cell>
          <cell r="B344" t="str">
            <v>Tapon Empalme Premoldeado 15 KV</v>
          </cell>
          <cell r="C344" t="str">
            <v>Un</v>
          </cell>
        </row>
        <row r="345">
          <cell r="A345" t="str">
            <v>MOSE</v>
          </cell>
          <cell r="B345" t="str">
            <v>Mano de Obra Salida Electrica</v>
          </cell>
          <cell r="C345" t="str">
            <v>HH</v>
          </cell>
          <cell r="D345">
            <v>14000</v>
          </cell>
        </row>
        <row r="346">
          <cell r="A346" t="str">
            <v>CUADRILLA-1</v>
          </cell>
          <cell r="B346" t="str">
            <v>Oficial + Ayudante Eléctrico hora</v>
          </cell>
          <cell r="C346" t="str">
            <v>HH</v>
          </cell>
          <cell r="D346">
            <v>7000</v>
          </cell>
        </row>
        <row r="347">
          <cell r="A347" t="str">
            <v>TE-225T</v>
          </cell>
          <cell r="B347" t="str">
            <v>Transformador Capsulado 225 KVA Trifasico</v>
          </cell>
          <cell r="C347" t="str">
            <v>Un</v>
          </cell>
          <cell r="D347">
            <v>10914800</v>
          </cell>
        </row>
        <row r="348">
          <cell r="A348" t="str">
            <v>TE-150T</v>
          </cell>
          <cell r="B348" t="str">
            <v>Transformador Capsulado 150 KVA Trifasico</v>
          </cell>
          <cell r="C348" t="str">
            <v>Un</v>
          </cell>
          <cell r="D348">
            <v>7670000</v>
          </cell>
        </row>
        <row r="349">
          <cell r="A349" t="str">
            <v>TE-112.5T</v>
          </cell>
          <cell r="B349" t="str">
            <v>Transformador Capsulado 112.5 KVA Trifasico</v>
          </cell>
          <cell r="C349" t="str">
            <v>Un</v>
          </cell>
          <cell r="D349">
            <v>5781092</v>
          </cell>
        </row>
        <row r="350">
          <cell r="A350" t="str">
            <v>PLAN-60</v>
          </cell>
          <cell r="B350" t="str">
            <v>Planta Eléctrica Diesel Lister 60 KVA</v>
          </cell>
          <cell r="C350" t="str">
            <v>Un</v>
          </cell>
          <cell r="D350">
            <v>32658340</v>
          </cell>
        </row>
        <row r="351">
          <cell r="A351" t="str">
            <v>TRANSF-90</v>
          </cell>
          <cell r="B351" t="str">
            <v>Transferencia Automática 90 KVA</v>
          </cell>
          <cell r="C351" t="str">
            <v>Un</v>
          </cell>
          <cell r="D351">
            <v>1989000</v>
          </cell>
        </row>
        <row r="352">
          <cell r="A352" t="str">
            <v>TE-15M</v>
          </cell>
          <cell r="B352" t="str">
            <v>Transformador Pad Mounted 15 KVA Monofasico</v>
          </cell>
          <cell r="C352" t="str">
            <v>Un</v>
          </cell>
          <cell r="D352">
            <v>2350000</v>
          </cell>
        </row>
      </sheetData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precios"/>
      <sheetName val="equipo"/>
      <sheetName val="basicos"/>
      <sheetName val="unitarios"/>
      <sheetName val="unitarios (2)"/>
      <sheetName val="CALLE GALERIA"/>
      <sheetName val="CALLE FCO. SILVA"/>
      <sheetName val="CALLE SAN CARLOS"/>
      <sheetName val="CONSOLIDADO"/>
      <sheetName val="OTROSITOTALPROY."/>
    </sheetNames>
    <sheetDataSet>
      <sheetData sheetId="0"/>
      <sheetData sheetId="1">
        <row r="20">
          <cell r="D20">
            <v>2475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FINANC"/>
      <sheetName val="RIE-C4"/>
      <sheetName val="RIE-C5"/>
      <sheetName val="RIE-K16"/>
      <sheetName val="RIE-CRA17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Hoja1"/>
      <sheetName val="PR 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Insum"/>
      <sheetName val="Listas"/>
      <sheetName val="PRESUPUESTO"/>
      <sheetName val="ESTADO VÍA-CRIT.TECNICO"/>
      <sheetName val="LISTA DE PRECIOS"/>
      <sheetName val="Excavación Mat. Común Estacione"/>
      <sheetName val="Demolición Pavimento"/>
      <sheetName val="SUB APU"/>
      <sheetName val="TRANSPORTE"/>
      <sheetName val="062"/>
      <sheetName val="Listad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Equipo"/>
      <sheetName val="A. P. U."/>
      <sheetName val="PUNITARIOS%20PARA%20241201%202S"/>
      <sheetName val="RELACION MES"/>
      <sheetName val="GCB2000"/>
      <sheetName val=" Liquidacion de Obra por Tramo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FORMULA"/>
      <sheetName val="CLASIFICACION"/>
      <sheetName val="PUNITARIOS_PARA_241201_2S10"/>
      <sheetName val="PR_110"/>
      <sheetName val="ESTADO_RED_TEC10"/>
      <sheetName val="PREACTA_1010"/>
      <sheetName val="PREACTA_910"/>
      <sheetName val="TRAPMO"/>
      <sheetName val="Presup_Cancha"/>
      <sheetName val="5. ELECTRICO"/>
      <sheetName val="c2.5y2.6"/>
      <sheetName val="Lp"/>
      <sheetName val="UNITARIOS"/>
      <sheetName val="THE"/>
      <sheetName val="ATHE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OCTUBRE"/>
      <sheetName val="Hoja2"/>
      <sheetName val="Cuadr."/>
      <sheetName val="PUNITARIOS PARA 241201 2S.xls"/>
      <sheetName val="OBRAS SES"/>
      <sheetName val="REC-COD,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jadas"/>
      <sheetName val="NARIÑO"/>
      <sheetName val="CONT_ADI"/>
      <sheetName val="BALANCE"/>
      <sheetName val="ITEMS NO REVISTOS"/>
      <sheetName val="APU ELECTRICOS"/>
      <sheetName val="2,2,6,1 Pilotes 0,30"/>
      <sheetName val="Requisición1"/>
      <sheetName val="SALARIOS"/>
      <sheetName val="APU NO PREVISTO"/>
      <sheetName val="PPTA (3)"/>
      <sheetName val="PPTA (2)"/>
      <sheetName val="PPTA"/>
      <sheetName val="glvc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xcavación_Mat__Común_Estacione"/>
      <sheetName val="Demolición_Pavimento"/>
      <sheetName val="SUB_APU"/>
      <sheetName val="RELACION_MES"/>
      <sheetName val="ESTADO_VÍA-CRIT_TECNICO"/>
      <sheetName val="LISTA_DE_PRECIOS"/>
      <sheetName val="A__P__U_"/>
      <sheetName val="_Liquidacion_de_Obra_por_Tramos"/>
      <sheetName val="A_P_U"/>
      <sheetName val="gpi_526"/>
      <sheetName val="vea_374"/>
      <sheetName val="otros"/>
      <sheetName val="for 6"/>
      <sheetName val="5__ELECTRICO"/>
      <sheetName val="ITEMS_NO_REVISTOS"/>
      <sheetName val="APU_ELECTRICOS"/>
      <sheetName val="CRA_MODI"/>
      <sheetName val="for_6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ERSONAL"/>
      <sheetName val="Tarifa MT"/>
      <sheetName val="PREACTA Y CONTRATISTAS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ostos oficina"/>
      <sheetName val="costos campamento"/>
      <sheetName val="días habiles 2015"/>
      <sheetName val="7.1.8.1.1"/>
      <sheetName val="PLAN DE INVERSION ANTICIPO"/>
      <sheetName val="inv mensual"/>
      <sheetName val="borrador flujo inv"/>
      <sheetName val="social-ambiental"/>
      <sheetName val="AU"/>
      <sheetName val="inst"/>
      <sheetName val="DEST. MEDIOS"/>
      <sheetName val="COMBUASF"/>
      <sheetName val="BALCRUDO"/>
      <sheetName val="CARGASPROC."/>
      <sheetName val="G L P  FINAL"/>
      <sheetName val="ANALISIS"/>
      <sheetName val="Proveedores y acreedores"/>
      <sheetName val="c2_5y2_614"/>
      <sheetName val="TABLAS"/>
      <sheetName val="materiales"/>
      <sheetName val="CUR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UNITARIOS_PARA_241201_2S"/>
      <sheetName val="PR_1"/>
      <sheetName val="PUNITARIOS_PARA_241201_2S2"/>
      <sheetName val="PR_12"/>
      <sheetName val="PUNITARIOS_PARA_241201_2S1"/>
      <sheetName val="PR_11"/>
      <sheetName val="PUNITARIOS_PARA_241201_2S3"/>
      <sheetName val="PR_13"/>
      <sheetName val="ESTADO_RED_TEC"/>
      <sheetName val="PRECIOS"/>
      <sheetName val="PREACTA 6"/>
      <sheetName val="Insum"/>
      <sheetName val="LISTA DE PRECIOS"/>
      <sheetName val="062"/>
      <sheetName val="Listado"/>
      <sheetName val="TABLA 2008"/>
      <sheetName val="Listas"/>
      <sheetName val="Excavación Mat. Común Estacione"/>
      <sheetName val="Demolición Pavimento"/>
      <sheetName val="SUB APU"/>
      <sheetName val="TRANSPORTE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PRESUPUESTO"/>
      <sheetName val="ESTADO VÍA-CRIT.TECNICO"/>
      <sheetName val="PUNITARIOS%20PARA%20241201%202S"/>
      <sheetName val="RELACION MES"/>
      <sheetName val="Equipo"/>
      <sheetName val="GCB2000"/>
      <sheetName val="A. P. U."/>
      <sheetName val=" Liquidacion de Obra por Tramos"/>
      <sheetName val="PREACTA_10"/>
      <sheetName val="PREACTA_9"/>
      <sheetName val="ESTADO_RED_TEC1"/>
      <sheetName val="PREACTA_101"/>
      <sheetName val="PREACTA_91"/>
      <sheetName val="ESTADO_RED_TEC2"/>
      <sheetName val="PREACTA_102"/>
      <sheetName val="PREACTA_92"/>
      <sheetName val="ESTADO_RED_TEC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FORMULA"/>
      <sheetName val="CLASIFICACION"/>
      <sheetName val="Lp"/>
      <sheetName val="Presup_Cancha"/>
      <sheetName val="PUNITARIOS_PARA_241201_2S10"/>
      <sheetName val="PR_110"/>
      <sheetName val="ESTADO_RED_TEC10"/>
      <sheetName val="PREACTA_1010"/>
      <sheetName val="PREACTA_910"/>
      <sheetName val="TRAPMO"/>
      <sheetName val="c2.5y2.6"/>
      <sheetName val="5. ELECTRICO"/>
      <sheetName val="UNITARIOS"/>
      <sheetName val="THE"/>
      <sheetName val="ATHE"/>
      <sheetName val="BALANCE"/>
      <sheetName val="ITEMS NO REVISTOS"/>
      <sheetName val="APU ELECTRICOS"/>
      <sheetName val="CRA.MODI"/>
      <sheetName val="Bajadas"/>
      <sheetName val="NARIÑO"/>
      <sheetName val="CONT_ADI"/>
      <sheetName val="REC-COD,"/>
      <sheetName val="2,2,6,1 Pilotes 0,30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Summary"/>
      <sheetName val="CODCONST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Requisición1"/>
      <sheetName val="SALARIOS"/>
      <sheetName val="APU NO PREVISTO"/>
      <sheetName val="PPTA (3)"/>
      <sheetName val="PPTA (2)"/>
      <sheetName val="PPTA"/>
      <sheetName val="OCTUBRE"/>
      <sheetName val="Hoja2"/>
      <sheetName val="Cuadr."/>
      <sheetName val="PUNITARIOS PARA 241201 2S.xls"/>
      <sheetName val="OBRAS SES"/>
      <sheetName val="glvc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</sheetNames>
    <sheetDataSet>
      <sheetData sheetId="0">
        <row r="48">
          <cell r="E48">
            <v>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48">
          <cell r="E48">
            <v>0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>
        <row r="48">
          <cell r="E48">
            <v>0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AI2" t="str">
            <v>amperio</v>
          </cell>
        </row>
        <row r="3">
          <cell r="AI3" t="str">
            <v>bar</v>
          </cell>
        </row>
        <row r="4">
          <cell r="AI4" t="str">
            <v>becquerel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centímetro</v>
          </cell>
        </row>
        <row r="8">
          <cell r="AI8" t="str">
            <v>centímetro cuadrado</v>
          </cell>
        </row>
        <row r="9">
          <cell r="AI9" t="str">
            <v>centímetro cúbico</v>
          </cell>
        </row>
        <row r="10">
          <cell r="AI10" t="str">
            <v>culombio</v>
          </cell>
        </row>
        <row r="11">
          <cell r="AI11" t="str">
            <v>día</v>
          </cell>
        </row>
        <row r="12">
          <cell r="AI12" t="str">
            <v>doce meses</v>
          </cell>
        </row>
        <row r="13">
          <cell r="AI13" t="str">
            <v>electronvoltio</v>
          </cell>
        </row>
        <row r="14">
          <cell r="AI14" t="str">
            <v>estereorradián</v>
          </cell>
        </row>
        <row r="15">
          <cell r="AI15" t="str">
            <v>faradio</v>
          </cell>
        </row>
        <row r="16">
          <cell r="AI16" t="str">
            <v>gigahercio</v>
          </cell>
        </row>
        <row r="17">
          <cell r="AI17" t="str">
            <v>grado</v>
          </cell>
        </row>
        <row r="18">
          <cell r="AI18" t="str">
            <v>grado Celsius</v>
          </cell>
        </row>
        <row r="19">
          <cell r="AI19" t="str">
            <v>gramo</v>
          </cell>
        </row>
        <row r="20">
          <cell r="AI20" t="str">
            <v>gramo por centímetro cúbico</v>
          </cell>
        </row>
        <row r="21">
          <cell r="AI21" t="str">
            <v>gray</v>
          </cell>
        </row>
        <row r="22">
          <cell r="AI22" t="str">
            <v>hectárea</v>
          </cell>
        </row>
        <row r="23">
          <cell r="AI23" t="str">
            <v>henrio</v>
          </cell>
        </row>
        <row r="24">
          <cell r="AI24" t="str">
            <v>hercio</v>
          </cell>
        </row>
        <row r="25">
          <cell r="AI25" t="str">
            <v>hora</v>
          </cell>
        </row>
        <row r="26">
          <cell r="AI26" t="str">
            <v>joule por kelvin</v>
          </cell>
        </row>
        <row r="27">
          <cell r="AI27" t="str">
            <v>joule por kilogramo kelvin</v>
          </cell>
        </row>
        <row r="28">
          <cell r="AI28" t="str">
            <v>julio</v>
          </cell>
        </row>
        <row r="29">
          <cell r="AI29" t="str">
            <v>kelvin</v>
          </cell>
        </row>
        <row r="30">
          <cell r="AI30" t="str">
            <v>kilogramo</v>
          </cell>
        </row>
        <row r="31">
          <cell r="AI31" t="str">
            <v>kilogramo por metro cúbico</v>
          </cell>
        </row>
        <row r="32">
          <cell r="AI32" t="str">
            <v>kilohercio</v>
          </cell>
        </row>
        <row r="33">
          <cell r="AI33" t="str">
            <v>kilómetro</v>
          </cell>
        </row>
        <row r="34">
          <cell r="AI34" t="str">
            <v>kilometro cuadrado</v>
          </cell>
        </row>
        <row r="35">
          <cell r="AI35" t="str">
            <v>kilómetro por hora</v>
          </cell>
        </row>
        <row r="36">
          <cell r="AI36" t="str">
            <v>kilovatio</v>
          </cell>
        </row>
        <row r="37">
          <cell r="AI37" t="str">
            <v>litro</v>
          </cell>
        </row>
        <row r="38">
          <cell r="AI38" t="str">
            <v>lumen</v>
          </cell>
        </row>
        <row r="39">
          <cell r="AI39" t="str">
            <v>lx</v>
          </cell>
        </row>
        <row r="40">
          <cell r="AI40" t="str">
            <v>megahercio</v>
          </cell>
        </row>
        <row r="41">
          <cell r="AI41" t="str">
            <v>megavatio</v>
          </cell>
        </row>
        <row r="42">
          <cell r="AI42" t="str">
            <v>metro</v>
          </cell>
        </row>
        <row r="43">
          <cell r="AI43" t="str">
            <v>metro a la potencia menos uno</v>
          </cell>
        </row>
        <row r="44">
          <cell r="AI44" t="str">
            <v>metro cuadrado</v>
          </cell>
        </row>
        <row r="45">
          <cell r="AI45" t="str">
            <v>metro cúbico</v>
          </cell>
        </row>
        <row r="46">
          <cell r="AI46" t="str">
            <v>metro lineal</v>
          </cell>
        </row>
        <row r="47">
          <cell r="AI47" t="str">
            <v>metro por segundo</v>
          </cell>
        </row>
        <row r="48">
          <cell r="AI48" t="str">
            <v>metro por segundo cuadrado</v>
          </cell>
        </row>
        <row r="49">
          <cell r="AI49" t="str">
            <v>microgramo</v>
          </cell>
        </row>
        <row r="50">
          <cell r="AI50" t="str">
            <v>miles de pesos moneda corriente</v>
          </cell>
        </row>
        <row r="51">
          <cell r="AI51" t="str">
            <v>miligramo</v>
          </cell>
        </row>
        <row r="52">
          <cell r="AI52" t="str">
            <v>miligramo por metro cúbico</v>
          </cell>
        </row>
        <row r="53">
          <cell r="AI53" t="str">
            <v>milímetro</v>
          </cell>
        </row>
        <row r="54">
          <cell r="AI54" t="str">
            <v>milímetro cuadrado</v>
          </cell>
        </row>
        <row r="55">
          <cell r="AI55" t="str">
            <v>milímetro cúbico</v>
          </cell>
        </row>
        <row r="56">
          <cell r="AI56" t="str">
            <v>millones pesos moneda corriente</v>
          </cell>
        </row>
        <row r="57">
          <cell r="AI57" t="str">
            <v>minuto</v>
          </cell>
        </row>
        <row r="58">
          <cell r="AI58" t="str">
            <v>minuto de  ángulo plano</v>
          </cell>
        </row>
        <row r="59">
          <cell r="AI59" t="str">
            <v>mol</v>
          </cell>
        </row>
        <row r="60">
          <cell r="AI60" t="str">
            <v>newton</v>
          </cell>
        </row>
        <row r="61">
          <cell r="AI61" t="str">
            <v>número</v>
          </cell>
        </row>
        <row r="62">
          <cell r="AI62" t="str">
            <v>Pacientes por día</v>
          </cell>
        </row>
        <row r="63">
          <cell r="AI63" t="str">
            <v>pascal</v>
          </cell>
        </row>
        <row r="64">
          <cell r="AI64" t="str">
            <v>pascal segundo</v>
          </cell>
        </row>
        <row r="65">
          <cell r="AI65" t="str">
            <v>pesos moneda corriente</v>
          </cell>
        </row>
        <row r="66">
          <cell r="AI66" t="str">
            <v>porcentaje</v>
          </cell>
        </row>
        <row r="67">
          <cell r="AI67" t="str">
            <v>radián</v>
          </cell>
        </row>
        <row r="68">
          <cell r="AI68" t="str">
            <v>radián por segundo</v>
          </cell>
        </row>
        <row r="69">
          <cell r="AI69" t="str">
            <v>radián por segundo cuadrado</v>
          </cell>
        </row>
        <row r="70">
          <cell r="AI70" t="str">
            <v>segundo</v>
          </cell>
        </row>
        <row r="71">
          <cell r="AI71" t="str">
            <v>segundo de  ángulo plano</v>
          </cell>
        </row>
        <row r="72">
          <cell r="AI72" t="str">
            <v>siemens</v>
          </cell>
        </row>
        <row r="73">
          <cell r="AI73" t="str">
            <v>siete días</v>
          </cell>
        </row>
        <row r="74">
          <cell r="AI74" t="str">
            <v>sievert</v>
          </cell>
        </row>
        <row r="75">
          <cell r="AI75" t="str">
            <v>tesla</v>
          </cell>
        </row>
        <row r="76">
          <cell r="AI76" t="str">
            <v>tonelada</v>
          </cell>
        </row>
        <row r="77">
          <cell r="AI77" t="str">
            <v>treinta días</v>
          </cell>
        </row>
        <row r="78">
          <cell r="AI78" t="str">
            <v>unidad de masa atómica</v>
          </cell>
        </row>
        <row r="79">
          <cell r="AI79" t="str">
            <v>Uno</v>
          </cell>
        </row>
        <row r="80">
          <cell r="AI80" t="str">
            <v>valor  por un día de trabajo</v>
          </cell>
        </row>
        <row r="81">
          <cell r="AI81" t="str">
            <v>vatio</v>
          </cell>
        </row>
        <row r="82">
          <cell r="AI82" t="str">
            <v>voltio por metro</v>
          </cell>
        </row>
        <row r="83">
          <cell r="AI83" t="str">
            <v>voltio</v>
          </cell>
        </row>
        <row r="84">
          <cell r="AI84" t="str">
            <v>Vatio por metro kelvin</v>
          </cell>
        </row>
        <row r="85">
          <cell r="AI85" t="str">
            <v>weber</v>
          </cell>
        </row>
      </sheetData>
      <sheetData sheetId="2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  <sheetName val="Unitarios"/>
      <sheetName val="desmonte"/>
      <sheetName val="Mat"/>
      <sheetName val="relacion_de_equipo"/>
      <sheetName val="PRES_OS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  <sheetName val="Unitarios"/>
      <sheetName val="desmonte"/>
      <sheetName val="Mat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centralquipos.com/?s=PULIDORA" TargetMode="External"/><Relationship Id="rId2" Type="http://schemas.openxmlformats.org/officeDocument/2006/relationships/hyperlink" Target="https://www.socialsolar.com.co/product/telurometro-mi-2088-50-mi-2088-50-metrel-alquiler/" TargetMode="External"/><Relationship Id="rId1" Type="http://schemas.openxmlformats.org/officeDocument/2006/relationships/hyperlink" Target="http://cachicamoweb.com/producto/alquiler-de-gps-garmin/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https://www.esolutions.co/alquiler-de-equipos/alquiler-drantez-440s-9-detail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interelectricas.com.co/97-cinta-peligro" TargetMode="External"/><Relationship Id="rId7" Type="http://schemas.openxmlformats.org/officeDocument/2006/relationships/printerSettings" Target="../printerSettings/printerSettings13.bin"/><Relationship Id="rId2" Type="http://schemas.openxmlformats.org/officeDocument/2006/relationships/hyperlink" Target="https://www.homecenter.com.co/homecenter-co/product/793225/cinta-peligro-amarilla-x-305m-ferrawyy/793225/" TargetMode="External"/><Relationship Id="rId1" Type="http://schemas.openxmlformats.org/officeDocument/2006/relationships/hyperlink" Target="https://www.homecenter.com.co/homecenter-co/product/664686/senalizador-trafico-14-m-base-caucho/664686/" TargetMode="External"/><Relationship Id="rId6" Type="http://schemas.openxmlformats.org/officeDocument/2006/relationships/hyperlink" Target="https://dotacionesadomicilio.com/producto/botiquin-tipo-b-con-camilla/?srsltid=AfmBOorbxTG3Gd8wrQRURAIw6acGs75CibA-Hqc30iSSWD7csTUkFRLU" TargetMode="External"/><Relationship Id="rId5" Type="http://schemas.openxmlformats.org/officeDocument/2006/relationships/hyperlink" Target="https://desierto.co/productos-desierto/plastico-negro-calibre-6/" TargetMode="External"/><Relationship Id="rId4" Type="http://schemas.openxmlformats.org/officeDocument/2006/relationships/hyperlink" Target="https://dondotacion.com/senalizador-vial-base-negra/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7030A0"/>
    <pageSetUpPr fitToPage="1"/>
  </sheetPr>
  <dimension ref="A1:V1002"/>
  <sheetViews>
    <sheetView tabSelected="1" topLeftCell="A26" zoomScaleNormal="100" zoomScaleSheetLayoutView="70" workbookViewId="0">
      <selection activeCell="H44" sqref="H44"/>
    </sheetView>
  </sheetViews>
  <sheetFormatPr baseColWidth="10" defaultColWidth="14.42578125" defaultRowHeight="15" customHeight="1"/>
  <cols>
    <col min="1" max="1" width="4.42578125" customWidth="1"/>
    <col min="2" max="2" width="3.140625" customWidth="1"/>
    <col min="3" max="3" width="9.42578125" customWidth="1"/>
    <col min="4" max="4" width="77.42578125" customWidth="1"/>
    <col min="5" max="5" width="8.42578125" customWidth="1"/>
    <col min="6" max="6" width="13" customWidth="1"/>
    <col min="7" max="7" width="15.140625" customWidth="1"/>
    <col min="8" max="8" width="27.140625" customWidth="1"/>
    <col min="9" max="9" width="2.85546875" customWidth="1"/>
    <col min="10" max="11" width="22.42578125" customWidth="1"/>
    <col min="12" max="22" width="11.42578125" customWidth="1"/>
  </cols>
  <sheetData>
    <row r="1" spans="1:22">
      <c r="A1" s="1"/>
      <c r="B1" s="1"/>
      <c r="C1" s="2"/>
      <c r="D1" s="1"/>
      <c r="E1" s="1"/>
      <c r="F1" s="3"/>
      <c r="G1" s="4"/>
      <c r="H1" s="5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1"/>
      <c r="B2" s="1"/>
      <c r="C2" s="2"/>
      <c r="D2" s="1"/>
      <c r="E2" s="1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59.25" customHeight="1">
      <c r="A3" s="1"/>
      <c r="B3" s="1"/>
      <c r="C3" s="832" t="s">
        <v>322</v>
      </c>
      <c r="D3" s="833"/>
      <c r="E3" s="833"/>
      <c r="F3" s="833"/>
      <c r="G3" s="833"/>
      <c r="H3" s="833"/>
      <c r="I3" s="7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1.25" customHeight="1">
      <c r="A4" s="1"/>
      <c r="B4" s="1"/>
      <c r="C4" s="834"/>
      <c r="D4" s="833"/>
      <c r="E4" s="833"/>
      <c r="F4" s="833"/>
      <c r="G4" s="833"/>
      <c r="H4" s="833"/>
      <c r="I4" s="7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4" customHeight="1">
      <c r="A5" s="1"/>
      <c r="B5" s="1"/>
      <c r="C5" s="835" t="s">
        <v>0</v>
      </c>
      <c r="D5" s="833"/>
      <c r="E5" s="833"/>
      <c r="F5" s="833"/>
      <c r="G5" s="833"/>
      <c r="H5" s="833"/>
      <c r="I5" s="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7.5" customHeight="1">
      <c r="A6" s="1"/>
      <c r="B6" s="1"/>
      <c r="C6" s="345"/>
      <c r="D6" s="345"/>
      <c r="E6" s="345"/>
      <c r="F6" s="345"/>
      <c r="G6" s="345"/>
      <c r="H6" s="345"/>
      <c r="I6" s="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>
      <c r="A7" s="1"/>
      <c r="B7" s="1"/>
      <c r="C7" s="836" t="s">
        <v>1</v>
      </c>
      <c r="D7" s="837" t="s">
        <v>2</v>
      </c>
      <c r="E7" s="836" t="s">
        <v>3</v>
      </c>
      <c r="F7" s="838" t="s">
        <v>4</v>
      </c>
      <c r="G7" s="845" t="s">
        <v>5</v>
      </c>
      <c r="H7" s="846" t="s">
        <v>6</v>
      </c>
      <c r="I7" s="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.95" customHeight="1">
      <c r="A8" s="1"/>
      <c r="B8" s="1"/>
      <c r="C8" s="833"/>
      <c r="D8" s="833"/>
      <c r="E8" s="833"/>
      <c r="F8" s="833"/>
      <c r="G8" s="833"/>
      <c r="H8" s="833"/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>
      <c r="A9" s="1"/>
      <c r="B9" s="1"/>
      <c r="C9" s="328">
        <v>1</v>
      </c>
      <c r="D9" s="329" t="s">
        <v>224</v>
      </c>
      <c r="E9" s="328"/>
      <c r="F9" s="330"/>
      <c r="G9" s="331"/>
      <c r="H9" s="346"/>
      <c r="I9" s="9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42.75">
      <c r="A10" s="1"/>
      <c r="B10" s="1"/>
      <c r="C10" s="332" t="s">
        <v>223</v>
      </c>
      <c r="D10" s="333" t="s">
        <v>589</v>
      </c>
      <c r="E10" s="367" t="s">
        <v>3</v>
      </c>
      <c r="F10" s="368">
        <v>5</v>
      </c>
      <c r="G10" s="369">
        <f>APUS!I30</f>
        <v>756964</v>
      </c>
      <c r="H10" s="370">
        <f>G10*F10</f>
        <v>3784820</v>
      </c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>
      <c r="A11" s="1"/>
      <c r="B11" s="1"/>
      <c r="C11" s="334">
        <v>2</v>
      </c>
      <c r="D11" s="335" t="s">
        <v>323</v>
      </c>
      <c r="E11" s="335"/>
      <c r="F11" s="335"/>
      <c r="G11" s="335"/>
      <c r="H11" s="335"/>
      <c r="I11" s="6"/>
      <c r="J11" s="1"/>
      <c r="K11" s="1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37.35" customHeight="1">
      <c r="A12" s="1"/>
      <c r="B12" s="1"/>
      <c r="C12" s="336" t="s">
        <v>350</v>
      </c>
      <c r="D12" s="337" t="s">
        <v>397</v>
      </c>
      <c r="E12" s="338" t="s">
        <v>3</v>
      </c>
      <c r="F12" s="339">
        <f>CANTIDADES!H18</f>
        <v>10</v>
      </c>
      <c r="G12" s="340">
        <f>APUS!I59</f>
        <v>299655</v>
      </c>
      <c r="H12" s="347">
        <f t="shared" ref="H12:H30" si="0">F12*G12</f>
        <v>2996550</v>
      </c>
      <c r="I12" s="6"/>
      <c r="J12" s="1"/>
      <c r="K12" s="1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37.35" customHeight="1">
      <c r="A13" s="1"/>
      <c r="B13" s="1"/>
      <c r="C13" s="336" t="s">
        <v>351</v>
      </c>
      <c r="D13" s="337" t="s">
        <v>398</v>
      </c>
      <c r="E13" s="341" t="s">
        <v>3</v>
      </c>
      <c r="F13" s="339">
        <f>CANTIDADES!H32</f>
        <v>5</v>
      </c>
      <c r="G13" s="342">
        <f>APUS!I88</f>
        <v>214875</v>
      </c>
      <c r="H13" s="347">
        <f t="shared" si="0"/>
        <v>1074375</v>
      </c>
      <c r="I13" s="6"/>
      <c r="J13" s="13"/>
      <c r="K13" s="1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37.35" customHeight="1">
      <c r="A14" s="1"/>
      <c r="B14" s="1"/>
      <c r="C14" s="336" t="s">
        <v>337</v>
      </c>
      <c r="D14" s="337" t="s">
        <v>399</v>
      </c>
      <c r="E14" s="341" t="s">
        <v>3</v>
      </c>
      <c r="F14" s="339">
        <f>CANTIDADES!H47</f>
        <v>5</v>
      </c>
      <c r="G14" s="342">
        <f>APUS!I117</f>
        <v>322312</v>
      </c>
      <c r="H14" s="347">
        <f t="shared" si="0"/>
        <v>1611560</v>
      </c>
      <c r="I14" s="6"/>
      <c r="J14" s="13"/>
      <c r="K14" s="1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53.1" customHeight="1">
      <c r="A15" s="1"/>
      <c r="B15" s="1"/>
      <c r="C15" s="336" t="s">
        <v>352</v>
      </c>
      <c r="D15" s="337" t="s">
        <v>490</v>
      </c>
      <c r="E15" s="341" t="s">
        <v>3</v>
      </c>
      <c r="F15" s="339">
        <f>CANTIDADES!H61</f>
        <v>5</v>
      </c>
      <c r="G15" s="342">
        <f>APUS!I146</f>
        <v>943914</v>
      </c>
      <c r="H15" s="347">
        <f t="shared" si="0"/>
        <v>4719570</v>
      </c>
      <c r="I15" s="6"/>
      <c r="J15" s="13"/>
      <c r="K15" s="1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53.1" customHeight="1">
      <c r="A16" s="1"/>
      <c r="B16" s="1"/>
      <c r="C16" s="336" t="s">
        <v>353</v>
      </c>
      <c r="D16" s="337" t="s">
        <v>491</v>
      </c>
      <c r="E16" s="341" t="s">
        <v>3</v>
      </c>
      <c r="F16" s="339">
        <f>CANTIDADES!H75</f>
        <v>5</v>
      </c>
      <c r="G16" s="342">
        <f>APUS!I177</f>
        <v>2122844</v>
      </c>
      <c r="H16" s="347">
        <f t="shared" si="0"/>
        <v>10614220</v>
      </c>
      <c r="I16" s="6"/>
      <c r="J16" s="13"/>
      <c r="K16" s="1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37.35" customHeight="1">
      <c r="A17" s="1"/>
      <c r="B17" s="1"/>
      <c r="C17" s="336" t="s">
        <v>354</v>
      </c>
      <c r="D17" s="337" t="s">
        <v>400</v>
      </c>
      <c r="E17" s="341" t="s">
        <v>3</v>
      </c>
      <c r="F17" s="339">
        <f>CANTIDADES!H89</f>
        <v>5</v>
      </c>
      <c r="G17" s="342">
        <f>APUS!I207</f>
        <v>161156</v>
      </c>
      <c r="H17" s="347">
        <f t="shared" si="0"/>
        <v>805780</v>
      </c>
      <c r="I17" s="6"/>
      <c r="J17" s="13"/>
      <c r="K17" s="1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37.35" customHeight="1">
      <c r="A18" s="1"/>
      <c r="B18" s="1"/>
      <c r="C18" s="336" t="s">
        <v>355</v>
      </c>
      <c r="D18" s="337" t="s">
        <v>401</v>
      </c>
      <c r="E18" s="341" t="s">
        <v>3</v>
      </c>
      <c r="F18" s="339">
        <f>CANTIDADES!H103</f>
        <v>5</v>
      </c>
      <c r="G18" s="342">
        <f>APUS!I237</f>
        <v>161156</v>
      </c>
      <c r="H18" s="347">
        <f t="shared" si="0"/>
        <v>805780</v>
      </c>
      <c r="I18" s="6"/>
      <c r="J18" s="13"/>
      <c r="K18" s="1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37.35" customHeight="1">
      <c r="A19" s="1"/>
      <c r="B19" s="1"/>
      <c r="C19" s="336" t="s">
        <v>356</v>
      </c>
      <c r="D19" s="337" t="s">
        <v>402</v>
      </c>
      <c r="E19" s="338" t="s">
        <v>3</v>
      </c>
      <c r="F19" s="339">
        <f>CANTIDADES!H117</f>
        <v>5</v>
      </c>
      <c r="G19" s="342">
        <f>APUS!I270</f>
        <v>241706</v>
      </c>
      <c r="H19" s="347">
        <f t="shared" si="0"/>
        <v>1208530</v>
      </c>
      <c r="I19" s="6"/>
      <c r="J19" s="13"/>
      <c r="K19" s="1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55.35" customHeight="1">
      <c r="A20" s="1"/>
      <c r="B20" s="1"/>
      <c r="C20" s="336" t="s">
        <v>357</v>
      </c>
      <c r="D20" s="337" t="s">
        <v>454</v>
      </c>
      <c r="E20" s="338" t="s">
        <v>3</v>
      </c>
      <c r="F20" s="339">
        <f>CANTIDADES!H132</f>
        <v>5</v>
      </c>
      <c r="G20" s="340">
        <f>APUS!I302</f>
        <v>2308326</v>
      </c>
      <c r="H20" s="347">
        <f t="shared" si="0"/>
        <v>11541630</v>
      </c>
      <c r="I20" s="6"/>
      <c r="J20" s="13"/>
      <c r="K20" s="1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37.35" customHeight="1">
      <c r="A21" s="1"/>
      <c r="B21" s="1"/>
      <c r="C21" s="336" t="s">
        <v>358</v>
      </c>
      <c r="D21" s="337" t="s">
        <v>403</v>
      </c>
      <c r="E21" s="338" t="s">
        <v>3</v>
      </c>
      <c r="F21" s="339">
        <f>CANTIDADES!H146</f>
        <v>10</v>
      </c>
      <c r="G21" s="342">
        <f>APUS!I332</f>
        <v>161156</v>
      </c>
      <c r="H21" s="347">
        <f t="shared" si="0"/>
        <v>1611560</v>
      </c>
      <c r="I21" s="6"/>
      <c r="J21" s="13"/>
      <c r="K21" s="1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37.35" customHeight="1">
      <c r="A22" s="1"/>
      <c r="B22" s="1"/>
      <c r="C22" s="336" t="s">
        <v>359</v>
      </c>
      <c r="D22" s="337" t="s">
        <v>404</v>
      </c>
      <c r="E22" s="338" t="s">
        <v>3</v>
      </c>
      <c r="F22" s="339">
        <f>CANTIDADES!H160</f>
        <v>5</v>
      </c>
      <c r="G22" s="342">
        <f>APUS!I370</f>
        <v>219978</v>
      </c>
      <c r="H22" s="347">
        <f t="shared" si="0"/>
        <v>1099890</v>
      </c>
      <c r="I22" s="7"/>
      <c r="J22" s="13"/>
      <c r="K22" s="1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37.35" customHeight="1">
      <c r="A23" s="1"/>
      <c r="B23" s="1"/>
      <c r="C23" s="336" t="s">
        <v>360</v>
      </c>
      <c r="D23" s="337" t="s">
        <v>450</v>
      </c>
      <c r="E23" s="338" t="s">
        <v>3</v>
      </c>
      <c r="F23" s="339">
        <f>CANTIDADES!H175</f>
        <v>5</v>
      </c>
      <c r="G23" s="342">
        <f>APUS!I404</f>
        <v>586812</v>
      </c>
      <c r="H23" s="347">
        <f t="shared" si="0"/>
        <v>2934060</v>
      </c>
      <c r="I23" s="7"/>
      <c r="J23" s="13"/>
      <c r="K23" s="1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37.35" customHeight="1">
      <c r="A24" s="1"/>
      <c r="B24" s="1"/>
      <c r="C24" s="336" t="s">
        <v>409</v>
      </c>
      <c r="D24" s="337" t="s">
        <v>405</v>
      </c>
      <c r="E24" s="338" t="s">
        <v>3</v>
      </c>
      <c r="F24" s="339">
        <f>CANTIDADES!H189</f>
        <v>20</v>
      </c>
      <c r="G24" s="342">
        <f>APUS!I449</f>
        <v>277641</v>
      </c>
      <c r="H24" s="347">
        <f t="shared" si="0"/>
        <v>5552820</v>
      </c>
      <c r="I24" s="7"/>
      <c r="J24" s="13"/>
      <c r="K24" s="1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37.35" customHeight="1">
      <c r="A25" s="1"/>
      <c r="B25" s="1"/>
      <c r="C25" s="336" t="s">
        <v>410</v>
      </c>
      <c r="D25" s="337" t="s">
        <v>432</v>
      </c>
      <c r="E25" s="338" t="s">
        <v>3</v>
      </c>
      <c r="F25" s="339">
        <f>CANTIDADES!H203</f>
        <v>25</v>
      </c>
      <c r="G25" s="342">
        <f>APUS!I490</f>
        <v>256766</v>
      </c>
      <c r="H25" s="347">
        <f t="shared" si="0"/>
        <v>6419150</v>
      </c>
      <c r="I25" s="7"/>
      <c r="J25" s="13"/>
      <c r="K25" s="1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37.35" customHeight="1">
      <c r="A26" s="1"/>
      <c r="B26" s="1"/>
      <c r="C26" s="336" t="s">
        <v>411</v>
      </c>
      <c r="D26" s="337" t="s">
        <v>440</v>
      </c>
      <c r="E26" s="338" t="s">
        <v>3</v>
      </c>
      <c r="F26" s="339">
        <f>CANTIDADES!H217</f>
        <v>10</v>
      </c>
      <c r="G26" s="342">
        <f>APUS!I528</f>
        <v>221786</v>
      </c>
      <c r="H26" s="347">
        <f t="shared" si="0"/>
        <v>2217860</v>
      </c>
      <c r="I26" s="7"/>
      <c r="J26" s="13"/>
      <c r="K26" s="1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37.35" customHeight="1">
      <c r="A27" s="1"/>
      <c r="B27" s="1"/>
      <c r="C27" s="336" t="s">
        <v>412</v>
      </c>
      <c r="D27" s="337" t="s">
        <v>406</v>
      </c>
      <c r="E27" s="338" t="s">
        <v>3</v>
      </c>
      <c r="F27" s="339">
        <f>CANTIDADES!H231</f>
        <v>20</v>
      </c>
      <c r="G27" s="342">
        <f>APUS!I562</f>
        <v>50370</v>
      </c>
      <c r="H27" s="347">
        <f t="shared" si="0"/>
        <v>1007400</v>
      </c>
      <c r="I27" s="7"/>
      <c r="J27" s="13"/>
      <c r="K27" s="1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37.35" customHeight="1">
      <c r="A28" s="1"/>
      <c r="B28" s="1"/>
      <c r="C28" s="336" t="s">
        <v>413</v>
      </c>
      <c r="D28" s="337" t="s">
        <v>407</v>
      </c>
      <c r="E28" s="338" t="s">
        <v>3</v>
      </c>
      <c r="F28" s="339">
        <f>CANTIDADES!H245</f>
        <v>10</v>
      </c>
      <c r="G28" s="342">
        <f>APUS!I594</f>
        <v>28037</v>
      </c>
      <c r="H28" s="347">
        <f t="shared" si="0"/>
        <v>280370</v>
      </c>
      <c r="I28" s="7"/>
      <c r="J28" s="13"/>
      <c r="K28" s="1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37.35" customHeight="1">
      <c r="A29" s="1"/>
      <c r="B29" s="1"/>
      <c r="C29" s="336" t="s">
        <v>424</v>
      </c>
      <c r="D29" s="337" t="s">
        <v>408</v>
      </c>
      <c r="E29" s="338" t="s">
        <v>3</v>
      </c>
      <c r="F29" s="339">
        <f>CANTIDADES!H259</f>
        <v>25</v>
      </c>
      <c r="G29" s="342">
        <f>APUS!I627</f>
        <v>41914</v>
      </c>
      <c r="H29" s="347">
        <f t="shared" si="0"/>
        <v>1047850</v>
      </c>
      <c r="I29" s="7"/>
      <c r="J29" s="13"/>
      <c r="K29" s="1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57">
      <c r="A30" s="1"/>
      <c r="B30" s="1"/>
      <c r="C30" s="336" t="s">
        <v>439</v>
      </c>
      <c r="D30" s="337" t="s">
        <v>455</v>
      </c>
      <c r="E30" s="338" t="s">
        <v>3</v>
      </c>
      <c r="F30" s="339">
        <f>CANTIDADES!H273</f>
        <v>5</v>
      </c>
      <c r="G30" s="342">
        <f>APUS!I662</f>
        <v>1223048</v>
      </c>
      <c r="H30" s="347">
        <f t="shared" si="0"/>
        <v>6115240</v>
      </c>
      <c r="I30" s="7"/>
      <c r="J30" s="13"/>
      <c r="K30" s="1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>
      <c r="A31" s="1"/>
      <c r="B31" s="1"/>
      <c r="C31" s="336"/>
      <c r="D31" s="343"/>
      <c r="E31" s="847" t="s">
        <v>8</v>
      </c>
      <c r="F31" s="848"/>
      <c r="G31" s="848"/>
      <c r="H31" s="348">
        <f>SUM(H10:H30)</f>
        <v>67449015</v>
      </c>
      <c r="I31" s="13"/>
      <c r="J31" s="13"/>
      <c r="K31" s="1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>
      <c r="A32" s="1"/>
      <c r="B32" s="1"/>
      <c r="C32" s="336"/>
      <c r="D32" s="839" t="s">
        <v>9</v>
      </c>
      <c r="E32" s="833"/>
      <c r="F32" s="833"/>
      <c r="G32" s="833"/>
      <c r="H32" s="349">
        <f>SUM(H10:H30)</f>
        <v>67449015</v>
      </c>
      <c r="I32" s="6"/>
      <c r="J32" s="13"/>
      <c r="K32" s="1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>
      <c r="A33" s="1"/>
      <c r="B33" s="1"/>
      <c r="C33" s="336"/>
      <c r="D33" s="839" t="s">
        <v>627</v>
      </c>
      <c r="E33" s="833"/>
      <c r="F33" s="833"/>
      <c r="G33" s="833"/>
      <c r="H33" s="349">
        <f>H32*AIU!J9</f>
        <v>18461645.119116697</v>
      </c>
      <c r="I33" s="18"/>
      <c r="J33" s="13"/>
      <c r="K33" s="1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>
      <c r="A34" s="1"/>
      <c r="B34" s="1"/>
      <c r="C34" s="336"/>
      <c r="D34" s="839" t="s">
        <v>10</v>
      </c>
      <c r="E34" s="833"/>
      <c r="F34" s="833"/>
      <c r="G34" s="833"/>
      <c r="H34" s="349">
        <f>AIU!I11</f>
        <v>1348980.3</v>
      </c>
      <c r="I34" s="18"/>
      <c r="J34" s="13"/>
      <c r="K34" s="1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>
      <c r="A35" s="1"/>
      <c r="B35" s="1"/>
      <c r="C35" s="336"/>
      <c r="D35" s="839" t="s">
        <v>588</v>
      </c>
      <c r="E35" s="833"/>
      <c r="F35" s="833"/>
      <c r="G35" s="833"/>
      <c r="H35" s="349">
        <f>AIU!I10</f>
        <v>2697960.6</v>
      </c>
      <c r="I35" s="18"/>
      <c r="J35" s="13"/>
      <c r="K35" s="1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>
      <c r="A36" s="1"/>
      <c r="B36" s="1"/>
      <c r="C36" s="336"/>
      <c r="D36" s="839" t="s">
        <v>11</v>
      </c>
      <c r="E36" s="833"/>
      <c r="F36" s="833"/>
      <c r="G36" s="833"/>
      <c r="H36" s="349">
        <f>SUM(H33:H35)</f>
        <v>22508586.0191167</v>
      </c>
      <c r="I36" s="5"/>
      <c r="J36" s="13"/>
      <c r="K36" s="1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"/>
      <c r="B37" s="1"/>
      <c r="C37" s="336"/>
      <c r="D37" s="839" t="s">
        <v>12</v>
      </c>
      <c r="E37" s="833"/>
      <c r="F37" s="833"/>
      <c r="G37" s="833"/>
      <c r="H37" s="349">
        <f>H32+H33+H34+H35</f>
        <v>89957601.019116685</v>
      </c>
      <c r="I37" s="6"/>
      <c r="J37" s="13"/>
      <c r="K37" s="1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>
      <c r="A38" s="1"/>
      <c r="B38" s="1"/>
      <c r="C38" s="344"/>
      <c r="D38" s="839" t="s">
        <v>13</v>
      </c>
      <c r="E38" s="833"/>
      <c r="F38" s="833"/>
      <c r="G38" s="833"/>
      <c r="H38" s="348">
        <f>H37</f>
        <v>89957601.019116685</v>
      </c>
      <c r="I38" s="1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>
      <c r="A39" s="1"/>
      <c r="B39" s="1"/>
      <c r="C39" s="324"/>
      <c r="D39" s="325"/>
      <c r="E39" s="325"/>
      <c r="F39" s="326"/>
      <c r="G39" s="327"/>
      <c r="H39" s="5"/>
      <c r="I39" s="6"/>
      <c r="J39" s="2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22.5" customHeight="1">
      <c r="A40" s="1"/>
      <c r="B40" s="1"/>
      <c r="C40" s="1245" t="s">
        <v>14</v>
      </c>
      <c r="D40" s="1245"/>
      <c r="E40" s="1245"/>
      <c r="F40" s="1245"/>
      <c r="G40" s="1245"/>
      <c r="H40" s="1245"/>
      <c r="I40" s="6"/>
      <c r="J40" s="20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22.5" customHeight="1">
      <c r="A41" s="1"/>
      <c r="B41" s="1"/>
      <c r="C41" s="1245"/>
      <c r="D41" s="1245"/>
      <c r="E41" s="1245"/>
      <c r="F41" s="1245"/>
      <c r="G41" s="1245"/>
      <c r="H41" s="1245"/>
      <c r="I41" s="6"/>
      <c r="J41" s="20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>
      <c r="A42" s="1"/>
      <c r="B42" s="1"/>
      <c r="C42" s="2"/>
      <c r="D42" s="1"/>
      <c r="E42" s="1"/>
      <c r="F42" s="3"/>
      <c r="G42" s="4"/>
      <c r="H42" s="5"/>
      <c r="I42" s="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>
      <c r="A43" s="1"/>
      <c r="B43" s="1"/>
      <c r="C43" s="2"/>
      <c r="D43" s="1"/>
      <c r="E43" s="1"/>
      <c r="F43" s="3"/>
      <c r="G43" s="4"/>
      <c r="H43" s="5"/>
      <c r="I43" s="6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>
      <c r="A44" s="1"/>
      <c r="B44" s="1"/>
      <c r="C44" s="1"/>
      <c r="D44" s="1"/>
      <c r="E44" s="1"/>
      <c r="F44" s="1"/>
      <c r="G44" s="1"/>
      <c r="H44" s="1"/>
      <c r="I44" s="2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>
      <c r="A45" s="1"/>
      <c r="B45" s="1"/>
      <c r="C45" s="2"/>
      <c r="D45" s="22"/>
      <c r="E45" s="1"/>
      <c r="F45" s="3"/>
      <c r="G45" s="4"/>
      <c r="H45" s="5" t="s">
        <v>15</v>
      </c>
      <c r="I45" s="6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>
      <c r="A46" s="1"/>
      <c r="B46" s="1"/>
      <c r="C46" s="2"/>
      <c r="D46" s="2"/>
      <c r="E46" s="1"/>
      <c r="F46" s="3"/>
      <c r="G46" s="4"/>
      <c r="H46" s="5"/>
      <c r="I46" s="6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>
      <c r="A47" s="1"/>
      <c r="B47" s="1"/>
      <c r="C47" s="2"/>
      <c r="D47" s="22"/>
      <c r="E47" s="1"/>
      <c r="F47" s="3"/>
      <c r="G47" s="4"/>
      <c r="H47" s="5"/>
      <c r="I47" s="6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>
      <c r="A48" s="1"/>
      <c r="B48" s="1"/>
      <c r="C48" s="2"/>
      <c r="D48" s="1"/>
      <c r="E48" s="1"/>
      <c r="F48" s="3"/>
      <c r="G48" s="4"/>
      <c r="H48" s="5"/>
      <c r="I48" s="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>
      <c r="A49" s="1"/>
      <c r="B49" s="1"/>
      <c r="C49" s="2"/>
      <c r="D49" s="1"/>
      <c r="E49" s="1"/>
      <c r="F49" s="3"/>
      <c r="G49" s="4"/>
      <c r="H49" s="5"/>
      <c r="I49" s="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>
      <c r="A50" s="1"/>
      <c r="B50" s="1"/>
      <c r="C50" s="2"/>
      <c r="D50" s="1"/>
      <c r="E50" s="1"/>
      <c r="F50" s="3"/>
      <c r="G50" s="4"/>
      <c r="H50" s="5"/>
      <c r="I50" s="6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>
      <c r="A51" s="1"/>
      <c r="B51" s="1"/>
      <c r="C51" s="2"/>
      <c r="D51" s="1"/>
      <c r="E51" s="1"/>
      <c r="F51" s="2"/>
      <c r="G51" s="4"/>
      <c r="H51" s="5"/>
      <c r="I51" s="6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>
      <c r="A52" s="1"/>
      <c r="B52" s="1"/>
      <c r="C52" s="2"/>
      <c r="D52" s="1"/>
      <c r="E52" s="1"/>
      <c r="F52" s="3"/>
      <c r="G52" s="4"/>
      <c r="H52" s="5"/>
      <c r="I52" s="6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>
      <c r="A53" s="1"/>
      <c r="B53" s="1"/>
      <c r="C53" s="2"/>
      <c r="D53" s="1"/>
      <c r="E53" s="1"/>
      <c r="F53" s="3"/>
      <c r="G53" s="4"/>
      <c r="H53" s="5"/>
      <c r="I53" s="6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>
      <c r="A54" s="1"/>
      <c r="B54" s="1"/>
      <c r="C54" s="2"/>
      <c r="D54" s="1"/>
      <c r="E54" s="1"/>
      <c r="F54" s="3"/>
      <c r="G54" s="4"/>
      <c r="H54" s="5"/>
      <c r="I54" s="6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>
      <c r="A55" s="1"/>
      <c r="B55" s="1"/>
      <c r="C55" s="2"/>
      <c r="D55" s="1"/>
      <c r="E55" s="1"/>
      <c r="F55" s="3"/>
      <c r="G55" s="4"/>
      <c r="H55" s="5"/>
      <c r="I55" s="6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>
      <c r="A56" s="1"/>
      <c r="B56" s="1"/>
      <c r="C56" s="2"/>
      <c r="D56" s="1"/>
      <c r="E56" s="1"/>
      <c r="F56" s="3"/>
      <c r="G56" s="4"/>
      <c r="H56" s="5"/>
      <c r="I56" s="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>
      <c r="A57" s="1"/>
      <c r="B57" s="1"/>
      <c r="C57" s="2"/>
      <c r="D57" s="1"/>
      <c r="E57" s="1"/>
      <c r="F57" s="3"/>
      <c r="G57" s="4"/>
      <c r="H57" s="5"/>
      <c r="I57" s="6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>
      <c r="A58" s="1"/>
      <c r="B58" s="1"/>
      <c r="C58" s="2"/>
      <c r="D58" s="1"/>
      <c r="E58" s="1"/>
      <c r="F58" s="3"/>
      <c r="G58" s="4"/>
      <c r="H58" s="5"/>
      <c r="I58" s="6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>
      <c r="A59" s="1"/>
      <c r="B59" s="1"/>
      <c r="C59" s="2"/>
      <c r="D59" s="1"/>
      <c r="E59" s="1"/>
      <c r="F59" s="3"/>
      <c r="G59" s="4"/>
      <c r="H59" s="5"/>
      <c r="I59" s="6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>
      <c r="A60" s="1"/>
      <c r="B60" s="1"/>
      <c r="C60" s="2"/>
      <c r="D60" s="1"/>
      <c r="E60" s="1"/>
      <c r="F60" s="3"/>
      <c r="G60" s="4"/>
      <c r="H60" s="5"/>
      <c r="I60" s="6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>
      <c r="A61" s="1"/>
      <c r="B61" s="1"/>
      <c r="C61" s="2"/>
      <c r="D61" s="1"/>
      <c r="E61" s="1"/>
      <c r="F61" s="3"/>
      <c r="G61" s="4"/>
      <c r="H61" s="5"/>
      <c r="I61" s="6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>
      <c r="A62" s="1"/>
      <c r="B62" s="1"/>
      <c r="C62" s="2"/>
      <c r="D62" s="1"/>
      <c r="E62" s="1"/>
      <c r="F62" s="3"/>
      <c r="G62" s="4"/>
      <c r="H62" s="5"/>
      <c r="I62" s="6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>
      <c r="A63" s="1"/>
      <c r="B63" s="1"/>
      <c r="C63" s="2"/>
      <c r="D63" s="1"/>
      <c r="E63" s="1"/>
      <c r="F63" s="3"/>
      <c r="G63" s="4"/>
      <c r="H63" s="5"/>
      <c r="I63" s="6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>
      <c r="A64" s="1"/>
      <c r="B64" s="1"/>
      <c r="C64" s="2"/>
      <c r="D64" s="1"/>
      <c r="E64" s="1"/>
      <c r="F64" s="3"/>
      <c r="G64" s="4"/>
      <c r="H64" s="5"/>
      <c r="I64" s="6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>
      <c r="A65" s="1"/>
      <c r="B65" s="1"/>
      <c r="C65" s="2"/>
      <c r="D65" s="1"/>
      <c r="E65" s="1"/>
      <c r="F65" s="3"/>
      <c r="G65" s="4"/>
      <c r="H65" s="5"/>
      <c r="I65" s="6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>
      <c r="A66" s="1"/>
      <c r="B66" s="1"/>
      <c r="C66" s="2"/>
      <c r="D66" s="1"/>
      <c r="E66" s="1"/>
      <c r="F66" s="3"/>
      <c r="G66" s="4"/>
      <c r="H66" s="5"/>
      <c r="I66" s="6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>
      <c r="A67" s="1"/>
      <c r="B67" s="1"/>
      <c r="C67" s="2"/>
      <c r="D67" s="1"/>
      <c r="E67" s="1"/>
      <c r="F67" s="3"/>
      <c r="G67" s="4"/>
      <c r="H67" s="5"/>
      <c r="I67" s="6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>
      <c r="A68" s="1"/>
      <c r="B68" s="1"/>
      <c r="C68" s="2"/>
      <c r="D68" s="1"/>
      <c r="E68" s="1"/>
      <c r="F68" s="3"/>
      <c r="G68" s="4"/>
      <c r="H68" s="5"/>
      <c r="I68" s="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>
      <c r="A69" s="1"/>
      <c r="B69" s="1"/>
      <c r="C69" s="2"/>
      <c r="D69" s="1"/>
      <c r="E69" s="1"/>
      <c r="F69" s="3"/>
      <c r="G69" s="4"/>
      <c r="H69" s="5"/>
      <c r="I69" s="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>
      <c r="A70" s="1"/>
      <c r="B70" s="1"/>
      <c r="C70" s="2"/>
      <c r="D70" s="1"/>
      <c r="E70" s="1"/>
      <c r="F70" s="3"/>
      <c r="G70" s="4"/>
      <c r="H70" s="5"/>
      <c r="I70" s="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>
      <c r="A71" s="1"/>
      <c r="B71" s="1"/>
      <c r="C71" s="2"/>
      <c r="D71" s="1"/>
      <c r="E71" s="1"/>
      <c r="F71" s="3"/>
      <c r="G71" s="4"/>
      <c r="H71" s="5"/>
      <c r="I71" s="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>
      <c r="A72" s="1"/>
      <c r="B72" s="1"/>
      <c r="C72" s="2"/>
      <c r="D72" s="1"/>
      <c r="E72" s="1"/>
      <c r="F72" s="3"/>
      <c r="G72" s="4"/>
      <c r="H72" s="5"/>
      <c r="I72" s="6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>
      <c r="A73" s="1"/>
      <c r="B73" s="1"/>
      <c r="C73" s="2"/>
      <c r="D73" s="1"/>
      <c r="E73" s="1"/>
      <c r="F73" s="3"/>
      <c r="G73" s="4"/>
      <c r="H73" s="5"/>
      <c r="I73" s="6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>
      <c r="A74" s="1"/>
      <c r="B74" s="1"/>
      <c r="C74" s="2"/>
      <c r="D74" s="1"/>
      <c r="E74" s="1"/>
      <c r="F74" s="3"/>
      <c r="G74" s="4"/>
      <c r="H74" s="5"/>
      <c r="I74" s="6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>
      <c r="A75" s="1"/>
      <c r="B75" s="1"/>
      <c r="C75" s="2"/>
      <c r="D75" s="1"/>
      <c r="E75" s="1"/>
      <c r="F75" s="3"/>
      <c r="G75" s="4"/>
      <c r="H75" s="5"/>
      <c r="I75" s="6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>
      <c r="A76" s="1"/>
      <c r="B76" s="1"/>
      <c r="C76" s="2"/>
      <c r="D76" s="1"/>
      <c r="E76" s="1"/>
      <c r="F76" s="3"/>
      <c r="G76" s="4"/>
      <c r="H76" s="5"/>
      <c r="I76" s="6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>
      <c r="A77" s="1"/>
      <c r="B77" s="1"/>
      <c r="C77" s="2"/>
      <c r="D77" s="1"/>
      <c r="E77" s="1"/>
      <c r="F77" s="3"/>
      <c r="G77" s="4"/>
      <c r="H77" s="5"/>
      <c r="I77" s="6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>
      <c r="A78" s="1"/>
      <c r="B78" s="1"/>
      <c r="C78" s="2"/>
      <c r="D78" s="1"/>
      <c r="E78" s="1"/>
      <c r="F78" s="3"/>
      <c r="G78" s="4"/>
      <c r="H78" s="5"/>
      <c r="I78" s="6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>
      <c r="A79" s="1"/>
      <c r="B79" s="1"/>
      <c r="C79" s="2"/>
      <c r="D79" s="1"/>
      <c r="E79" s="1"/>
      <c r="F79" s="3"/>
      <c r="G79" s="4"/>
      <c r="H79" s="5"/>
      <c r="I79" s="6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>
      <c r="A80" s="1"/>
      <c r="B80" s="1"/>
      <c r="C80" s="2"/>
      <c r="D80" s="1"/>
      <c r="E80" s="1"/>
      <c r="F80" s="3"/>
      <c r="G80" s="4"/>
      <c r="H80" s="5"/>
      <c r="I80" s="6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>
      <c r="A81" s="1"/>
      <c r="B81" s="1"/>
      <c r="C81" s="2"/>
      <c r="D81" s="1"/>
      <c r="E81" s="1"/>
      <c r="F81" s="3"/>
      <c r="G81" s="4"/>
      <c r="H81" s="5"/>
      <c r="I81" s="6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>
      <c r="A82" s="1"/>
      <c r="B82" s="1"/>
      <c r="C82" s="2"/>
      <c r="D82" s="1"/>
      <c r="E82" s="1"/>
      <c r="F82" s="3"/>
      <c r="G82" s="4"/>
      <c r="H82" s="5"/>
      <c r="I82" s="6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>
      <c r="A83" s="1"/>
      <c r="B83" s="1"/>
      <c r="C83" s="2"/>
      <c r="D83" s="1"/>
      <c r="E83" s="1"/>
      <c r="F83" s="3"/>
      <c r="G83" s="4"/>
      <c r="H83" s="5"/>
      <c r="I83" s="6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>
      <c r="A84" s="1"/>
      <c r="B84" s="1"/>
      <c r="C84" s="2"/>
      <c r="D84" s="1"/>
      <c r="E84" s="1"/>
      <c r="F84" s="3"/>
      <c r="G84" s="4"/>
      <c r="H84" s="5"/>
      <c r="I84" s="6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>
      <c r="A85" s="1"/>
      <c r="B85" s="1"/>
      <c r="C85" s="2"/>
      <c r="D85" s="1"/>
      <c r="E85" s="1"/>
      <c r="F85" s="3"/>
      <c r="G85" s="4"/>
      <c r="H85" s="5"/>
      <c r="I85" s="6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>
      <c r="A86" s="1"/>
      <c r="B86" s="1"/>
      <c r="C86" s="2"/>
      <c r="D86" s="1"/>
      <c r="E86" s="1"/>
      <c r="F86" s="3"/>
      <c r="G86" s="4"/>
      <c r="H86" s="5"/>
      <c r="I86" s="6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>
      <c r="A87" s="1"/>
      <c r="B87" s="1"/>
      <c r="C87" s="2"/>
      <c r="D87" s="1"/>
      <c r="E87" s="1"/>
      <c r="F87" s="3"/>
      <c r="G87" s="4"/>
      <c r="H87" s="5"/>
      <c r="I87" s="6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>
      <c r="A88" s="1"/>
      <c r="B88" s="1"/>
      <c r="C88" s="2"/>
      <c r="D88" s="1"/>
      <c r="E88" s="1"/>
      <c r="F88" s="3"/>
      <c r="G88" s="4"/>
      <c r="H88" s="5"/>
      <c r="I88" s="6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>
      <c r="A89" s="1"/>
      <c r="B89" s="1"/>
      <c r="C89" s="2"/>
      <c r="D89" s="1"/>
      <c r="E89" s="1"/>
      <c r="F89" s="3"/>
      <c r="G89" s="4"/>
      <c r="H89" s="5"/>
      <c r="I89" s="6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>
      <c r="A90" s="1"/>
      <c r="B90" s="1"/>
      <c r="C90" s="2"/>
      <c r="D90" s="1"/>
      <c r="E90" s="1"/>
      <c r="F90" s="3"/>
      <c r="G90" s="4"/>
      <c r="H90" s="5"/>
      <c r="I90" s="6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>
      <c r="A91" s="1"/>
      <c r="B91" s="1"/>
      <c r="C91" s="2"/>
      <c r="D91" s="1"/>
      <c r="E91" s="1"/>
      <c r="F91" s="3"/>
      <c r="G91" s="4"/>
      <c r="H91" s="5"/>
      <c r="I91" s="6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>
      <c r="A92" s="1"/>
      <c r="B92" s="1"/>
      <c r="C92" s="2"/>
      <c r="D92" s="1"/>
      <c r="E92" s="1"/>
      <c r="F92" s="3"/>
      <c r="G92" s="4"/>
      <c r="H92" s="5"/>
      <c r="I92" s="6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>
      <c r="A93" s="1"/>
      <c r="B93" s="1"/>
      <c r="C93" s="2"/>
      <c r="D93" s="1"/>
      <c r="E93" s="1"/>
      <c r="F93" s="3"/>
      <c r="G93" s="4"/>
      <c r="H93" s="5"/>
      <c r="I93" s="6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>
      <c r="A94" s="1"/>
      <c r="B94" s="1"/>
      <c r="C94" s="2"/>
      <c r="D94" s="1"/>
      <c r="E94" s="1"/>
      <c r="F94" s="3"/>
      <c r="G94" s="4"/>
      <c r="H94" s="5"/>
      <c r="I94" s="6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>
      <c r="A95" s="1"/>
      <c r="B95" s="1"/>
      <c r="C95" s="2"/>
      <c r="D95" s="1"/>
      <c r="E95" s="1"/>
      <c r="F95" s="3"/>
      <c r="G95" s="4"/>
      <c r="H95" s="5"/>
      <c r="I95" s="6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>
      <c r="A96" s="1"/>
      <c r="B96" s="1"/>
      <c r="C96" s="2"/>
      <c r="D96" s="1"/>
      <c r="E96" s="1"/>
      <c r="F96" s="3"/>
      <c r="G96" s="4"/>
      <c r="H96" s="5"/>
      <c r="I96" s="6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>
      <c r="A97" s="1"/>
      <c r="B97" s="1"/>
      <c r="C97" s="2"/>
      <c r="D97" s="1"/>
      <c r="E97" s="1"/>
      <c r="F97" s="3"/>
      <c r="G97" s="4"/>
      <c r="H97" s="5"/>
      <c r="I97" s="6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>
      <c r="A98" s="1"/>
      <c r="B98" s="1"/>
      <c r="C98" s="2"/>
      <c r="D98" s="1"/>
      <c r="E98" s="1"/>
      <c r="F98" s="3"/>
      <c r="G98" s="4"/>
      <c r="H98" s="5"/>
      <c r="I98" s="6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>
      <c r="A99" s="1"/>
      <c r="B99" s="1"/>
      <c r="C99" s="2"/>
      <c r="D99" s="1"/>
      <c r="E99" s="1"/>
      <c r="F99" s="3"/>
      <c r="G99" s="4"/>
      <c r="H99" s="5"/>
      <c r="I99" s="6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>
      <c r="A100" s="1"/>
      <c r="B100" s="1"/>
      <c r="C100" s="2"/>
      <c r="D100" s="1"/>
      <c r="E100" s="1"/>
      <c r="F100" s="3"/>
      <c r="G100" s="4"/>
      <c r="H100" s="5"/>
      <c r="I100" s="6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>
      <c r="A101" s="1"/>
      <c r="B101" s="1"/>
      <c r="C101" s="2"/>
      <c r="D101" s="1"/>
      <c r="E101" s="1"/>
      <c r="F101" s="3"/>
      <c r="G101" s="4"/>
      <c r="H101" s="5"/>
      <c r="I101" s="6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>
      <c r="A102" s="1"/>
      <c r="B102" s="1"/>
      <c r="C102" s="2"/>
      <c r="D102" s="1"/>
      <c r="E102" s="1"/>
      <c r="F102" s="3"/>
      <c r="G102" s="4"/>
      <c r="H102" s="5"/>
      <c r="I102" s="6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>
      <c r="A103" s="1"/>
      <c r="B103" s="1"/>
      <c r="C103" s="2"/>
      <c r="D103" s="1"/>
      <c r="E103" s="1"/>
      <c r="F103" s="3"/>
      <c r="G103" s="4"/>
      <c r="H103" s="5"/>
      <c r="I103" s="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>
      <c r="A104" s="1"/>
      <c r="B104" s="1"/>
      <c r="C104" s="2"/>
      <c r="D104" s="1"/>
      <c r="E104" s="1"/>
      <c r="F104" s="3"/>
      <c r="G104" s="4"/>
      <c r="H104" s="5"/>
      <c r="I104" s="6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>
      <c r="A105" s="1"/>
      <c r="B105" s="1"/>
      <c r="C105" s="2"/>
      <c r="D105" s="1"/>
      <c r="E105" s="1"/>
      <c r="F105" s="3"/>
      <c r="G105" s="4"/>
      <c r="H105" s="5"/>
      <c r="I105" s="6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>
      <c r="A106" s="1"/>
      <c r="B106" s="1"/>
      <c r="C106" s="2"/>
      <c r="D106" s="1"/>
      <c r="E106" s="1"/>
      <c r="F106" s="3"/>
      <c r="G106" s="4"/>
      <c r="H106" s="5"/>
      <c r="I106" s="6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>
      <c r="A107" s="1"/>
      <c r="B107" s="1"/>
      <c r="C107" s="2"/>
      <c r="D107" s="1"/>
      <c r="E107" s="1"/>
      <c r="F107" s="3"/>
      <c r="G107" s="4"/>
      <c r="H107" s="5"/>
      <c r="I107" s="6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>
      <c r="A108" s="1"/>
      <c r="B108" s="1"/>
      <c r="C108" s="2"/>
      <c r="D108" s="1"/>
      <c r="E108" s="1"/>
      <c r="F108" s="3"/>
      <c r="G108" s="4"/>
      <c r="H108" s="5"/>
      <c r="I108" s="6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>
      <c r="A109" s="1"/>
      <c r="B109" s="1"/>
      <c r="C109" s="2"/>
      <c r="D109" s="1"/>
      <c r="E109" s="1"/>
      <c r="F109" s="3"/>
      <c r="G109" s="4"/>
      <c r="H109" s="5"/>
      <c r="I109" s="6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>
      <c r="A110" s="1"/>
      <c r="B110" s="1"/>
      <c r="C110" s="2"/>
      <c r="D110" s="1"/>
      <c r="E110" s="1"/>
      <c r="F110" s="3"/>
      <c r="G110" s="4"/>
      <c r="H110" s="5"/>
      <c r="I110" s="6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>
      <c r="A111" s="1"/>
      <c r="B111" s="1"/>
      <c r="C111" s="2"/>
      <c r="D111" s="1"/>
      <c r="E111" s="1"/>
      <c r="F111" s="3"/>
      <c r="G111" s="4"/>
      <c r="H111" s="5"/>
      <c r="I111" s="6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>
      <c r="A112" s="1"/>
      <c r="B112" s="1"/>
      <c r="C112" s="2"/>
      <c r="D112" s="1"/>
      <c r="E112" s="1"/>
      <c r="F112" s="3"/>
      <c r="G112" s="4"/>
      <c r="H112" s="5"/>
      <c r="I112" s="6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>
      <c r="A113" s="1"/>
      <c r="B113" s="1"/>
      <c r="C113" s="2"/>
      <c r="D113" s="1"/>
      <c r="E113" s="1"/>
      <c r="F113" s="3"/>
      <c r="G113" s="4"/>
      <c r="H113" s="5"/>
      <c r="I113" s="6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>
      <c r="A114" s="1"/>
      <c r="B114" s="1"/>
      <c r="C114" s="2"/>
      <c r="D114" s="1"/>
      <c r="E114" s="1"/>
      <c r="F114" s="3"/>
      <c r="G114" s="4"/>
      <c r="H114" s="5"/>
      <c r="I114" s="6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>
      <c r="A115" s="1"/>
      <c r="B115" s="1"/>
      <c r="C115" s="2"/>
      <c r="D115" s="1"/>
      <c r="E115" s="1"/>
      <c r="F115" s="3"/>
      <c r="G115" s="4"/>
      <c r="H115" s="5"/>
      <c r="I115" s="6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>
      <c r="A116" s="1"/>
      <c r="B116" s="1"/>
      <c r="C116" s="2"/>
      <c r="D116" s="1"/>
      <c r="E116" s="1"/>
      <c r="F116" s="3"/>
      <c r="G116" s="4"/>
      <c r="H116" s="5"/>
      <c r="I116" s="6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>
      <c r="A117" s="1"/>
      <c r="B117" s="1"/>
      <c r="C117" s="2"/>
      <c r="D117" s="1"/>
      <c r="E117" s="1"/>
      <c r="F117" s="3"/>
      <c r="G117" s="4"/>
      <c r="H117" s="5"/>
      <c r="I117" s="6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>
      <c r="A118" s="1"/>
      <c r="B118" s="1"/>
      <c r="C118" s="2"/>
      <c r="D118" s="1"/>
      <c r="E118" s="1"/>
      <c r="F118" s="3"/>
      <c r="G118" s="4"/>
      <c r="H118" s="5"/>
      <c r="I118" s="6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>
      <c r="A119" s="1"/>
      <c r="B119" s="1"/>
      <c r="C119" s="2"/>
      <c r="D119" s="1"/>
      <c r="E119" s="1"/>
      <c r="F119" s="3"/>
      <c r="G119" s="4"/>
      <c r="H119" s="5"/>
      <c r="I119" s="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>
      <c r="A120" s="1"/>
      <c r="B120" s="1"/>
      <c r="C120" s="2"/>
      <c r="D120" s="1"/>
      <c r="E120" s="1"/>
      <c r="F120" s="3"/>
      <c r="G120" s="4"/>
      <c r="H120" s="5"/>
      <c r="I120" s="6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>
      <c r="A121" s="1"/>
      <c r="B121" s="1"/>
      <c r="C121" s="2"/>
      <c r="D121" s="1"/>
      <c r="E121" s="1"/>
      <c r="F121" s="3"/>
      <c r="G121" s="4"/>
      <c r="H121" s="5"/>
      <c r="I121" s="6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>
      <c r="A122" s="1"/>
      <c r="B122" s="1"/>
      <c r="C122" s="2"/>
      <c r="D122" s="1"/>
      <c r="E122" s="1"/>
      <c r="F122" s="3"/>
      <c r="G122" s="4"/>
      <c r="H122" s="5"/>
      <c r="I122" s="6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>
      <c r="A123" s="1"/>
      <c r="B123" s="1"/>
      <c r="C123" s="2"/>
      <c r="D123" s="1"/>
      <c r="E123" s="1"/>
      <c r="F123" s="3"/>
      <c r="G123" s="4"/>
      <c r="H123" s="5"/>
      <c r="I123" s="6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>
      <c r="A124" s="1"/>
      <c r="B124" s="1"/>
      <c r="C124" s="2"/>
      <c r="D124" s="1"/>
      <c r="E124" s="1"/>
      <c r="F124" s="3"/>
      <c r="G124" s="4"/>
      <c r="H124" s="5"/>
      <c r="I124" s="6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>
      <c r="A125" s="1"/>
      <c r="B125" s="1"/>
      <c r="C125" s="2"/>
      <c r="D125" s="1"/>
      <c r="E125" s="1"/>
      <c r="F125" s="3"/>
      <c r="G125" s="4"/>
      <c r="H125" s="5"/>
      <c r="I125" s="6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>
      <c r="A126" s="1"/>
      <c r="B126" s="1"/>
      <c r="C126" s="2"/>
      <c r="D126" s="1"/>
      <c r="E126" s="1"/>
      <c r="F126" s="3"/>
      <c r="G126" s="4"/>
      <c r="H126" s="5"/>
      <c r="I126" s="6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>
      <c r="A127" s="1"/>
      <c r="B127" s="1"/>
      <c r="C127" s="2"/>
      <c r="D127" s="1"/>
      <c r="E127" s="1"/>
      <c r="F127" s="3"/>
      <c r="G127" s="4"/>
      <c r="H127" s="5"/>
      <c r="I127" s="6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>
      <c r="A128" s="1"/>
      <c r="B128" s="1"/>
      <c r="C128" s="2"/>
      <c r="D128" s="1"/>
      <c r="E128" s="1"/>
      <c r="F128" s="3"/>
      <c r="G128" s="4"/>
      <c r="H128" s="5"/>
      <c r="I128" s="6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>
      <c r="A129" s="1"/>
      <c r="B129" s="1"/>
      <c r="C129" s="2"/>
      <c r="D129" s="1"/>
      <c r="E129" s="1"/>
      <c r="F129" s="3"/>
      <c r="G129" s="4"/>
      <c r="H129" s="5"/>
      <c r="I129" s="6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>
      <c r="A130" s="1"/>
      <c r="B130" s="1"/>
      <c r="C130" s="2"/>
      <c r="D130" s="1"/>
      <c r="E130" s="1"/>
      <c r="F130" s="3"/>
      <c r="G130" s="4"/>
      <c r="H130" s="5"/>
      <c r="I130" s="6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32.25" customHeight="1">
      <c r="A131" s="1"/>
      <c r="B131" s="1"/>
      <c r="C131" s="2"/>
      <c r="D131" s="1"/>
      <c r="E131" s="1"/>
      <c r="F131" s="3"/>
      <c r="G131" s="4"/>
      <c r="H131" s="5"/>
      <c r="I131" s="6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>
      <c r="A132" s="1"/>
      <c r="B132" s="1"/>
      <c r="C132" s="2"/>
      <c r="D132" s="1"/>
      <c r="E132" s="1"/>
      <c r="F132" s="3"/>
      <c r="G132" s="4"/>
      <c r="H132" s="5"/>
      <c r="I132" s="6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>
      <c r="A133" s="1"/>
      <c r="B133" s="1"/>
      <c r="C133" s="2"/>
      <c r="D133" s="1"/>
      <c r="E133" s="1"/>
      <c r="F133" s="3"/>
      <c r="G133" s="4"/>
      <c r="H133" s="5"/>
      <c r="I133" s="6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>
      <c r="A134" s="1"/>
      <c r="B134" s="1"/>
      <c r="C134" s="2"/>
      <c r="D134" s="1"/>
      <c r="E134" s="1"/>
      <c r="F134" s="3"/>
      <c r="G134" s="4"/>
      <c r="H134" s="5"/>
      <c r="I134" s="6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>
      <c r="A135" s="1"/>
      <c r="B135" s="1"/>
      <c r="C135" s="2"/>
      <c r="D135" s="1"/>
      <c r="E135" s="1"/>
      <c r="F135" s="3"/>
      <c r="G135" s="4"/>
      <c r="H135" s="5"/>
      <c r="I135" s="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>
      <c r="A136" s="1"/>
      <c r="B136" s="1"/>
      <c r="C136" s="2"/>
      <c r="D136" s="1"/>
      <c r="E136" s="1"/>
      <c r="F136" s="3"/>
      <c r="G136" s="4"/>
      <c r="H136" s="5"/>
      <c r="I136" s="6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>
      <c r="A137" s="1"/>
      <c r="B137" s="1"/>
      <c r="C137" s="2"/>
      <c r="D137" s="1"/>
      <c r="E137" s="1"/>
      <c r="F137" s="3"/>
      <c r="G137" s="4"/>
      <c r="H137" s="5"/>
      <c r="I137" s="6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>
      <c r="A138" s="1"/>
      <c r="B138" s="1"/>
      <c r="C138" s="2"/>
      <c r="D138" s="1"/>
      <c r="E138" s="1"/>
      <c r="F138" s="3"/>
      <c r="G138" s="4"/>
      <c r="H138" s="5"/>
      <c r="I138" s="6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>
      <c r="A139" s="1"/>
      <c r="B139" s="1"/>
      <c r="C139" s="2"/>
      <c r="D139" s="1"/>
      <c r="E139" s="1"/>
      <c r="F139" s="3"/>
      <c r="G139" s="4"/>
      <c r="H139" s="5"/>
      <c r="I139" s="6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>
      <c r="A140" s="1"/>
      <c r="B140" s="1"/>
      <c r="C140" s="2"/>
      <c r="D140" s="1"/>
      <c r="E140" s="1"/>
      <c r="F140" s="3"/>
      <c r="G140" s="4"/>
      <c r="H140" s="5"/>
      <c r="I140" s="6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>
      <c r="A141" s="1"/>
      <c r="B141" s="1"/>
      <c r="C141" s="2"/>
      <c r="D141" s="1"/>
      <c r="E141" s="1"/>
      <c r="F141" s="3"/>
      <c r="G141" s="4"/>
      <c r="H141" s="5"/>
      <c r="I141" s="6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>
      <c r="A142" s="1"/>
      <c r="B142" s="1"/>
      <c r="C142" s="2"/>
      <c r="D142" s="1"/>
      <c r="E142" s="1"/>
      <c r="F142" s="3"/>
      <c r="G142" s="4"/>
      <c r="H142" s="5"/>
      <c r="I142" s="6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>
      <c r="A143" s="1"/>
      <c r="B143" s="1"/>
      <c r="C143" s="2"/>
      <c r="D143" s="1"/>
      <c r="E143" s="1"/>
      <c r="F143" s="3"/>
      <c r="G143" s="4"/>
      <c r="H143" s="5"/>
      <c r="I143" s="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>
      <c r="A144" s="1"/>
      <c r="B144" s="1"/>
      <c r="C144" s="2"/>
      <c r="D144" s="1"/>
      <c r="E144" s="1"/>
      <c r="F144" s="3"/>
      <c r="G144" s="4"/>
      <c r="H144" s="5"/>
      <c r="I144" s="6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>
      <c r="A145" s="1"/>
      <c r="B145" s="1"/>
      <c r="C145" s="2"/>
      <c r="D145" s="1"/>
      <c r="E145" s="1"/>
      <c r="F145" s="3"/>
      <c r="G145" s="4"/>
      <c r="H145" s="5"/>
      <c r="I145" s="6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>
      <c r="A146" s="1"/>
      <c r="B146" s="1"/>
      <c r="C146" s="2"/>
      <c r="D146" s="1"/>
      <c r="E146" s="1"/>
      <c r="F146" s="3"/>
      <c r="G146" s="4"/>
      <c r="H146" s="5"/>
      <c r="I146" s="6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>
      <c r="A147" s="1"/>
      <c r="B147" s="1"/>
      <c r="C147" s="2"/>
      <c r="D147" s="1"/>
      <c r="E147" s="1"/>
      <c r="F147" s="3"/>
      <c r="G147" s="4"/>
      <c r="H147" s="5"/>
      <c r="I147" s="6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>
      <c r="A148" s="1"/>
      <c r="B148" s="1"/>
      <c r="C148" s="2"/>
      <c r="D148" s="1"/>
      <c r="E148" s="1"/>
      <c r="F148" s="3"/>
      <c r="G148" s="4"/>
      <c r="H148" s="5"/>
      <c r="I148" s="6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>
      <c r="A149" s="1"/>
      <c r="B149" s="1"/>
      <c r="C149" s="2"/>
      <c r="D149" s="1"/>
      <c r="E149" s="1"/>
      <c r="F149" s="3"/>
      <c r="G149" s="4"/>
      <c r="H149" s="5"/>
      <c r="I149" s="6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>
      <c r="A150" s="1"/>
      <c r="B150" s="1"/>
      <c r="C150" s="2"/>
      <c r="D150" s="1"/>
      <c r="E150" s="1"/>
      <c r="F150" s="3"/>
      <c r="G150" s="4"/>
      <c r="H150" s="5"/>
      <c r="I150" s="6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>
      <c r="A151" s="1"/>
      <c r="B151" s="1"/>
      <c r="C151" s="2"/>
      <c r="D151" s="1"/>
      <c r="E151" s="1"/>
      <c r="F151" s="3"/>
      <c r="G151" s="4"/>
      <c r="H151" s="5"/>
      <c r="I151" s="6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>
      <c r="A152" s="1"/>
      <c r="B152" s="1"/>
      <c r="C152" s="2"/>
      <c r="D152" s="1"/>
      <c r="E152" s="1"/>
      <c r="F152" s="3"/>
      <c r="G152" s="4"/>
      <c r="H152" s="5"/>
      <c r="I152" s="6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>
      <c r="A153" s="1"/>
      <c r="B153" s="1"/>
      <c r="C153" s="2"/>
      <c r="D153" s="1"/>
      <c r="E153" s="1"/>
      <c r="F153" s="3"/>
      <c r="G153" s="4"/>
      <c r="H153" s="5"/>
      <c r="I153" s="6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>
      <c r="A154" s="1"/>
      <c r="B154" s="1"/>
      <c r="C154" s="2"/>
      <c r="D154" s="1"/>
      <c r="E154" s="1"/>
      <c r="F154" s="3"/>
      <c r="G154" s="4"/>
      <c r="H154" s="5"/>
      <c r="I154" s="6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>
      <c r="A155" s="1"/>
      <c r="B155" s="1"/>
      <c r="C155" s="2"/>
      <c r="D155" s="1"/>
      <c r="E155" s="1"/>
      <c r="F155" s="3"/>
      <c r="G155" s="4"/>
      <c r="H155" s="5"/>
      <c r="I155" s="6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>
      <c r="A156" s="1"/>
      <c r="B156" s="1"/>
      <c r="C156" s="2"/>
      <c r="D156" s="1"/>
      <c r="E156" s="1"/>
      <c r="F156" s="3"/>
      <c r="G156" s="4"/>
      <c r="H156" s="5"/>
      <c r="I156" s="6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>
      <c r="A157" s="1"/>
      <c r="B157" s="1"/>
      <c r="C157" s="2"/>
      <c r="D157" s="1"/>
      <c r="E157" s="1"/>
      <c r="F157" s="3"/>
      <c r="G157" s="4"/>
      <c r="H157" s="5"/>
      <c r="I157" s="6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>
      <c r="A158" s="1"/>
      <c r="B158" s="1"/>
      <c r="C158" s="2"/>
      <c r="D158" s="1"/>
      <c r="E158" s="1"/>
      <c r="F158" s="3"/>
      <c r="G158" s="4"/>
      <c r="H158" s="5"/>
      <c r="I158" s="6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>
      <c r="A159" s="1"/>
      <c r="B159" s="1"/>
      <c r="C159" s="2"/>
      <c r="D159" s="1"/>
      <c r="E159" s="1"/>
      <c r="F159" s="3"/>
      <c r="G159" s="4"/>
      <c r="H159" s="5"/>
      <c r="I159" s="6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>
      <c r="A160" s="1"/>
      <c r="B160" s="1"/>
      <c r="C160" s="2"/>
      <c r="D160" s="1"/>
      <c r="E160" s="1"/>
      <c r="F160" s="3"/>
      <c r="G160" s="4"/>
      <c r="H160" s="5"/>
      <c r="I160" s="6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>
      <c r="A161" s="1"/>
      <c r="B161" s="1"/>
      <c r="C161" s="2"/>
      <c r="D161" s="1"/>
      <c r="E161" s="1"/>
      <c r="F161" s="3"/>
      <c r="G161" s="4"/>
      <c r="H161" s="5"/>
      <c r="I161" s="6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>
      <c r="A162" s="1"/>
      <c r="B162" s="1"/>
      <c r="C162" s="2"/>
      <c r="D162" s="1"/>
      <c r="E162" s="1"/>
      <c r="F162" s="3"/>
      <c r="G162" s="4"/>
      <c r="H162" s="5"/>
      <c r="I162" s="6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>
      <c r="A163" s="1"/>
      <c r="B163" s="1"/>
      <c r="C163" s="2"/>
      <c r="D163" s="1"/>
      <c r="E163" s="1"/>
      <c r="F163" s="3"/>
      <c r="G163" s="4"/>
      <c r="H163" s="5"/>
      <c r="I163" s="6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>
      <c r="A164" s="1"/>
      <c r="B164" s="1"/>
      <c r="C164" s="2"/>
      <c r="D164" s="1"/>
      <c r="E164" s="1"/>
      <c r="F164" s="3"/>
      <c r="G164" s="4"/>
      <c r="H164" s="5"/>
      <c r="I164" s="6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>
      <c r="A165" s="1"/>
      <c r="B165" s="1"/>
      <c r="C165" s="2"/>
      <c r="D165" s="1"/>
      <c r="E165" s="1"/>
      <c r="F165" s="3"/>
      <c r="G165" s="4"/>
      <c r="H165" s="5"/>
      <c r="I165" s="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>
      <c r="A166" s="1"/>
      <c r="B166" s="1"/>
      <c r="C166" s="2"/>
      <c r="D166" s="1"/>
      <c r="E166" s="1"/>
      <c r="F166" s="3"/>
      <c r="G166" s="4"/>
      <c r="H166" s="5"/>
      <c r="I166" s="6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>
      <c r="A167" s="1"/>
      <c r="B167" s="1"/>
      <c r="C167" s="2"/>
      <c r="D167" s="1"/>
      <c r="E167" s="1"/>
      <c r="F167" s="3"/>
      <c r="G167" s="4"/>
      <c r="H167" s="5"/>
      <c r="I167" s="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>
      <c r="A168" s="1"/>
      <c r="B168" s="1"/>
      <c r="C168" s="2"/>
      <c r="D168" s="1"/>
      <c r="E168" s="1"/>
      <c r="F168" s="3"/>
      <c r="G168" s="4"/>
      <c r="H168" s="5"/>
      <c r="I168" s="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>
      <c r="A169" s="1"/>
      <c r="B169" s="1"/>
      <c r="C169" s="2"/>
      <c r="D169" s="1"/>
      <c r="E169" s="1"/>
      <c r="F169" s="3"/>
      <c r="G169" s="4"/>
      <c r="H169" s="5"/>
      <c r="I169" s="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>
      <c r="A170" s="1"/>
      <c r="B170" s="1"/>
      <c r="C170" s="2"/>
      <c r="D170" s="1"/>
      <c r="E170" s="1"/>
      <c r="F170" s="3"/>
      <c r="G170" s="4"/>
      <c r="H170" s="5"/>
      <c r="I170" s="6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>
      <c r="A171" s="1"/>
      <c r="B171" s="1"/>
      <c r="C171" s="2"/>
      <c r="D171" s="1"/>
      <c r="E171" s="1"/>
      <c r="F171" s="3"/>
      <c r="G171" s="4"/>
      <c r="H171" s="5"/>
      <c r="I171" s="6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>
      <c r="A172" s="1"/>
      <c r="B172" s="1"/>
      <c r="C172" s="2"/>
      <c r="D172" s="1"/>
      <c r="E172" s="1"/>
      <c r="F172" s="3"/>
      <c r="G172" s="4"/>
      <c r="H172" s="5"/>
      <c r="I172" s="6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>
      <c r="A173" s="1"/>
      <c r="B173" s="1"/>
      <c r="C173" s="2"/>
      <c r="D173" s="1"/>
      <c r="E173" s="1"/>
      <c r="F173" s="3"/>
      <c r="G173" s="4"/>
      <c r="H173" s="5"/>
      <c r="I173" s="6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>
      <c r="A174" s="1"/>
      <c r="B174" s="1"/>
      <c r="C174" s="2"/>
      <c r="D174" s="1"/>
      <c r="E174" s="1"/>
      <c r="F174" s="3"/>
      <c r="G174" s="4"/>
      <c r="H174" s="5"/>
      <c r="I174" s="6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>
      <c r="A175" s="1"/>
      <c r="B175" s="1"/>
      <c r="C175" s="2"/>
      <c r="D175" s="1"/>
      <c r="E175" s="1"/>
      <c r="F175" s="3"/>
      <c r="G175" s="4"/>
      <c r="H175" s="5"/>
      <c r="I175" s="6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>
      <c r="A176" s="1"/>
      <c r="B176" s="1"/>
      <c r="C176" s="2"/>
      <c r="D176" s="1"/>
      <c r="E176" s="1"/>
      <c r="F176" s="3"/>
      <c r="G176" s="4"/>
      <c r="H176" s="5"/>
      <c r="I176" s="6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>
      <c r="A177" s="1"/>
      <c r="B177" s="1"/>
      <c r="C177" s="2"/>
      <c r="D177" s="1"/>
      <c r="E177" s="1"/>
      <c r="F177" s="3"/>
      <c r="G177" s="4"/>
      <c r="H177" s="5"/>
      <c r="I177" s="6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>
      <c r="A178" s="1"/>
      <c r="B178" s="1"/>
      <c r="C178" s="2"/>
      <c r="D178" s="1"/>
      <c r="E178" s="1"/>
      <c r="F178" s="3"/>
      <c r="G178" s="4"/>
      <c r="H178" s="5"/>
      <c r="I178" s="6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>
      <c r="A179" s="1"/>
      <c r="B179" s="1"/>
      <c r="C179" s="2"/>
      <c r="D179" s="1"/>
      <c r="E179" s="1"/>
      <c r="F179" s="3"/>
      <c r="G179" s="4"/>
      <c r="H179" s="5"/>
      <c r="I179" s="6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>
      <c r="A180" s="1"/>
      <c r="B180" s="1"/>
      <c r="C180" s="2"/>
      <c r="D180" s="1"/>
      <c r="E180" s="1"/>
      <c r="F180" s="3"/>
      <c r="G180" s="4"/>
      <c r="H180" s="5"/>
      <c r="I180" s="6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>
      <c r="A181" s="1"/>
      <c r="B181" s="1"/>
      <c r="C181" s="2"/>
      <c r="D181" s="1"/>
      <c r="E181" s="1"/>
      <c r="F181" s="3"/>
      <c r="G181" s="4"/>
      <c r="H181" s="5"/>
      <c r="I181" s="6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>
      <c r="A182" s="1"/>
      <c r="B182" s="1"/>
      <c r="C182" s="2"/>
      <c r="D182" s="1"/>
      <c r="E182" s="1"/>
      <c r="F182" s="3"/>
      <c r="G182" s="4"/>
      <c r="H182" s="5"/>
      <c r="I182" s="6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>
      <c r="A183" s="1"/>
      <c r="B183" s="1"/>
      <c r="C183" s="2"/>
      <c r="D183" s="1"/>
      <c r="E183" s="1"/>
      <c r="F183" s="3"/>
      <c r="G183" s="4"/>
      <c r="H183" s="5"/>
      <c r="I183" s="6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>
      <c r="A184" s="1"/>
      <c r="B184" s="1"/>
      <c r="C184" s="2"/>
      <c r="D184" s="1"/>
      <c r="E184" s="1"/>
      <c r="F184" s="3"/>
      <c r="G184" s="4"/>
      <c r="H184" s="5"/>
      <c r="I184" s="6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>
      <c r="A185" s="1"/>
      <c r="B185" s="1"/>
      <c r="C185" s="2"/>
      <c r="D185" s="1"/>
      <c r="E185" s="1"/>
      <c r="F185" s="3"/>
      <c r="G185" s="4"/>
      <c r="H185" s="5"/>
      <c r="I185" s="6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>
      <c r="A186" s="1"/>
      <c r="B186" s="1"/>
      <c r="C186" s="2"/>
      <c r="D186" s="1"/>
      <c r="E186" s="1"/>
      <c r="F186" s="3"/>
      <c r="G186" s="4"/>
      <c r="H186" s="5"/>
      <c r="I186" s="6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>
      <c r="A187" s="1"/>
      <c r="B187" s="1"/>
      <c r="C187" s="2"/>
      <c r="D187" s="1"/>
      <c r="E187" s="1"/>
      <c r="F187" s="3"/>
      <c r="G187" s="4"/>
      <c r="H187" s="5"/>
      <c r="I187" s="6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>
      <c r="A188" s="1"/>
      <c r="B188" s="1"/>
      <c r="C188" s="2"/>
      <c r="D188" s="1"/>
      <c r="E188" s="1"/>
      <c r="F188" s="3"/>
      <c r="G188" s="4"/>
      <c r="H188" s="5"/>
      <c r="I188" s="6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>
      <c r="A189" s="1"/>
      <c r="B189" s="1"/>
      <c r="C189" s="2"/>
      <c r="D189" s="1"/>
      <c r="E189" s="1"/>
      <c r="F189" s="3"/>
      <c r="G189" s="4"/>
      <c r="H189" s="5"/>
      <c r="I189" s="6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>
      <c r="A190" s="1"/>
      <c r="B190" s="1"/>
      <c r="C190" s="2"/>
      <c r="D190" s="1"/>
      <c r="E190" s="1"/>
      <c r="F190" s="3"/>
      <c r="G190" s="4"/>
      <c r="H190" s="5"/>
      <c r="I190" s="6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>
      <c r="A191" s="1"/>
      <c r="B191" s="1"/>
      <c r="C191" s="2"/>
      <c r="D191" s="1"/>
      <c r="E191" s="1"/>
      <c r="F191" s="3"/>
      <c r="G191" s="4"/>
      <c r="H191" s="5"/>
      <c r="I191" s="6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>
      <c r="A192" s="1"/>
      <c r="B192" s="1"/>
      <c r="C192" s="2"/>
      <c r="D192" s="1"/>
      <c r="E192" s="1"/>
      <c r="F192" s="3"/>
      <c r="G192" s="4"/>
      <c r="H192" s="5"/>
      <c r="I192" s="6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>
      <c r="A193" s="1"/>
      <c r="B193" s="1"/>
      <c r="C193" s="2"/>
      <c r="D193" s="1"/>
      <c r="E193" s="1"/>
      <c r="F193" s="3"/>
      <c r="G193" s="4"/>
      <c r="H193" s="5"/>
      <c r="I193" s="6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>
      <c r="A194" s="1"/>
      <c r="B194" s="1"/>
      <c r="C194" s="2"/>
      <c r="D194" s="1"/>
      <c r="E194" s="1"/>
      <c r="F194" s="3"/>
      <c r="G194" s="4"/>
      <c r="H194" s="5"/>
      <c r="I194" s="6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>
      <c r="A195" s="1"/>
      <c r="B195" s="1"/>
      <c r="C195" s="2"/>
      <c r="D195" s="1"/>
      <c r="E195" s="1"/>
      <c r="F195" s="3"/>
      <c r="G195" s="4"/>
      <c r="H195" s="5"/>
      <c r="I195" s="6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>
      <c r="A196" s="1"/>
      <c r="B196" s="1"/>
      <c r="C196" s="2"/>
      <c r="D196" s="1"/>
      <c r="E196" s="1"/>
      <c r="F196" s="3"/>
      <c r="G196" s="4"/>
      <c r="H196" s="5"/>
      <c r="I196" s="6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>
      <c r="A197" s="1"/>
      <c r="B197" s="1"/>
      <c r="C197" s="2"/>
      <c r="D197" s="1"/>
      <c r="E197" s="1"/>
      <c r="F197" s="3"/>
      <c r="G197" s="4"/>
      <c r="H197" s="5"/>
      <c r="I197" s="6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>
      <c r="A198" s="1"/>
      <c r="B198" s="1"/>
      <c r="C198" s="2"/>
      <c r="D198" s="1"/>
      <c r="E198" s="1"/>
      <c r="F198" s="3"/>
      <c r="G198" s="4"/>
      <c r="H198" s="5"/>
      <c r="I198" s="6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>
      <c r="A199" s="1"/>
      <c r="B199" s="1"/>
      <c r="C199" s="2"/>
      <c r="D199" s="1"/>
      <c r="E199" s="1"/>
      <c r="F199" s="3"/>
      <c r="G199" s="4"/>
      <c r="H199" s="5"/>
      <c r="I199" s="6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>
      <c r="A200" s="1"/>
      <c r="B200" s="1"/>
      <c r="C200" s="2"/>
      <c r="D200" s="1"/>
      <c r="E200" s="1"/>
      <c r="F200" s="3"/>
      <c r="G200" s="4"/>
      <c r="H200" s="5"/>
      <c r="I200" s="6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>
      <c r="A201" s="1"/>
      <c r="B201" s="1"/>
      <c r="C201" s="2"/>
      <c r="D201" s="1"/>
      <c r="E201" s="1"/>
      <c r="F201" s="3"/>
      <c r="G201" s="4"/>
      <c r="H201" s="5"/>
      <c r="I201" s="6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>
      <c r="A202" s="1"/>
      <c r="B202" s="1"/>
      <c r="C202" s="2"/>
      <c r="D202" s="1"/>
      <c r="E202" s="1"/>
      <c r="F202" s="3"/>
      <c r="G202" s="4"/>
      <c r="H202" s="5"/>
      <c r="I202" s="6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>
      <c r="A203" s="1"/>
      <c r="B203" s="1"/>
      <c r="C203" s="2"/>
      <c r="D203" s="1"/>
      <c r="E203" s="1"/>
      <c r="F203" s="3"/>
      <c r="G203" s="4"/>
      <c r="H203" s="5"/>
      <c r="I203" s="6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>
      <c r="A204" s="1"/>
      <c r="B204" s="1"/>
      <c r="C204" s="2"/>
      <c r="D204" s="1"/>
      <c r="E204" s="1"/>
      <c r="F204" s="3"/>
      <c r="G204" s="4"/>
      <c r="H204" s="5"/>
      <c r="I204" s="6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>
      <c r="A205" s="1"/>
      <c r="B205" s="1"/>
      <c r="C205" s="2"/>
      <c r="D205" s="1"/>
      <c r="E205" s="1"/>
      <c r="F205" s="3"/>
      <c r="G205" s="4"/>
      <c r="H205" s="5"/>
      <c r="I205" s="6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>
      <c r="A206" s="1"/>
      <c r="B206" s="1"/>
      <c r="C206" s="2"/>
      <c r="D206" s="1"/>
      <c r="E206" s="1"/>
      <c r="F206" s="3"/>
      <c r="G206" s="4"/>
      <c r="H206" s="5"/>
      <c r="I206" s="6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>
      <c r="A207" s="1"/>
      <c r="B207" s="1"/>
      <c r="C207" s="2"/>
      <c r="D207" s="1"/>
      <c r="E207" s="1"/>
      <c r="F207" s="3"/>
      <c r="G207" s="4"/>
      <c r="H207" s="5"/>
      <c r="I207" s="6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>
      <c r="A208" s="1"/>
      <c r="B208" s="1"/>
      <c r="C208" s="2"/>
      <c r="D208" s="1"/>
      <c r="E208" s="1"/>
      <c r="F208" s="3"/>
      <c r="G208" s="4"/>
      <c r="H208" s="5"/>
      <c r="I208" s="6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>
      <c r="A209" s="1"/>
      <c r="B209" s="1"/>
      <c r="C209" s="2"/>
      <c r="D209" s="1"/>
      <c r="E209" s="1"/>
      <c r="F209" s="3"/>
      <c r="G209" s="4"/>
      <c r="H209" s="5"/>
      <c r="I209" s="6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>
      <c r="A210" s="1"/>
      <c r="B210" s="1"/>
      <c r="C210" s="2"/>
      <c r="D210" s="1"/>
      <c r="E210" s="1"/>
      <c r="F210" s="3"/>
      <c r="G210" s="4"/>
      <c r="H210" s="5"/>
      <c r="I210" s="6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>
      <c r="A211" s="1"/>
      <c r="B211" s="1"/>
      <c r="C211" s="2"/>
      <c r="D211" s="1"/>
      <c r="E211" s="1"/>
      <c r="F211" s="3"/>
      <c r="G211" s="4"/>
      <c r="H211" s="5"/>
      <c r="I211" s="6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>
      <c r="A212" s="1"/>
      <c r="B212" s="1"/>
      <c r="C212" s="2"/>
      <c r="D212" s="1"/>
      <c r="E212" s="1"/>
      <c r="F212" s="3"/>
      <c r="G212" s="4"/>
      <c r="H212" s="5"/>
      <c r="I212" s="6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>
      <c r="A213" s="1"/>
      <c r="B213" s="1"/>
      <c r="C213" s="2"/>
      <c r="D213" s="1"/>
      <c r="E213" s="1"/>
      <c r="F213" s="3"/>
      <c r="G213" s="4"/>
      <c r="H213" s="5"/>
      <c r="I213" s="6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>
      <c r="A214" s="1"/>
      <c r="B214" s="1"/>
      <c r="C214" s="2"/>
      <c r="D214" s="1"/>
      <c r="E214" s="1"/>
      <c r="F214" s="3"/>
      <c r="G214" s="4"/>
      <c r="H214" s="5"/>
      <c r="I214" s="6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>
      <c r="A215" s="1"/>
      <c r="B215" s="1"/>
      <c r="C215" s="2"/>
      <c r="D215" s="1"/>
      <c r="E215" s="1"/>
      <c r="F215" s="3"/>
      <c r="G215" s="4"/>
      <c r="H215" s="5"/>
      <c r="I215" s="6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>
      <c r="A216" s="1"/>
      <c r="B216" s="1"/>
      <c r="C216" s="2"/>
      <c r="D216" s="1"/>
      <c r="E216" s="1"/>
      <c r="F216" s="3"/>
      <c r="G216" s="4"/>
      <c r="H216" s="5"/>
      <c r="I216" s="6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>
      <c r="A217" s="1"/>
      <c r="B217" s="1"/>
      <c r="C217" s="2"/>
      <c r="D217" s="1"/>
      <c r="E217" s="1"/>
      <c r="F217" s="3"/>
      <c r="G217" s="4"/>
      <c r="H217" s="5"/>
      <c r="I217" s="6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>
      <c r="A218" s="1"/>
      <c r="B218" s="1"/>
      <c r="C218" s="2"/>
      <c r="D218" s="1"/>
      <c r="E218" s="1"/>
      <c r="F218" s="3"/>
      <c r="G218" s="4"/>
      <c r="H218" s="5"/>
      <c r="I218" s="6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>
      <c r="A219" s="1"/>
      <c r="B219" s="1"/>
      <c r="C219" s="2"/>
      <c r="D219" s="1"/>
      <c r="E219" s="1"/>
      <c r="F219" s="3"/>
      <c r="G219" s="4"/>
      <c r="H219" s="5"/>
      <c r="I219" s="6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>
      <c r="A220" s="1"/>
      <c r="B220" s="1"/>
      <c r="C220" s="2"/>
      <c r="D220" s="1"/>
      <c r="E220" s="1"/>
      <c r="F220" s="3"/>
      <c r="G220" s="4"/>
      <c r="H220" s="5"/>
      <c r="I220" s="6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>
      <c r="A221" s="1"/>
      <c r="B221" s="1"/>
      <c r="C221" s="2"/>
      <c r="D221" s="1"/>
      <c r="E221" s="1"/>
      <c r="F221" s="3"/>
      <c r="G221" s="4"/>
      <c r="H221" s="5"/>
      <c r="I221" s="6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>
      <c r="A222" s="1"/>
      <c r="B222" s="1"/>
      <c r="C222" s="2"/>
      <c r="D222" s="1"/>
      <c r="E222" s="1"/>
      <c r="F222" s="3"/>
      <c r="G222" s="4"/>
      <c r="H222" s="5"/>
      <c r="I222" s="6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>
      <c r="A223" s="1"/>
      <c r="B223" s="1"/>
      <c r="C223" s="2"/>
      <c r="D223" s="1"/>
      <c r="E223" s="1"/>
      <c r="F223" s="3"/>
      <c r="G223" s="4"/>
      <c r="H223" s="5"/>
      <c r="I223" s="6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>
      <c r="A224" s="1"/>
      <c r="B224" s="1"/>
      <c r="C224" s="2"/>
      <c r="D224" s="1"/>
      <c r="E224" s="1"/>
      <c r="F224" s="3"/>
      <c r="G224" s="4"/>
      <c r="H224" s="5"/>
      <c r="I224" s="6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>
      <c r="A225" s="1"/>
      <c r="B225" s="1"/>
      <c r="C225" s="2"/>
      <c r="D225" s="1"/>
      <c r="E225" s="1"/>
      <c r="F225" s="3"/>
      <c r="G225" s="4"/>
      <c r="H225" s="5"/>
      <c r="I225" s="6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>
      <c r="A226" s="1"/>
      <c r="B226" s="1"/>
      <c r="C226" s="2"/>
      <c r="D226" s="1"/>
      <c r="E226" s="1"/>
      <c r="F226" s="3"/>
      <c r="G226" s="4"/>
      <c r="H226" s="5"/>
      <c r="I226" s="6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>
      <c r="A227" s="1"/>
      <c r="B227" s="1"/>
      <c r="C227" s="2"/>
      <c r="D227" s="1"/>
      <c r="E227" s="1"/>
      <c r="F227" s="3"/>
      <c r="G227" s="4"/>
      <c r="H227" s="5"/>
      <c r="I227" s="6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>
      <c r="A228" s="1"/>
      <c r="B228" s="1"/>
      <c r="C228" s="2"/>
      <c r="D228" s="1"/>
      <c r="E228" s="1"/>
      <c r="F228" s="3"/>
      <c r="G228" s="4"/>
      <c r="H228" s="5"/>
      <c r="I228" s="6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>
      <c r="A229" s="1"/>
      <c r="B229" s="1"/>
      <c r="C229" s="2"/>
      <c r="D229" s="1"/>
      <c r="E229" s="1"/>
      <c r="F229" s="3"/>
      <c r="G229" s="4"/>
      <c r="H229" s="5"/>
      <c r="I229" s="6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>
      <c r="A230" s="1"/>
      <c r="B230" s="1"/>
      <c r="C230" s="2"/>
      <c r="D230" s="1"/>
      <c r="E230" s="1"/>
      <c r="F230" s="3"/>
      <c r="G230" s="4"/>
      <c r="H230" s="5"/>
      <c r="I230" s="6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>
      <c r="A231" s="1"/>
      <c r="B231" s="1"/>
      <c r="C231" s="2"/>
      <c r="D231" s="1"/>
      <c r="E231" s="1"/>
      <c r="F231" s="3"/>
      <c r="G231" s="4"/>
      <c r="H231" s="5"/>
      <c r="I231" s="6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>
      <c r="A232" s="1"/>
      <c r="B232" s="1"/>
      <c r="C232" s="2"/>
      <c r="D232" s="1"/>
      <c r="E232" s="1"/>
      <c r="F232" s="3"/>
      <c r="G232" s="4"/>
      <c r="H232" s="5"/>
      <c r="I232" s="6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>
      <c r="A233" s="1"/>
      <c r="B233" s="1"/>
      <c r="C233" s="2"/>
      <c r="D233" s="1"/>
      <c r="E233" s="1"/>
      <c r="F233" s="3"/>
      <c r="G233" s="4"/>
      <c r="H233" s="5"/>
      <c r="I233" s="6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>
      <c r="A234" s="1"/>
      <c r="B234" s="1"/>
      <c r="C234" s="2"/>
      <c r="D234" s="1"/>
      <c r="E234" s="1"/>
      <c r="F234" s="3"/>
      <c r="G234" s="4"/>
      <c r="H234" s="5"/>
      <c r="I234" s="6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>
      <c r="A235" s="1"/>
      <c r="B235" s="1"/>
      <c r="C235" s="2"/>
      <c r="D235" s="1"/>
      <c r="E235" s="1"/>
      <c r="F235" s="3"/>
      <c r="G235" s="4"/>
      <c r="H235" s="5"/>
      <c r="I235" s="6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>
      <c r="A236" s="1"/>
      <c r="B236" s="1"/>
      <c r="C236" s="2"/>
      <c r="D236" s="1"/>
      <c r="E236" s="1"/>
      <c r="F236" s="3"/>
      <c r="G236" s="4"/>
      <c r="H236" s="5"/>
      <c r="I236" s="6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>
      <c r="A237" s="1"/>
      <c r="B237" s="1"/>
      <c r="C237" s="2"/>
      <c r="D237" s="1"/>
      <c r="E237" s="1"/>
      <c r="F237" s="3"/>
      <c r="G237" s="4"/>
      <c r="H237" s="5"/>
      <c r="I237" s="6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>
      <c r="A238" s="1"/>
      <c r="B238" s="1"/>
      <c r="C238" s="2"/>
      <c r="D238" s="1"/>
      <c r="E238" s="1"/>
      <c r="F238" s="3"/>
      <c r="G238" s="4"/>
      <c r="H238" s="5"/>
      <c r="I238" s="6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>
      <c r="A239" s="1"/>
      <c r="B239" s="1"/>
      <c r="C239" s="2"/>
      <c r="D239" s="1"/>
      <c r="E239" s="1"/>
      <c r="F239" s="3"/>
      <c r="G239" s="4"/>
      <c r="H239" s="5"/>
      <c r="I239" s="6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>
      <c r="A240" s="1"/>
      <c r="B240" s="1"/>
      <c r="C240" s="2"/>
      <c r="D240" s="1"/>
      <c r="E240" s="1"/>
      <c r="F240" s="3"/>
      <c r="G240" s="4"/>
      <c r="H240" s="5"/>
      <c r="I240" s="6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>
      <c r="A241" s="1"/>
      <c r="B241" s="1"/>
      <c r="C241" s="2"/>
      <c r="D241" s="1"/>
      <c r="E241" s="1"/>
      <c r="F241" s="3"/>
      <c r="G241" s="4"/>
      <c r="H241" s="5"/>
      <c r="I241" s="6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>
      <c r="A242" s="1"/>
      <c r="B242" s="1"/>
      <c r="C242" s="2"/>
      <c r="D242" s="1"/>
      <c r="E242" s="1"/>
      <c r="F242" s="3"/>
      <c r="G242" s="4"/>
      <c r="H242" s="5"/>
      <c r="I242" s="6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>
      <c r="A243" s="1"/>
      <c r="B243" s="1"/>
      <c r="C243" s="2"/>
      <c r="D243" s="1"/>
      <c r="E243" s="1"/>
      <c r="F243" s="3"/>
      <c r="G243" s="4"/>
      <c r="H243" s="5"/>
      <c r="I243" s="6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>
      <c r="A244" s="1"/>
      <c r="B244" s="1"/>
      <c r="C244" s="2"/>
      <c r="D244" s="1"/>
      <c r="E244" s="1"/>
      <c r="F244" s="3"/>
      <c r="G244" s="4"/>
      <c r="H244" s="5"/>
      <c r="I244" s="6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>
      <c r="A245" s="1"/>
      <c r="B245" s="1"/>
      <c r="C245" s="2"/>
      <c r="D245" s="1"/>
      <c r="E245" s="1"/>
      <c r="F245" s="3"/>
      <c r="G245" s="4"/>
      <c r="H245" s="5"/>
      <c r="I245" s="6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>
      <c r="A246" s="1"/>
      <c r="B246" s="1"/>
      <c r="C246" s="2"/>
      <c r="D246" s="1"/>
      <c r="E246" s="1"/>
      <c r="F246" s="3"/>
      <c r="G246" s="4"/>
      <c r="H246" s="5"/>
      <c r="I246" s="6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>
      <c r="A247" s="1"/>
      <c r="B247" s="1"/>
      <c r="C247" s="2"/>
      <c r="D247" s="1"/>
      <c r="E247" s="1"/>
      <c r="F247" s="3"/>
      <c r="G247" s="4"/>
      <c r="H247" s="5"/>
      <c r="I247" s="6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>
      <c r="A248" s="1"/>
      <c r="B248" s="1"/>
      <c r="C248" s="2"/>
      <c r="D248" s="1"/>
      <c r="E248" s="1"/>
      <c r="F248" s="3"/>
      <c r="G248" s="4"/>
      <c r="H248" s="5"/>
      <c r="I248" s="6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>
      <c r="A249" s="1"/>
      <c r="B249" s="1"/>
      <c r="C249" s="2"/>
      <c r="D249" s="1"/>
      <c r="E249" s="1"/>
      <c r="F249" s="3"/>
      <c r="G249" s="4"/>
      <c r="H249" s="5"/>
      <c r="I249" s="6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>
      <c r="A250" s="1"/>
      <c r="B250" s="1"/>
      <c r="C250" s="2"/>
      <c r="D250" s="1"/>
      <c r="E250" s="1"/>
      <c r="F250" s="3"/>
      <c r="G250" s="4"/>
      <c r="H250" s="5"/>
      <c r="I250" s="6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>
      <c r="A251" s="1"/>
      <c r="B251" s="1"/>
      <c r="C251" s="2"/>
      <c r="D251" s="1"/>
      <c r="E251" s="1"/>
      <c r="F251" s="3"/>
      <c r="G251" s="4"/>
      <c r="H251" s="5"/>
      <c r="I251" s="6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>
      <c r="A252" s="1"/>
      <c r="B252" s="1"/>
      <c r="C252" s="2"/>
      <c r="D252" s="1"/>
      <c r="E252" s="1"/>
      <c r="F252" s="3"/>
      <c r="G252" s="4"/>
      <c r="H252" s="5"/>
      <c r="I252" s="6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>
      <c r="A253" s="1"/>
      <c r="B253" s="1"/>
      <c r="C253" s="2"/>
      <c r="D253" s="1"/>
      <c r="E253" s="1"/>
      <c r="F253" s="3"/>
      <c r="G253" s="4"/>
      <c r="H253" s="5"/>
      <c r="I253" s="6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>
      <c r="A254" s="1"/>
      <c r="B254" s="1"/>
      <c r="C254" s="2"/>
      <c r="D254" s="1"/>
      <c r="E254" s="1"/>
      <c r="F254" s="3"/>
      <c r="G254" s="4"/>
      <c r="H254" s="5"/>
      <c r="I254" s="6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>
      <c r="A255" s="1"/>
      <c r="B255" s="1"/>
      <c r="C255" s="2"/>
      <c r="D255" s="1"/>
      <c r="E255" s="1"/>
      <c r="F255" s="3"/>
      <c r="G255" s="4"/>
      <c r="H255" s="5"/>
      <c r="I255" s="6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>
      <c r="A256" s="1"/>
      <c r="B256" s="1"/>
      <c r="C256" s="2"/>
      <c r="D256" s="1"/>
      <c r="E256" s="1"/>
      <c r="F256" s="3"/>
      <c r="G256" s="4"/>
      <c r="H256" s="5"/>
      <c r="I256" s="6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>
      <c r="A257" s="1"/>
      <c r="B257" s="1"/>
      <c r="C257" s="2"/>
      <c r="D257" s="1"/>
      <c r="E257" s="1"/>
      <c r="F257" s="3"/>
      <c r="G257" s="4"/>
      <c r="H257" s="5"/>
      <c r="I257" s="6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>
      <c r="A258" s="1"/>
      <c r="B258" s="1"/>
      <c r="C258" s="2"/>
      <c r="D258" s="1"/>
      <c r="E258" s="1"/>
      <c r="F258" s="3"/>
      <c r="G258" s="4"/>
      <c r="H258" s="5"/>
      <c r="I258" s="6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>
      <c r="A259" s="1"/>
      <c r="B259" s="1"/>
      <c r="C259" s="2"/>
      <c r="D259" s="1"/>
      <c r="E259" s="1"/>
      <c r="F259" s="3"/>
      <c r="G259" s="4"/>
      <c r="H259" s="5"/>
      <c r="I259" s="6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>
      <c r="A260" s="1"/>
      <c r="B260" s="1"/>
      <c r="C260" s="2"/>
      <c r="D260" s="1"/>
      <c r="E260" s="1"/>
      <c r="F260" s="3"/>
      <c r="G260" s="4"/>
      <c r="H260" s="5"/>
      <c r="I260" s="6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>
      <c r="A261" s="1"/>
      <c r="B261" s="1"/>
      <c r="C261" s="2"/>
      <c r="D261" s="1"/>
      <c r="E261" s="1"/>
      <c r="F261" s="3"/>
      <c r="G261" s="4"/>
      <c r="H261" s="5"/>
      <c r="I261" s="6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>
      <c r="A262" s="1"/>
      <c r="B262" s="1"/>
      <c r="C262" s="2"/>
      <c r="D262" s="1"/>
      <c r="E262" s="1"/>
      <c r="F262" s="3"/>
      <c r="G262" s="4"/>
      <c r="H262" s="5"/>
      <c r="I262" s="6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>
      <c r="A263" s="1"/>
      <c r="B263" s="1"/>
      <c r="C263" s="2"/>
      <c r="D263" s="1"/>
      <c r="E263" s="1"/>
      <c r="F263" s="3"/>
      <c r="G263" s="4"/>
      <c r="H263" s="5"/>
      <c r="I263" s="6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>
      <c r="A264" s="1"/>
      <c r="B264" s="1"/>
      <c r="C264" s="2"/>
      <c r="D264" s="1"/>
      <c r="E264" s="1"/>
      <c r="F264" s="3"/>
      <c r="G264" s="4"/>
      <c r="H264" s="5"/>
      <c r="I264" s="6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>
      <c r="A265" s="1"/>
      <c r="B265" s="1"/>
      <c r="C265" s="2"/>
      <c r="D265" s="1"/>
      <c r="E265" s="1"/>
      <c r="F265" s="3"/>
      <c r="G265" s="4"/>
      <c r="H265" s="5"/>
      <c r="I265" s="6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>
      <c r="A266" s="1"/>
      <c r="B266" s="1"/>
      <c r="C266" s="2"/>
      <c r="D266" s="1"/>
      <c r="E266" s="1"/>
      <c r="F266" s="3"/>
      <c r="G266" s="4"/>
      <c r="H266" s="5"/>
      <c r="I266" s="6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>
      <c r="A267" s="1"/>
      <c r="B267" s="1"/>
      <c r="C267" s="2"/>
      <c r="D267" s="1"/>
      <c r="E267" s="1"/>
      <c r="F267" s="3"/>
      <c r="G267" s="4"/>
      <c r="H267" s="5"/>
      <c r="I267" s="6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>
      <c r="A268" s="1"/>
      <c r="B268" s="1"/>
      <c r="C268" s="2"/>
      <c r="D268" s="1"/>
      <c r="E268" s="1"/>
      <c r="F268" s="3"/>
      <c r="G268" s="4"/>
      <c r="H268" s="5"/>
      <c r="I268" s="6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>
      <c r="A269" s="1"/>
      <c r="B269" s="1"/>
      <c r="C269" s="2"/>
      <c r="D269" s="1"/>
      <c r="E269" s="1"/>
      <c r="F269" s="3"/>
      <c r="G269" s="4"/>
      <c r="H269" s="5"/>
      <c r="I269" s="6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>
      <c r="A270" s="1"/>
      <c r="B270" s="1"/>
      <c r="C270" s="2"/>
      <c r="D270" s="1"/>
      <c r="E270" s="1"/>
      <c r="F270" s="3"/>
      <c r="G270" s="4"/>
      <c r="H270" s="5"/>
      <c r="I270" s="6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>
      <c r="A271" s="1"/>
      <c r="B271" s="1"/>
      <c r="C271" s="2"/>
      <c r="D271" s="1"/>
      <c r="E271" s="1"/>
      <c r="F271" s="3"/>
      <c r="G271" s="4"/>
      <c r="H271" s="5"/>
      <c r="I271" s="6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>
      <c r="A272" s="1"/>
      <c r="B272" s="1"/>
      <c r="C272" s="2"/>
      <c r="D272" s="1"/>
      <c r="E272" s="1"/>
      <c r="F272" s="3"/>
      <c r="G272" s="4"/>
      <c r="H272" s="5"/>
      <c r="I272" s="6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>
      <c r="A273" s="1"/>
      <c r="B273" s="1"/>
      <c r="C273" s="2"/>
      <c r="D273" s="1"/>
      <c r="E273" s="1"/>
      <c r="F273" s="3"/>
      <c r="G273" s="4"/>
      <c r="H273" s="5"/>
      <c r="I273" s="6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>
      <c r="A274" s="1"/>
      <c r="B274" s="1"/>
      <c r="C274" s="2"/>
      <c r="D274" s="1"/>
      <c r="E274" s="1"/>
      <c r="F274" s="3"/>
      <c r="G274" s="4"/>
      <c r="H274" s="5"/>
      <c r="I274" s="6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>
      <c r="A275" s="1"/>
      <c r="B275" s="1"/>
      <c r="C275" s="2"/>
      <c r="D275" s="1"/>
      <c r="E275" s="1"/>
      <c r="F275" s="3"/>
      <c r="G275" s="4"/>
      <c r="H275" s="5"/>
      <c r="I275" s="6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>
      <c r="A276" s="1"/>
      <c r="B276" s="1"/>
      <c r="C276" s="2"/>
      <c r="D276" s="1"/>
      <c r="E276" s="1"/>
      <c r="F276" s="3"/>
      <c r="G276" s="4"/>
      <c r="H276" s="5"/>
      <c r="I276" s="6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>
      <c r="A277" s="1"/>
      <c r="B277" s="1"/>
      <c r="C277" s="2"/>
      <c r="D277" s="1"/>
      <c r="E277" s="1"/>
      <c r="F277" s="3"/>
      <c r="G277" s="4"/>
      <c r="H277" s="5"/>
      <c r="I277" s="6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>
      <c r="A278" s="1"/>
      <c r="B278" s="1"/>
      <c r="C278" s="2"/>
      <c r="D278" s="1"/>
      <c r="E278" s="1"/>
      <c r="F278" s="3"/>
      <c r="G278" s="4"/>
      <c r="H278" s="5"/>
      <c r="I278" s="6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>
      <c r="A279" s="1"/>
      <c r="B279" s="1"/>
      <c r="C279" s="2"/>
      <c r="D279" s="1"/>
      <c r="E279" s="1"/>
      <c r="F279" s="3"/>
      <c r="G279" s="4"/>
      <c r="H279" s="5"/>
      <c r="I279" s="6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>
      <c r="A280" s="1"/>
      <c r="B280" s="1"/>
      <c r="C280" s="2"/>
      <c r="D280" s="1"/>
      <c r="E280" s="1"/>
      <c r="F280" s="3"/>
      <c r="G280" s="4"/>
      <c r="H280" s="5"/>
      <c r="I280" s="6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>
      <c r="A281" s="1"/>
      <c r="B281" s="1"/>
      <c r="C281" s="2"/>
      <c r="D281" s="1"/>
      <c r="E281" s="1"/>
      <c r="F281" s="3"/>
      <c r="G281" s="4"/>
      <c r="H281" s="5"/>
      <c r="I281" s="6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>
      <c r="A282" s="1"/>
      <c r="B282" s="1"/>
      <c r="C282" s="2"/>
      <c r="D282" s="1"/>
      <c r="E282" s="1"/>
      <c r="F282" s="3"/>
      <c r="G282" s="4"/>
      <c r="H282" s="5"/>
      <c r="I282" s="6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>
      <c r="A283" s="1"/>
      <c r="B283" s="1"/>
      <c r="C283" s="2"/>
      <c r="D283" s="1"/>
      <c r="E283" s="1"/>
      <c r="F283" s="3"/>
      <c r="G283" s="4"/>
      <c r="H283" s="5"/>
      <c r="I283" s="6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>
      <c r="A284" s="1"/>
      <c r="B284" s="1"/>
      <c r="C284" s="2"/>
      <c r="D284" s="1"/>
      <c r="E284" s="1"/>
      <c r="F284" s="3"/>
      <c r="G284" s="4"/>
      <c r="H284" s="5"/>
      <c r="I284" s="6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>
      <c r="A285" s="1"/>
      <c r="B285" s="1"/>
      <c r="C285" s="2"/>
      <c r="D285" s="1"/>
      <c r="E285" s="1"/>
      <c r="F285" s="3"/>
      <c r="G285" s="4"/>
      <c r="H285" s="5"/>
      <c r="I285" s="6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>
      <c r="A286" s="1"/>
      <c r="B286" s="1"/>
      <c r="C286" s="2"/>
      <c r="D286" s="1"/>
      <c r="E286" s="1"/>
      <c r="F286" s="3"/>
      <c r="G286" s="4"/>
      <c r="H286" s="5"/>
      <c r="I286" s="6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>
      <c r="A287" s="1"/>
      <c r="B287" s="1"/>
      <c r="C287" s="2"/>
      <c r="D287" s="1"/>
      <c r="E287" s="1"/>
      <c r="F287" s="3"/>
      <c r="G287" s="4"/>
      <c r="H287" s="5"/>
      <c r="I287" s="6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>
      <c r="A288" s="1"/>
      <c r="B288" s="1"/>
      <c r="C288" s="2"/>
      <c r="D288" s="1"/>
      <c r="E288" s="1"/>
      <c r="F288" s="3"/>
      <c r="G288" s="4"/>
      <c r="H288" s="5"/>
      <c r="I288" s="6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>
      <c r="A289" s="1"/>
      <c r="B289" s="1"/>
      <c r="C289" s="2"/>
      <c r="D289" s="1"/>
      <c r="E289" s="1"/>
      <c r="F289" s="3"/>
      <c r="G289" s="4"/>
      <c r="H289" s="5"/>
      <c r="I289" s="6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>
      <c r="A290" s="1"/>
      <c r="B290" s="1"/>
      <c r="C290" s="2"/>
      <c r="D290" s="1"/>
      <c r="E290" s="1"/>
      <c r="F290" s="3"/>
      <c r="G290" s="4"/>
      <c r="H290" s="5"/>
      <c r="I290" s="6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>
      <c r="A291" s="1"/>
      <c r="B291" s="1"/>
      <c r="C291" s="2"/>
      <c r="D291" s="1"/>
      <c r="E291" s="1"/>
      <c r="F291" s="3"/>
      <c r="G291" s="4"/>
      <c r="H291" s="5"/>
      <c r="I291" s="6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>
      <c r="A292" s="1"/>
      <c r="B292" s="1"/>
      <c r="C292" s="2"/>
      <c r="D292" s="1"/>
      <c r="E292" s="1"/>
      <c r="F292" s="3"/>
      <c r="G292" s="4"/>
      <c r="H292" s="5"/>
      <c r="I292" s="6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>
      <c r="A293" s="1"/>
      <c r="B293" s="1"/>
      <c r="C293" s="2"/>
      <c r="D293" s="1"/>
      <c r="E293" s="1"/>
      <c r="F293" s="3"/>
      <c r="G293" s="4"/>
      <c r="H293" s="5"/>
      <c r="I293" s="6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>
      <c r="A294" s="1"/>
      <c r="B294" s="1"/>
      <c r="C294" s="2"/>
      <c r="D294" s="1"/>
      <c r="E294" s="1"/>
      <c r="F294" s="3"/>
      <c r="G294" s="4"/>
      <c r="H294" s="5"/>
      <c r="I294" s="6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>
      <c r="A295" s="1"/>
      <c r="B295" s="1"/>
      <c r="C295" s="2"/>
      <c r="D295" s="1"/>
      <c r="E295" s="1"/>
      <c r="F295" s="3"/>
      <c r="G295" s="4"/>
      <c r="H295" s="5"/>
      <c r="I295" s="6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>
      <c r="A296" s="1"/>
      <c r="B296" s="1"/>
      <c r="C296" s="2"/>
      <c r="D296" s="1"/>
      <c r="E296" s="1"/>
      <c r="F296" s="3"/>
      <c r="G296" s="4"/>
      <c r="H296" s="5"/>
      <c r="I296" s="6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>
      <c r="A297" s="1"/>
      <c r="B297" s="1"/>
      <c r="C297" s="2"/>
      <c r="D297" s="1"/>
      <c r="E297" s="1"/>
      <c r="F297" s="3"/>
      <c r="G297" s="4"/>
      <c r="H297" s="5"/>
      <c r="I297" s="6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>
      <c r="A298" s="1"/>
      <c r="B298" s="1"/>
      <c r="C298" s="2"/>
      <c r="D298" s="1"/>
      <c r="E298" s="1"/>
      <c r="F298" s="3"/>
      <c r="G298" s="4"/>
      <c r="H298" s="5"/>
      <c r="I298" s="6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>
      <c r="A299" s="1"/>
      <c r="B299" s="1"/>
      <c r="C299" s="2"/>
      <c r="D299" s="1"/>
      <c r="E299" s="1"/>
      <c r="F299" s="3"/>
      <c r="G299" s="4"/>
      <c r="H299" s="5"/>
      <c r="I299" s="6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>
      <c r="A300" s="1"/>
      <c r="B300" s="1"/>
      <c r="C300" s="2"/>
      <c r="D300" s="1"/>
      <c r="E300" s="1"/>
      <c r="F300" s="3"/>
      <c r="G300" s="4"/>
      <c r="H300" s="5"/>
      <c r="I300" s="6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>
      <c r="A301" s="1"/>
      <c r="B301" s="1"/>
      <c r="C301" s="2"/>
      <c r="D301" s="1"/>
      <c r="E301" s="1"/>
      <c r="F301" s="3"/>
      <c r="G301" s="4"/>
      <c r="H301" s="5"/>
      <c r="I301" s="6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>
      <c r="A302" s="1"/>
      <c r="B302" s="1"/>
      <c r="C302" s="2"/>
      <c r="D302" s="1"/>
      <c r="E302" s="1"/>
      <c r="F302" s="3"/>
      <c r="G302" s="4"/>
      <c r="H302" s="5"/>
      <c r="I302" s="6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>
      <c r="A303" s="1"/>
      <c r="B303" s="1"/>
      <c r="C303" s="2"/>
      <c r="D303" s="1"/>
      <c r="E303" s="1"/>
      <c r="F303" s="3"/>
      <c r="G303" s="4"/>
      <c r="H303" s="5"/>
      <c r="I303" s="6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>
      <c r="A304" s="1"/>
      <c r="B304" s="1"/>
      <c r="C304" s="2"/>
      <c r="D304" s="1"/>
      <c r="E304" s="1"/>
      <c r="F304" s="3"/>
      <c r="G304" s="4"/>
      <c r="H304" s="5"/>
      <c r="I304" s="6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>
      <c r="A305" s="1"/>
      <c r="B305" s="1"/>
      <c r="C305" s="2"/>
      <c r="D305" s="1"/>
      <c r="E305" s="1"/>
      <c r="F305" s="3"/>
      <c r="G305" s="4"/>
      <c r="H305" s="5"/>
      <c r="I305" s="6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>
      <c r="A306" s="1"/>
      <c r="B306" s="1"/>
      <c r="C306" s="2"/>
      <c r="D306" s="1"/>
      <c r="E306" s="1"/>
      <c r="F306" s="3"/>
      <c r="G306" s="4"/>
      <c r="H306" s="5"/>
      <c r="I306" s="6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>
      <c r="A307" s="1"/>
      <c r="B307" s="1"/>
      <c r="C307" s="2"/>
      <c r="D307" s="1"/>
      <c r="E307" s="1"/>
      <c r="F307" s="3"/>
      <c r="G307" s="4"/>
      <c r="H307" s="5"/>
      <c r="I307" s="6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>
      <c r="A308" s="1"/>
      <c r="B308" s="1"/>
      <c r="C308" s="2"/>
      <c r="D308" s="1"/>
      <c r="E308" s="1"/>
      <c r="F308" s="3"/>
      <c r="G308" s="4"/>
      <c r="H308" s="5"/>
      <c r="I308" s="6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>
      <c r="A309" s="1"/>
      <c r="B309" s="1"/>
      <c r="C309" s="2"/>
      <c r="D309" s="1"/>
      <c r="E309" s="1"/>
      <c r="F309" s="3"/>
      <c r="G309" s="4"/>
      <c r="H309" s="5"/>
      <c r="I309" s="6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>
      <c r="A310" s="1"/>
      <c r="B310" s="1"/>
      <c r="C310" s="2"/>
      <c r="D310" s="1"/>
      <c r="E310" s="1"/>
      <c r="F310" s="3"/>
      <c r="G310" s="4"/>
      <c r="H310" s="5"/>
      <c r="I310" s="6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>
      <c r="A311" s="1"/>
      <c r="B311" s="1"/>
      <c r="C311" s="2"/>
      <c r="D311" s="1"/>
      <c r="E311" s="1"/>
      <c r="F311" s="3"/>
      <c r="G311" s="4"/>
      <c r="H311" s="5"/>
      <c r="I311" s="6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>
      <c r="A312" s="1"/>
      <c r="B312" s="1"/>
      <c r="C312" s="2"/>
      <c r="D312" s="1"/>
      <c r="E312" s="1"/>
      <c r="F312" s="3"/>
      <c r="G312" s="4"/>
      <c r="H312" s="5"/>
      <c r="I312" s="6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>
      <c r="A313" s="1"/>
      <c r="B313" s="1"/>
      <c r="C313" s="2"/>
      <c r="D313" s="1"/>
      <c r="E313" s="1"/>
      <c r="F313" s="3"/>
      <c r="G313" s="4"/>
      <c r="H313" s="5"/>
      <c r="I313" s="6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>
      <c r="A314" s="1"/>
      <c r="B314" s="1"/>
      <c r="C314" s="2"/>
      <c r="D314" s="1"/>
      <c r="E314" s="1"/>
      <c r="F314" s="3"/>
      <c r="G314" s="4"/>
      <c r="H314" s="5"/>
      <c r="I314" s="6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>
      <c r="A315" s="1"/>
      <c r="B315" s="1"/>
      <c r="C315" s="2"/>
      <c r="D315" s="1"/>
      <c r="E315" s="1"/>
      <c r="F315" s="3"/>
      <c r="G315" s="4"/>
      <c r="H315" s="5"/>
      <c r="I315" s="6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>
      <c r="A316" s="1"/>
      <c r="B316" s="1"/>
      <c r="C316" s="2"/>
      <c r="D316" s="1"/>
      <c r="E316" s="1"/>
      <c r="F316" s="3"/>
      <c r="G316" s="4"/>
      <c r="H316" s="5"/>
      <c r="I316" s="6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>
      <c r="A317" s="1"/>
      <c r="B317" s="1"/>
      <c r="C317" s="2"/>
      <c r="D317" s="1"/>
      <c r="E317" s="1"/>
      <c r="F317" s="3"/>
      <c r="G317" s="4"/>
      <c r="H317" s="5"/>
      <c r="I317" s="6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>
      <c r="A318" s="1"/>
      <c r="B318" s="1"/>
      <c r="C318" s="2"/>
      <c r="D318" s="1"/>
      <c r="E318" s="1"/>
      <c r="F318" s="3"/>
      <c r="G318" s="4"/>
      <c r="H318" s="5"/>
      <c r="I318" s="6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>
      <c r="A319" s="1"/>
      <c r="B319" s="1"/>
      <c r="C319" s="2"/>
      <c r="D319" s="1"/>
      <c r="E319" s="1"/>
      <c r="F319" s="3"/>
      <c r="G319" s="4"/>
      <c r="H319" s="5"/>
      <c r="I319" s="6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>
      <c r="A320" s="1"/>
      <c r="B320" s="1"/>
      <c r="C320" s="2"/>
      <c r="D320" s="1"/>
      <c r="E320" s="1"/>
      <c r="F320" s="3"/>
      <c r="G320" s="4"/>
      <c r="H320" s="5"/>
      <c r="I320" s="6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>
      <c r="A321" s="1"/>
      <c r="B321" s="1"/>
      <c r="C321" s="2"/>
      <c r="D321" s="1"/>
      <c r="E321" s="1"/>
      <c r="F321" s="3"/>
      <c r="G321" s="4"/>
      <c r="H321" s="5"/>
      <c r="I321" s="6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>
      <c r="A322" s="1"/>
      <c r="B322" s="1"/>
      <c r="C322" s="2"/>
      <c r="D322" s="1"/>
      <c r="E322" s="1"/>
      <c r="F322" s="3"/>
      <c r="G322" s="4"/>
      <c r="H322" s="5"/>
      <c r="I322" s="6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>
      <c r="A323" s="1"/>
      <c r="B323" s="1"/>
      <c r="C323" s="2"/>
      <c r="D323" s="1"/>
      <c r="E323" s="1"/>
      <c r="F323" s="3"/>
      <c r="G323" s="4"/>
      <c r="H323" s="5"/>
      <c r="I323" s="6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>
      <c r="A324" s="1"/>
      <c r="B324" s="1"/>
      <c r="C324" s="2"/>
      <c r="D324" s="1"/>
      <c r="E324" s="1"/>
      <c r="F324" s="3"/>
      <c r="G324" s="4"/>
      <c r="H324" s="5"/>
      <c r="I324" s="6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>
      <c r="A325" s="1"/>
      <c r="B325" s="1"/>
      <c r="C325" s="2"/>
      <c r="D325" s="1"/>
      <c r="E325" s="1"/>
      <c r="F325" s="3"/>
      <c r="G325" s="4"/>
      <c r="H325" s="5"/>
      <c r="I325" s="6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>
      <c r="A326" s="1"/>
      <c r="B326" s="1"/>
      <c r="C326" s="2"/>
      <c r="D326" s="1"/>
      <c r="E326" s="1"/>
      <c r="F326" s="3"/>
      <c r="G326" s="4"/>
      <c r="H326" s="5"/>
      <c r="I326" s="6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>
      <c r="A327" s="1"/>
      <c r="B327" s="1"/>
      <c r="C327" s="2"/>
      <c r="D327" s="1"/>
      <c r="E327" s="1"/>
      <c r="F327" s="3"/>
      <c r="G327" s="4"/>
      <c r="H327" s="5"/>
      <c r="I327" s="6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>
      <c r="A328" s="1"/>
      <c r="B328" s="1"/>
      <c r="C328" s="2"/>
      <c r="D328" s="1"/>
      <c r="E328" s="1"/>
      <c r="F328" s="3"/>
      <c r="G328" s="4"/>
      <c r="H328" s="5"/>
      <c r="I328" s="6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>
      <c r="A329" s="1"/>
      <c r="B329" s="1"/>
      <c r="C329" s="2"/>
      <c r="D329" s="1"/>
      <c r="E329" s="1"/>
      <c r="F329" s="3"/>
      <c r="G329" s="4"/>
      <c r="H329" s="5"/>
      <c r="I329" s="6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>
      <c r="A330" s="1"/>
      <c r="B330" s="1"/>
      <c r="C330" s="2"/>
      <c r="D330" s="1"/>
      <c r="E330" s="1"/>
      <c r="F330" s="3"/>
      <c r="G330" s="4"/>
      <c r="H330" s="5"/>
      <c r="I330" s="6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>
      <c r="A331" s="1"/>
      <c r="B331" s="1"/>
      <c r="C331" s="2"/>
      <c r="D331" s="1"/>
      <c r="E331" s="1"/>
      <c r="F331" s="3"/>
      <c r="G331" s="4"/>
      <c r="H331" s="5"/>
      <c r="I331" s="6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>
      <c r="A332" s="1"/>
      <c r="B332" s="1"/>
      <c r="C332" s="2"/>
      <c r="D332" s="1"/>
      <c r="E332" s="1"/>
      <c r="F332" s="3"/>
      <c r="G332" s="4"/>
      <c r="H332" s="5"/>
      <c r="I332" s="6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>
      <c r="A333" s="1"/>
      <c r="B333" s="1"/>
      <c r="C333" s="2"/>
      <c r="D333" s="1"/>
      <c r="E333" s="1"/>
      <c r="F333" s="3"/>
      <c r="G333" s="4"/>
      <c r="H333" s="5"/>
      <c r="I333" s="6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>
      <c r="A334" s="1"/>
      <c r="B334" s="1"/>
      <c r="C334" s="2"/>
      <c r="D334" s="1"/>
      <c r="E334" s="1"/>
      <c r="F334" s="3"/>
      <c r="G334" s="4"/>
      <c r="H334" s="5"/>
      <c r="I334" s="6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>
      <c r="A335" s="1"/>
      <c r="B335" s="1"/>
      <c r="C335" s="2"/>
      <c r="D335" s="1"/>
      <c r="E335" s="1"/>
      <c r="F335" s="3"/>
      <c r="G335" s="4"/>
      <c r="H335" s="5"/>
      <c r="I335" s="6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>
      <c r="A336" s="1"/>
      <c r="B336" s="1"/>
      <c r="C336" s="2"/>
      <c r="D336" s="1"/>
      <c r="E336" s="1"/>
      <c r="F336" s="3"/>
      <c r="G336" s="4"/>
      <c r="H336" s="5"/>
      <c r="I336" s="6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>
      <c r="A337" s="1"/>
      <c r="B337" s="1"/>
      <c r="C337" s="2"/>
      <c r="D337" s="1"/>
      <c r="E337" s="1"/>
      <c r="F337" s="3"/>
      <c r="G337" s="4"/>
      <c r="H337" s="5"/>
      <c r="I337" s="6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>
      <c r="A338" s="1"/>
      <c r="B338" s="1"/>
      <c r="C338" s="2"/>
      <c r="D338" s="1"/>
      <c r="E338" s="1"/>
      <c r="F338" s="3"/>
      <c r="G338" s="4"/>
      <c r="H338" s="5"/>
      <c r="I338" s="6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>
      <c r="A339" s="1"/>
      <c r="B339" s="1"/>
      <c r="C339" s="2"/>
      <c r="D339" s="1"/>
      <c r="E339" s="1"/>
      <c r="F339" s="3"/>
      <c r="G339" s="4"/>
      <c r="H339" s="5"/>
      <c r="I339" s="6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>
      <c r="A340" s="1"/>
      <c r="B340" s="1"/>
      <c r="C340" s="2"/>
      <c r="D340" s="1"/>
      <c r="E340" s="1"/>
      <c r="F340" s="3"/>
      <c r="G340" s="4"/>
      <c r="H340" s="5"/>
      <c r="I340" s="6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>
      <c r="A341" s="1"/>
      <c r="B341" s="1"/>
      <c r="C341" s="2"/>
      <c r="D341" s="1"/>
      <c r="E341" s="1"/>
      <c r="F341" s="3"/>
      <c r="G341" s="4"/>
      <c r="H341" s="5"/>
      <c r="I341" s="6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>
      <c r="A342" s="1"/>
      <c r="B342" s="1"/>
      <c r="C342" s="2"/>
      <c r="D342" s="1"/>
      <c r="E342" s="1"/>
      <c r="F342" s="3"/>
      <c r="G342" s="4"/>
      <c r="H342" s="5"/>
      <c r="I342" s="6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>
      <c r="A343" s="1"/>
      <c r="B343" s="1"/>
      <c r="C343" s="2"/>
      <c r="D343" s="1"/>
      <c r="E343" s="1"/>
      <c r="F343" s="3"/>
      <c r="G343" s="4"/>
      <c r="H343" s="5"/>
      <c r="I343" s="6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>
      <c r="A344" s="1"/>
      <c r="B344" s="1"/>
      <c r="C344" s="2"/>
      <c r="D344" s="1"/>
      <c r="E344" s="1"/>
      <c r="F344" s="3"/>
      <c r="G344" s="4"/>
      <c r="H344" s="5"/>
      <c r="I344" s="6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>
      <c r="A345" s="1"/>
      <c r="B345" s="1"/>
      <c r="C345" s="2"/>
      <c r="D345" s="1"/>
      <c r="E345" s="1"/>
      <c r="F345" s="3"/>
      <c r="G345" s="4"/>
      <c r="H345" s="5"/>
      <c r="I345" s="6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>
      <c r="A346" s="1"/>
      <c r="B346" s="1"/>
      <c r="C346" s="2"/>
      <c r="D346" s="1"/>
      <c r="E346" s="1"/>
      <c r="F346" s="3"/>
      <c r="G346" s="4"/>
      <c r="H346" s="5"/>
      <c r="I346" s="6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>
      <c r="A347" s="1"/>
      <c r="B347" s="1"/>
      <c r="C347" s="2"/>
      <c r="D347" s="1"/>
      <c r="E347" s="1"/>
      <c r="F347" s="3"/>
      <c r="G347" s="4"/>
      <c r="H347" s="5"/>
      <c r="I347" s="6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>
      <c r="A348" s="1"/>
      <c r="B348" s="1"/>
      <c r="C348" s="2"/>
      <c r="D348" s="1"/>
      <c r="E348" s="1"/>
      <c r="F348" s="3"/>
      <c r="G348" s="4"/>
      <c r="H348" s="5"/>
      <c r="I348" s="6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>
      <c r="A349" s="1"/>
      <c r="B349" s="1"/>
      <c r="C349" s="2"/>
      <c r="D349" s="1"/>
      <c r="E349" s="1"/>
      <c r="F349" s="3"/>
      <c r="G349" s="4"/>
      <c r="H349" s="5"/>
      <c r="I349" s="6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>
      <c r="A350" s="1"/>
      <c r="B350" s="1"/>
      <c r="C350" s="2"/>
      <c r="D350" s="1"/>
      <c r="E350" s="1"/>
      <c r="F350" s="3"/>
      <c r="G350" s="4"/>
      <c r="H350" s="5"/>
      <c r="I350" s="6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>
      <c r="A351" s="1"/>
      <c r="B351" s="1"/>
      <c r="C351" s="2"/>
      <c r="D351" s="1"/>
      <c r="E351" s="1"/>
      <c r="F351" s="3"/>
      <c r="G351" s="4"/>
      <c r="H351" s="5"/>
      <c r="I351" s="6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>
      <c r="A352" s="1"/>
      <c r="B352" s="1"/>
      <c r="C352" s="2"/>
      <c r="D352" s="1"/>
      <c r="E352" s="1"/>
      <c r="F352" s="3"/>
      <c r="G352" s="4"/>
      <c r="H352" s="5"/>
      <c r="I352" s="6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>
      <c r="A353" s="1"/>
      <c r="B353" s="1"/>
      <c r="C353" s="2"/>
      <c r="D353" s="1"/>
      <c r="E353" s="1"/>
      <c r="F353" s="3"/>
      <c r="G353" s="4"/>
      <c r="H353" s="5"/>
      <c r="I353" s="6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>
      <c r="A354" s="1"/>
      <c r="B354" s="1"/>
      <c r="C354" s="2"/>
      <c r="D354" s="1"/>
      <c r="E354" s="1"/>
      <c r="F354" s="3"/>
      <c r="G354" s="4"/>
      <c r="H354" s="5"/>
      <c r="I354" s="6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>
      <c r="A355" s="1"/>
      <c r="B355" s="1"/>
      <c r="C355" s="2"/>
      <c r="D355" s="1"/>
      <c r="E355" s="1"/>
      <c r="F355" s="3"/>
      <c r="G355" s="4"/>
      <c r="H355" s="5"/>
      <c r="I355" s="6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>
      <c r="A356" s="1"/>
      <c r="B356" s="1"/>
      <c r="C356" s="2"/>
      <c r="D356" s="1"/>
      <c r="E356" s="1"/>
      <c r="F356" s="3"/>
      <c r="G356" s="4"/>
      <c r="H356" s="5"/>
      <c r="I356" s="6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>
      <c r="A357" s="1"/>
      <c r="B357" s="1"/>
      <c r="C357" s="2"/>
      <c r="D357" s="1"/>
      <c r="E357" s="1"/>
      <c r="F357" s="3"/>
      <c r="G357" s="4"/>
      <c r="H357" s="5"/>
      <c r="I357" s="6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>
      <c r="A358" s="1"/>
      <c r="B358" s="1"/>
      <c r="C358" s="2"/>
      <c r="D358" s="1"/>
      <c r="E358" s="1"/>
      <c r="F358" s="3"/>
      <c r="G358" s="4"/>
      <c r="H358" s="5"/>
      <c r="I358" s="6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>
      <c r="A359" s="1"/>
      <c r="B359" s="1"/>
      <c r="C359" s="2"/>
      <c r="D359" s="1"/>
      <c r="E359" s="1"/>
      <c r="F359" s="3"/>
      <c r="G359" s="4"/>
      <c r="H359" s="5"/>
      <c r="I359" s="6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>
      <c r="A360" s="1"/>
      <c r="B360" s="1"/>
      <c r="C360" s="2"/>
      <c r="D360" s="1"/>
      <c r="E360" s="1"/>
      <c r="F360" s="3"/>
      <c r="G360" s="4"/>
      <c r="H360" s="5"/>
      <c r="I360" s="6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>
      <c r="A361" s="1"/>
      <c r="B361" s="1"/>
      <c r="C361" s="2"/>
      <c r="D361" s="1"/>
      <c r="E361" s="1"/>
      <c r="F361" s="3"/>
      <c r="G361" s="4"/>
      <c r="H361" s="5"/>
      <c r="I361" s="6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>
      <c r="A362" s="1"/>
      <c r="B362" s="1"/>
      <c r="C362" s="2"/>
      <c r="D362" s="1"/>
      <c r="E362" s="1"/>
      <c r="F362" s="3"/>
      <c r="G362" s="4"/>
      <c r="H362" s="5"/>
      <c r="I362" s="6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>
      <c r="A363" s="1"/>
      <c r="B363" s="1"/>
      <c r="C363" s="2"/>
      <c r="D363" s="1"/>
      <c r="E363" s="1"/>
      <c r="F363" s="3"/>
      <c r="G363" s="4"/>
      <c r="H363" s="5"/>
      <c r="I363" s="6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>
      <c r="A364" s="1"/>
      <c r="B364" s="1"/>
      <c r="C364" s="2"/>
      <c r="D364" s="1"/>
      <c r="E364" s="1"/>
      <c r="F364" s="3"/>
      <c r="G364" s="4"/>
      <c r="H364" s="5"/>
      <c r="I364" s="6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>
      <c r="A365" s="1"/>
      <c r="B365" s="1"/>
      <c r="C365" s="2"/>
      <c r="D365" s="1"/>
      <c r="E365" s="1"/>
      <c r="F365" s="3"/>
      <c r="G365" s="4"/>
      <c r="H365" s="5"/>
      <c r="I365" s="6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>
      <c r="A366" s="1"/>
      <c r="B366" s="1"/>
      <c r="C366" s="2"/>
      <c r="D366" s="1"/>
      <c r="E366" s="1"/>
      <c r="F366" s="3"/>
      <c r="G366" s="4"/>
      <c r="H366" s="5"/>
      <c r="I366" s="6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>
      <c r="A367" s="1"/>
      <c r="B367" s="1"/>
      <c r="C367" s="2"/>
      <c r="D367" s="1"/>
      <c r="E367" s="1"/>
      <c r="F367" s="3"/>
      <c r="G367" s="4"/>
      <c r="H367" s="5"/>
      <c r="I367" s="6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>
      <c r="A368" s="1"/>
      <c r="B368" s="1"/>
      <c r="C368" s="2"/>
      <c r="D368" s="1"/>
      <c r="E368" s="1"/>
      <c r="F368" s="3"/>
      <c r="G368" s="4"/>
      <c r="H368" s="5"/>
      <c r="I368" s="6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>
      <c r="A369" s="1"/>
      <c r="B369" s="1"/>
      <c r="C369" s="2"/>
      <c r="D369" s="1"/>
      <c r="E369" s="1"/>
      <c r="F369" s="3"/>
      <c r="G369" s="4"/>
      <c r="H369" s="5"/>
      <c r="I369" s="6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>
      <c r="A370" s="1"/>
      <c r="B370" s="1"/>
      <c r="C370" s="2"/>
      <c r="D370" s="1"/>
      <c r="E370" s="1"/>
      <c r="F370" s="3"/>
      <c r="G370" s="4"/>
      <c r="H370" s="5"/>
      <c r="I370" s="6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>
      <c r="A371" s="1"/>
      <c r="B371" s="1"/>
      <c r="C371" s="2"/>
      <c r="D371" s="1"/>
      <c r="E371" s="1"/>
      <c r="F371" s="3"/>
      <c r="G371" s="4"/>
      <c r="H371" s="5"/>
      <c r="I371" s="6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>
      <c r="A372" s="1"/>
      <c r="B372" s="1"/>
      <c r="C372" s="2"/>
      <c r="D372" s="1"/>
      <c r="E372" s="1"/>
      <c r="F372" s="3"/>
      <c r="G372" s="4"/>
      <c r="H372" s="5"/>
      <c r="I372" s="6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>
      <c r="A373" s="1"/>
      <c r="B373" s="1"/>
      <c r="C373" s="2"/>
      <c r="D373" s="1"/>
      <c r="E373" s="1"/>
      <c r="F373" s="3"/>
      <c r="G373" s="4"/>
      <c r="H373" s="5"/>
      <c r="I373" s="6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>
      <c r="A374" s="1"/>
      <c r="B374" s="1"/>
      <c r="C374" s="2"/>
      <c r="D374" s="1"/>
      <c r="E374" s="1"/>
      <c r="F374" s="3"/>
      <c r="G374" s="4"/>
      <c r="H374" s="5"/>
      <c r="I374" s="6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>
      <c r="A375" s="1"/>
      <c r="B375" s="1"/>
      <c r="C375" s="2"/>
      <c r="D375" s="1"/>
      <c r="E375" s="1"/>
      <c r="F375" s="3"/>
      <c r="G375" s="4"/>
      <c r="H375" s="5"/>
      <c r="I375" s="6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>
      <c r="A376" s="1"/>
      <c r="B376" s="1"/>
      <c r="C376" s="2"/>
      <c r="D376" s="1"/>
      <c r="E376" s="1"/>
      <c r="F376" s="3"/>
      <c r="G376" s="4"/>
      <c r="H376" s="5"/>
      <c r="I376" s="6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>
      <c r="A377" s="1"/>
      <c r="B377" s="1"/>
      <c r="C377" s="2"/>
      <c r="D377" s="1"/>
      <c r="E377" s="1"/>
      <c r="F377" s="3"/>
      <c r="G377" s="4"/>
      <c r="H377" s="5"/>
      <c r="I377" s="6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>
      <c r="A378" s="1"/>
      <c r="B378" s="1"/>
      <c r="C378" s="2"/>
      <c r="D378" s="1"/>
      <c r="E378" s="1"/>
      <c r="F378" s="3"/>
      <c r="G378" s="4"/>
      <c r="H378" s="5"/>
      <c r="I378" s="6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>
      <c r="A379" s="1"/>
      <c r="B379" s="1"/>
      <c r="C379" s="2"/>
      <c r="D379" s="1"/>
      <c r="E379" s="1"/>
      <c r="F379" s="3"/>
      <c r="G379" s="4"/>
      <c r="H379" s="5"/>
      <c r="I379" s="6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>
      <c r="A380" s="1"/>
      <c r="B380" s="1"/>
      <c r="C380" s="2"/>
      <c r="D380" s="1"/>
      <c r="E380" s="1"/>
      <c r="F380" s="3"/>
      <c r="G380" s="4"/>
      <c r="H380" s="5"/>
      <c r="I380" s="6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>
      <c r="A381" s="1"/>
      <c r="B381" s="1"/>
      <c r="C381" s="2"/>
      <c r="D381" s="1"/>
      <c r="E381" s="1"/>
      <c r="F381" s="3"/>
      <c r="G381" s="4"/>
      <c r="H381" s="5"/>
      <c r="I381" s="6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>
      <c r="A382" s="1"/>
      <c r="B382" s="1"/>
      <c r="C382" s="2"/>
      <c r="D382" s="1"/>
      <c r="E382" s="1"/>
      <c r="F382" s="3"/>
      <c r="G382" s="4"/>
      <c r="H382" s="5"/>
      <c r="I382" s="6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>
      <c r="A383" s="1"/>
      <c r="B383" s="1"/>
      <c r="C383" s="2"/>
      <c r="D383" s="1"/>
      <c r="E383" s="1"/>
      <c r="F383" s="3"/>
      <c r="G383" s="4"/>
      <c r="H383" s="5"/>
      <c r="I383" s="6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>
      <c r="A384" s="1"/>
      <c r="B384" s="1"/>
      <c r="C384" s="2"/>
      <c r="D384" s="1"/>
      <c r="E384" s="1"/>
      <c r="F384" s="3"/>
      <c r="G384" s="4"/>
      <c r="H384" s="5"/>
      <c r="I384" s="6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>
      <c r="A385" s="1"/>
      <c r="B385" s="1"/>
      <c r="C385" s="2"/>
      <c r="D385" s="1"/>
      <c r="E385" s="1"/>
      <c r="F385" s="3"/>
      <c r="G385" s="4"/>
      <c r="H385" s="5"/>
      <c r="I385" s="6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>
      <c r="A386" s="1"/>
      <c r="B386" s="1"/>
      <c r="C386" s="2"/>
      <c r="D386" s="1"/>
      <c r="E386" s="1"/>
      <c r="F386" s="3"/>
      <c r="G386" s="4"/>
      <c r="H386" s="5"/>
      <c r="I386" s="6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>
      <c r="A387" s="1"/>
      <c r="B387" s="1"/>
      <c r="C387" s="2"/>
      <c r="D387" s="1"/>
      <c r="E387" s="1"/>
      <c r="F387" s="3"/>
      <c r="G387" s="4"/>
      <c r="H387" s="5"/>
      <c r="I387" s="6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>
      <c r="A388" s="1"/>
      <c r="B388" s="1"/>
      <c r="C388" s="2"/>
      <c r="D388" s="1"/>
      <c r="E388" s="1"/>
      <c r="F388" s="3"/>
      <c r="G388" s="4"/>
      <c r="H388" s="5"/>
      <c r="I388" s="6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>
      <c r="A389" s="1"/>
      <c r="B389" s="1"/>
      <c r="C389" s="2"/>
      <c r="D389" s="1"/>
      <c r="E389" s="1"/>
      <c r="F389" s="3"/>
      <c r="G389" s="4"/>
      <c r="H389" s="5"/>
      <c r="I389" s="6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>
      <c r="A390" s="1"/>
      <c r="B390" s="1"/>
      <c r="C390" s="2"/>
      <c r="D390" s="1"/>
      <c r="E390" s="1"/>
      <c r="F390" s="3"/>
      <c r="G390" s="4"/>
      <c r="H390" s="5"/>
      <c r="I390" s="6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>
      <c r="A391" s="1"/>
      <c r="B391" s="1"/>
      <c r="C391" s="2"/>
      <c r="D391" s="1"/>
      <c r="E391" s="1"/>
      <c r="F391" s="3"/>
      <c r="G391" s="4"/>
      <c r="H391" s="5"/>
      <c r="I391" s="6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>
      <c r="A392" s="1"/>
      <c r="B392" s="1"/>
      <c r="C392" s="2"/>
      <c r="D392" s="1"/>
      <c r="E392" s="1"/>
      <c r="F392" s="3"/>
      <c r="G392" s="4"/>
      <c r="H392" s="5"/>
      <c r="I392" s="6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>
      <c r="A393" s="1"/>
      <c r="B393" s="1"/>
      <c r="C393" s="2"/>
      <c r="D393" s="1"/>
      <c r="E393" s="1"/>
      <c r="F393" s="3"/>
      <c r="G393" s="4"/>
      <c r="H393" s="5"/>
      <c r="I393" s="6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>
      <c r="A394" s="1"/>
      <c r="B394" s="1"/>
      <c r="C394" s="2"/>
      <c r="D394" s="1"/>
      <c r="E394" s="1"/>
      <c r="F394" s="3"/>
      <c r="G394" s="4"/>
      <c r="H394" s="5"/>
      <c r="I394" s="6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>
      <c r="A395" s="1"/>
      <c r="B395" s="1"/>
      <c r="C395" s="2"/>
      <c r="D395" s="1"/>
      <c r="E395" s="1"/>
      <c r="F395" s="3"/>
      <c r="G395" s="4"/>
      <c r="H395" s="5"/>
      <c r="I395" s="6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>
      <c r="A396" s="1"/>
      <c r="B396" s="1"/>
      <c r="C396" s="2"/>
      <c r="D396" s="1"/>
      <c r="E396" s="1"/>
      <c r="F396" s="3"/>
      <c r="G396" s="4"/>
      <c r="H396" s="5"/>
      <c r="I396" s="6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>
      <c r="A397" s="1"/>
      <c r="B397" s="1"/>
      <c r="C397" s="2"/>
      <c r="D397" s="1"/>
      <c r="E397" s="1"/>
      <c r="F397" s="3"/>
      <c r="G397" s="4"/>
      <c r="H397" s="5"/>
      <c r="I397" s="6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>
      <c r="A398" s="1"/>
      <c r="B398" s="1"/>
      <c r="C398" s="2"/>
      <c r="D398" s="1"/>
      <c r="E398" s="1"/>
      <c r="F398" s="3"/>
      <c r="G398" s="4"/>
      <c r="H398" s="5"/>
      <c r="I398" s="6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>
      <c r="A399" s="1"/>
      <c r="B399" s="1"/>
      <c r="C399" s="2"/>
      <c r="D399" s="1"/>
      <c r="E399" s="1"/>
      <c r="F399" s="3"/>
      <c r="G399" s="4"/>
      <c r="H399" s="5"/>
      <c r="I399" s="6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>
      <c r="A400" s="1"/>
      <c r="B400" s="1"/>
      <c r="C400" s="2"/>
      <c r="D400" s="1"/>
      <c r="E400" s="1"/>
      <c r="F400" s="3"/>
      <c r="G400" s="4"/>
      <c r="H400" s="5"/>
      <c r="I400" s="6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>
      <c r="A401" s="1"/>
      <c r="B401" s="1"/>
      <c r="C401" s="2"/>
      <c r="D401" s="1"/>
      <c r="E401" s="1"/>
      <c r="F401" s="3"/>
      <c r="G401" s="4"/>
      <c r="H401" s="5"/>
      <c r="I401" s="6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>
      <c r="A402" s="1"/>
      <c r="B402" s="1"/>
      <c r="C402" s="2"/>
      <c r="D402" s="1"/>
      <c r="E402" s="1"/>
      <c r="F402" s="3"/>
      <c r="G402" s="4"/>
      <c r="H402" s="5"/>
      <c r="I402" s="6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>
      <c r="A403" s="1"/>
      <c r="B403" s="1"/>
      <c r="C403" s="2"/>
      <c r="D403" s="1"/>
      <c r="E403" s="1"/>
      <c r="F403" s="3"/>
      <c r="G403" s="4"/>
      <c r="H403" s="5"/>
      <c r="I403" s="6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>
      <c r="A404" s="1"/>
      <c r="B404" s="1"/>
      <c r="C404" s="2"/>
      <c r="D404" s="1"/>
      <c r="E404" s="1"/>
      <c r="F404" s="3"/>
      <c r="G404" s="4"/>
      <c r="H404" s="5"/>
      <c r="I404" s="6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>
      <c r="A405" s="1"/>
      <c r="B405" s="1"/>
      <c r="C405" s="2"/>
      <c r="D405" s="1"/>
      <c r="E405" s="1"/>
      <c r="F405" s="3"/>
      <c r="G405" s="4"/>
      <c r="H405" s="5"/>
      <c r="I405" s="6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>
      <c r="A406" s="1"/>
      <c r="B406" s="1"/>
      <c r="C406" s="2"/>
      <c r="D406" s="1"/>
      <c r="E406" s="1"/>
      <c r="F406" s="3"/>
      <c r="G406" s="4"/>
      <c r="H406" s="5"/>
      <c r="I406" s="6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>
      <c r="A407" s="1"/>
      <c r="B407" s="1"/>
      <c r="C407" s="2"/>
      <c r="D407" s="1"/>
      <c r="E407" s="1"/>
      <c r="F407" s="3"/>
      <c r="G407" s="4"/>
      <c r="H407" s="5"/>
      <c r="I407" s="6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>
      <c r="A408" s="1"/>
      <c r="B408" s="1"/>
      <c r="C408" s="2"/>
      <c r="D408" s="1"/>
      <c r="E408" s="1"/>
      <c r="F408" s="3"/>
      <c r="G408" s="4"/>
      <c r="H408" s="5"/>
      <c r="I408" s="6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>
      <c r="A409" s="1"/>
      <c r="B409" s="1"/>
      <c r="C409" s="2"/>
      <c r="D409" s="1"/>
      <c r="E409" s="1"/>
      <c r="F409" s="3"/>
      <c r="G409" s="4"/>
      <c r="H409" s="5"/>
      <c r="I409" s="6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>
      <c r="A410" s="1"/>
      <c r="B410" s="1"/>
      <c r="C410" s="2"/>
      <c r="D410" s="1"/>
      <c r="E410" s="1"/>
      <c r="F410" s="3"/>
      <c r="G410" s="4"/>
      <c r="H410" s="5"/>
      <c r="I410" s="6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>
      <c r="A411" s="1"/>
      <c r="B411" s="1"/>
      <c r="C411" s="2"/>
      <c r="D411" s="1"/>
      <c r="E411" s="1"/>
      <c r="F411" s="3"/>
      <c r="G411" s="4"/>
      <c r="H411" s="5"/>
      <c r="I411" s="6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>
      <c r="A412" s="1"/>
      <c r="B412" s="1"/>
      <c r="C412" s="2"/>
      <c r="D412" s="1"/>
      <c r="E412" s="1"/>
      <c r="F412" s="3"/>
      <c r="G412" s="4"/>
      <c r="H412" s="5"/>
      <c r="I412" s="6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>
      <c r="A413" s="1"/>
      <c r="B413" s="1"/>
      <c r="C413" s="2"/>
      <c r="D413" s="1"/>
      <c r="E413" s="1"/>
      <c r="F413" s="3"/>
      <c r="G413" s="4"/>
      <c r="H413" s="5"/>
      <c r="I413" s="6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>
      <c r="A414" s="1"/>
      <c r="B414" s="1"/>
      <c r="C414" s="2"/>
      <c r="D414" s="1"/>
      <c r="E414" s="1"/>
      <c r="F414" s="3"/>
      <c r="G414" s="4"/>
      <c r="H414" s="5"/>
      <c r="I414" s="6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>
      <c r="A415" s="1"/>
      <c r="B415" s="1"/>
      <c r="C415" s="2"/>
      <c r="D415" s="1"/>
      <c r="E415" s="1"/>
      <c r="F415" s="3"/>
      <c r="G415" s="4"/>
      <c r="H415" s="5"/>
      <c r="I415" s="6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>
      <c r="A416" s="1"/>
      <c r="B416" s="1"/>
      <c r="C416" s="2"/>
      <c r="D416" s="1"/>
      <c r="E416" s="1"/>
      <c r="F416" s="3"/>
      <c r="G416" s="4"/>
      <c r="H416" s="5"/>
      <c r="I416" s="6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>
      <c r="A417" s="1"/>
      <c r="B417" s="1"/>
      <c r="C417" s="2"/>
      <c r="D417" s="1"/>
      <c r="E417" s="1"/>
      <c r="F417" s="3"/>
      <c r="G417" s="4"/>
      <c r="H417" s="5"/>
      <c r="I417" s="6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>
      <c r="A418" s="1"/>
      <c r="B418" s="1"/>
      <c r="C418" s="2"/>
      <c r="D418" s="1"/>
      <c r="E418" s="1"/>
      <c r="F418" s="3"/>
      <c r="G418" s="4"/>
      <c r="H418" s="5"/>
      <c r="I418" s="6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>
      <c r="A419" s="1"/>
      <c r="B419" s="1"/>
      <c r="C419" s="2"/>
      <c r="D419" s="1"/>
      <c r="E419" s="1"/>
      <c r="F419" s="3"/>
      <c r="G419" s="4"/>
      <c r="H419" s="5"/>
      <c r="I419" s="6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>
      <c r="A420" s="1"/>
      <c r="B420" s="1"/>
      <c r="C420" s="2"/>
      <c r="D420" s="1"/>
      <c r="E420" s="1"/>
      <c r="F420" s="3"/>
      <c r="G420" s="4"/>
      <c r="H420" s="5"/>
      <c r="I420" s="6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>
      <c r="A421" s="1"/>
      <c r="B421" s="1"/>
      <c r="C421" s="2"/>
      <c r="D421" s="1"/>
      <c r="E421" s="1"/>
      <c r="F421" s="3"/>
      <c r="G421" s="4"/>
      <c r="H421" s="5"/>
      <c r="I421" s="6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>
      <c r="A422" s="1"/>
      <c r="B422" s="1"/>
      <c r="C422" s="2"/>
      <c r="D422" s="1"/>
      <c r="E422" s="1"/>
      <c r="F422" s="3"/>
      <c r="G422" s="4"/>
      <c r="H422" s="5"/>
      <c r="I422" s="6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>
      <c r="A423" s="1"/>
      <c r="B423" s="1"/>
      <c r="C423" s="2"/>
      <c r="D423" s="1"/>
      <c r="E423" s="1"/>
      <c r="F423" s="3"/>
      <c r="G423" s="4"/>
      <c r="H423" s="5"/>
      <c r="I423" s="6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>
      <c r="A424" s="1"/>
      <c r="B424" s="1"/>
      <c r="C424" s="2"/>
      <c r="D424" s="1"/>
      <c r="E424" s="1"/>
      <c r="F424" s="3"/>
      <c r="G424" s="4"/>
      <c r="H424" s="5"/>
      <c r="I424" s="6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>
      <c r="A425" s="1"/>
      <c r="B425" s="1"/>
      <c r="C425" s="2"/>
      <c r="D425" s="1"/>
      <c r="E425" s="1"/>
      <c r="F425" s="3"/>
      <c r="G425" s="4"/>
      <c r="H425" s="5"/>
      <c r="I425" s="6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>
      <c r="A426" s="1"/>
      <c r="B426" s="1"/>
      <c r="C426" s="2"/>
      <c r="D426" s="1"/>
      <c r="E426" s="1"/>
      <c r="F426" s="3"/>
      <c r="G426" s="4"/>
      <c r="H426" s="5"/>
      <c r="I426" s="6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>
      <c r="A427" s="1"/>
      <c r="B427" s="1"/>
      <c r="C427" s="2"/>
      <c r="D427" s="1"/>
      <c r="E427" s="1"/>
      <c r="F427" s="3"/>
      <c r="G427" s="4"/>
      <c r="H427" s="5"/>
      <c r="I427" s="6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>
      <c r="A428" s="1"/>
      <c r="B428" s="1"/>
      <c r="C428" s="2"/>
      <c r="D428" s="1"/>
      <c r="E428" s="1"/>
      <c r="F428" s="3"/>
      <c r="G428" s="4"/>
      <c r="H428" s="5"/>
      <c r="I428" s="6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>
      <c r="A429" s="1"/>
      <c r="B429" s="1"/>
      <c r="C429" s="2"/>
      <c r="D429" s="1"/>
      <c r="E429" s="1"/>
      <c r="F429" s="3"/>
      <c r="G429" s="4"/>
      <c r="H429" s="5"/>
      <c r="I429" s="6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>
      <c r="A430" s="1"/>
      <c r="B430" s="1"/>
      <c r="C430" s="2"/>
      <c r="D430" s="1"/>
      <c r="E430" s="1"/>
      <c r="F430" s="3"/>
      <c r="G430" s="4"/>
      <c r="H430" s="5"/>
      <c r="I430" s="6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>
      <c r="A431" s="1"/>
      <c r="B431" s="1"/>
      <c r="C431" s="2"/>
      <c r="D431" s="1"/>
      <c r="E431" s="1"/>
      <c r="F431" s="3"/>
      <c r="G431" s="4"/>
      <c r="H431" s="5"/>
      <c r="I431" s="6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>
      <c r="A432" s="1"/>
      <c r="B432" s="1"/>
      <c r="C432" s="2"/>
      <c r="D432" s="1"/>
      <c r="E432" s="1"/>
      <c r="F432" s="3"/>
      <c r="G432" s="4"/>
      <c r="H432" s="5"/>
      <c r="I432" s="6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>
      <c r="A433" s="1"/>
      <c r="B433" s="1"/>
      <c r="C433" s="2"/>
      <c r="D433" s="1"/>
      <c r="E433" s="1"/>
      <c r="F433" s="3"/>
      <c r="G433" s="4"/>
      <c r="H433" s="5"/>
      <c r="I433" s="6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>
      <c r="A434" s="1"/>
      <c r="B434" s="1"/>
      <c r="C434" s="2"/>
      <c r="D434" s="1"/>
      <c r="E434" s="1"/>
      <c r="F434" s="3"/>
      <c r="G434" s="4"/>
      <c r="H434" s="5"/>
      <c r="I434" s="6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>
      <c r="A435" s="1"/>
      <c r="B435" s="1"/>
      <c r="C435" s="2"/>
      <c r="D435" s="1"/>
      <c r="E435" s="1"/>
      <c r="F435" s="3"/>
      <c r="G435" s="4"/>
      <c r="H435" s="5"/>
      <c r="I435" s="6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>
      <c r="A436" s="1"/>
      <c r="B436" s="1"/>
      <c r="C436" s="2"/>
      <c r="D436" s="1"/>
      <c r="E436" s="1"/>
      <c r="F436" s="3"/>
      <c r="G436" s="4"/>
      <c r="H436" s="5"/>
      <c r="I436" s="6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>
      <c r="A437" s="1"/>
      <c r="B437" s="1"/>
      <c r="C437" s="2"/>
      <c r="D437" s="1"/>
      <c r="E437" s="1"/>
      <c r="F437" s="3"/>
      <c r="G437" s="4"/>
      <c r="H437" s="5"/>
      <c r="I437" s="6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>
      <c r="A438" s="1"/>
      <c r="B438" s="1"/>
      <c r="C438" s="2"/>
      <c r="D438" s="1"/>
      <c r="E438" s="1"/>
      <c r="F438" s="3"/>
      <c r="G438" s="4"/>
      <c r="H438" s="5"/>
      <c r="I438" s="6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>
      <c r="A439" s="1"/>
      <c r="B439" s="1"/>
      <c r="C439" s="2"/>
      <c r="D439" s="1"/>
      <c r="E439" s="1"/>
      <c r="F439" s="3"/>
      <c r="G439" s="4"/>
      <c r="H439" s="5"/>
      <c r="I439" s="6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>
      <c r="A440" s="1"/>
      <c r="B440" s="1"/>
      <c r="C440" s="2"/>
      <c r="D440" s="1"/>
      <c r="E440" s="1"/>
      <c r="F440" s="3"/>
      <c r="G440" s="4"/>
      <c r="H440" s="5"/>
      <c r="I440" s="6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>
      <c r="A441" s="1"/>
      <c r="B441" s="1"/>
      <c r="C441" s="2"/>
      <c r="D441" s="1"/>
      <c r="E441" s="1"/>
      <c r="F441" s="3"/>
      <c r="G441" s="4"/>
      <c r="H441" s="5"/>
      <c r="I441" s="6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>
      <c r="A442" s="1"/>
      <c r="B442" s="1"/>
      <c r="C442" s="2"/>
      <c r="D442" s="1"/>
      <c r="E442" s="1"/>
      <c r="F442" s="3"/>
      <c r="G442" s="4"/>
      <c r="H442" s="5"/>
      <c r="I442" s="6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>
      <c r="A443" s="1"/>
      <c r="B443" s="1"/>
      <c r="C443" s="2"/>
      <c r="D443" s="1"/>
      <c r="E443" s="1"/>
      <c r="F443" s="3"/>
      <c r="G443" s="4"/>
      <c r="H443" s="5"/>
      <c r="I443" s="6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>
      <c r="A444" s="1"/>
      <c r="B444" s="1"/>
      <c r="C444" s="2"/>
      <c r="D444" s="1"/>
      <c r="E444" s="1"/>
      <c r="F444" s="3"/>
      <c r="G444" s="4"/>
      <c r="H444" s="5"/>
      <c r="I444" s="6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>
      <c r="A445" s="1"/>
      <c r="B445" s="1"/>
      <c r="C445" s="2"/>
      <c r="D445" s="1"/>
      <c r="E445" s="1"/>
      <c r="F445" s="3"/>
      <c r="G445" s="4"/>
      <c r="H445" s="5"/>
      <c r="I445" s="6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>
      <c r="A446" s="1"/>
      <c r="B446" s="1"/>
      <c r="C446" s="2"/>
      <c r="D446" s="1"/>
      <c r="E446" s="1"/>
      <c r="F446" s="3"/>
      <c r="G446" s="4"/>
      <c r="H446" s="5"/>
      <c r="I446" s="6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>
      <c r="A447" s="1"/>
      <c r="B447" s="1"/>
      <c r="C447" s="2"/>
      <c r="D447" s="1"/>
      <c r="E447" s="1"/>
      <c r="F447" s="3"/>
      <c r="G447" s="4"/>
      <c r="H447" s="5"/>
      <c r="I447" s="6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>
      <c r="A448" s="1"/>
      <c r="B448" s="1"/>
      <c r="C448" s="2"/>
      <c r="D448" s="1"/>
      <c r="E448" s="1"/>
      <c r="F448" s="3"/>
      <c r="G448" s="4"/>
      <c r="H448" s="5"/>
      <c r="I448" s="6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>
      <c r="A449" s="1"/>
      <c r="B449" s="1"/>
      <c r="C449" s="2"/>
      <c r="D449" s="1"/>
      <c r="E449" s="1"/>
      <c r="F449" s="3"/>
      <c r="G449" s="4"/>
      <c r="H449" s="5"/>
      <c r="I449" s="6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>
      <c r="A450" s="1"/>
      <c r="B450" s="1"/>
      <c r="C450" s="2"/>
      <c r="D450" s="1"/>
      <c r="E450" s="1"/>
      <c r="F450" s="3"/>
      <c r="G450" s="4"/>
      <c r="H450" s="5"/>
      <c r="I450" s="6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>
      <c r="A451" s="1"/>
      <c r="B451" s="1"/>
      <c r="C451" s="2"/>
      <c r="D451" s="1"/>
      <c r="E451" s="1"/>
      <c r="F451" s="3"/>
      <c r="G451" s="4"/>
      <c r="H451" s="5"/>
      <c r="I451" s="6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>
      <c r="A452" s="1"/>
      <c r="B452" s="1"/>
      <c r="C452" s="2"/>
      <c r="D452" s="1"/>
      <c r="E452" s="1"/>
      <c r="F452" s="3"/>
      <c r="G452" s="4"/>
      <c r="H452" s="5"/>
      <c r="I452" s="6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>
      <c r="A453" s="1"/>
      <c r="B453" s="1"/>
      <c r="C453" s="2"/>
      <c r="D453" s="1"/>
      <c r="E453" s="1"/>
      <c r="F453" s="3"/>
      <c r="G453" s="4"/>
      <c r="H453" s="5"/>
      <c r="I453" s="6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>
      <c r="A454" s="1"/>
      <c r="B454" s="1"/>
      <c r="C454" s="2"/>
      <c r="D454" s="1"/>
      <c r="E454" s="1"/>
      <c r="F454" s="3"/>
      <c r="G454" s="4"/>
      <c r="H454" s="5"/>
      <c r="I454" s="6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>
      <c r="A455" s="1"/>
      <c r="B455" s="1"/>
      <c r="C455" s="2"/>
      <c r="D455" s="1"/>
      <c r="E455" s="1"/>
      <c r="F455" s="3"/>
      <c r="G455" s="4"/>
      <c r="H455" s="5"/>
      <c r="I455" s="6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>
      <c r="A456" s="1"/>
      <c r="B456" s="1"/>
      <c r="C456" s="2"/>
      <c r="D456" s="1"/>
      <c r="E456" s="1"/>
      <c r="F456" s="3"/>
      <c r="G456" s="4"/>
      <c r="H456" s="5"/>
      <c r="I456" s="6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>
      <c r="A457" s="1"/>
      <c r="B457" s="1"/>
      <c r="C457" s="2"/>
      <c r="D457" s="1"/>
      <c r="E457" s="1"/>
      <c r="F457" s="3"/>
      <c r="G457" s="4"/>
      <c r="H457" s="5"/>
      <c r="I457" s="6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>
      <c r="A458" s="1"/>
      <c r="B458" s="1"/>
      <c r="C458" s="2"/>
      <c r="D458" s="1"/>
      <c r="E458" s="1"/>
      <c r="F458" s="3"/>
      <c r="G458" s="4"/>
      <c r="H458" s="5"/>
      <c r="I458" s="6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>
      <c r="A459" s="1"/>
      <c r="B459" s="1"/>
      <c r="C459" s="2"/>
      <c r="D459" s="1"/>
      <c r="E459" s="1"/>
      <c r="F459" s="3"/>
      <c r="G459" s="4"/>
      <c r="H459" s="5"/>
      <c r="I459" s="6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>
      <c r="A460" s="1"/>
      <c r="B460" s="1"/>
      <c r="C460" s="2"/>
      <c r="D460" s="1"/>
      <c r="E460" s="1"/>
      <c r="F460" s="3"/>
      <c r="G460" s="4"/>
      <c r="H460" s="5"/>
      <c r="I460" s="6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>
      <c r="A461" s="1"/>
      <c r="B461" s="1"/>
      <c r="C461" s="2"/>
      <c r="D461" s="1"/>
      <c r="E461" s="1"/>
      <c r="F461" s="3"/>
      <c r="G461" s="4"/>
      <c r="H461" s="5"/>
      <c r="I461" s="6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>
      <c r="A462" s="1"/>
      <c r="B462" s="1"/>
      <c r="C462" s="2"/>
      <c r="D462" s="1"/>
      <c r="E462" s="1"/>
      <c r="F462" s="3"/>
      <c r="G462" s="4"/>
      <c r="H462" s="5"/>
      <c r="I462" s="6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>
      <c r="A463" s="1"/>
      <c r="B463" s="1"/>
      <c r="C463" s="2"/>
      <c r="D463" s="1"/>
      <c r="E463" s="1"/>
      <c r="F463" s="3"/>
      <c r="G463" s="4"/>
      <c r="H463" s="5"/>
      <c r="I463" s="6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>
      <c r="A464" s="1"/>
      <c r="B464" s="1"/>
      <c r="C464" s="2"/>
      <c r="D464" s="1"/>
      <c r="E464" s="1"/>
      <c r="F464" s="3"/>
      <c r="G464" s="4"/>
      <c r="H464" s="5"/>
      <c r="I464" s="6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>
      <c r="A465" s="1"/>
      <c r="B465" s="1"/>
      <c r="C465" s="2"/>
      <c r="D465" s="1"/>
      <c r="E465" s="1"/>
      <c r="F465" s="3"/>
      <c r="G465" s="4"/>
      <c r="H465" s="5"/>
      <c r="I465" s="6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>
      <c r="A466" s="1"/>
      <c r="B466" s="1"/>
      <c r="C466" s="2"/>
      <c r="D466" s="1"/>
      <c r="E466" s="1"/>
      <c r="F466" s="3"/>
      <c r="G466" s="4"/>
      <c r="H466" s="5"/>
      <c r="I466" s="6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>
      <c r="A467" s="1"/>
      <c r="B467" s="1"/>
      <c r="C467" s="2"/>
      <c r="D467" s="1"/>
      <c r="E467" s="1"/>
      <c r="F467" s="3"/>
      <c r="G467" s="4"/>
      <c r="H467" s="5"/>
      <c r="I467" s="6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>
      <c r="A468" s="1"/>
      <c r="B468" s="1"/>
      <c r="C468" s="2"/>
      <c r="D468" s="1"/>
      <c r="E468" s="1"/>
      <c r="F468" s="3"/>
      <c r="G468" s="4"/>
      <c r="H468" s="5"/>
      <c r="I468" s="6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>
      <c r="A469" s="1"/>
      <c r="B469" s="1"/>
      <c r="C469" s="2"/>
      <c r="D469" s="1"/>
      <c r="E469" s="1"/>
      <c r="F469" s="3"/>
      <c r="G469" s="4"/>
      <c r="H469" s="5"/>
      <c r="I469" s="6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>
      <c r="A470" s="1"/>
      <c r="B470" s="1"/>
      <c r="C470" s="2"/>
      <c r="D470" s="1"/>
      <c r="E470" s="1"/>
      <c r="F470" s="3"/>
      <c r="G470" s="4"/>
      <c r="H470" s="5"/>
      <c r="I470" s="6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>
      <c r="A471" s="1"/>
      <c r="B471" s="1"/>
      <c r="C471" s="2"/>
      <c r="D471" s="1"/>
      <c r="E471" s="1"/>
      <c r="F471" s="3"/>
      <c r="G471" s="4"/>
      <c r="H471" s="5"/>
      <c r="I471" s="6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>
      <c r="A472" s="1"/>
      <c r="B472" s="1"/>
      <c r="C472" s="2"/>
      <c r="D472" s="1"/>
      <c r="E472" s="1"/>
      <c r="F472" s="3"/>
      <c r="G472" s="4"/>
      <c r="H472" s="5"/>
      <c r="I472" s="6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>
      <c r="A473" s="1"/>
      <c r="B473" s="1"/>
      <c r="C473" s="2"/>
      <c r="D473" s="1"/>
      <c r="E473" s="1"/>
      <c r="F473" s="3"/>
      <c r="G473" s="4"/>
      <c r="H473" s="5"/>
      <c r="I473" s="6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>
      <c r="A474" s="1"/>
      <c r="B474" s="1"/>
      <c r="C474" s="2"/>
      <c r="D474" s="1"/>
      <c r="E474" s="1"/>
      <c r="F474" s="3"/>
      <c r="G474" s="4"/>
      <c r="H474" s="5"/>
      <c r="I474" s="6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>
      <c r="A475" s="1"/>
      <c r="B475" s="1"/>
      <c r="C475" s="2"/>
      <c r="D475" s="1"/>
      <c r="E475" s="1"/>
      <c r="F475" s="3"/>
      <c r="G475" s="4"/>
      <c r="H475" s="5"/>
      <c r="I475" s="6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>
      <c r="A476" s="1"/>
      <c r="B476" s="1"/>
      <c r="C476" s="2"/>
      <c r="D476" s="1"/>
      <c r="E476" s="1"/>
      <c r="F476" s="3"/>
      <c r="G476" s="4"/>
      <c r="H476" s="5"/>
      <c r="I476" s="6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>
      <c r="A477" s="1"/>
      <c r="B477" s="1"/>
      <c r="C477" s="2"/>
      <c r="D477" s="1"/>
      <c r="E477" s="1"/>
      <c r="F477" s="3"/>
      <c r="G477" s="4"/>
      <c r="H477" s="5"/>
      <c r="I477" s="6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>
      <c r="A478" s="1"/>
      <c r="B478" s="1"/>
      <c r="C478" s="2"/>
      <c r="D478" s="1"/>
      <c r="E478" s="1"/>
      <c r="F478" s="3"/>
      <c r="G478" s="4"/>
      <c r="H478" s="5"/>
      <c r="I478" s="6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>
      <c r="A479" s="1"/>
      <c r="B479" s="1"/>
      <c r="C479" s="2"/>
      <c r="D479" s="1"/>
      <c r="E479" s="1"/>
      <c r="F479" s="3"/>
      <c r="G479" s="4"/>
      <c r="H479" s="5"/>
      <c r="I479" s="6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>
      <c r="A480" s="1"/>
      <c r="B480" s="1"/>
      <c r="C480" s="2"/>
      <c r="D480" s="1"/>
      <c r="E480" s="1"/>
      <c r="F480" s="3"/>
      <c r="G480" s="4"/>
      <c r="H480" s="5"/>
      <c r="I480" s="6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>
      <c r="A481" s="1"/>
      <c r="B481" s="1"/>
      <c r="C481" s="2"/>
      <c r="D481" s="1"/>
      <c r="E481" s="1"/>
      <c r="F481" s="3"/>
      <c r="G481" s="4"/>
      <c r="H481" s="5"/>
      <c r="I481" s="6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>
      <c r="A482" s="1"/>
      <c r="B482" s="1"/>
      <c r="C482" s="2"/>
      <c r="D482" s="1"/>
      <c r="E482" s="1"/>
      <c r="F482" s="3"/>
      <c r="G482" s="4"/>
      <c r="H482" s="5"/>
      <c r="I482" s="6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>
      <c r="A483" s="1"/>
      <c r="B483" s="1"/>
      <c r="C483" s="2"/>
      <c r="D483" s="1"/>
      <c r="E483" s="1"/>
      <c r="F483" s="3"/>
      <c r="G483" s="4"/>
      <c r="H483" s="5"/>
      <c r="I483" s="6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>
      <c r="A484" s="1"/>
      <c r="B484" s="1"/>
      <c r="C484" s="2"/>
      <c r="D484" s="1"/>
      <c r="E484" s="1"/>
      <c r="F484" s="3"/>
      <c r="G484" s="4"/>
      <c r="H484" s="5"/>
      <c r="I484" s="6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>
      <c r="A485" s="1"/>
      <c r="B485" s="1"/>
      <c r="C485" s="2"/>
      <c r="D485" s="1"/>
      <c r="E485" s="1"/>
      <c r="F485" s="3"/>
      <c r="G485" s="4"/>
      <c r="H485" s="5"/>
      <c r="I485" s="6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>
      <c r="A486" s="1"/>
      <c r="B486" s="1"/>
      <c r="C486" s="2"/>
      <c r="D486" s="1"/>
      <c r="E486" s="1"/>
      <c r="F486" s="3"/>
      <c r="G486" s="4"/>
      <c r="H486" s="5"/>
      <c r="I486" s="6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>
      <c r="A487" s="1"/>
      <c r="B487" s="1"/>
      <c r="C487" s="2"/>
      <c r="D487" s="1"/>
      <c r="E487" s="1"/>
      <c r="F487" s="3"/>
      <c r="G487" s="4"/>
      <c r="H487" s="5"/>
      <c r="I487" s="6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>
      <c r="A488" s="1"/>
      <c r="B488" s="1"/>
      <c r="C488" s="2"/>
      <c r="D488" s="1"/>
      <c r="E488" s="1"/>
      <c r="F488" s="3"/>
      <c r="G488" s="4"/>
      <c r="H488" s="5"/>
      <c r="I488" s="6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>
      <c r="A489" s="1"/>
      <c r="B489" s="1"/>
      <c r="C489" s="2"/>
      <c r="D489" s="1"/>
      <c r="E489" s="1"/>
      <c r="F489" s="3"/>
      <c r="G489" s="4"/>
      <c r="H489" s="5"/>
      <c r="I489" s="6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>
      <c r="A490" s="1"/>
      <c r="B490" s="1"/>
      <c r="C490" s="2"/>
      <c r="D490" s="1"/>
      <c r="E490" s="1"/>
      <c r="F490" s="3"/>
      <c r="G490" s="4"/>
      <c r="H490" s="5"/>
      <c r="I490" s="6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>
      <c r="A491" s="1"/>
      <c r="B491" s="1"/>
      <c r="C491" s="2"/>
      <c r="D491" s="1"/>
      <c r="E491" s="1"/>
      <c r="F491" s="3"/>
      <c r="G491" s="4"/>
      <c r="H491" s="5"/>
      <c r="I491" s="6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>
      <c r="A492" s="1"/>
      <c r="B492" s="1"/>
      <c r="C492" s="2"/>
      <c r="D492" s="1"/>
      <c r="E492" s="1"/>
      <c r="F492" s="3"/>
      <c r="G492" s="4"/>
      <c r="H492" s="5"/>
      <c r="I492" s="6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>
      <c r="A493" s="1"/>
      <c r="B493" s="1"/>
      <c r="C493" s="2"/>
      <c r="D493" s="1"/>
      <c r="E493" s="1"/>
      <c r="F493" s="3"/>
      <c r="G493" s="4"/>
      <c r="H493" s="5"/>
      <c r="I493" s="6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>
      <c r="A494" s="1"/>
      <c r="B494" s="1"/>
      <c r="C494" s="2"/>
      <c r="D494" s="1"/>
      <c r="E494" s="1"/>
      <c r="F494" s="3"/>
      <c r="G494" s="4"/>
      <c r="H494" s="5"/>
      <c r="I494" s="6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>
      <c r="A495" s="1"/>
      <c r="B495" s="1"/>
      <c r="C495" s="2"/>
      <c r="D495" s="1"/>
      <c r="E495" s="1"/>
      <c r="F495" s="3"/>
      <c r="G495" s="4"/>
      <c r="H495" s="5"/>
      <c r="I495" s="6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>
      <c r="A496" s="1"/>
      <c r="B496" s="1"/>
      <c r="C496" s="2"/>
      <c r="D496" s="1"/>
      <c r="E496" s="1"/>
      <c r="F496" s="3"/>
      <c r="G496" s="4"/>
      <c r="H496" s="5"/>
      <c r="I496" s="6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>
      <c r="A497" s="1"/>
      <c r="B497" s="1"/>
      <c r="C497" s="2"/>
      <c r="D497" s="1"/>
      <c r="E497" s="1"/>
      <c r="F497" s="3"/>
      <c r="G497" s="4"/>
      <c r="H497" s="5"/>
      <c r="I497" s="6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>
      <c r="A498" s="1"/>
      <c r="B498" s="1"/>
      <c r="C498" s="2"/>
      <c r="D498" s="1"/>
      <c r="E498" s="1"/>
      <c r="F498" s="3"/>
      <c r="G498" s="4"/>
      <c r="H498" s="5"/>
      <c r="I498" s="6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>
      <c r="A499" s="1"/>
      <c r="B499" s="1"/>
      <c r="C499" s="2"/>
      <c r="D499" s="1"/>
      <c r="E499" s="1"/>
      <c r="F499" s="3"/>
      <c r="G499" s="4"/>
      <c r="H499" s="5"/>
      <c r="I499" s="6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>
      <c r="A500" s="1"/>
      <c r="B500" s="1"/>
      <c r="C500" s="2"/>
      <c r="D500" s="1"/>
      <c r="E500" s="1"/>
      <c r="F500" s="3"/>
      <c r="G500" s="4"/>
      <c r="H500" s="5"/>
      <c r="I500" s="6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>
      <c r="A501" s="1"/>
      <c r="B501" s="1"/>
      <c r="C501" s="2"/>
      <c r="D501" s="1"/>
      <c r="E501" s="1"/>
      <c r="F501" s="3"/>
      <c r="G501" s="4"/>
      <c r="H501" s="5"/>
      <c r="I501" s="6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>
      <c r="A502" s="1"/>
      <c r="B502" s="1"/>
      <c r="C502" s="2"/>
      <c r="D502" s="1"/>
      <c r="E502" s="1"/>
      <c r="F502" s="3"/>
      <c r="G502" s="4"/>
      <c r="H502" s="5"/>
      <c r="I502" s="6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>
      <c r="A503" s="1"/>
      <c r="B503" s="1"/>
      <c r="C503" s="2"/>
      <c r="D503" s="1"/>
      <c r="E503" s="1"/>
      <c r="F503" s="3"/>
      <c r="G503" s="4"/>
      <c r="H503" s="5"/>
      <c r="I503" s="6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>
      <c r="A504" s="1"/>
      <c r="B504" s="1"/>
      <c r="C504" s="2"/>
      <c r="D504" s="1"/>
      <c r="E504" s="1"/>
      <c r="F504" s="3"/>
      <c r="G504" s="4"/>
      <c r="H504" s="5"/>
      <c r="I504" s="6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>
      <c r="A505" s="1"/>
      <c r="B505" s="1"/>
      <c r="C505" s="2"/>
      <c r="D505" s="1"/>
      <c r="E505" s="1"/>
      <c r="F505" s="3"/>
      <c r="G505" s="4"/>
      <c r="H505" s="5"/>
      <c r="I505" s="6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>
      <c r="A506" s="1"/>
      <c r="B506" s="1"/>
      <c r="C506" s="2"/>
      <c r="D506" s="1"/>
      <c r="E506" s="1"/>
      <c r="F506" s="3"/>
      <c r="G506" s="4"/>
      <c r="H506" s="5"/>
      <c r="I506" s="6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>
      <c r="A507" s="1"/>
      <c r="B507" s="1"/>
      <c r="C507" s="2"/>
      <c r="D507" s="1"/>
      <c r="E507" s="1"/>
      <c r="F507" s="3"/>
      <c r="G507" s="4"/>
      <c r="H507" s="5"/>
      <c r="I507" s="6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>
      <c r="A508" s="1"/>
      <c r="B508" s="1"/>
      <c r="C508" s="2"/>
      <c r="D508" s="1"/>
      <c r="E508" s="1"/>
      <c r="F508" s="3"/>
      <c r="G508" s="4"/>
      <c r="H508" s="5"/>
      <c r="I508" s="6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>
      <c r="A509" s="1"/>
      <c r="B509" s="1"/>
      <c r="C509" s="2"/>
      <c r="D509" s="1"/>
      <c r="E509" s="1"/>
      <c r="F509" s="3"/>
      <c r="G509" s="4"/>
      <c r="H509" s="5"/>
      <c r="I509" s="6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>
      <c r="A510" s="1"/>
      <c r="B510" s="1"/>
      <c r="C510" s="2"/>
      <c r="D510" s="1"/>
      <c r="E510" s="1"/>
      <c r="F510" s="3"/>
      <c r="G510" s="4"/>
      <c r="H510" s="5"/>
      <c r="I510" s="6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>
      <c r="A511" s="1"/>
      <c r="B511" s="1"/>
      <c r="C511" s="2"/>
      <c r="D511" s="1"/>
      <c r="E511" s="1"/>
      <c r="F511" s="3"/>
      <c r="G511" s="4"/>
      <c r="H511" s="5"/>
      <c r="I511" s="6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>
      <c r="A512" s="1"/>
      <c r="B512" s="1"/>
      <c r="C512" s="2"/>
      <c r="D512" s="1"/>
      <c r="E512" s="1"/>
      <c r="F512" s="3"/>
      <c r="G512" s="4"/>
      <c r="H512" s="5"/>
      <c r="I512" s="6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>
      <c r="A513" s="1"/>
      <c r="B513" s="1"/>
      <c r="C513" s="2"/>
      <c r="D513" s="1"/>
      <c r="E513" s="1"/>
      <c r="F513" s="3"/>
      <c r="G513" s="4"/>
      <c r="H513" s="5"/>
      <c r="I513" s="6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>
      <c r="A514" s="1"/>
      <c r="B514" s="1"/>
      <c r="C514" s="2"/>
      <c r="D514" s="1"/>
      <c r="E514" s="1"/>
      <c r="F514" s="3"/>
      <c r="G514" s="4"/>
      <c r="H514" s="5"/>
      <c r="I514" s="6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>
      <c r="A515" s="1"/>
      <c r="B515" s="1"/>
      <c r="C515" s="2"/>
      <c r="D515" s="1"/>
      <c r="E515" s="1"/>
      <c r="F515" s="3"/>
      <c r="G515" s="4"/>
      <c r="H515" s="5"/>
      <c r="I515" s="6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>
      <c r="A516" s="1"/>
      <c r="B516" s="1"/>
      <c r="C516" s="2"/>
      <c r="D516" s="1"/>
      <c r="E516" s="1"/>
      <c r="F516" s="3"/>
      <c r="G516" s="4"/>
      <c r="H516" s="5"/>
      <c r="I516" s="6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>
      <c r="A517" s="1"/>
      <c r="B517" s="1"/>
      <c r="C517" s="2"/>
      <c r="D517" s="1"/>
      <c r="E517" s="1"/>
      <c r="F517" s="3"/>
      <c r="G517" s="4"/>
      <c r="H517" s="5"/>
      <c r="I517" s="6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>
      <c r="A518" s="1"/>
      <c r="B518" s="1"/>
      <c r="C518" s="2"/>
      <c r="D518" s="1"/>
      <c r="E518" s="1"/>
      <c r="F518" s="3"/>
      <c r="G518" s="4"/>
      <c r="H518" s="5"/>
      <c r="I518" s="6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>
      <c r="A519" s="1"/>
      <c r="B519" s="1"/>
      <c r="C519" s="2"/>
      <c r="D519" s="1"/>
      <c r="E519" s="1"/>
      <c r="F519" s="3"/>
      <c r="G519" s="4"/>
      <c r="H519" s="5"/>
      <c r="I519" s="6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>
      <c r="A520" s="1"/>
      <c r="B520" s="1"/>
      <c r="C520" s="2"/>
      <c r="D520" s="1"/>
      <c r="E520" s="1"/>
      <c r="F520" s="3"/>
      <c r="G520" s="4"/>
      <c r="H520" s="5"/>
      <c r="I520" s="6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>
      <c r="A521" s="1"/>
      <c r="B521" s="1"/>
      <c r="C521" s="2"/>
      <c r="D521" s="1"/>
      <c r="E521" s="1"/>
      <c r="F521" s="3"/>
      <c r="G521" s="4"/>
      <c r="H521" s="5"/>
      <c r="I521" s="6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>
      <c r="A522" s="1"/>
      <c r="B522" s="1"/>
      <c r="C522" s="2"/>
      <c r="D522" s="1"/>
      <c r="E522" s="1"/>
      <c r="F522" s="3"/>
      <c r="G522" s="4"/>
      <c r="H522" s="5"/>
      <c r="I522" s="6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>
      <c r="A523" s="1"/>
      <c r="B523" s="1"/>
      <c r="C523" s="2"/>
      <c r="D523" s="1"/>
      <c r="E523" s="1"/>
      <c r="F523" s="3"/>
      <c r="G523" s="4"/>
      <c r="H523" s="5"/>
      <c r="I523" s="6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>
      <c r="A524" s="1"/>
      <c r="B524" s="1"/>
      <c r="C524" s="2"/>
      <c r="D524" s="1"/>
      <c r="E524" s="1"/>
      <c r="F524" s="3"/>
      <c r="G524" s="4"/>
      <c r="H524" s="5"/>
      <c r="I524" s="6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>
      <c r="A525" s="1"/>
      <c r="B525" s="1"/>
      <c r="C525" s="2"/>
      <c r="D525" s="1"/>
      <c r="E525" s="1"/>
      <c r="F525" s="3"/>
      <c r="G525" s="4"/>
      <c r="H525" s="5"/>
      <c r="I525" s="6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>
      <c r="A526" s="1"/>
      <c r="B526" s="1"/>
      <c r="C526" s="2"/>
      <c r="D526" s="1"/>
      <c r="E526" s="1"/>
      <c r="F526" s="3"/>
      <c r="G526" s="4"/>
      <c r="H526" s="5"/>
      <c r="I526" s="6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>
      <c r="A527" s="1"/>
      <c r="B527" s="1"/>
      <c r="C527" s="2"/>
      <c r="D527" s="1"/>
      <c r="E527" s="1"/>
      <c r="F527" s="3"/>
      <c r="G527" s="4"/>
      <c r="H527" s="5"/>
      <c r="I527" s="6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>
      <c r="A528" s="1"/>
      <c r="B528" s="1"/>
      <c r="C528" s="2"/>
      <c r="D528" s="1"/>
      <c r="E528" s="1"/>
      <c r="F528" s="3"/>
      <c r="G528" s="4"/>
      <c r="H528" s="5"/>
      <c r="I528" s="6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>
      <c r="A529" s="1"/>
      <c r="B529" s="1"/>
      <c r="C529" s="2"/>
      <c r="D529" s="1"/>
      <c r="E529" s="1"/>
      <c r="F529" s="3"/>
      <c r="G529" s="4"/>
      <c r="H529" s="5"/>
      <c r="I529" s="6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>
      <c r="A530" s="1"/>
      <c r="B530" s="1"/>
      <c r="C530" s="2"/>
      <c r="D530" s="1"/>
      <c r="E530" s="1"/>
      <c r="F530" s="3"/>
      <c r="G530" s="4"/>
      <c r="H530" s="5"/>
      <c r="I530" s="6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>
      <c r="A531" s="1"/>
      <c r="B531" s="1"/>
      <c r="C531" s="2"/>
      <c r="D531" s="1"/>
      <c r="E531" s="1"/>
      <c r="F531" s="3"/>
      <c r="G531" s="4"/>
      <c r="H531" s="5"/>
      <c r="I531" s="6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>
      <c r="A532" s="1"/>
      <c r="B532" s="1"/>
      <c r="C532" s="2"/>
      <c r="D532" s="1"/>
      <c r="E532" s="1"/>
      <c r="F532" s="3"/>
      <c r="G532" s="4"/>
      <c r="H532" s="5"/>
      <c r="I532" s="6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>
      <c r="A533" s="1"/>
      <c r="B533" s="1"/>
      <c r="C533" s="2"/>
      <c r="D533" s="1"/>
      <c r="E533" s="1"/>
      <c r="F533" s="3"/>
      <c r="G533" s="4"/>
      <c r="H533" s="5"/>
      <c r="I533" s="6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>
      <c r="A534" s="1"/>
      <c r="B534" s="1"/>
      <c r="C534" s="2"/>
      <c r="D534" s="1"/>
      <c r="E534" s="1"/>
      <c r="F534" s="3"/>
      <c r="G534" s="4"/>
      <c r="H534" s="5"/>
      <c r="I534" s="6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>
      <c r="A535" s="1"/>
      <c r="B535" s="1"/>
      <c r="C535" s="2"/>
      <c r="D535" s="1"/>
      <c r="E535" s="1"/>
      <c r="F535" s="3"/>
      <c r="G535" s="4"/>
      <c r="H535" s="5"/>
      <c r="I535" s="6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>
      <c r="A536" s="1"/>
      <c r="B536" s="1"/>
      <c r="C536" s="2"/>
      <c r="D536" s="1"/>
      <c r="E536" s="1"/>
      <c r="F536" s="3"/>
      <c r="G536" s="4"/>
      <c r="H536" s="5"/>
      <c r="I536" s="6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>
      <c r="A537" s="1"/>
      <c r="B537" s="1"/>
      <c r="C537" s="2"/>
      <c r="D537" s="1"/>
      <c r="E537" s="1"/>
      <c r="F537" s="3"/>
      <c r="G537" s="4"/>
      <c r="H537" s="5"/>
      <c r="I537" s="6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>
      <c r="A538" s="1"/>
      <c r="B538" s="1"/>
      <c r="C538" s="2"/>
      <c r="D538" s="1"/>
      <c r="E538" s="1"/>
      <c r="F538" s="3"/>
      <c r="G538" s="4"/>
      <c r="H538" s="5"/>
      <c r="I538" s="6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>
      <c r="A539" s="1"/>
      <c r="B539" s="1"/>
      <c r="C539" s="2"/>
      <c r="D539" s="1"/>
      <c r="E539" s="1"/>
      <c r="F539" s="3"/>
      <c r="G539" s="4"/>
      <c r="H539" s="5"/>
      <c r="I539" s="6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>
      <c r="A540" s="1"/>
      <c r="B540" s="1"/>
      <c r="C540" s="2"/>
      <c r="D540" s="1"/>
      <c r="E540" s="1"/>
      <c r="F540" s="3"/>
      <c r="G540" s="4"/>
      <c r="H540" s="5"/>
      <c r="I540" s="6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>
      <c r="A541" s="1"/>
      <c r="B541" s="1"/>
      <c r="C541" s="2"/>
      <c r="D541" s="1"/>
      <c r="E541" s="1"/>
      <c r="F541" s="3"/>
      <c r="G541" s="4"/>
      <c r="H541" s="5"/>
      <c r="I541" s="6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>
      <c r="A542" s="1"/>
      <c r="B542" s="1"/>
      <c r="C542" s="2"/>
      <c r="D542" s="1"/>
      <c r="E542" s="1"/>
      <c r="F542" s="3"/>
      <c r="G542" s="4"/>
      <c r="H542" s="5"/>
      <c r="I542" s="6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>
      <c r="A543" s="1"/>
      <c r="B543" s="1"/>
      <c r="C543" s="2"/>
      <c r="D543" s="1"/>
      <c r="E543" s="1"/>
      <c r="F543" s="3"/>
      <c r="G543" s="4"/>
      <c r="H543" s="5"/>
      <c r="I543" s="6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>
      <c r="A544" s="1"/>
      <c r="B544" s="1"/>
      <c r="C544" s="2"/>
      <c r="D544" s="1"/>
      <c r="E544" s="1"/>
      <c r="F544" s="3"/>
      <c r="G544" s="4"/>
      <c r="H544" s="5"/>
      <c r="I544" s="6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>
      <c r="A545" s="1"/>
      <c r="B545" s="1"/>
      <c r="C545" s="2"/>
      <c r="D545" s="1"/>
      <c r="E545" s="1"/>
      <c r="F545" s="3"/>
      <c r="G545" s="4"/>
      <c r="H545" s="5"/>
      <c r="I545" s="6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>
      <c r="A546" s="1"/>
      <c r="B546" s="1"/>
      <c r="C546" s="2"/>
      <c r="D546" s="1"/>
      <c r="E546" s="1"/>
      <c r="F546" s="3"/>
      <c r="G546" s="4"/>
      <c r="H546" s="5"/>
      <c r="I546" s="6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>
      <c r="A547" s="1"/>
      <c r="B547" s="1"/>
      <c r="C547" s="2"/>
      <c r="D547" s="1"/>
      <c r="E547" s="1"/>
      <c r="F547" s="3"/>
      <c r="G547" s="4"/>
      <c r="H547" s="5"/>
      <c r="I547" s="6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>
      <c r="A548" s="1"/>
      <c r="B548" s="1"/>
      <c r="C548" s="2"/>
      <c r="D548" s="1"/>
      <c r="E548" s="1"/>
      <c r="F548" s="3"/>
      <c r="G548" s="4"/>
      <c r="H548" s="5"/>
      <c r="I548" s="6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>
      <c r="A549" s="1"/>
      <c r="B549" s="1"/>
      <c r="C549" s="2"/>
      <c r="D549" s="1"/>
      <c r="E549" s="1"/>
      <c r="F549" s="3"/>
      <c r="G549" s="4"/>
      <c r="H549" s="5"/>
      <c r="I549" s="6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>
      <c r="A550" s="1"/>
      <c r="B550" s="1"/>
      <c r="C550" s="2"/>
      <c r="D550" s="1"/>
      <c r="E550" s="1"/>
      <c r="F550" s="3"/>
      <c r="G550" s="4"/>
      <c r="H550" s="5"/>
      <c r="I550" s="6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>
      <c r="A551" s="1"/>
      <c r="B551" s="1"/>
      <c r="C551" s="2"/>
      <c r="D551" s="1"/>
      <c r="E551" s="1"/>
      <c r="F551" s="3"/>
      <c r="G551" s="4"/>
      <c r="H551" s="5"/>
      <c r="I551" s="6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>
      <c r="A552" s="1"/>
      <c r="B552" s="1"/>
      <c r="C552" s="2"/>
      <c r="D552" s="1"/>
      <c r="E552" s="1"/>
      <c r="F552" s="3"/>
      <c r="G552" s="4"/>
      <c r="H552" s="5"/>
      <c r="I552" s="6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>
      <c r="A553" s="1"/>
      <c r="B553" s="1"/>
      <c r="C553" s="2"/>
      <c r="D553" s="1"/>
      <c r="E553" s="1"/>
      <c r="F553" s="3"/>
      <c r="G553" s="4"/>
      <c r="H553" s="5"/>
      <c r="I553" s="6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>
      <c r="A554" s="1"/>
      <c r="B554" s="1"/>
      <c r="C554" s="2"/>
      <c r="D554" s="1"/>
      <c r="E554" s="1"/>
      <c r="F554" s="3"/>
      <c r="G554" s="4"/>
      <c r="H554" s="5"/>
      <c r="I554" s="6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>
      <c r="A555" s="1"/>
      <c r="B555" s="1"/>
      <c r="C555" s="2"/>
      <c r="D555" s="1"/>
      <c r="E555" s="1"/>
      <c r="F555" s="3"/>
      <c r="G555" s="4"/>
      <c r="H555" s="5"/>
      <c r="I555" s="6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>
      <c r="A556" s="1"/>
      <c r="B556" s="1"/>
      <c r="C556" s="2"/>
      <c r="D556" s="1"/>
      <c r="E556" s="1"/>
      <c r="F556" s="3"/>
      <c r="G556" s="4"/>
      <c r="H556" s="5"/>
      <c r="I556" s="6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>
      <c r="A557" s="1"/>
      <c r="B557" s="1"/>
      <c r="C557" s="2"/>
      <c r="D557" s="1"/>
      <c r="E557" s="1"/>
      <c r="F557" s="3"/>
      <c r="G557" s="4"/>
      <c r="H557" s="5"/>
      <c r="I557" s="6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>
      <c r="A558" s="1"/>
      <c r="B558" s="1"/>
      <c r="C558" s="2"/>
      <c r="D558" s="1"/>
      <c r="E558" s="1"/>
      <c r="F558" s="3"/>
      <c r="G558" s="4"/>
      <c r="H558" s="5"/>
      <c r="I558" s="6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>
      <c r="A559" s="1"/>
      <c r="B559" s="1"/>
      <c r="C559" s="2"/>
      <c r="D559" s="1"/>
      <c r="E559" s="1"/>
      <c r="F559" s="3"/>
      <c r="G559" s="4"/>
      <c r="H559" s="5"/>
      <c r="I559" s="6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>
      <c r="A560" s="1"/>
      <c r="B560" s="1"/>
      <c r="C560" s="2"/>
      <c r="D560" s="1"/>
      <c r="E560" s="1"/>
      <c r="F560" s="3"/>
      <c r="G560" s="4"/>
      <c r="H560" s="5"/>
      <c r="I560" s="6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>
      <c r="A561" s="1"/>
      <c r="B561" s="1"/>
      <c r="C561" s="2"/>
      <c r="D561" s="1"/>
      <c r="E561" s="1"/>
      <c r="F561" s="3"/>
      <c r="G561" s="4"/>
      <c r="H561" s="5"/>
      <c r="I561" s="6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>
      <c r="A562" s="1"/>
      <c r="B562" s="1"/>
      <c r="C562" s="2"/>
      <c r="D562" s="1"/>
      <c r="E562" s="1"/>
      <c r="F562" s="3"/>
      <c r="G562" s="4"/>
      <c r="H562" s="5"/>
      <c r="I562" s="6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>
      <c r="A563" s="1"/>
      <c r="B563" s="1"/>
      <c r="C563" s="2"/>
      <c r="D563" s="1"/>
      <c r="E563" s="1"/>
      <c r="F563" s="3"/>
      <c r="G563" s="4"/>
      <c r="H563" s="5"/>
      <c r="I563" s="6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>
      <c r="A564" s="1"/>
      <c r="B564" s="1"/>
      <c r="C564" s="2"/>
      <c r="D564" s="1"/>
      <c r="E564" s="1"/>
      <c r="F564" s="3"/>
      <c r="G564" s="4"/>
      <c r="H564" s="5"/>
      <c r="I564" s="6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>
      <c r="A565" s="1"/>
      <c r="B565" s="1"/>
      <c r="C565" s="2"/>
      <c r="D565" s="1"/>
      <c r="E565" s="1"/>
      <c r="F565" s="3"/>
      <c r="G565" s="4"/>
      <c r="H565" s="5"/>
      <c r="I565" s="6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>
      <c r="A566" s="1"/>
      <c r="B566" s="1"/>
      <c r="C566" s="2"/>
      <c r="D566" s="1"/>
      <c r="E566" s="1"/>
      <c r="F566" s="3"/>
      <c r="G566" s="4"/>
      <c r="H566" s="5"/>
      <c r="I566" s="6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>
      <c r="A567" s="1"/>
      <c r="B567" s="1"/>
      <c r="C567" s="2"/>
      <c r="D567" s="1"/>
      <c r="E567" s="1"/>
      <c r="F567" s="3"/>
      <c r="G567" s="4"/>
      <c r="H567" s="5"/>
      <c r="I567" s="6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>
      <c r="A568" s="1"/>
      <c r="B568" s="1"/>
      <c r="C568" s="2"/>
      <c r="D568" s="1"/>
      <c r="E568" s="1"/>
      <c r="F568" s="3"/>
      <c r="G568" s="4"/>
      <c r="H568" s="5"/>
      <c r="I568" s="6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>
      <c r="A569" s="1"/>
      <c r="B569" s="1"/>
      <c r="C569" s="2"/>
      <c r="D569" s="1"/>
      <c r="E569" s="1"/>
      <c r="F569" s="3"/>
      <c r="G569" s="4"/>
      <c r="H569" s="5"/>
      <c r="I569" s="6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>
      <c r="A570" s="1"/>
      <c r="B570" s="1"/>
      <c r="C570" s="2"/>
      <c r="D570" s="1"/>
      <c r="E570" s="1"/>
      <c r="F570" s="3"/>
      <c r="G570" s="4"/>
      <c r="H570" s="5"/>
      <c r="I570" s="6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>
      <c r="A571" s="1"/>
      <c r="B571" s="1"/>
      <c r="C571" s="2"/>
      <c r="D571" s="1"/>
      <c r="E571" s="1"/>
      <c r="F571" s="3"/>
      <c r="G571" s="4"/>
      <c r="H571" s="5"/>
      <c r="I571" s="6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>
      <c r="A572" s="1"/>
      <c r="B572" s="1"/>
      <c r="C572" s="2"/>
      <c r="D572" s="1"/>
      <c r="E572" s="1"/>
      <c r="F572" s="3"/>
      <c r="G572" s="4"/>
      <c r="H572" s="5"/>
      <c r="I572" s="6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>
      <c r="A573" s="1"/>
      <c r="B573" s="1"/>
      <c r="C573" s="2"/>
      <c r="D573" s="1"/>
      <c r="E573" s="1"/>
      <c r="F573" s="3"/>
      <c r="G573" s="4"/>
      <c r="H573" s="5"/>
      <c r="I573" s="6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>
      <c r="A574" s="1"/>
      <c r="B574" s="1"/>
      <c r="C574" s="2"/>
      <c r="D574" s="1"/>
      <c r="E574" s="1"/>
      <c r="F574" s="3"/>
      <c r="G574" s="4"/>
      <c r="H574" s="5"/>
      <c r="I574" s="6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>
      <c r="A575" s="1"/>
      <c r="B575" s="1"/>
      <c r="C575" s="2"/>
      <c r="D575" s="1"/>
      <c r="E575" s="1"/>
      <c r="F575" s="3"/>
      <c r="G575" s="4"/>
      <c r="H575" s="5"/>
      <c r="I575" s="6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>
      <c r="A576" s="1"/>
      <c r="B576" s="1"/>
      <c r="C576" s="2"/>
      <c r="D576" s="1"/>
      <c r="E576" s="1"/>
      <c r="F576" s="3"/>
      <c r="G576" s="4"/>
      <c r="H576" s="5"/>
      <c r="I576" s="6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>
      <c r="A577" s="1"/>
      <c r="B577" s="1"/>
      <c r="C577" s="2"/>
      <c r="D577" s="1"/>
      <c r="E577" s="1"/>
      <c r="F577" s="3"/>
      <c r="G577" s="4"/>
      <c r="H577" s="5"/>
      <c r="I577" s="6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>
      <c r="A578" s="1"/>
      <c r="B578" s="1"/>
      <c r="C578" s="2"/>
      <c r="D578" s="1"/>
      <c r="E578" s="1"/>
      <c r="F578" s="3"/>
      <c r="G578" s="4"/>
      <c r="H578" s="5"/>
      <c r="I578" s="6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>
      <c r="A579" s="1"/>
      <c r="B579" s="1"/>
      <c r="C579" s="2"/>
      <c r="D579" s="1"/>
      <c r="E579" s="1"/>
      <c r="F579" s="3"/>
      <c r="G579" s="4"/>
      <c r="H579" s="5"/>
      <c r="I579" s="6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>
      <c r="A580" s="1"/>
      <c r="B580" s="1"/>
      <c r="C580" s="2"/>
      <c r="D580" s="1"/>
      <c r="E580" s="1"/>
      <c r="F580" s="3"/>
      <c r="G580" s="4"/>
      <c r="H580" s="5"/>
      <c r="I580" s="6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>
      <c r="A581" s="1"/>
      <c r="B581" s="1"/>
      <c r="C581" s="2"/>
      <c r="D581" s="1"/>
      <c r="E581" s="1"/>
      <c r="F581" s="3"/>
      <c r="G581" s="4"/>
      <c r="H581" s="5"/>
      <c r="I581" s="6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>
      <c r="A582" s="1"/>
      <c r="B582" s="1"/>
      <c r="C582" s="2"/>
      <c r="D582" s="1"/>
      <c r="E582" s="1"/>
      <c r="F582" s="3"/>
      <c r="G582" s="4"/>
      <c r="H582" s="5"/>
      <c r="I582" s="6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>
      <c r="A583" s="1"/>
      <c r="B583" s="1"/>
      <c r="C583" s="2"/>
      <c r="D583" s="1"/>
      <c r="E583" s="1"/>
      <c r="F583" s="3"/>
      <c r="G583" s="4"/>
      <c r="H583" s="5"/>
      <c r="I583" s="6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>
      <c r="A584" s="1"/>
      <c r="B584" s="1"/>
      <c r="C584" s="2"/>
      <c r="D584" s="1"/>
      <c r="E584" s="1"/>
      <c r="F584" s="3"/>
      <c r="G584" s="4"/>
      <c r="H584" s="5"/>
      <c r="I584" s="6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>
      <c r="A585" s="1"/>
      <c r="B585" s="1"/>
      <c r="C585" s="2"/>
      <c r="D585" s="1"/>
      <c r="E585" s="1"/>
      <c r="F585" s="3"/>
      <c r="G585" s="4"/>
      <c r="H585" s="5"/>
      <c r="I585" s="6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>
      <c r="A586" s="1"/>
      <c r="B586" s="1"/>
      <c r="C586" s="2"/>
      <c r="D586" s="1"/>
      <c r="E586" s="1"/>
      <c r="F586" s="3"/>
      <c r="G586" s="4"/>
      <c r="H586" s="5"/>
      <c r="I586" s="6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>
      <c r="A587" s="1"/>
      <c r="B587" s="1"/>
      <c r="C587" s="2"/>
      <c r="D587" s="1"/>
      <c r="E587" s="1"/>
      <c r="F587" s="3"/>
      <c r="G587" s="4"/>
      <c r="H587" s="5"/>
      <c r="I587" s="6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>
      <c r="A588" s="1"/>
      <c r="B588" s="1"/>
      <c r="C588" s="2"/>
      <c r="D588" s="1"/>
      <c r="E588" s="1"/>
      <c r="F588" s="3"/>
      <c r="G588" s="4"/>
      <c r="H588" s="5"/>
      <c r="I588" s="6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>
      <c r="A589" s="1"/>
      <c r="B589" s="1"/>
      <c r="C589" s="2"/>
      <c r="D589" s="1"/>
      <c r="E589" s="1"/>
      <c r="F589" s="3"/>
      <c r="G589" s="4"/>
      <c r="H589" s="5"/>
      <c r="I589" s="6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>
      <c r="A590" s="1"/>
      <c r="B590" s="1"/>
      <c r="C590" s="2"/>
      <c r="D590" s="1"/>
      <c r="E590" s="1"/>
      <c r="F590" s="3"/>
      <c r="G590" s="4"/>
      <c r="H590" s="5"/>
      <c r="I590" s="6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>
      <c r="A591" s="1"/>
      <c r="B591" s="1"/>
      <c r="C591" s="2"/>
      <c r="D591" s="1"/>
      <c r="E591" s="1"/>
      <c r="F591" s="3"/>
      <c r="G591" s="4"/>
      <c r="H591" s="5"/>
      <c r="I591" s="6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>
      <c r="A592" s="1"/>
      <c r="B592" s="1"/>
      <c r="C592" s="2"/>
      <c r="D592" s="1"/>
      <c r="E592" s="1"/>
      <c r="F592" s="3"/>
      <c r="G592" s="4"/>
      <c r="H592" s="5"/>
      <c r="I592" s="6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>
      <c r="A593" s="1"/>
      <c r="B593" s="1"/>
      <c r="C593" s="2"/>
      <c r="D593" s="1"/>
      <c r="E593" s="1"/>
      <c r="F593" s="3"/>
      <c r="G593" s="4"/>
      <c r="H593" s="5"/>
      <c r="I593" s="6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>
      <c r="A594" s="1"/>
      <c r="B594" s="1"/>
      <c r="C594" s="2"/>
      <c r="D594" s="1"/>
      <c r="E594" s="1"/>
      <c r="F594" s="3"/>
      <c r="G594" s="4"/>
      <c r="H594" s="5"/>
      <c r="I594" s="6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>
      <c r="A595" s="1"/>
      <c r="B595" s="1"/>
      <c r="C595" s="2"/>
      <c r="D595" s="1"/>
      <c r="E595" s="1"/>
      <c r="F595" s="3"/>
      <c r="G595" s="4"/>
      <c r="H595" s="5"/>
      <c r="I595" s="6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>
      <c r="A596" s="1"/>
      <c r="B596" s="1"/>
      <c r="C596" s="2"/>
      <c r="D596" s="1"/>
      <c r="E596" s="1"/>
      <c r="F596" s="3"/>
      <c r="G596" s="4"/>
      <c r="H596" s="5"/>
      <c r="I596" s="6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>
      <c r="A597" s="1"/>
      <c r="B597" s="1"/>
      <c r="C597" s="2"/>
      <c r="D597" s="1"/>
      <c r="E597" s="1"/>
      <c r="F597" s="3"/>
      <c r="G597" s="4"/>
      <c r="H597" s="5"/>
      <c r="I597" s="6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>
      <c r="A598" s="1"/>
      <c r="B598" s="1"/>
      <c r="C598" s="2"/>
      <c r="D598" s="1"/>
      <c r="E598" s="1"/>
      <c r="F598" s="3"/>
      <c r="G598" s="4"/>
      <c r="H598" s="5"/>
      <c r="I598" s="6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>
      <c r="A599" s="1"/>
      <c r="B599" s="1"/>
      <c r="C599" s="2"/>
      <c r="D599" s="1"/>
      <c r="E599" s="1"/>
      <c r="F599" s="3"/>
      <c r="G599" s="4"/>
      <c r="H599" s="5"/>
      <c r="I599" s="6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>
      <c r="A600" s="1"/>
      <c r="B600" s="1"/>
      <c r="C600" s="2"/>
      <c r="D600" s="1"/>
      <c r="E600" s="1"/>
      <c r="F600" s="3"/>
      <c r="G600" s="4"/>
      <c r="H600" s="5"/>
      <c r="I600" s="6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>
      <c r="A601" s="1"/>
      <c r="B601" s="1"/>
      <c r="C601" s="2"/>
      <c r="D601" s="1"/>
      <c r="E601" s="1"/>
      <c r="F601" s="3"/>
      <c r="G601" s="4"/>
      <c r="H601" s="5"/>
      <c r="I601" s="6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>
      <c r="A602" s="1"/>
      <c r="B602" s="1"/>
      <c r="C602" s="2"/>
      <c r="D602" s="1"/>
      <c r="E602" s="1"/>
      <c r="F602" s="3"/>
      <c r="G602" s="4"/>
      <c r="H602" s="5"/>
      <c r="I602" s="6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>
      <c r="A603" s="1"/>
      <c r="B603" s="1"/>
      <c r="C603" s="2"/>
      <c r="D603" s="1"/>
      <c r="E603" s="1"/>
      <c r="F603" s="3"/>
      <c r="G603" s="4"/>
      <c r="H603" s="5"/>
      <c r="I603" s="6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>
      <c r="A604" s="1"/>
      <c r="B604" s="1"/>
      <c r="C604" s="2"/>
      <c r="D604" s="1"/>
      <c r="E604" s="1"/>
      <c r="F604" s="3"/>
      <c r="G604" s="4"/>
      <c r="H604" s="5"/>
      <c r="I604" s="6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>
      <c r="A605" s="1"/>
      <c r="B605" s="1"/>
      <c r="C605" s="2"/>
      <c r="D605" s="1"/>
      <c r="E605" s="1"/>
      <c r="F605" s="3"/>
      <c r="G605" s="4"/>
      <c r="H605" s="5"/>
      <c r="I605" s="6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>
      <c r="A606" s="1"/>
      <c r="B606" s="1"/>
      <c r="C606" s="2"/>
      <c r="D606" s="1"/>
      <c r="E606" s="1"/>
      <c r="F606" s="3"/>
      <c r="G606" s="4"/>
      <c r="H606" s="5"/>
      <c r="I606" s="6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>
      <c r="A607" s="1"/>
      <c r="B607" s="1"/>
      <c r="C607" s="2"/>
      <c r="D607" s="1"/>
      <c r="E607" s="1"/>
      <c r="F607" s="3"/>
      <c r="G607" s="4"/>
      <c r="H607" s="5"/>
      <c r="I607" s="6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>
      <c r="A608" s="1"/>
      <c r="B608" s="1"/>
      <c r="C608" s="2"/>
      <c r="D608" s="1"/>
      <c r="E608" s="1"/>
      <c r="F608" s="3"/>
      <c r="G608" s="4"/>
      <c r="H608" s="5"/>
      <c r="I608" s="6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>
      <c r="A609" s="1"/>
      <c r="B609" s="1"/>
      <c r="C609" s="2"/>
      <c r="D609" s="1"/>
      <c r="E609" s="1"/>
      <c r="F609" s="3"/>
      <c r="G609" s="4"/>
      <c r="H609" s="5"/>
      <c r="I609" s="6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>
      <c r="A610" s="1"/>
      <c r="B610" s="1"/>
      <c r="C610" s="2"/>
      <c r="D610" s="1"/>
      <c r="E610" s="1"/>
      <c r="F610" s="3"/>
      <c r="G610" s="4"/>
      <c r="H610" s="5"/>
      <c r="I610" s="6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>
      <c r="A611" s="1"/>
      <c r="B611" s="1"/>
      <c r="C611" s="2"/>
      <c r="D611" s="1"/>
      <c r="E611" s="1"/>
      <c r="F611" s="3"/>
      <c r="G611" s="4"/>
      <c r="H611" s="5"/>
      <c r="I611" s="6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>
      <c r="A612" s="1"/>
      <c r="B612" s="1"/>
      <c r="C612" s="2"/>
      <c r="D612" s="1"/>
      <c r="E612" s="1"/>
      <c r="F612" s="3"/>
      <c r="G612" s="4"/>
      <c r="H612" s="5"/>
      <c r="I612" s="6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>
      <c r="A613" s="1"/>
      <c r="B613" s="1"/>
      <c r="C613" s="2"/>
      <c r="D613" s="1"/>
      <c r="E613" s="1"/>
      <c r="F613" s="3"/>
      <c r="G613" s="4"/>
      <c r="H613" s="5"/>
      <c r="I613" s="6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>
      <c r="A614" s="1"/>
      <c r="B614" s="1"/>
      <c r="C614" s="2"/>
      <c r="D614" s="1"/>
      <c r="E614" s="1"/>
      <c r="F614" s="3"/>
      <c r="G614" s="4"/>
      <c r="H614" s="5"/>
      <c r="I614" s="6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>
      <c r="A615" s="1"/>
      <c r="B615" s="1"/>
      <c r="C615" s="2"/>
      <c r="D615" s="1"/>
      <c r="E615" s="1"/>
      <c r="F615" s="3"/>
      <c r="G615" s="4"/>
      <c r="H615" s="5"/>
      <c r="I615" s="6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>
      <c r="A616" s="1"/>
      <c r="B616" s="1"/>
      <c r="C616" s="2"/>
      <c r="D616" s="1"/>
      <c r="E616" s="1"/>
      <c r="F616" s="3"/>
      <c r="G616" s="4"/>
      <c r="H616" s="5"/>
      <c r="I616" s="6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>
      <c r="A617" s="1"/>
      <c r="B617" s="1"/>
      <c r="C617" s="2"/>
      <c r="D617" s="1"/>
      <c r="E617" s="1"/>
      <c r="F617" s="3"/>
      <c r="G617" s="4"/>
      <c r="H617" s="5"/>
      <c r="I617" s="6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>
      <c r="A618" s="1"/>
      <c r="B618" s="1"/>
      <c r="C618" s="2"/>
      <c r="D618" s="1"/>
      <c r="E618" s="1"/>
      <c r="F618" s="3"/>
      <c r="G618" s="4"/>
      <c r="H618" s="5"/>
      <c r="I618" s="6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>
      <c r="A619" s="1"/>
      <c r="B619" s="1"/>
      <c r="C619" s="2"/>
      <c r="D619" s="1"/>
      <c r="E619" s="1"/>
      <c r="F619" s="3"/>
      <c r="G619" s="4"/>
      <c r="H619" s="5"/>
      <c r="I619" s="6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>
      <c r="A620" s="1"/>
      <c r="B620" s="1"/>
      <c r="C620" s="2"/>
      <c r="D620" s="1"/>
      <c r="E620" s="1"/>
      <c r="F620" s="3"/>
      <c r="G620" s="4"/>
      <c r="H620" s="5"/>
      <c r="I620" s="6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>
      <c r="A621" s="1"/>
      <c r="B621" s="1"/>
      <c r="C621" s="2"/>
      <c r="D621" s="1"/>
      <c r="E621" s="1"/>
      <c r="F621" s="3"/>
      <c r="G621" s="4"/>
      <c r="H621" s="5"/>
      <c r="I621" s="6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>
      <c r="A622" s="1"/>
      <c r="B622" s="1"/>
      <c r="C622" s="2"/>
      <c r="D622" s="1"/>
      <c r="E622" s="1"/>
      <c r="F622" s="3"/>
      <c r="G622" s="4"/>
      <c r="H622" s="5"/>
      <c r="I622" s="6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>
      <c r="A623" s="1"/>
      <c r="B623" s="1"/>
      <c r="C623" s="2"/>
      <c r="D623" s="1"/>
      <c r="E623" s="1"/>
      <c r="F623" s="3"/>
      <c r="G623" s="4"/>
      <c r="H623" s="5"/>
      <c r="I623" s="6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>
      <c r="A624" s="1"/>
      <c r="B624" s="1"/>
      <c r="C624" s="2"/>
      <c r="D624" s="1"/>
      <c r="E624" s="1"/>
      <c r="F624" s="3"/>
      <c r="G624" s="4"/>
      <c r="H624" s="5"/>
      <c r="I624" s="6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>
      <c r="A625" s="1"/>
      <c r="B625" s="1"/>
      <c r="C625" s="2"/>
      <c r="D625" s="1"/>
      <c r="E625" s="1"/>
      <c r="F625" s="3"/>
      <c r="G625" s="4"/>
      <c r="H625" s="5"/>
      <c r="I625" s="6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>
      <c r="A626" s="1"/>
      <c r="B626" s="1"/>
      <c r="C626" s="2"/>
      <c r="D626" s="1"/>
      <c r="E626" s="1"/>
      <c r="F626" s="3"/>
      <c r="G626" s="4"/>
      <c r="H626" s="5"/>
      <c r="I626" s="6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>
      <c r="A627" s="1"/>
      <c r="B627" s="1"/>
      <c r="C627" s="2"/>
      <c r="D627" s="1"/>
      <c r="E627" s="1"/>
      <c r="F627" s="3"/>
      <c r="G627" s="4"/>
      <c r="H627" s="5"/>
      <c r="I627" s="6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>
      <c r="A628" s="1"/>
      <c r="B628" s="1"/>
      <c r="C628" s="2"/>
      <c r="D628" s="1"/>
      <c r="E628" s="1"/>
      <c r="F628" s="3"/>
      <c r="G628" s="4"/>
      <c r="H628" s="5"/>
      <c r="I628" s="6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>
      <c r="A629" s="1"/>
      <c r="B629" s="1"/>
      <c r="C629" s="2"/>
      <c r="D629" s="1"/>
      <c r="E629" s="1"/>
      <c r="F629" s="3"/>
      <c r="G629" s="4"/>
      <c r="H629" s="5"/>
      <c r="I629" s="6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>
      <c r="A630" s="1"/>
      <c r="B630" s="1"/>
      <c r="C630" s="2"/>
      <c r="D630" s="1"/>
      <c r="E630" s="1"/>
      <c r="F630" s="3"/>
      <c r="G630" s="4"/>
      <c r="H630" s="5"/>
      <c r="I630" s="6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>
      <c r="A631" s="1"/>
      <c r="B631" s="1"/>
      <c r="C631" s="2"/>
      <c r="D631" s="1"/>
      <c r="E631" s="1"/>
      <c r="F631" s="3"/>
      <c r="G631" s="4"/>
      <c r="H631" s="5"/>
      <c r="I631" s="6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>
      <c r="A632" s="1"/>
      <c r="B632" s="1"/>
      <c r="C632" s="2"/>
      <c r="D632" s="1"/>
      <c r="E632" s="1"/>
      <c r="F632" s="3"/>
      <c r="G632" s="4"/>
      <c r="H632" s="5"/>
      <c r="I632" s="6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>
      <c r="A633" s="1"/>
      <c r="B633" s="1"/>
      <c r="C633" s="2"/>
      <c r="D633" s="1"/>
      <c r="E633" s="1"/>
      <c r="F633" s="3"/>
      <c r="G633" s="4"/>
      <c r="H633" s="5"/>
      <c r="I633" s="6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>
      <c r="A634" s="1"/>
      <c r="B634" s="1"/>
      <c r="C634" s="2"/>
      <c r="D634" s="1"/>
      <c r="E634" s="1"/>
      <c r="F634" s="3"/>
      <c r="G634" s="4"/>
      <c r="H634" s="5"/>
      <c r="I634" s="6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>
      <c r="A635" s="1"/>
      <c r="B635" s="1"/>
      <c r="C635" s="2"/>
      <c r="D635" s="1"/>
      <c r="E635" s="1"/>
      <c r="F635" s="3"/>
      <c r="G635" s="4"/>
      <c r="H635" s="5"/>
      <c r="I635" s="6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>
      <c r="A636" s="1"/>
      <c r="B636" s="1"/>
      <c r="C636" s="2"/>
      <c r="D636" s="1"/>
      <c r="E636" s="1"/>
      <c r="F636" s="3"/>
      <c r="G636" s="4"/>
      <c r="H636" s="5"/>
      <c r="I636" s="6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>
      <c r="A637" s="1"/>
      <c r="B637" s="1"/>
      <c r="C637" s="2"/>
      <c r="D637" s="1"/>
      <c r="E637" s="1"/>
      <c r="F637" s="3"/>
      <c r="G637" s="4"/>
      <c r="H637" s="5"/>
      <c r="I637" s="6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>
      <c r="A638" s="1"/>
      <c r="B638" s="1"/>
      <c r="C638" s="2"/>
      <c r="D638" s="1"/>
      <c r="E638" s="1"/>
      <c r="F638" s="3"/>
      <c r="G638" s="4"/>
      <c r="H638" s="5"/>
      <c r="I638" s="6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>
      <c r="A639" s="1"/>
      <c r="B639" s="1"/>
      <c r="C639" s="2"/>
      <c r="D639" s="1"/>
      <c r="E639" s="1"/>
      <c r="F639" s="3"/>
      <c r="G639" s="4"/>
      <c r="H639" s="5"/>
      <c r="I639" s="6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>
      <c r="A640" s="1"/>
      <c r="B640" s="1"/>
      <c r="C640" s="2"/>
      <c r="D640" s="1"/>
      <c r="E640" s="1"/>
      <c r="F640" s="3"/>
      <c r="G640" s="4"/>
      <c r="H640" s="5"/>
      <c r="I640" s="6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>
      <c r="A641" s="1"/>
      <c r="B641" s="1"/>
      <c r="C641" s="2"/>
      <c r="D641" s="1"/>
      <c r="E641" s="1"/>
      <c r="F641" s="3"/>
      <c r="G641" s="4"/>
      <c r="H641" s="5"/>
      <c r="I641" s="6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>
      <c r="A642" s="1"/>
      <c r="B642" s="1"/>
      <c r="C642" s="2"/>
      <c r="D642" s="1"/>
      <c r="E642" s="1"/>
      <c r="F642" s="3"/>
      <c r="G642" s="4"/>
      <c r="H642" s="5"/>
      <c r="I642" s="6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>
      <c r="A643" s="1"/>
      <c r="B643" s="1"/>
      <c r="C643" s="2"/>
      <c r="D643" s="1"/>
      <c r="E643" s="1"/>
      <c r="F643" s="3"/>
      <c r="G643" s="4"/>
      <c r="H643" s="5"/>
      <c r="I643" s="6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>
      <c r="A644" s="1"/>
      <c r="B644" s="1"/>
      <c r="C644" s="2"/>
      <c r="D644" s="1"/>
      <c r="E644" s="1"/>
      <c r="F644" s="3"/>
      <c r="G644" s="4"/>
      <c r="H644" s="5"/>
      <c r="I644" s="6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>
      <c r="A645" s="1"/>
      <c r="B645" s="1"/>
      <c r="C645" s="2"/>
      <c r="D645" s="1"/>
      <c r="E645" s="1"/>
      <c r="F645" s="3"/>
      <c r="G645" s="4"/>
      <c r="H645" s="5"/>
      <c r="I645" s="6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>
      <c r="A646" s="1"/>
      <c r="B646" s="1"/>
      <c r="C646" s="2"/>
      <c r="D646" s="1"/>
      <c r="E646" s="1"/>
      <c r="F646" s="3"/>
      <c r="G646" s="4"/>
      <c r="H646" s="5"/>
      <c r="I646" s="6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>
      <c r="A647" s="1"/>
      <c r="B647" s="1"/>
      <c r="C647" s="2"/>
      <c r="D647" s="1"/>
      <c r="E647" s="1"/>
      <c r="F647" s="3"/>
      <c r="G647" s="4"/>
      <c r="H647" s="5"/>
      <c r="I647" s="6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>
      <c r="A648" s="1"/>
      <c r="B648" s="1"/>
      <c r="C648" s="2"/>
      <c r="D648" s="1"/>
      <c r="E648" s="1"/>
      <c r="F648" s="3"/>
      <c r="G648" s="4"/>
      <c r="H648" s="5"/>
      <c r="I648" s="6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>
      <c r="A649" s="1"/>
      <c r="B649" s="1"/>
      <c r="C649" s="2"/>
      <c r="D649" s="1"/>
      <c r="E649" s="1"/>
      <c r="F649" s="3"/>
      <c r="G649" s="4"/>
      <c r="H649" s="5"/>
      <c r="I649" s="6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>
      <c r="A650" s="1"/>
      <c r="B650" s="1"/>
      <c r="C650" s="2"/>
      <c r="D650" s="1"/>
      <c r="E650" s="1"/>
      <c r="F650" s="3"/>
      <c r="G650" s="4"/>
      <c r="H650" s="5"/>
      <c r="I650" s="6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>
      <c r="A651" s="1"/>
      <c r="B651" s="1"/>
      <c r="C651" s="2"/>
      <c r="D651" s="1"/>
      <c r="E651" s="1"/>
      <c r="F651" s="3"/>
      <c r="G651" s="4"/>
      <c r="H651" s="5"/>
      <c r="I651" s="6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>
      <c r="A652" s="1"/>
      <c r="B652" s="1"/>
      <c r="C652" s="2"/>
      <c r="D652" s="1"/>
      <c r="E652" s="1"/>
      <c r="F652" s="3"/>
      <c r="G652" s="4"/>
      <c r="H652" s="5"/>
      <c r="I652" s="6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>
      <c r="A653" s="1"/>
      <c r="B653" s="1"/>
      <c r="C653" s="2"/>
      <c r="D653" s="1"/>
      <c r="E653" s="1"/>
      <c r="F653" s="3"/>
      <c r="G653" s="4"/>
      <c r="H653" s="5"/>
      <c r="I653" s="6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>
      <c r="A654" s="1"/>
      <c r="B654" s="1"/>
      <c r="C654" s="2"/>
      <c r="D654" s="1"/>
      <c r="E654" s="1"/>
      <c r="F654" s="3"/>
      <c r="G654" s="4"/>
      <c r="H654" s="5"/>
      <c r="I654" s="6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>
      <c r="A655" s="1"/>
      <c r="B655" s="1"/>
      <c r="C655" s="2"/>
      <c r="D655" s="1"/>
      <c r="E655" s="1"/>
      <c r="F655" s="3"/>
      <c r="G655" s="4"/>
      <c r="H655" s="5"/>
      <c r="I655" s="6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>
      <c r="A656" s="1"/>
      <c r="B656" s="1"/>
      <c r="C656" s="2"/>
      <c r="D656" s="1"/>
      <c r="E656" s="1"/>
      <c r="F656" s="3"/>
      <c r="G656" s="4"/>
      <c r="H656" s="5"/>
      <c r="I656" s="6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>
      <c r="A657" s="1"/>
      <c r="B657" s="1"/>
      <c r="C657" s="2"/>
      <c r="D657" s="1"/>
      <c r="E657" s="1"/>
      <c r="F657" s="3"/>
      <c r="G657" s="4"/>
      <c r="H657" s="5"/>
      <c r="I657" s="6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>
      <c r="A658" s="1"/>
      <c r="B658" s="1"/>
      <c r="C658" s="2"/>
      <c r="D658" s="1"/>
      <c r="E658" s="1"/>
      <c r="F658" s="3"/>
      <c r="G658" s="4"/>
      <c r="H658" s="5"/>
      <c r="I658" s="6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>
      <c r="A659" s="1"/>
      <c r="B659" s="1"/>
      <c r="C659" s="2"/>
      <c r="D659" s="1"/>
      <c r="E659" s="1"/>
      <c r="F659" s="3"/>
      <c r="G659" s="4"/>
      <c r="H659" s="5"/>
      <c r="I659" s="6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>
      <c r="A660" s="1"/>
      <c r="B660" s="1"/>
      <c r="C660" s="2"/>
      <c r="D660" s="1"/>
      <c r="E660" s="1"/>
      <c r="F660" s="3"/>
      <c r="G660" s="4"/>
      <c r="H660" s="5"/>
      <c r="I660" s="6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>
      <c r="A661" s="1"/>
      <c r="B661" s="1"/>
      <c r="C661" s="2"/>
      <c r="D661" s="1"/>
      <c r="E661" s="1"/>
      <c r="F661" s="3"/>
      <c r="G661" s="4"/>
      <c r="H661" s="5"/>
      <c r="I661" s="6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>
      <c r="A662" s="1"/>
      <c r="B662" s="1"/>
      <c r="C662" s="2"/>
      <c r="D662" s="1"/>
      <c r="E662" s="1"/>
      <c r="F662" s="3"/>
      <c r="G662" s="4"/>
      <c r="H662" s="5"/>
      <c r="I662" s="6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>
      <c r="A663" s="1"/>
      <c r="B663" s="1"/>
      <c r="C663" s="2"/>
      <c r="D663" s="1"/>
      <c r="E663" s="1"/>
      <c r="F663" s="3"/>
      <c r="G663" s="4"/>
      <c r="H663" s="5"/>
      <c r="I663" s="6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>
      <c r="A664" s="1"/>
      <c r="B664" s="1"/>
      <c r="C664" s="2"/>
      <c r="D664" s="1"/>
      <c r="E664" s="1"/>
      <c r="F664" s="3"/>
      <c r="G664" s="4"/>
      <c r="H664" s="5"/>
      <c r="I664" s="6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>
      <c r="A665" s="1"/>
      <c r="B665" s="1"/>
      <c r="C665" s="2"/>
      <c r="D665" s="1"/>
      <c r="E665" s="1"/>
      <c r="F665" s="3"/>
      <c r="G665" s="4"/>
      <c r="H665" s="5"/>
      <c r="I665" s="6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>
      <c r="A666" s="1"/>
      <c r="B666" s="1"/>
      <c r="C666" s="2"/>
      <c r="D666" s="1"/>
      <c r="E666" s="1"/>
      <c r="F666" s="3"/>
      <c r="G666" s="4"/>
      <c r="H666" s="5"/>
      <c r="I666" s="6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>
      <c r="A667" s="1"/>
      <c r="B667" s="1"/>
      <c r="C667" s="2"/>
      <c r="D667" s="1"/>
      <c r="E667" s="1"/>
      <c r="F667" s="3"/>
      <c r="G667" s="4"/>
      <c r="H667" s="5"/>
      <c r="I667" s="6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>
      <c r="A668" s="1"/>
      <c r="B668" s="1"/>
      <c r="C668" s="2"/>
      <c r="D668" s="1"/>
      <c r="E668" s="1"/>
      <c r="F668" s="3"/>
      <c r="G668" s="4"/>
      <c r="H668" s="5"/>
      <c r="I668" s="6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>
      <c r="A669" s="1"/>
      <c r="B669" s="1"/>
      <c r="C669" s="2"/>
      <c r="D669" s="1"/>
      <c r="E669" s="1"/>
      <c r="F669" s="3"/>
      <c r="G669" s="4"/>
      <c r="H669" s="5"/>
      <c r="I669" s="6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>
      <c r="A670" s="1"/>
      <c r="B670" s="1"/>
      <c r="C670" s="2"/>
      <c r="D670" s="1"/>
      <c r="E670" s="1"/>
      <c r="F670" s="3"/>
      <c r="G670" s="4"/>
      <c r="H670" s="5"/>
      <c r="I670" s="6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>
      <c r="A671" s="1"/>
      <c r="B671" s="1"/>
      <c r="C671" s="2"/>
      <c r="D671" s="1"/>
      <c r="E671" s="1"/>
      <c r="F671" s="3"/>
      <c r="G671" s="4"/>
      <c r="H671" s="5"/>
      <c r="I671" s="6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>
      <c r="A672" s="1"/>
      <c r="B672" s="1"/>
      <c r="C672" s="2"/>
      <c r="D672" s="1"/>
      <c r="E672" s="1"/>
      <c r="F672" s="3"/>
      <c r="G672" s="4"/>
      <c r="H672" s="5"/>
      <c r="I672" s="6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>
      <c r="A673" s="1"/>
      <c r="B673" s="1"/>
      <c r="C673" s="2"/>
      <c r="D673" s="1"/>
      <c r="E673" s="1"/>
      <c r="F673" s="3"/>
      <c r="G673" s="4"/>
      <c r="H673" s="5"/>
      <c r="I673" s="6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>
      <c r="A674" s="1"/>
      <c r="B674" s="1"/>
      <c r="C674" s="2"/>
      <c r="D674" s="1"/>
      <c r="E674" s="1"/>
      <c r="F674" s="3"/>
      <c r="G674" s="4"/>
      <c r="H674" s="5"/>
      <c r="I674" s="6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>
      <c r="A675" s="1"/>
      <c r="B675" s="1"/>
      <c r="C675" s="2"/>
      <c r="D675" s="1"/>
      <c r="E675" s="1"/>
      <c r="F675" s="3"/>
      <c r="G675" s="4"/>
      <c r="H675" s="5"/>
      <c r="I675" s="6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>
      <c r="A676" s="1"/>
      <c r="B676" s="1"/>
      <c r="C676" s="2"/>
      <c r="D676" s="1"/>
      <c r="E676" s="1"/>
      <c r="F676" s="3"/>
      <c r="G676" s="4"/>
      <c r="H676" s="5"/>
      <c r="I676" s="6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>
      <c r="A677" s="1"/>
      <c r="B677" s="1"/>
      <c r="C677" s="2"/>
      <c r="D677" s="1"/>
      <c r="E677" s="1"/>
      <c r="F677" s="3"/>
      <c r="G677" s="4"/>
      <c r="H677" s="5"/>
      <c r="I677" s="6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>
      <c r="A678" s="1"/>
      <c r="B678" s="1"/>
      <c r="C678" s="2"/>
      <c r="D678" s="1"/>
      <c r="E678" s="1"/>
      <c r="F678" s="3"/>
      <c r="G678" s="4"/>
      <c r="H678" s="5"/>
      <c r="I678" s="6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>
      <c r="A679" s="1"/>
      <c r="B679" s="1"/>
      <c r="C679" s="2"/>
      <c r="D679" s="1"/>
      <c r="E679" s="1"/>
      <c r="F679" s="3"/>
      <c r="G679" s="4"/>
      <c r="H679" s="5"/>
      <c r="I679" s="6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>
      <c r="A680" s="1"/>
      <c r="B680" s="1"/>
      <c r="C680" s="2"/>
      <c r="D680" s="1"/>
      <c r="E680" s="1"/>
      <c r="F680" s="3"/>
      <c r="G680" s="4"/>
      <c r="H680" s="5"/>
      <c r="I680" s="6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>
      <c r="A681" s="1"/>
      <c r="B681" s="1"/>
      <c r="C681" s="2"/>
      <c r="D681" s="1"/>
      <c r="E681" s="1"/>
      <c r="F681" s="3"/>
      <c r="G681" s="4"/>
      <c r="H681" s="5"/>
      <c r="I681" s="6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>
      <c r="A682" s="1"/>
      <c r="B682" s="1"/>
      <c r="C682" s="2"/>
      <c r="D682" s="1"/>
      <c r="E682" s="1"/>
      <c r="F682" s="3"/>
      <c r="G682" s="4"/>
      <c r="H682" s="5"/>
      <c r="I682" s="6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>
      <c r="A683" s="1"/>
      <c r="B683" s="1"/>
      <c r="C683" s="2"/>
      <c r="D683" s="1"/>
      <c r="E683" s="1"/>
      <c r="F683" s="3"/>
      <c r="G683" s="4"/>
      <c r="H683" s="5"/>
      <c r="I683" s="6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>
      <c r="A684" s="1"/>
      <c r="B684" s="1"/>
      <c r="C684" s="2"/>
      <c r="D684" s="1"/>
      <c r="E684" s="1"/>
      <c r="F684" s="3"/>
      <c r="G684" s="4"/>
      <c r="H684" s="5"/>
      <c r="I684" s="6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>
      <c r="A685" s="1"/>
      <c r="B685" s="1"/>
      <c r="C685" s="2"/>
      <c r="D685" s="1"/>
      <c r="E685" s="1"/>
      <c r="F685" s="3"/>
      <c r="G685" s="4"/>
      <c r="H685" s="5"/>
      <c r="I685" s="6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>
      <c r="A686" s="1"/>
      <c r="B686" s="1"/>
      <c r="C686" s="2"/>
      <c r="D686" s="1"/>
      <c r="E686" s="1"/>
      <c r="F686" s="3"/>
      <c r="G686" s="4"/>
      <c r="H686" s="5"/>
      <c r="I686" s="6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>
      <c r="A687" s="1"/>
      <c r="B687" s="1"/>
      <c r="C687" s="2"/>
      <c r="D687" s="1"/>
      <c r="E687" s="1"/>
      <c r="F687" s="3"/>
      <c r="G687" s="4"/>
      <c r="H687" s="5"/>
      <c r="I687" s="6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>
      <c r="A688" s="1"/>
      <c r="B688" s="1"/>
      <c r="C688" s="2"/>
      <c r="D688" s="1"/>
      <c r="E688" s="1"/>
      <c r="F688" s="3"/>
      <c r="G688" s="4"/>
      <c r="H688" s="5"/>
      <c r="I688" s="6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>
      <c r="A689" s="1"/>
      <c r="B689" s="1"/>
      <c r="C689" s="2"/>
      <c r="D689" s="1"/>
      <c r="E689" s="1"/>
      <c r="F689" s="3"/>
      <c r="G689" s="4"/>
      <c r="H689" s="5"/>
      <c r="I689" s="6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>
      <c r="A690" s="1"/>
      <c r="B690" s="1"/>
      <c r="C690" s="2"/>
      <c r="D690" s="1"/>
      <c r="E690" s="1"/>
      <c r="F690" s="3"/>
      <c r="G690" s="4"/>
      <c r="H690" s="5"/>
      <c r="I690" s="6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>
      <c r="A691" s="1"/>
      <c r="B691" s="1"/>
      <c r="C691" s="2"/>
      <c r="D691" s="1"/>
      <c r="E691" s="1"/>
      <c r="F691" s="3"/>
      <c r="G691" s="4"/>
      <c r="H691" s="5"/>
      <c r="I691" s="6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>
      <c r="A692" s="1"/>
      <c r="B692" s="1"/>
      <c r="C692" s="2"/>
      <c r="D692" s="1"/>
      <c r="E692" s="1"/>
      <c r="F692" s="3"/>
      <c r="G692" s="4"/>
      <c r="H692" s="5"/>
      <c r="I692" s="6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>
      <c r="A693" s="1"/>
      <c r="B693" s="1"/>
      <c r="C693" s="2"/>
      <c r="D693" s="1"/>
      <c r="E693" s="1"/>
      <c r="F693" s="3"/>
      <c r="G693" s="4"/>
      <c r="H693" s="5"/>
      <c r="I693" s="6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>
      <c r="A694" s="1"/>
      <c r="B694" s="1"/>
      <c r="C694" s="2"/>
      <c r="D694" s="1"/>
      <c r="E694" s="1"/>
      <c r="F694" s="3"/>
      <c r="G694" s="4"/>
      <c r="H694" s="5"/>
      <c r="I694" s="6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>
      <c r="A695" s="1"/>
      <c r="B695" s="1"/>
      <c r="C695" s="2"/>
      <c r="D695" s="1"/>
      <c r="E695" s="1"/>
      <c r="F695" s="3"/>
      <c r="G695" s="4"/>
      <c r="H695" s="5"/>
      <c r="I695" s="6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>
      <c r="A696" s="1"/>
      <c r="B696" s="1"/>
      <c r="C696" s="2"/>
      <c r="D696" s="1"/>
      <c r="E696" s="1"/>
      <c r="F696" s="3"/>
      <c r="G696" s="4"/>
      <c r="H696" s="5"/>
      <c r="I696" s="6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>
      <c r="A697" s="1"/>
      <c r="B697" s="1"/>
      <c r="C697" s="2"/>
      <c r="D697" s="1"/>
      <c r="E697" s="1"/>
      <c r="F697" s="3"/>
      <c r="G697" s="4"/>
      <c r="H697" s="5"/>
      <c r="I697" s="6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>
      <c r="A698" s="1"/>
      <c r="B698" s="1"/>
      <c r="C698" s="2"/>
      <c r="D698" s="1"/>
      <c r="E698" s="1"/>
      <c r="F698" s="3"/>
      <c r="G698" s="4"/>
      <c r="H698" s="5"/>
      <c r="I698" s="6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>
      <c r="A699" s="1"/>
      <c r="B699" s="1"/>
      <c r="C699" s="2"/>
      <c r="D699" s="1"/>
      <c r="E699" s="1"/>
      <c r="F699" s="3"/>
      <c r="G699" s="4"/>
      <c r="H699" s="5"/>
      <c r="I699" s="6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>
      <c r="A700" s="1"/>
      <c r="B700" s="1"/>
      <c r="C700" s="2"/>
      <c r="D700" s="1"/>
      <c r="E700" s="1"/>
      <c r="F700" s="3"/>
      <c r="G700" s="4"/>
      <c r="H700" s="5"/>
      <c r="I700" s="6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>
      <c r="A701" s="1"/>
      <c r="B701" s="1"/>
      <c r="C701" s="2"/>
      <c r="D701" s="1"/>
      <c r="E701" s="1"/>
      <c r="F701" s="3"/>
      <c r="G701" s="4"/>
      <c r="H701" s="5"/>
      <c r="I701" s="6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>
      <c r="A702" s="1"/>
      <c r="B702" s="1"/>
      <c r="C702" s="2"/>
      <c r="D702" s="1"/>
      <c r="E702" s="1"/>
      <c r="F702" s="3"/>
      <c r="G702" s="4"/>
      <c r="H702" s="5"/>
      <c r="I702" s="6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>
      <c r="A703" s="1"/>
      <c r="B703" s="1"/>
      <c r="C703" s="2"/>
      <c r="D703" s="1"/>
      <c r="E703" s="1"/>
      <c r="F703" s="3"/>
      <c r="G703" s="4"/>
      <c r="H703" s="5"/>
      <c r="I703" s="6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>
      <c r="A704" s="1"/>
      <c r="B704" s="1"/>
      <c r="C704" s="2"/>
      <c r="D704" s="1"/>
      <c r="E704" s="1"/>
      <c r="F704" s="3"/>
      <c r="G704" s="4"/>
      <c r="H704" s="5"/>
      <c r="I704" s="6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>
      <c r="A705" s="1"/>
      <c r="B705" s="1"/>
      <c r="C705" s="2"/>
      <c r="D705" s="1"/>
      <c r="E705" s="1"/>
      <c r="F705" s="3"/>
      <c r="G705" s="4"/>
      <c r="H705" s="5"/>
      <c r="I705" s="6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>
      <c r="A706" s="1"/>
      <c r="B706" s="1"/>
      <c r="C706" s="2"/>
      <c r="D706" s="1"/>
      <c r="E706" s="1"/>
      <c r="F706" s="3"/>
      <c r="G706" s="4"/>
      <c r="H706" s="5"/>
      <c r="I706" s="6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>
      <c r="A707" s="1"/>
      <c r="B707" s="1"/>
      <c r="C707" s="2"/>
      <c r="D707" s="1"/>
      <c r="E707" s="1"/>
      <c r="F707" s="3"/>
      <c r="G707" s="4"/>
      <c r="H707" s="5"/>
      <c r="I707" s="6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>
      <c r="A708" s="1"/>
      <c r="B708" s="1"/>
      <c r="C708" s="2"/>
      <c r="D708" s="1"/>
      <c r="E708" s="1"/>
      <c r="F708" s="3"/>
      <c r="G708" s="4"/>
      <c r="H708" s="5"/>
      <c r="I708" s="6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>
      <c r="A709" s="1"/>
      <c r="B709" s="1"/>
      <c r="C709" s="2"/>
      <c r="D709" s="1"/>
      <c r="E709" s="1"/>
      <c r="F709" s="3"/>
      <c r="G709" s="4"/>
      <c r="H709" s="5"/>
      <c r="I709" s="6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>
      <c r="A710" s="1"/>
      <c r="B710" s="1"/>
      <c r="C710" s="2"/>
      <c r="D710" s="1"/>
      <c r="E710" s="1"/>
      <c r="F710" s="3"/>
      <c r="G710" s="4"/>
      <c r="H710" s="5"/>
      <c r="I710" s="6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>
      <c r="A711" s="1"/>
      <c r="B711" s="1"/>
      <c r="C711" s="2"/>
      <c r="D711" s="1"/>
      <c r="E711" s="1"/>
      <c r="F711" s="3"/>
      <c r="G711" s="4"/>
      <c r="H711" s="5"/>
      <c r="I711" s="6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>
      <c r="A712" s="1"/>
      <c r="B712" s="1"/>
      <c r="C712" s="2"/>
      <c r="D712" s="1"/>
      <c r="E712" s="1"/>
      <c r="F712" s="3"/>
      <c r="G712" s="4"/>
      <c r="H712" s="5"/>
      <c r="I712" s="6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>
      <c r="A713" s="1"/>
      <c r="B713" s="1"/>
      <c r="C713" s="2"/>
      <c r="D713" s="1"/>
      <c r="E713" s="1"/>
      <c r="F713" s="3"/>
      <c r="G713" s="4"/>
      <c r="H713" s="5"/>
      <c r="I713" s="6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>
      <c r="A714" s="1"/>
      <c r="B714" s="1"/>
      <c r="C714" s="2"/>
      <c r="D714" s="1"/>
      <c r="E714" s="1"/>
      <c r="F714" s="3"/>
      <c r="G714" s="4"/>
      <c r="H714" s="5"/>
      <c r="I714" s="6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>
      <c r="A715" s="1"/>
      <c r="B715" s="1"/>
      <c r="C715" s="2"/>
      <c r="D715" s="1"/>
      <c r="E715" s="1"/>
      <c r="F715" s="3"/>
      <c r="G715" s="4"/>
      <c r="H715" s="5"/>
      <c r="I715" s="6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>
      <c r="A716" s="1"/>
      <c r="B716" s="1"/>
      <c r="C716" s="2"/>
      <c r="D716" s="1"/>
      <c r="E716" s="1"/>
      <c r="F716" s="3"/>
      <c r="G716" s="4"/>
      <c r="H716" s="5"/>
      <c r="I716" s="6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>
      <c r="A717" s="1"/>
      <c r="B717" s="1"/>
      <c r="C717" s="2"/>
      <c r="D717" s="1"/>
      <c r="E717" s="1"/>
      <c r="F717" s="3"/>
      <c r="G717" s="4"/>
      <c r="H717" s="5"/>
      <c r="I717" s="6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>
      <c r="A718" s="1"/>
      <c r="B718" s="1"/>
      <c r="C718" s="2"/>
      <c r="D718" s="1"/>
      <c r="E718" s="1"/>
      <c r="F718" s="3"/>
      <c r="G718" s="4"/>
      <c r="H718" s="5"/>
      <c r="I718" s="6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>
      <c r="A719" s="1"/>
      <c r="B719" s="1"/>
      <c r="C719" s="2"/>
      <c r="D719" s="1"/>
      <c r="E719" s="1"/>
      <c r="F719" s="3"/>
      <c r="G719" s="4"/>
      <c r="H719" s="5"/>
      <c r="I719" s="6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>
      <c r="A720" s="1"/>
      <c r="B720" s="1"/>
      <c r="C720" s="2"/>
      <c r="D720" s="1"/>
      <c r="E720" s="1"/>
      <c r="F720" s="3"/>
      <c r="G720" s="4"/>
      <c r="H720" s="5"/>
      <c r="I720" s="6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>
      <c r="A721" s="1"/>
      <c r="B721" s="1"/>
      <c r="C721" s="2"/>
      <c r="D721" s="1"/>
      <c r="E721" s="1"/>
      <c r="F721" s="3"/>
      <c r="G721" s="4"/>
      <c r="H721" s="5"/>
      <c r="I721" s="6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>
      <c r="A722" s="1"/>
      <c r="B722" s="1"/>
      <c r="C722" s="2"/>
      <c r="D722" s="1"/>
      <c r="E722" s="1"/>
      <c r="F722" s="3"/>
      <c r="G722" s="4"/>
      <c r="H722" s="5"/>
      <c r="I722" s="6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>
      <c r="A723" s="1"/>
      <c r="B723" s="1"/>
      <c r="C723" s="2"/>
      <c r="D723" s="1"/>
      <c r="E723" s="1"/>
      <c r="F723" s="3"/>
      <c r="G723" s="4"/>
      <c r="H723" s="5"/>
      <c r="I723" s="6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>
      <c r="A724" s="1"/>
      <c r="B724" s="1"/>
      <c r="C724" s="2"/>
      <c r="D724" s="1"/>
      <c r="E724" s="1"/>
      <c r="F724" s="3"/>
      <c r="G724" s="4"/>
      <c r="H724" s="5"/>
      <c r="I724" s="6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>
      <c r="A725" s="1"/>
      <c r="B725" s="1"/>
      <c r="C725" s="2"/>
      <c r="D725" s="1"/>
      <c r="E725" s="1"/>
      <c r="F725" s="3"/>
      <c r="G725" s="4"/>
      <c r="H725" s="5"/>
      <c r="I725" s="6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>
      <c r="A726" s="1"/>
      <c r="B726" s="1"/>
      <c r="C726" s="2"/>
      <c r="D726" s="1"/>
      <c r="E726" s="1"/>
      <c r="F726" s="3"/>
      <c r="G726" s="4"/>
      <c r="H726" s="5"/>
      <c r="I726" s="6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>
      <c r="A727" s="1"/>
      <c r="B727" s="1"/>
      <c r="C727" s="2"/>
      <c r="D727" s="1"/>
      <c r="E727" s="1"/>
      <c r="F727" s="3"/>
      <c r="G727" s="4"/>
      <c r="H727" s="5"/>
      <c r="I727" s="6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>
      <c r="A728" s="1"/>
      <c r="B728" s="1"/>
      <c r="C728" s="2"/>
      <c r="D728" s="1"/>
      <c r="E728" s="1"/>
      <c r="F728" s="3"/>
      <c r="G728" s="4"/>
      <c r="H728" s="5"/>
      <c r="I728" s="6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>
      <c r="A729" s="1"/>
      <c r="B729" s="1"/>
      <c r="C729" s="2"/>
      <c r="D729" s="1"/>
      <c r="E729" s="1"/>
      <c r="F729" s="3"/>
      <c r="G729" s="4"/>
      <c r="H729" s="5"/>
      <c r="I729" s="6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>
      <c r="A730" s="1"/>
      <c r="B730" s="1"/>
      <c r="C730" s="2"/>
      <c r="D730" s="1"/>
      <c r="E730" s="1"/>
      <c r="F730" s="3"/>
      <c r="G730" s="4"/>
      <c r="H730" s="5"/>
      <c r="I730" s="6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>
      <c r="A731" s="1"/>
      <c r="B731" s="1"/>
      <c r="C731" s="2"/>
      <c r="D731" s="1"/>
      <c r="E731" s="1"/>
      <c r="F731" s="3"/>
      <c r="G731" s="4"/>
      <c r="H731" s="5"/>
      <c r="I731" s="6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>
      <c r="A732" s="1"/>
      <c r="B732" s="1"/>
      <c r="C732" s="2"/>
      <c r="D732" s="1"/>
      <c r="E732" s="1"/>
      <c r="F732" s="3"/>
      <c r="G732" s="4"/>
      <c r="H732" s="5"/>
      <c r="I732" s="6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>
      <c r="A733" s="1"/>
      <c r="B733" s="1"/>
      <c r="C733" s="2"/>
      <c r="D733" s="1"/>
      <c r="E733" s="1"/>
      <c r="F733" s="3"/>
      <c r="G733" s="4"/>
      <c r="H733" s="5"/>
      <c r="I733" s="6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>
      <c r="A734" s="1"/>
      <c r="B734" s="1"/>
      <c r="C734" s="2"/>
      <c r="D734" s="1"/>
      <c r="E734" s="1"/>
      <c r="F734" s="3"/>
      <c r="G734" s="4"/>
      <c r="H734" s="5"/>
      <c r="I734" s="6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>
      <c r="A735" s="1"/>
      <c r="B735" s="1"/>
      <c r="C735" s="2"/>
      <c r="D735" s="1"/>
      <c r="E735" s="1"/>
      <c r="F735" s="3"/>
      <c r="G735" s="4"/>
      <c r="H735" s="5"/>
      <c r="I735" s="6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>
      <c r="A736" s="1"/>
      <c r="B736" s="1"/>
      <c r="C736" s="2"/>
      <c r="D736" s="1"/>
      <c r="E736" s="1"/>
      <c r="F736" s="3"/>
      <c r="G736" s="4"/>
      <c r="H736" s="5"/>
      <c r="I736" s="6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>
      <c r="A737" s="1"/>
      <c r="B737" s="1"/>
      <c r="C737" s="2"/>
      <c r="D737" s="1"/>
      <c r="E737" s="1"/>
      <c r="F737" s="3"/>
      <c r="G737" s="4"/>
      <c r="H737" s="5"/>
      <c r="I737" s="6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>
      <c r="A738" s="1"/>
      <c r="B738" s="1"/>
      <c r="C738" s="2"/>
      <c r="D738" s="1"/>
      <c r="E738" s="1"/>
      <c r="F738" s="3"/>
      <c r="G738" s="4"/>
      <c r="H738" s="5"/>
      <c r="I738" s="6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>
      <c r="A739" s="1"/>
      <c r="B739" s="1"/>
      <c r="C739" s="2"/>
      <c r="D739" s="1"/>
      <c r="E739" s="1"/>
      <c r="F739" s="3"/>
      <c r="G739" s="4"/>
      <c r="H739" s="5"/>
      <c r="I739" s="6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>
      <c r="A740" s="1"/>
      <c r="B740" s="1"/>
      <c r="C740" s="2"/>
      <c r="D740" s="1"/>
      <c r="E740" s="1"/>
      <c r="F740" s="3"/>
      <c r="G740" s="4"/>
      <c r="H740" s="5"/>
      <c r="I740" s="6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>
      <c r="A741" s="1"/>
      <c r="B741" s="1"/>
      <c r="C741" s="2"/>
      <c r="D741" s="1"/>
      <c r="E741" s="1"/>
      <c r="F741" s="3"/>
      <c r="G741" s="4"/>
      <c r="H741" s="5"/>
      <c r="I741" s="6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>
      <c r="A742" s="1"/>
      <c r="B742" s="1"/>
      <c r="C742" s="2"/>
      <c r="D742" s="1"/>
      <c r="E742" s="1"/>
      <c r="F742" s="3"/>
      <c r="G742" s="4"/>
      <c r="H742" s="5"/>
      <c r="I742" s="6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>
      <c r="A743" s="1"/>
      <c r="B743" s="1"/>
      <c r="C743" s="2"/>
      <c r="D743" s="1"/>
      <c r="E743" s="1"/>
      <c r="F743" s="3"/>
      <c r="G743" s="4"/>
      <c r="H743" s="5"/>
      <c r="I743" s="6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>
      <c r="A744" s="1"/>
      <c r="B744" s="1"/>
      <c r="C744" s="2"/>
      <c r="D744" s="1"/>
      <c r="E744" s="1"/>
      <c r="F744" s="3"/>
      <c r="G744" s="4"/>
      <c r="H744" s="5"/>
      <c r="I744" s="6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>
      <c r="A745" s="1"/>
      <c r="B745" s="1"/>
      <c r="C745" s="2"/>
      <c r="D745" s="1"/>
      <c r="E745" s="1"/>
      <c r="F745" s="3"/>
      <c r="G745" s="4"/>
      <c r="H745" s="5"/>
      <c r="I745" s="6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>
      <c r="A746" s="1"/>
      <c r="B746" s="1"/>
      <c r="C746" s="2"/>
      <c r="D746" s="1"/>
      <c r="E746" s="1"/>
      <c r="F746" s="3"/>
      <c r="G746" s="4"/>
      <c r="H746" s="5"/>
      <c r="I746" s="6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>
      <c r="A747" s="1"/>
      <c r="B747" s="1"/>
      <c r="C747" s="2"/>
      <c r="D747" s="1"/>
      <c r="E747" s="1"/>
      <c r="F747" s="3"/>
      <c r="G747" s="4"/>
      <c r="H747" s="5"/>
      <c r="I747" s="6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>
      <c r="A748" s="1"/>
      <c r="B748" s="1"/>
      <c r="C748" s="2"/>
      <c r="D748" s="1"/>
      <c r="E748" s="1"/>
      <c r="F748" s="3"/>
      <c r="G748" s="4"/>
      <c r="H748" s="5"/>
      <c r="I748" s="6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>
      <c r="A749" s="1"/>
      <c r="B749" s="1"/>
      <c r="C749" s="2"/>
      <c r="D749" s="1"/>
      <c r="E749" s="1"/>
      <c r="F749" s="3"/>
      <c r="G749" s="4"/>
      <c r="H749" s="5"/>
      <c r="I749" s="6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>
      <c r="A750" s="1"/>
      <c r="B750" s="1"/>
      <c r="C750" s="2"/>
      <c r="D750" s="1"/>
      <c r="E750" s="1"/>
      <c r="F750" s="3"/>
      <c r="G750" s="4"/>
      <c r="H750" s="5"/>
      <c r="I750" s="6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>
      <c r="A751" s="1"/>
      <c r="B751" s="1"/>
      <c r="C751" s="2"/>
      <c r="D751" s="1"/>
      <c r="E751" s="1"/>
      <c r="F751" s="3"/>
      <c r="G751" s="4"/>
      <c r="H751" s="5"/>
      <c r="I751" s="6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>
      <c r="A752" s="1"/>
      <c r="B752" s="1"/>
      <c r="C752" s="2"/>
      <c r="D752" s="1"/>
      <c r="E752" s="1"/>
      <c r="F752" s="3"/>
      <c r="G752" s="4"/>
      <c r="H752" s="5"/>
      <c r="I752" s="6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>
      <c r="A753" s="1"/>
      <c r="B753" s="1"/>
      <c r="C753" s="2"/>
      <c r="D753" s="1"/>
      <c r="E753" s="1"/>
      <c r="F753" s="3"/>
      <c r="G753" s="4"/>
      <c r="H753" s="5"/>
      <c r="I753" s="6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>
      <c r="A754" s="1"/>
      <c r="B754" s="1"/>
      <c r="C754" s="2"/>
      <c r="D754" s="1"/>
      <c r="E754" s="1"/>
      <c r="F754" s="3"/>
      <c r="G754" s="4"/>
      <c r="H754" s="5"/>
      <c r="I754" s="6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>
      <c r="A755" s="1"/>
      <c r="B755" s="1"/>
      <c r="C755" s="2"/>
      <c r="D755" s="1"/>
      <c r="E755" s="1"/>
      <c r="F755" s="3"/>
      <c r="G755" s="4"/>
      <c r="H755" s="5"/>
      <c r="I755" s="6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>
      <c r="A756" s="1"/>
      <c r="B756" s="1"/>
      <c r="C756" s="2"/>
      <c r="D756" s="1"/>
      <c r="E756" s="1"/>
      <c r="F756" s="3"/>
      <c r="G756" s="4"/>
      <c r="H756" s="5"/>
      <c r="I756" s="6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>
      <c r="A757" s="1"/>
      <c r="B757" s="1"/>
      <c r="C757" s="2"/>
      <c r="D757" s="1"/>
      <c r="E757" s="1"/>
      <c r="F757" s="3"/>
      <c r="G757" s="4"/>
      <c r="H757" s="5"/>
      <c r="I757" s="6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>
      <c r="A758" s="1"/>
      <c r="B758" s="1"/>
      <c r="C758" s="2"/>
      <c r="D758" s="1"/>
      <c r="E758" s="1"/>
      <c r="F758" s="3"/>
      <c r="G758" s="4"/>
      <c r="H758" s="5"/>
      <c r="I758" s="6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>
      <c r="A759" s="1"/>
      <c r="B759" s="1"/>
      <c r="C759" s="2"/>
      <c r="D759" s="1"/>
      <c r="E759" s="1"/>
      <c r="F759" s="3"/>
      <c r="G759" s="4"/>
      <c r="H759" s="5"/>
      <c r="I759" s="6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>
      <c r="A760" s="1"/>
      <c r="B760" s="1"/>
      <c r="C760" s="2"/>
      <c r="D760" s="1"/>
      <c r="E760" s="1"/>
      <c r="F760" s="3"/>
      <c r="G760" s="4"/>
      <c r="H760" s="5"/>
      <c r="I760" s="6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>
      <c r="A761" s="1"/>
      <c r="B761" s="1"/>
      <c r="C761" s="2"/>
      <c r="D761" s="1"/>
      <c r="E761" s="1"/>
      <c r="F761" s="3"/>
      <c r="G761" s="4"/>
      <c r="H761" s="5"/>
      <c r="I761" s="6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>
      <c r="A762" s="1"/>
      <c r="B762" s="1"/>
      <c r="C762" s="2"/>
      <c r="D762" s="1"/>
      <c r="E762" s="1"/>
      <c r="F762" s="3"/>
      <c r="G762" s="4"/>
      <c r="H762" s="5"/>
      <c r="I762" s="6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>
      <c r="A763" s="1"/>
      <c r="B763" s="1"/>
      <c r="C763" s="2"/>
      <c r="D763" s="1"/>
      <c r="E763" s="1"/>
      <c r="F763" s="3"/>
      <c r="G763" s="4"/>
      <c r="H763" s="5"/>
      <c r="I763" s="6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>
      <c r="A764" s="1"/>
      <c r="B764" s="1"/>
      <c r="C764" s="2"/>
      <c r="D764" s="1"/>
      <c r="E764" s="1"/>
      <c r="F764" s="3"/>
      <c r="G764" s="4"/>
      <c r="H764" s="5"/>
      <c r="I764" s="6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>
      <c r="A765" s="1"/>
      <c r="B765" s="1"/>
      <c r="C765" s="2"/>
      <c r="D765" s="1"/>
      <c r="E765" s="1"/>
      <c r="F765" s="3"/>
      <c r="G765" s="4"/>
      <c r="H765" s="5"/>
      <c r="I765" s="6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>
      <c r="A766" s="1"/>
      <c r="B766" s="1"/>
      <c r="C766" s="2"/>
      <c r="D766" s="1"/>
      <c r="E766" s="1"/>
      <c r="F766" s="3"/>
      <c r="G766" s="4"/>
      <c r="H766" s="5"/>
      <c r="I766" s="6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>
      <c r="A767" s="1"/>
      <c r="B767" s="1"/>
      <c r="C767" s="2"/>
      <c r="D767" s="1"/>
      <c r="E767" s="1"/>
      <c r="F767" s="3"/>
      <c r="G767" s="4"/>
      <c r="H767" s="5"/>
      <c r="I767" s="6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>
      <c r="A768" s="1"/>
      <c r="B768" s="1"/>
      <c r="C768" s="2"/>
      <c r="D768" s="1"/>
      <c r="E768" s="1"/>
      <c r="F768" s="3"/>
      <c r="G768" s="4"/>
      <c r="H768" s="5"/>
      <c r="I768" s="6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>
      <c r="A769" s="1"/>
      <c r="B769" s="1"/>
      <c r="C769" s="2"/>
      <c r="D769" s="1"/>
      <c r="E769" s="1"/>
      <c r="F769" s="3"/>
      <c r="G769" s="4"/>
      <c r="H769" s="5"/>
      <c r="I769" s="6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>
      <c r="A770" s="1"/>
      <c r="B770" s="1"/>
      <c r="C770" s="2"/>
      <c r="D770" s="1"/>
      <c r="E770" s="1"/>
      <c r="F770" s="3"/>
      <c r="G770" s="4"/>
      <c r="H770" s="5"/>
      <c r="I770" s="6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>
      <c r="A771" s="1"/>
      <c r="B771" s="1"/>
      <c r="C771" s="2"/>
      <c r="D771" s="1"/>
      <c r="E771" s="1"/>
      <c r="F771" s="3"/>
      <c r="G771" s="4"/>
      <c r="H771" s="5"/>
      <c r="I771" s="6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>
      <c r="A772" s="1"/>
      <c r="B772" s="1"/>
      <c r="C772" s="2"/>
      <c r="D772" s="1"/>
      <c r="E772" s="1"/>
      <c r="F772" s="3"/>
      <c r="G772" s="4"/>
      <c r="H772" s="5"/>
      <c r="I772" s="6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>
      <c r="A773" s="1"/>
      <c r="B773" s="1"/>
      <c r="C773" s="2"/>
      <c r="D773" s="1"/>
      <c r="E773" s="1"/>
      <c r="F773" s="3"/>
      <c r="G773" s="4"/>
      <c r="H773" s="5"/>
      <c r="I773" s="6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>
      <c r="A774" s="1"/>
      <c r="B774" s="1"/>
      <c r="C774" s="2"/>
      <c r="D774" s="1"/>
      <c r="E774" s="1"/>
      <c r="F774" s="3"/>
      <c r="G774" s="4"/>
      <c r="H774" s="5"/>
      <c r="I774" s="6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>
      <c r="A775" s="1"/>
      <c r="B775" s="1"/>
      <c r="C775" s="2"/>
      <c r="D775" s="1"/>
      <c r="E775" s="1"/>
      <c r="F775" s="3"/>
      <c r="G775" s="4"/>
      <c r="H775" s="5"/>
      <c r="I775" s="6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>
      <c r="A776" s="1"/>
      <c r="B776" s="1"/>
      <c r="C776" s="2"/>
      <c r="D776" s="1"/>
      <c r="E776" s="1"/>
      <c r="F776" s="3"/>
      <c r="G776" s="4"/>
      <c r="H776" s="5"/>
      <c r="I776" s="6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>
      <c r="A777" s="1"/>
      <c r="B777" s="1"/>
      <c r="C777" s="2"/>
      <c r="D777" s="1"/>
      <c r="E777" s="1"/>
      <c r="F777" s="3"/>
      <c r="G777" s="4"/>
      <c r="H777" s="5"/>
      <c r="I777" s="6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>
      <c r="A778" s="1"/>
      <c r="B778" s="1"/>
      <c r="C778" s="2"/>
      <c r="D778" s="1"/>
      <c r="E778" s="1"/>
      <c r="F778" s="3"/>
      <c r="G778" s="4"/>
      <c r="H778" s="5"/>
      <c r="I778" s="6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>
      <c r="A779" s="1"/>
      <c r="B779" s="1"/>
      <c r="C779" s="2"/>
      <c r="D779" s="1"/>
      <c r="E779" s="1"/>
      <c r="F779" s="3"/>
      <c r="G779" s="4"/>
      <c r="H779" s="5"/>
      <c r="I779" s="6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>
      <c r="A780" s="1"/>
      <c r="B780" s="1"/>
      <c r="C780" s="2"/>
      <c r="D780" s="1"/>
      <c r="E780" s="1"/>
      <c r="F780" s="3"/>
      <c r="G780" s="4"/>
      <c r="H780" s="5"/>
      <c r="I780" s="6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>
      <c r="A781" s="1"/>
      <c r="B781" s="1"/>
      <c r="C781" s="2"/>
      <c r="D781" s="1"/>
      <c r="E781" s="1"/>
      <c r="F781" s="3"/>
      <c r="G781" s="4"/>
      <c r="H781" s="5"/>
      <c r="I781" s="6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>
      <c r="A782" s="1"/>
      <c r="B782" s="1"/>
      <c r="C782" s="2"/>
      <c r="D782" s="1"/>
      <c r="E782" s="1"/>
      <c r="F782" s="3"/>
      <c r="G782" s="4"/>
      <c r="H782" s="5"/>
      <c r="I782" s="6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>
      <c r="A783" s="1"/>
      <c r="B783" s="1"/>
      <c r="C783" s="2"/>
      <c r="D783" s="1"/>
      <c r="E783" s="1"/>
      <c r="F783" s="3"/>
      <c r="G783" s="4"/>
      <c r="H783" s="5"/>
      <c r="I783" s="6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>
      <c r="A784" s="1"/>
      <c r="B784" s="1"/>
      <c r="C784" s="2"/>
      <c r="D784" s="1"/>
      <c r="E784" s="1"/>
      <c r="F784" s="3"/>
      <c r="G784" s="4"/>
      <c r="H784" s="5"/>
      <c r="I784" s="6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>
      <c r="A785" s="1"/>
      <c r="B785" s="1"/>
      <c r="C785" s="2"/>
      <c r="D785" s="1"/>
      <c r="E785" s="1"/>
      <c r="F785" s="3"/>
      <c r="G785" s="4"/>
      <c r="H785" s="5"/>
      <c r="I785" s="6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>
      <c r="A786" s="1"/>
      <c r="B786" s="1"/>
      <c r="C786" s="2"/>
      <c r="D786" s="1"/>
      <c r="E786" s="1"/>
      <c r="F786" s="3"/>
      <c r="G786" s="4"/>
      <c r="H786" s="5"/>
      <c r="I786" s="6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>
      <c r="A787" s="1"/>
      <c r="B787" s="1"/>
      <c r="C787" s="2"/>
      <c r="D787" s="1"/>
      <c r="E787" s="1"/>
      <c r="F787" s="3"/>
      <c r="G787" s="4"/>
      <c r="H787" s="5"/>
      <c r="I787" s="6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>
      <c r="A788" s="1"/>
      <c r="B788" s="1"/>
      <c r="C788" s="2"/>
      <c r="D788" s="1"/>
      <c r="E788" s="1"/>
      <c r="F788" s="3"/>
      <c r="G788" s="4"/>
      <c r="H788" s="5"/>
      <c r="I788" s="6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>
      <c r="A789" s="1"/>
      <c r="B789" s="1"/>
      <c r="C789" s="2"/>
      <c r="D789" s="1"/>
      <c r="E789" s="1"/>
      <c r="F789" s="3"/>
      <c r="G789" s="4"/>
      <c r="H789" s="5"/>
      <c r="I789" s="6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>
      <c r="A790" s="1"/>
      <c r="B790" s="1"/>
      <c r="C790" s="2"/>
      <c r="D790" s="1"/>
      <c r="E790" s="1"/>
      <c r="F790" s="3"/>
      <c r="G790" s="4"/>
      <c r="H790" s="5"/>
      <c r="I790" s="6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>
      <c r="A791" s="1"/>
      <c r="B791" s="1"/>
      <c r="C791" s="2"/>
      <c r="D791" s="1"/>
      <c r="E791" s="1"/>
      <c r="F791" s="3"/>
      <c r="G791" s="4"/>
      <c r="H791" s="5"/>
      <c r="I791" s="6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>
      <c r="A792" s="1"/>
      <c r="B792" s="1"/>
      <c r="C792" s="2"/>
      <c r="D792" s="1"/>
      <c r="E792" s="1"/>
      <c r="F792" s="3"/>
      <c r="G792" s="4"/>
      <c r="H792" s="5"/>
      <c r="I792" s="6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>
      <c r="A793" s="1"/>
      <c r="B793" s="1"/>
      <c r="C793" s="2"/>
      <c r="D793" s="1"/>
      <c r="E793" s="1"/>
      <c r="F793" s="3"/>
      <c r="G793" s="4"/>
      <c r="H793" s="5"/>
      <c r="I793" s="6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>
      <c r="A794" s="1"/>
      <c r="B794" s="1"/>
      <c r="C794" s="2"/>
      <c r="D794" s="1"/>
      <c r="E794" s="1"/>
      <c r="F794" s="3"/>
      <c r="G794" s="4"/>
      <c r="H794" s="5"/>
      <c r="I794" s="6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>
      <c r="A795" s="1"/>
      <c r="B795" s="1"/>
      <c r="C795" s="2"/>
      <c r="D795" s="1"/>
      <c r="E795" s="1"/>
      <c r="F795" s="3"/>
      <c r="G795" s="4"/>
      <c r="H795" s="5"/>
      <c r="I795" s="6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>
      <c r="A796" s="1"/>
      <c r="B796" s="1"/>
      <c r="C796" s="2"/>
      <c r="D796" s="1"/>
      <c r="E796" s="1"/>
      <c r="F796" s="3"/>
      <c r="G796" s="4"/>
      <c r="H796" s="5"/>
      <c r="I796" s="6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>
      <c r="A797" s="1"/>
      <c r="B797" s="1"/>
      <c r="C797" s="2"/>
      <c r="D797" s="1"/>
      <c r="E797" s="1"/>
      <c r="F797" s="3"/>
      <c r="G797" s="4"/>
      <c r="H797" s="5"/>
      <c r="I797" s="6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>
      <c r="A798" s="1"/>
      <c r="B798" s="1"/>
      <c r="C798" s="2"/>
      <c r="D798" s="1"/>
      <c r="E798" s="1"/>
      <c r="F798" s="3"/>
      <c r="G798" s="4"/>
      <c r="H798" s="5"/>
      <c r="I798" s="6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>
      <c r="A799" s="1"/>
      <c r="B799" s="1"/>
      <c r="C799" s="2"/>
      <c r="D799" s="1"/>
      <c r="E799" s="1"/>
      <c r="F799" s="3"/>
      <c r="G799" s="4"/>
      <c r="H799" s="5"/>
      <c r="I799" s="6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>
      <c r="A800" s="1"/>
      <c r="B800" s="1"/>
      <c r="C800" s="2"/>
      <c r="D800" s="1"/>
      <c r="E800" s="1"/>
      <c r="F800" s="3"/>
      <c r="G800" s="4"/>
      <c r="H800" s="5"/>
      <c r="I800" s="6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>
      <c r="A801" s="1"/>
      <c r="B801" s="1"/>
      <c r="C801" s="2"/>
      <c r="D801" s="1"/>
      <c r="E801" s="1"/>
      <c r="F801" s="3"/>
      <c r="G801" s="4"/>
      <c r="H801" s="5"/>
      <c r="I801" s="6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>
      <c r="A802" s="1"/>
      <c r="B802" s="1"/>
      <c r="C802" s="2"/>
      <c r="D802" s="1"/>
      <c r="E802" s="1"/>
      <c r="F802" s="3"/>
      <c r="G802" s="4"/>
      <c r="H802" s="5"/>
      <c r="I802" s="6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>
      <c r="A803" s="1"/>
      <c r="B803" s="1"/>
      <c r="C803" s="2"/>
      <c r="D803" s="1"/>
      <c r="E803" s="1"/>
      <c r="F803" s="3"/>
      <c r="G803" s="4"/>
      <c r="H803" s="5"/>
      <c r="I803" s="6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>
      <c r="A804" s="1"/>
      <c r="B804" s="1"/>
      <c r="C804" s="2"/>
      <c r="D804" s="1"/>
      <c r="E804" s="1"/>
      <c r="F804" s="3"/>
      <c r="G804" s="4"/>
      <c r="H804" s="5"/>
      <c r="I804" s="6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>
      <c r="A805" s="1"/>
      <c r="B805" s="1"/>
      <c r="C805" s="2"/>
      <c r="D805" s="1"/>
      <c r="E805" s="1"/>
      <c r="F805" s="3"/>
      <c r="G805" s="4"/>
      <c r="H805" s="5"/>
      <c r="I805" s="6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>
      <c r="A806" s="1"/>
      <c r="B806" s="1"/>
      <c r="C806" s="2"/>
      <c r="D806" s="1"/>
      <c r="E806" s="1"/>
      <c r="F806" s="3"/>
      <c r="G806" s="4"/>
      <c r="H806" s="5"/>
      <c r="I806" s="6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>
      <c r="A807" s="1"/>
      <c r="B807" s="1"/>
      <c r="C807" s="2"/>
      <c r="D807" s="1"/>
      <c r="E807" s="1"/>
      <c r="F807" s="3"/>
      <c r="G807" s="4"/>
      <c r="H807" s="5"/>
      <c r="I807" s="6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>
      <c r="A808" s="1"/>
      <c r="B808" s="1"/>
      <c r="C808" s="2"/>
      <c r="D808" s="1"/>
      <c r="E808" s="1"/>
      <c r="F808" s="3"/>
      <c r="G808" s="4"/>
      <c r="H808" s="5"/>
      <c r="I808" s="6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>
      <c r="A809" s="1"/>
      <c r="B809" s="1"/>
      <c r="C809" s="2"/>
      <c r="D809" s="1"/>
      <c r="E809" s="1"/>
      <c r="F809" s="3"/>
      <c r="G809" s="4"/>
      <c r="H809" s="5"/>
      <c r="I809" s="6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>
      <c r="A810" s="1"/>
      <c r="B810" s="1"/>
      <c r="C810" s="2"/>
      <c r="D810" s="1"/>
      <c r="E810" s="1"/>
      <c r="F810" s="3"/>
      <c r="G810" s="4"/>
      <c r="H810" s="5"/>
      <c r="I810" s="6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>
      <c r="A811" s="1"/>
      <c r="B811" s="1"/>
      <c r="C811" s="2"/>
      <c r="D811" s="1"/>
      <c r="E811" s="1"/>
      <c r="F811" s="3"/>
      <c r="G811" s="4"/>
      <c r="H811" s="5"/>
      <c r="I811" s="6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>
      <c r="A812" s="1"/>
      <c r="B812" s="1"/>
      <c r="C812" s="2"/>
      <c r="D812" s="1"/>
      <c r="E812" s="1"/>
      <c r="F812" s="3"/>
      <c r="G812" s="4"/>
      <c r="H812" s="5"/>
      <c r="I812" s="6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>
      <c r="A813" s="1"/>
      <c r="B813" s="1"/>
      <c r="C813" s="2"/>
      <c r="D813" s="1"/>
      <c r="E813" s="1"/>
      <c r="F813" s="3"/>
      <c r="G813" s="4"/>
      <c r="H813" s="5"/>
      <c r="I813" s="6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>
      <c r="A814" s="1"/>
      <c r="B814" s="1"/>
      <c r="C814" s="2"/>
      <c r="D814" s="1"/>
      <c r="E814" s="1"/>
      <c r="F814" s="3"/>
      <c r="G814" s="4"/>
      <c r="H814" s="5"/>
      <c r="I814" s="6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>
      <c r="A815" s="1"/>
      <c r="B815" s="1"/>
      <c r="C815" s="2"/>
      <c r="D815" s="1"/>
      <c r="E815" s="1"/>
      <c r="F815" s="3"/>
      <c r="G815" s="4"/>
      <c r="H815" s="5"/>
      <c r="I815" s="6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>
      <c r="A816" s="1"/>
      <c r="B816" s="1"/>
      <c r="C816" s="2"/>
      <c r="D816" s="1"/>
      <c r="E816" s="1"/>
      <c r="F816" s="3"/>
      <c r="G816" s="4"/>
      <c r="H816" s="5"/>
      <c r="I816" s="6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>
      <c r="A817" s="1"/>
      <c r="B817" s="1"/>
      <c r="C817" s="2"/>
      <c r="D817" s="1"/>
      <c r="E817" s="1"/>
      <c r="F817" s="3"/>
      <c r="G817" s="4"/>
      <c r="H817" s="5"/>
      <c r="I817" s="6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>
      <c r="A818" s="1"/>
      <c r="B818" s="1"/>
      <c r="C818" s="2"/>
      <c r="D818" s="1"/>
      <c r="E818" s="1"/>
      <c r="F818" s="3"/>
      <c r="G818" s="4"/>
      <c r="H818" s="5"/>
      <c r="I818" s="6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>
      <c r="A819" s="1"/>
      <c r="B819" s="1"/>
      <c r="C819" s="2"/>
      <c r="D819" s="1"/>
      <c r="E819" s="1"/>
      <c r="F819" s="3"/>
      <c r="G819" s="4"/>
      <c r="H819" s="5"/>
      <c r="I819" s="6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>
      <c r="A820" s="1"/>
      <c r="B820" s="1"/>
      <c r="C820" s="2"/>
      <c r="D820" s="1"/>
      <c r="E820" s="1"/>
      <c r="F820" s="3"/>
      <c r="G820" s="4"/>
      <c r="H820" s="5"/>
      <c r="I820" s="6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>
      <c r="A821" s="1"/>
      <c r="B821" s="1"/>
      <c r="C821" s="2"/>
      <c r="D821" s="1"/>
      <c r="E821" s="1"/>
      <c r="F821" s="3"/>
      <c r="G821" s="4"/>
      <c r="H821" s="5"/>
      <c r="I821" s="6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>
      <c r="A822" s="1"/>
      <c r="B822" s="1"/>
      <c r="C822" s="2"/>
      <c r="D822" s="1"/>
      <c r="E822" s="1"/>
      <c r="F822" s="3"/>
      <c r="G822" s="4"/>
      <c r="H822" s="5"/>
      <c r="I822" s="6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>
      <c r="A823" s="1"/>
      <c r="B823" s="1"/>
      <c r="C823" s="2"/>
      <c r="D823" s="1"/>
      <c r="E823" s="1"/>
      <c r="F823" s="3"/>
      <c r="G823" s="4"/>
      <c r="H823" s="5"/>
      <c r="I823" s="6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>
      <c r="A824" s="1"/>
      <c r="B824" s="1"/>
      <c r="C824" s="2"/>
      <c r="D824" s="1"/>
      <c r="E824" s="1"/>
      <c r="F824" s="3"/>
      <c r="G824" s="4"/>
      <c r="H824" s="5"/>
      <c r="I824" s="6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>
      <c r="A825" s="1"/>
      <c r="B825" s="1"/>
      <c r="C825" s="2"/>
      <c r="D825" s="1"/>
      <c r="E825" s="1"/>
      <c r="F825" s="3"/>
      <c r="G825" s="4"/>
      <c r="H825" s="5"/>
      <c r="I825" s="6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>
      <c r="A826" s="1"/>
      <c r="B826" s="1"/>
      <c r="C826" s="2"/>
      <c r="D826" s="1"/>
      <c r="E826" s="1"/>
      <c r="F826" s="3"/>
      <c r="G826" s="4"/>
      <c r="H826" s="5"/>
      <c r="I826" s="6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>
      <c r="A827" s="1"/>
      <c r="B827" s="1"/>
      <c r="C827" s="2"/>
      <c r="D827" s="1"/>
      <c r="E827" s="1"/>
      <c r="F827" s="3"/>
      <c r="G827" s="4"/>
      <c r="H827" s="5"/>
      <c r="I827" s="6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>
      <c r="A828" s="1"/>
      <c r="B828" s="1"/>
      <c r="C828" s="2"/>
      <c r="D828" s="1"/>
      <c r="E828" s="1"/>
      <c r="F828" s="3"/>
      <c r="G828" s="4"/>
      <c r="H828" s="5"/>
      <c r="I828" s="6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>
      <c r="A829" s="1"/>
      <c r="B829" s="1"/>
      <c r="C829" s="2"/>
      <c r="D829" s="1"/>
      <c r="E829" s="1"/>
      <c r="F829" s="3"/>
      <c r="G829" s="4"/>
      <c r="H829" s="5"/>
      <c r="I829" s="6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>
      <c r="A830" s="1"/>
      <c r="B830" s="1"/>
      <c r="C830" s="2"/>
      <c r="D830" s="1"/>
      <c r="E830" s="1"/>
      <c r="F830" s="3"/>
      <c r="G830" s="4"/>
      <c r="H830" s="5"/>
      <c r="I830" s="6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>
      <c r="A831" s="1"/>
      <c r="B831" s="1"/>
      <c r="C831" s="2"/>
      <c r="D831" s="1"/>
      <c r="E831" s="1"/>
      <c r="F831" s="3"/>
      <c r="G831" s="4"/>
      <c r="H831" s="5"/>
      <c r="I831" s="6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>
      <c r="A832" s="1"/>
      <c r="B832" s="1"/>
      <c r="C832" s="2"/>
      <c r="D832" s="1"/>
      <c r="E832" s="1"/>
      <c r="F832" s="3"/>
      <c r="G832" s="4"/>
      <c r="H832" s="5"/>
      <c r="I832" s="6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>
      <c r="A833" s="1"/>
      <c r="B833" s="1"/>
      <c r="C833" s="2"/>
      <c r="D833" s="1"/>
      <c r="E833" s="1"/>
      <c r="F833" s="3"/>
      <c r="G833" s="4"/>
      <c r="H833" s="5"/>
      <c r="I833" s="6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>
      <c r="A834" s="1"/>
      <c r="B834" s="1"/>
      <c r="C834" s="2"/>
      <c r="D834" s="1"/>
      <c r="E834" s="1"/>
      <c r="F834" s="3"/>
      <c r="G834" s="4"/>
      <c r="H834" s="5"/>
      <c r="I834" s="6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>
      <c r="A835" s="1"/>
      <c r="B835" s="1"/>
      <c r="C835" s="2"/>
      <c r="D835" s="1"/>
      <c r="E835" s="1"/>
      <c r="F835" s="3"/>
      <c r="G835" s="4"/>
      <c r="H835" s="5"/>
      <c r="I835" s="6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>
      <c r="A836" s="1"/>
      <c r="B836" s="1"/>
      <c r="C836" s="2"/>
      <c r="D836" s="1"/>
      <c r="E836" s="1"/>
      <c r="F836" s="3"/>
      <c r="G836" s="4"/>
      <c r="H836" s="5"/>
      <c r="I836" s="6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>
      <c r="A837" s="1"/>
      <c r="B837" s="1"/>
      <c r="C837" s="2"/>
      <c r="D837" s="1"/>
      <c r="E837" s="1"/>
      <c r="F837" s="3"/>
      <c r="G837" s="4"/>
      <c r="H837" s="5"/>
      <c r="I837" s="6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>
      <c r="A838" s="1"/>
      <c r="B838" s="1"/>
      <c r="C838" s="2"/>
      <c r="D838" s="1"/>
      <c r="E838" s="1"/>
      <c r="F838" s="3"/>
      <c r="G838" s="4"/>
      <c r="H838" s="5"/>
      <c r="I838" s="6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>
      <c r="A839" s="1"/>
      <c r="B839" s="1"/>
      <c r="C839" s="2"/>
      <c r="D839" s="1"/>
      <c r="E839" s="1"/>
      <c r="F839" s="3"/>
      <c r="G839" s="4"/>
      <c r="H839" s="5"/>
      <c r="I839" s="6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>
      <c r="A840" s="1"/>
      <c r="B840" s="1"/>
      <c r="C840" s="2"/>
      <c r="D840" s="1"/>
      <c r="E840" s="1"/>
      <c r="F840" s="3"/>
      <c r="G840" s="4"/>
      <c r="H840" s="5"/>
      <c r="I840" s="6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>
      <c r="A841" s="1"/>
      <c r="B841" s="1"/>
      <c r="C841" s="2"/>
      <c r="D841" s="1"/>
      <c r="E841" s="1"/>
      <c r="F841" s="3"/>
      <c r="G841" s="4"/>
      <c r="H841" s="5"/>
      <c r="I841" s="6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>
      <c r="A842" s="1"/>
      <c r="B842" s="1"/>
      <c r="C842" s="2"/>
      <c r="D842" s="1"/>
      <c r="E842" s="1"/>
      <c r="F842" s="3"/>
      <c r="G842" s="4"/>
      <c r="H842" s="5"/>
      <c r="I842" s="6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>
      <c r="A843" s="1"/>
      <c r="B843" s="1"/>
      <c r="C843" s="2"/>
      <c r="D843" s="1"/>
      <c r="E843" s="1"/>
      <c r="F843" s="3"/>
      <c r="G843" s="4"/>
      <c r="H843" s="5"/>
      <c r="I843" s="6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>
      <c r="A844" s="1"/>
      <c r="B844" s="1"/>
      <c r="C844" s="2"/>
      <c r="D844" s="1"/>
      <c r="E844" s="1"/>
      <c r="F844" s="3"/>
      <c r="G844" s="4"/>
      <c r="H844" s="5"/>
      <c r="I844" s="6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>
      <c r="A845" s="1"/>
      <c r="B845" s="1"/>
      <c r="C845" s="2"/>
      <c r="D845" s="1"/>
      <c r="E845" s="1"/>
      <c r="F845" s="3"/>
      <c r="G845" s="4"/>
      <c r="H845" s="5"/>
      <c r="I845" s="6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>
      <c r="A846" s="1"/>
      <c r="B846" s="1"/>
      <c r="C846" s="2"/>
      <c r="D846" s="1"/>
      <c r="E846" s="1"/>
      <c r="F846" s="3"/>
      <c r="G846" s="4"/>
      <c r="H846" s="5"/>
      <c r="I846" s="6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>
      <c r="A847" s="1"/>
      <c r="B847" s="1"/>
      <c r="C847" s="2"/>
      <c r="D847" s="1"/>
      <c r="E847" s="1"/>
      <c r="F847" s="3"/>
      <c r="G847" s="4"/>
      <c r="H847" s="5"/>
      <c r="I847" s="6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>
      <c r="A848" s="1"/>
      <c r="B848" s="1"/>
      <c r="C848" s="2"/>
      <c r="D848" s="1"/>
      <c r="E848" s="1"/>
      <c r="F848" s="3"/>
      <c r="G848" s="4"/>
      <c r="H848" s="5"/>
      <c r="I848" s="6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>
      <c r="A849" s="1"/>
      <c r="B849" s="1"/>
      <c r="C849" s="2"/>
      <c r="D849" s="1"/>
      <c r="E849" s="1"/>
      <c r="F849" s="3"/>
      <c r="G849" s="4"/>
      <c r="H849" s="5"/>
      <c r="I849" s="6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>
      <c r="A850" s="1"/>
      <c r="B850" s="1"/>
      <c r="C850" s="2"/>
      <c r="D850" s="1"/>
      <c r="E850" s="1"/>
      <c r="F850" s="3"/>
      <c r="G850" s="4"/>
      <c r="H850" s="5"/>
      <c r="I850" s="6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>
      <c r="A851" s="1"/>
      <c r="B851" s="1"/>
      <c r="C851" s="2"/>
      <c r="D851" s="1"/>
      <c r="E851" s="1"/>
      <c r="F851" s="3"/>
      <c r="G851" s="4"/>
      <c r="H851" s="5"/>
      <c r="I851" s="6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>
      <c r="A852" s="1"/>
      <c r="B852" s="1"/>
      <c r="C852" s="2"/>
      <c r="D852" s="1"/>
      <c r="E852" s="1"/>
      <c r="F852" s="3"/>
      <c r="G852" s="4"/>
      <c r="H852" s="5"/>
      <c r="I852" s="6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>
      <c r="A853" s="1"/>
      <c r="B853" s="1"/>
      <c r="C853" s="2"/>
      <c r="D853" s="1"/>
      <c r="E853" s="1"/>
      <c r="F853" s="3"/>
      <c r="G853" s="4"/>
      <c r="H853" s="5"/>
      <c r="I853" s="6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>
      <c r="A854" s="1"/>
      <c r="B854" s="1"/>
      <c r="C854" s="2"/>
      <c r="D854" s="1"/>
      <c r="E854" s="1"/>
      <c r="F854" s="3"/>
      <c r="G854" s="4"/>
      <c r="H854" s="5"/>
      <c r="I854" s="6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>
      <c r="A855" s="1"/>
      <c r="B855" s="1"/>
      <c r="C855" s="2"/>
      <c r="D855" s="1"/>
      <c r="E855" s="1"/>
      <c r="F855" s="3"/>
      <c r="G855" s="4"/>
      <c r="H855" s="5"/>
      <c r="I855" s="6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>
      <c r="A856" s="1"/>
      <c r="B856" s="1"/>
      <c r="C856" s="2"/>
      <c r="D856" s="1"/>
      <c r="E856" s="1"/>
      <c r="F856" s="3"/>
      <c r="G856" s="4"/>
      <c r="H856" s="5"/>
      <c r="I856" s="6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>
      <c r="A857" s="1"/>
      <c r="B857" s="1"/>
      <c r="C857" s="2"/>
      <c r="D857" s="1"/>
      <c r="E857" s="1"/>
      <c r="F857" s="3"/>
      <c r="G857" s="4"/>
      <c r="H857" s="5"/>
      <c r="I857" s="6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>
      <c r="A858" s="1"/>
      <c r="B858" s="1"/>
      <c r="C858" s="2"/>
      <c r="D858" s="1"/>
      <c r="E858" s="1"/>
      <c r="F858" s="3"/>
      <c r="G858" s="4"/>
      <c r="H858" s="5"/>
      <c r="I858" s="6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>
      <c r="A859" s="1"/>
      <c r="B859" s="1"/>
      <c r="C859" s="2"/>
      <c r="D859" s="1"/>
      <c r="E859" s="1"/>
      <c r="F859" s="3"/>
      <c r="G859" s="4"/>
      <c r="H859" s="5"/>
      <c r="I859" s="6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>
      <c r="A860" s="1"/>
      <c r="B860" s="1"/>
      <c r="C860" s="2"/>
      <c r="D860" s="1"/>
      <c r="E860" s="1"/>
      <c r="F860" s="3"/>
      <c r="G860" s="4"/>
      <c r="H860" s="5"/>
      <c r="I860" s="6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>
      <c r="A861" s="1"/>
      <c r="B861" s="1"/>
      <c r="C861" s="2"/>
      <c r="D861" s="1"/>
      <c r="E861" s="1"/>
      <c r="F861" s="3"/>
      <c r="G861" s="4"/>
      <c r="H861" s="5"/>
      <c r="I861" s="6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>
      <c r="A862" s="1"/>
      <c r="B862" s="1"/>
      <c r="C862" s="2"/>
      <c r="D862" s="1"/>
      <c r="E862" s="1"/>
      <c r="F862" s="3"/>
      <c r="G862" s="4"/>
      <c r="H862" s="5"/>
      <c r="I862" s="6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>
      <c r="A863" s="1"/>
      <c r="B863" s="1"/>
      <c r="C863" s="2"/>
      <c r="D863" s="1"/>
      <c r="E863" s="1"/>
      <c r="F863" s="3"/>
      <c r="G863" s="4"/>
      <c r="H863" s="5"/>
      <c r="I863" s="6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>
      <c r="A864" s="1"/>
      <c r="B864" s="1"/>
      <c r="C864" s="2"/>
      <c r="D864" s="1"/>
      <c r="E864" s="1"/>
      <c r="F864" s="3"/>
      <c r="G864" s="4"/>
      <c r="H864" s="5"/>
      <c r="I864" s="6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>
      <c r="A865" s="1"/>
      <c r="B865" s="1"/>
      <c r="C865" s="2"/>
      <c r="D865" s="1"/>
      <c r="E865" s="1"/>
      <c r="F865" s="3"/>
      <c r="G865" s="4"/>
      <c r="H865" s="5"/>
      <c r="I865" s="6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>
      <c r="A866" s="1"/>
      <c r="B866" s="1"/>
      <c r="C866" s="2"/>
      <c r="D866" s="1"/>
      <c r="E866" s="1"/>
      <c r="F866" s="3"/>
      <c r="G866" s="4"/>
      <c r="H866" s="5"/>
      <c r="I866" s="6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>
      <c r="A867" s="1"/>
      <c r="B867" s="1"/>
      <c r="C867" s="2"/>
      <c r="D867" s="1"/>
      <c r="E867" s="1"/>
      <c r="F867" s="3"/>
      <c r="G867" s="4"/>
      <c r="H867" s="5"/>
      <c r="I867" s="6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>
      <c r="A868" s="1"/>
      <c r="B868" s="1"/>
      <c r="C868" s="2"/>
      <c r="D868" s="1"/>
      <c r="E868" s="1"/>
      <c r="F868" s="3"/>
      <c r="G868" s="4"/>
      <c r="H868" s="5"/>
      <c r="I868" s="6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>
      <c r="A869" s="1"/>
      <c r="B869" s="1"/>
      <c r="C869" s="2"/>
      <c r="D869" s="1"/>
      <c r="E869" s="1"/>
      <c r="F869" s="3"/>
      <c r="G869" s="4"/>
      <c r="H869" s="5"/>
      <c r="I869" s="6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>
      <c r="A870" s="1"/>
      <c r="B870" s="1"/>
      <c r="C870" s="2"/>
      <c r="D870" s="1"/>
      <c r="E870" s="1"/>
      <c r="F870" s="3"/>
      <c r="G870" s="4"/>
      <c r="H870" s="5"/>
      <c r="I870" s="6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>
      <c r="A871" s="1"/>
      <c r="B871" s="1"/>
      <c r="C871" s="2"/>
      <c r="D871" s="1"/>
      <c r="E871" s="1"/>
      <c r="F871" s="3"/>
      <c r="G871" s="4"/>
      <c r="H871" s="5"/>
      <c r="I871" s="6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>
      <c r="A872" s="1"/>
      <c r="B872" s="1"/>
      <c r="C872" s="2"/>
      <c r="D872" s="1"/>
      <c r="E872" s="1"/>
      <c r="F872" s="3"/>
      <c r="G872" s="4"/>
      <c r="H872" s="5"/>
      <c r="I872" s="6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>
      <c r="A873" s="1"/>
      <c r="B873" s="1"/>
      <c r="C873" s="2"/>
      <c r="D873" s="1"/>
      <c r="E873" s="1"/>
      <c r="F873" s="3"/>
      <c r="G873" s="4"/>
      <c r="H873" s="5"/>
      <c r="I873" s="6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>
      <c r="A874" s="1"/>
      <c r="B874" s="1"/>
      <c r="C874" s="2"/>
      <c r="D874" s="1"/>
      <c r="E874" s="1"/>
      <c r="F874" s="3"/>
      <c r="G874" s="4"/>
      <c r="H874" s="5"/>
      <c r="I874" s="6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>
      <c r="A875" s="1"/>
      <c r="B875" s="1"/>
      <c r="C875" s="2"/>
      <c r="D875" s="1"/>
      <c r="E875" s="1"/>
      <c r="F875" s="3"/>
      <c r="G875" s="4"/>
      <c r="H875" s="5"/>
      <c r="I875" s="6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>
      <c r="A876" s="1"/>
      <c r="B876" s="1"/>
      <c r="C876" s="2"/>
      <c r="D876" s="1"/>
      <c r="E876" s="1"/>
      <c r="F876" s="3"/>
      <c r="G876" s="4"/>
      <c r="H876" s="5"/>
      <c r="I876" s="6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>
      <c r="A877" s="1"/>
      <c r="B877" s="1"/>
      <c r="C877" s="2"/>
      <c r="D877" s="1"/>
      <c r="E877" s="1"/>
      <c r="F877" s="3"/>
      <c r="G877" s="4"/>
      <c r="H877" s="5"/>
      <c r="I877" s="6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>
      <c r="A878" s="1"/>
      <c r="B878" s="1"/>
      <c r="C878" s="2"/>
      <c r="D878" s="1"/>
      <c r="E878" s="1"/>
      <c r="F878" s="3"/>
      <c r="G878" s="4"/>
      <c r="H878" s="5"/>
      <c r="I878" s="6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>
      <c r="A879" s="1"/>
      <c r="B879" s="1"/>
      <c r="C879" s="2"/>
      <c r="D879" s="1"/>
      <c r="E879" s="1"/>
      <c r="F879" s="3"/>
      <c r="G879" s="4"/>
      <c r="H879" s="5"/>
      <c r="I879" s="6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>
      <c r="A880" s="1"/>
      <c r="B880" s="1"/>
      <c r="C880" s="2"/>
      <c r="D880" s="1"/>
      <c r="E880" s="1"/>
      <c r="F880" s="3"/>
      <c r="G880" s="4"/>
      <c r="H880" s="5"/>
      <c r="I880" s="6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>
      <c r="A881" s="1"/>
      <c r="B881" s="1"/>
      <c r="C881" s="2"/>
      <c r="D881" s="1"/>
      <c r="E881" s="1"/>
      <c r="F881" s="3"/>
      <c r="G881" s="4"/>
      <c r="H881" s="5"/>
      <c r="I881" s="6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>
      <c r="A882" s="1"/>
      <c r="B882" s="1"/>
      <c r="C882" s="2"/>
      <c r="D882" s="1"/>
      <c r="E882" s="1"/>
      <c r="F882" s="3"/>
      <c r="G882" s="4"/>
      <c r="H882" s="5"/>
      <c r="I882" s="6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>
      <c r="A883" s="1"/>
      <c r="B883" s="1"/>
      <c r="C883" s="2"/>
      <c r="D883" s="1"/>
      <c r="E883" s="1"/>
      <c r="F883" s="3"/>
      <c r="G883" s="4"/>
      <c r="H883" s="5"/>
      <c r="I883" s="6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>
      <c r="A884" s="1"/>
      <c r="B884" s="1"/>
      <c r="C884" s="2"/>
      <c r="D884" s="1"/>
      <c r="E884" s="1"/>
      <c r="F884" s="3"/>
      <c r="G884" s="4"/>
      <c r="H884" s="5"/>
      <c r="I884" s="6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>
      <c r="A885" s="1"/>
      <c r="B885" s="1"/>
      <c r="C885" s="2"/>
      <c r="D885" s="1"/>
      <c r="E885" s="1"/>
      <c r="F885" s="3"/>
      <c r="G885" s="4"/>
      <c r="H885" s="5"/>
      <c r="I885" s="6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>
      <c r="A886" s="1"/>
      <c r="B886" s="1"/>
      <c r="C886" s="2"/>
      <c r="D886" s="1"/>
      <c r="E886" s="1"/>
      <c r="F886" s="3"/>
      <c r="G886" s="4"/>
      <c r="H886" s="5"/>
      <c r="I886" s="6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>
      <c r="A887" s="1"/>
      <c r="B887" s="1"/>
      <c r="C887" s="2"/>
      <c r="D887" s="1"/>
      <c r="E887" s="1"/>
      <c r="F887" s="3"/>
      <c r="G887" s="4"/>
      <c r="H887" s="5"/>
      <c r="I887" s="6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>
      <c r="A888" s="1"/>
      <c r="B888" s="1"/>
      <c r="C888" s="2"/>
      <c r="D888" s="1"/>
      <c r="E888" s="1"/>
      <c r="F888" s="3"/>
      <c r="G888" s="4"/>
      <c r="H888" s="5"/>
      <c r="I888" s="6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>
      <c r="A889" s="1"/>
      <c r="B889" s="1"/>
      <c r="C889" s="2"/>
      <c r="D889" s="1"/>
      <c r="E889" s="1"/>
      <c r="F889" s="3"/>
      <c r="G889" s="4"/>
      <c r="H889" s="5"/>
      <c r="I889" s="6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>
      <c r="A890" s="1"/>
      <c r="B890" s="1"/>
      <c r="C890" s="2"/>
      <c r="D890" s="1"/>
      <c r="E890" s="1"/>
      <c r="F890" s="3"/>
      <c r="G890" s="4"/>
      <c r="H890" s="5"/>
      <c r="I890" s="6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>
      <c r="A891" s="1"/>
      <c r="B891" s="1"/>
      <c r="C891" s="2"/>
      <c r="D891" s="1"/>
      <c r="E891" s="1"/>
      <c r="F891" s="3"/>
      <c r="G891" s="4"/>
      <c r="H891" s="5"/>
      <c r="I891" s="6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>
      <c r="A892" s="1"/>
      <c r="B892" s="1"/>
      <c r="C892" s="2"/>
      <c r="D892" s="1"/>
      <c r="E892" s="1"/>
      <c r="F892" s="3"/>
      <c r="G892" s="4"/>
      <c r="H892" s="5"/>
      <c r="I892" s="6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>
      <c r="A893" s="1"/>
      <c r="B893" s="1"/>
      <c r="C893" s="2"/>
      <c r="D893" s="1"/>
      <c r="E893" s="1"/>
      <c r="F893" s="3"/>
      <c r="G893" s="4"/>
      <c r="H893" s="5"/>
      <c r="I893" s="6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>
      <c r="A894" s="1"/>
      <c r="B894" s="1"/>
      <c r="C894" s="2"/>
      <c r="D894" s="1"/>
      <c r="E894" s="1"/>
      <c r="F894" s="3"/>
      <c r="G894" s="4"/>
      <c r="H894" s="5"/>
      <c r="I894" s="6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>
      <c r="A895" s="1"/>
      <c r="B895" s="1"/>
      <c r="C895" s="2"/>
      <c r="D895" s="1"/>
      <c r="E895" s="1"/>
      <c r="F895" s="3"/>
      <c r="G895" s="4"/>
      <c r="H895" s="5"/>
      <c r="I895" s="6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>
      <c r="A896" s="1"/>
      <c r="B896" s="1"/>
      <c r="C896" s="2"/>
      <c r="D896" s="1"/>
      <c r="E896" s="1"/>
      <c r="F896" s="3"/>
      <c r="G896" s="4"/>
      <c r="H896" s="5"/>
      <c r="I896" s="6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>
      <c r="A897" s="1"/>
      <c r="B897" s="1"/>
      <c r="C897" s="2"/>
      <c r="D897" s="1"/>
      <c r="E897" s="1"/>
      <c r="F897" s="3"/>
      <c r="G897" s="4"/>
      <c r="H897" s="5"/>
      <c r="I897" s="6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>
      <c r="A898" s="1"/>
      <c r="B898" s="1"/>
      <c r="C898" s="2"/>
      <c r="D898" s="1"/>
      <c r="E898" s="1"/>
      <c r="F898" s="3"/>
      <c r="G898" s="4"/>
      <c r="H898" s="5"/>
      <c r="I898" s="6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>
      <c r="A899" s="1"/>
      <c r="B899" s="1"/>
      <c r="C899" s="2"/>
      <c r="D899" s="1"/>
      <c r="E899" s="1"/>
      <c r="F899" s="3"/>
      <c r="G899" s="4"/>
      <c r="H899" s="5"/>
      <c r="I899" s="6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>
      <c r="A900" s="1"/>
      <c r="B900" s="1"/>
      <c r="C900" s="2"/>
      <c r="D900" s="1"/>
      <c r="E900" s="1"/>
      <c r="F900" s="3"/>
      <c r="G900" s="4"/>
      <c r="H900" s="5"/>
      <c r="I900" s="6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>
      <c r="A901" s="1"/>
      <c r="B901" s="1"/>
      <c r="C901" s="2"/>
      <c r="D901" s="1"/>
      <c r="E901" s="1"/>
      <c r="F901" s="3"/>
      <c r="G901" s="4"/>
      <c r="H901" s="5"/>
      <c r="I901" s="6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>
      <c r="A902" s="1"/>
      <c r="B902" s="1"/>
      <c r="C902" s="2"/>
      <c r="D902" s="1"/>
      <c r="E902" s="1"/>
      <c r="F902" s="3"/>
      <c r="G902" s="4"/>
      <c r="H902" s="5"/>
      <c r="I902" s="6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>
      <c r="A903" s="1"/>
      <c r="B903" s="1"/>
      <c r="C903" s="2"/>
      <c r="D903" s="1"/>
      <c r="E903" s="1"/>
      <c r="F903" s="3"/>
      <c r="G903" s="4"/>
      <c r="H903" s="5"/>
      <c r="I903" s="6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>
      <c r="A904" s="1"/>
      <c r="B904" s="1"/>
      <c r="C904" s="2"/>
      <c r="D904" s="1"/>
      <c r="E904" s="1"/>
      <c r="F904" s="3"/>
      <c r="G904" s="4"/>
      <c r="H904" s="5"/>
      <c r="I904" s="6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>
      <c r="A905" s="1"/>
      <c r="B905" s="1"/>
      <c r="C905" s="2"/>
      <c r="D905" s="1"/>
      <c r="E905" s="1"/>
      <c r="F905" s="3"/>
      <c r="G905" s="4"/>
      <c r="H905" s="5"/>
      <c r="I905" s="6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>
      <c r="A906" s="1"/>
      <c r="B906" s="1"/>
      <c r="C906" s="2"/>
      <c r="D906" s="1"/>
      <c r="E906" s="1"/>
      <c r="F906" s="3"/>
      <c r="G906" s="4"/>
      <c r="H906" s="5"/>
      <c r="I906" s="6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>
      <c r="A907" s="1"/>
      <c r="B907" s="1"/>
      <c r="C907" s="2"/>
      <c r="D907" s="1"/>
      <c r="E907" s="1"/>
      <c r="F907" s="3"/>
      <c r="G907" s="4"/>
      <c r="H907" s="5"/>
      <c r="I907" s="6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>
      <c r="A908" s="1"/>
      <c r="B908" s="1"/>
      <c r="C908" s="2"/>
      <c r="D908" s="1"/>
      <c r="E908" s="1"/>
      <c r="F908" s="3"/>
      <c r="G908" s="4"/>
      <c r="H908" s="5"/>
      <c r="I908" s="6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>
      <c r="A909" s="1"/>
      <c r="B909" s="1"/>
      <c r="C909" s="2"/>
      <c r="D909" s="1"/>
      <c r="E909" s="1"/>
      <c r="F909" s="3"/>
      <c r="G909" s="4"/>
      <c r="H909" s="5"/>
      <c r="I909" s="6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>
      <c r="A910" s="1"/>
      <c r="B910" s="1"/>
      <c r="C910" s="2"/>
      <c r="D910" s="1"/>
      <c r="E910" s="1"/>
      <c r="F910" s="3"/>
      <c r="G910" s="4"/>
      <c r="H910" s="5"/>
      <c r="I910" s="6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>
      <c r="A911" s="1"/>
      <c r="B911" s="1"/>
      <c r="C911" s="2"/>
      <c r="D911" s="1"/>
      <c r="E911" s="1"/>
      <c r="F911" s="3"/>
      <c r="G911" s="4"/>
      <c r="H911" s="5"/>
      <c r="I911" s="6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>
      <c r="A912" s="1"/>
      <c r="B912" s="1"/>
      <c r="C912" s="2"/>
      <c r="D912" s="1"/>
      <c r="E912" s="1"/>
      <c r="F912" s="3"/>
      <c r="G912" s="4"/>
      <c r="H912" s="5"/>
      <c r="I912" s="6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>
      <c r="A913" s="1"/>
      <c r="B913" s="1"/>
      <c r="C913" s="2"/>
      <c r="D913" s="1"/>
      <c r="E913" s="1"/>
      <c r="F913" s="3"/>
      <c r="G913" s="4"/>
      <c r="H913" s="5"/>
      <c r="I913" s="6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>
      <c r="A914" s="1"/>
      <c r="B914" s="1"/>
      <c r="C914" s="2"/>
      <c r="D914" s="1"/>
      <c r="E914" s="1"/>
      <c r="F914" s="3"/>
      <c r="G914" s="4"/>
      <c r="H914" s="5"/>
      <c r="I914" s="6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>
      <c r="A915" s="1"/>
      <c r="B915" s="1"/>
      <c r="C915" s="2"/>
      <c r="D915" s="1"/>
      <c r="E915" s="1"/>
      <c r="F915" s="3"/>
      <c r="G915" s="4"/>
      <c r="H915" s="5"/>
      <c r="I915" s="6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>
      <c r="A916" s="1"/>
      <c r="B916" s="1"/>
      <c r="C916" s="2"/>
      <c r="D916" s="1"/>
      <c r="E916" s="1"/>
      <c r="F916" s="3"/>
      <c r="G916" s="4"/>
      <c r="H916" s="5"/>
      <c r="I916" s="6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>
      <c r="A917" s="1"/>
      <c r="B917" s="1"/>
      <c r="C917" s="2"/>
      <c r="D917" s="1"/>
      <c r="E917" s="1"/>
      <c r="F917" s="3"/>
      <c r="G917" s="4"/>
      <c r="H917" s="5"/>
      <c r="I917" s="6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>
      <c r="A918" s="1"/>
      <c r="B918" s="1"/>
      <c r="C918" s="2"/>
      <c r="D918" s="1"/>
      <c r="E918" s="1"/>
      <c r="F918" s="3"/>
      <c r="G918" s="4"/>
      <c r="H918" s="5"/>
      <c r="I918" s="6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>
      <c r="A919" s="1"/>
      <c r="B919" s="1"/>
      <c r="C919" s="2"/>
      <c r="D919" s="1"/>
      <c r="E919" s="1"/>
      <c r="F919" s="3"/>
      <c r="G919" s="4"/>
      <c r="H919" s="5"/>
      <c r="I919" s="6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>
      <c r="A920" s="1"/>
      <c r="B920" s="1"/>
      <c r="C920" s="2"/>
      <c r="D920" s="1"/>
      <c r="E920" s="1"/>
      <c r="F920" s="3"/>
      <c r="G920" s="4"/>
      <c r="H920" s="5"/>
      <c r="I920" s="6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>
      <c r="A921" s="1"/>
      <c r="B921" s="1"/>
      <c r="C921" s="2"/>
      <c r="D921" s="1"/>
      <c r="E921" s="1"/>
      <c r="F921" s="3"/>
      <c r="G921" s="4"/>
      <c r="H921" s="5"/>
      <c r="I921" s="6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>
      <c r="A922" s="1"/>
      <c r="B922" s="1"/>
      <c r="C922" s="2"/>
      <c r="D922" s="1"/>
      <c r="E922" s="1"/>
      <c r="F922" s="3"/>
      <c r="G922" s="4"/>
      <c r="H922" s="5"/>
      <c r="I922" s="6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>
      <c r="A923" s="1"/>
      <c r="B923" s="1"/>
      <c r="C923" s="2"/>
      <c r="D923" s="1"/>
      <c r="E923" s="1"/>
      <c r="F923" s="3"/>
      <c r="G923" s="4"/>
      <c r="H923" s="5"/>
      <c r="I923" s="6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>
      <c r="A924" s="1"/>
      <c r="B924" s="1"/>
      <c r="C924" s="2"/>
      <c r="D924" s="1"/>
      <c r="E924" s="1"/>
      <c r="F924" s="3"/>
      <c r="G924" s="4"/>
      <c r="H924" s="5"/>
      <c r="I924" s="6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>
      <c r="A925" s="1"/>
      <c r="B925" s="1"/>
      <c r="C925" s="2"/>
      <c r="D925" s="1"/>
      <c r="E925" s="1"/>
      <c r="F925" s="3"/>
      <c r="G925" s="4"/>
      <c r="H925" s="5"/>
      <c r="I925" s="6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>
      <c r="A926" s="1"/>
      <c r="B926" s="1"/>
      <c r="C926" s="2"/>
      <c r="D926" s="1"/>
      <c r="E926" s="1"/>
      <c r="F926" s="3"/>
      <c r="G926" s="4"/>
      <c r="H926" s="5"/>
      <c r="I926" s="6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>
      <c r="A927" s="1"/>
      <c r="B927" s="1"/>
      <c r="C927" s="2"/>
      <c r="D927" s="1"/>
      <c r="E927" s="1"/>
      <c r="F927" s="3"/>
      <c r="G927" s="4"/>
      <c r="H927" s="5"/>
      <c r="I927" s="6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>
      <c r="A928" s="1"/>
      <c r="B928" s="1"/>
      <c r="C928" s="2"/>
      <c r="D928" s="1"/>
      <c r="E928" s="1"/>
      <c r="F928" s="3"/>
      <c r="G928" s="4"/>
      <c r="H928" s="5"/>
      <c r="I928" s="6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>
      <c r="A929" s="1"/>
      <c r="B929" s="1"/>
      <c r="C929" s="2"/>
      <c r="D929" s="1"/>
      <c r="E929" s="1"/>
      <c r="F929" s="3"/>
      <c r="G929" s="4"/>
      <c r="H929" s="5"/>
      <c r="I929" s="6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>
      <c r="A930" s="1"/>
      <c r="B930" s="1"/>
      <c r="C930" s="2"/>
      <c r="D930" s="1"/>
      <c r="E930" s="1"/>
      <c r="F930" s="3"/>
      <c r="G930" s="4"/>
      <c r="H930" s="5"/>
      <c r="I930" s="6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>
      <c r="A931" s="1"/>
      <c r="B931" s="1"/>
      <c r="C931" s="2"/>
      <c r="D931" s="1"/>
      <c r="E931" s="1"/>
      <c r="F931" s="3"/>
      <c r="G931" s="4"/>
      <c r="H931" s="5"/>
      <c r="I931" s="6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>
      <c r="A932" s="1"/>
      <c r="B932" s="1"/>
      <c r="C932" s="2"/>
      <c r="D932" s="1"/>
      <c r="E932" s="1"/>
      <c r="F932" s="3"/>
      <c r="G932" s="4"/>
      <c r="H932" s="5"/>
      <c r="I932" s="6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>
      <c r="A933" s="1"/>
      <c r="B933" s="1"/>
      <c r="C933" s="2"/>
      <c r="D933" s="1"/>
      <c r="E933" s="1"/>
      <c r="F933" s="3"/>
      <c r="G933" s="4"/>
      <c r="H933" s="5"/>
      <c r="I933" s="6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>
      <c r="A934" s="1"/>
      <c r="B934" s="1"/>
      <c r="C934" s="2"/>
      <c r="D934" s="1"/>
      <c r="E934" s="1"/>
      <c r="F934" s="3"/>
      <c r="G934" s="4"/>
      <c r="H934" s="5"/>
      <c r="I934" s="6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>
      <c r="A935" s="1"/>
      <c r="B935" s="1"/>
      <c r="C935" s="2"/>
      <c r="D935" s="1"/>
      <c r="E935" s="1"/>
      <c r="F935" s="3"/>
      <c r="G935" s="4"/>
      <c r="H935" s="5"/>
      <c r="I935" s="6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>
      <c r="A936" s="1"/>
      <c r="B936" s="1"/>
      <c r="C936" s="2"/>
      <c r="D936" s="1"/>
      <c r="E936" s="1"/>
      <c r="F936" s="3"/>
      <c r="G936" s="4"/>
      <c r="H936" s="5"/>
      <c r="I936" s="6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>
      <c r="A937" s="1"/>
      <c r="B937" s="1"/>
      <c r="C937" s="2"/>
      <c r="D937" s="1"/>
      <c r="E937" s="1"/>
      <c r="F937" s="3"/>
      <c r="G937" s="4"/>
      <c r="H937" s="5"/>
      <c r="I937" s="6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>
      <c r="A938" s="1"/>
      <c r="B938" s="1"/>
      <c r="C938" s="2"/>
      <c r="D938" s="1"/>
      <c r="E938" s="1"/>
      <c r="F938" s="3"/>
      <c r="G938" s="4"/>
      <c r="H938" s="5"/>
      <c r="I938" s="6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>
      <c r="A939" s="1"/>
      <c r="B939" s="1"/>
      <c r="C939" s="2"/>
      <c r="D939" s="1"/>
      <c r="E939" s="1"/>
      <c r="F939" s="3"/>
      <c r="G939" s="4"/>
      <c r="H939" s="5"/>
      <c r="I939" s="6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>
      <c r="A940" s="1"/>
      <c r="B940" s="1"/>
      <c r="C940" s="2"/>
      <c r="D940" s="1"/>
      <c r="E940" s="1"/>
      <c r="F940" s="3"/>
      <c r="G940" s="4"/>
      <c r="H940" s="5"/>
      <c r="I940" s="6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>
      <c r="A941" s="1"/>
      <c r="B941" s="1"/>
      <c r="C941" s="2"/>
      <c r="D941" s="1"/>
      <c r="E941" s="1"/>
      <c r="F941" s="3"/>
      <c r="G941" s="4"/>
      <c r="H941" s="5"/>
      <c r="I941" s="6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>
      <c r="A942" s="1"/>
      <c r="B942" s="1"/>
      <c r="C942" s="2"/>
      <c r="D942" s="1"/>
      <c r="E942" s="1"/>
      <c r="F942" s="3"/>
      <c r="G942" s="4"/>
      <c r="H942" s="5"/>
      <c r="I942" s="6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>
      <c r="A943" s="1"/>
      <c r="B943" s="1"/>
      <c r="C943" s="2"/>
      <c r="D943" s="1"/>
      <c r="E943" s="1"/>
      <c r="F943" s="3"/>
      <c r="G943" s="4"/>
      <c r="H943" s="5"/>
      <c r="I943" s="6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>
      <c r="A944" s="1"/>
      <c r="B944" s="1"/>
      <c r="C944" s="2"/>
      <c r="D944" s="1"/>
      <c r="E944" s="1"/>
      <c r="F944" s="3"/>
      <c r="G944" s="4"/>
      <c r="H944" s="5"/>
      <c r="I944" s="6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>
      <c r="A945" s="1"/>
      <c r="B945" s="1"/>
      <c r="C945" s="2"/>
      <c r="D945" s="1"/>
      <c r="E945" s="1"/>
      <c r="F945" s="3"/>
      <c r="G945" s="4"/>
      <c r="H945" s="5"/>
      <c r="I945" s="6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>
      <c r="A946" s="1"/>
      <c r="B946" s="1"/>
      <c r="C946" s="2"/>
      <c r="D946" s="1"/>
      <c r="E946" s="1"/>
      <c r="F946" s="3"/>
      <c r="G946" s="4"/>
      <c r="H946" s="5"/>
      <c r="I946" s="6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>
      <c r="A947" s="1"/>
      <c r="B947" s="1"/>
      <c r="C947" s="2"/>
      <c r="D947" s="1"/>
      <c r="E947" s="1"/>
      <c r="F947" s="3"/>
      <c r="G947" s="4"/>
      <c r="H947" s="5"/>
      <c r="I947" s="6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>
      <c r="A948" s="1"/>
      <c r="B948" s="1"/>
      <c r="C948" s="2"/>
      <c r="D948" s="1"/>
      <c r="E948" s="1"/>
      <c r="F948" s="3"/>
      <c r="G948" s="4"/>
      <c r="H948" s="5"/>
      <c r="I948" s="6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>
      <c r="A949" s="1"/>
      <c r="B949" s="1"/>
      <c r="C949" s="2"/>
      <c r="D949" s="1"/>
      <c r="E949" s="1"/>
      <c r="F949" s="3"/>
      <c r="G949" s="4"/>
      <c r="H949" s="5"/>
      <c r="I949" s="6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>
      <c r="A950" s="1"/>
      <c r="B950" s="1"/>
      <c r="C950" s="2"/>
      <c r="D950" s="1"/>
      <c r="E950" s="1"/>
      <c r="F950" s="3"/>
      <c r="G950" s="4"/>
      <c r="H950" s="5"/>
      <c r="I950" s="6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>
      <c r="A951" s="1"/>
      <c r="B951" s="1"/>
      <c r="C951" s="2"/>
      <c r="D951" s="1"/>
      <c r="E951" s="1"/>
      <c r="F951" s="3"/>
      <c r="G951" s="4"/>
      <c r="H951" s="5"/>
      <c r="I951" s="6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>
      <c r="A952" s="1"/>
      <c r="B952" s="1"/>
      <c r="C952" s="2"/>
      <c r="D952" s="1"/>
      <c r="E952" s="1"/>
      <c r="F952" s="3"/>
      <c r="G952" s="4"/>
      <c r="H952" s="5"/>
      <c r="I952" s="6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>
      <c r="A953" s="1"/>
      <c r="B953" s="1"/>
      <c r="C953" s="2"/>
      <c r="D953" s="1"/>
      <c r="E953" s="1"/>
      <c r="F953" s="3"/>
      <c r="G953" s="4"/>
      <c r="H953" s="5"/>
      <c r="I953" s="6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>
      <c r="A954" s="1"/>
      <c r="B954" s="1"/>
      <c r="C954" s="2"/>
      <c r="D954" s="1"/>
      <c r="E954" s="1"/>
      <c r="F954" s="3"/>
      <c r="G954" s="4"/>
      <c r="H954" s="5"/>
      <c r="I954" s="6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>
      <c r="A955" s="1"/>
      <c r="B955" s="1"/>
      <c r="C955" s="2"/>
      <c r="D955" s="1"/>
      <c r="E955" s="1"/>
      <c r="F955" s="3"/>
      <c r="G955" s="4"/>
      <c r="H955" s="5"/>
      <c r="I955" s="6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>
      <c r="A956" s="1"/>
      <c r="B956" s="1"/>
      <c r="C956" s="2"/>
      <c r="D956" s="1"/>
      <c r="E956" s="1"/>
      <c r="F956" s="3"/>
      <c r="G956" s="4"/>
      <c r="H956" s="5"/>
      <c r="I956" s="6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>
      <c r="A957" s="1"/>
      <c r="B957" s="1"/>
      <c r="C957" s="2"/>
      <c r="D957" s="1"/>
      <c r="E957" s="1"/>
      <c r="F957" s="3"/>
      <c r="G957" s="4"/>
      <c r="H957" s="5"/>
      <c r="I957" s="6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>
      <c r="A958" s="1"/>
      <c r="B958" s="1"/>
      <c r="C958" s="2"/>
      <c r="D958" s="1"/>
      <c r="E958" s="1"/>
      <c r="F958" s="3"/>
      <c r="G958" s="4"/>
      <c r="H958" s="5"/>
      <c r="I958" s="6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>
      <c r="A959" s="1"/>
      <c r="B959" s="1"/>
      <c r="C959" s="2"/>
      <c r="D959" s="1"/>
      <c r="E959" s="1"/>
      <c r="F959" s="3"/>
      <c r="G959" s="4"/>
      <c r="H959" s="5"/>
      <c r="I959" s="6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>
      <c r="A960" s="1"/>
      <c r="B960" s="1"/>
      <c r="C960" s="2"/>
      <c r="D960" s="1"/>
      <c r="E960" s="1"/>
      <c r="F960" s="3"/>
      <c r="G960" s="4"/>
      <c r="H960" s="5"/>
      <c r="I960" s="6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>
      <c r="A961" s="1"/>
      <c r="B961" s="1"/>
      <c r="C961" s="2"/>
      <c r="D961" s="1"/>
      <c r="E961" s="1"/>
      <c r="F961" s="3"/>
      <c r="G961" s="4"/>
      <c r="H961" s="5"/>
      <c r="I961" s="6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>
      <c r="A962" s="1"/>
      <c r="B962" s="1"/>
      <c r="C962" s="2"/>
      <c r="D962" s="1"/>
      <c r="E962" s="1"/>
      <c r="F962" s="3"/>
      <c r="G962" s="4"/>
      <c r="H962" s="5"/>
      <c r="I962" s="6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>
      <c r="A963" s="1"/>
      <c r="B963" s="1"/>
      <c r="C963" s="2"/>
      <c r="D963" s="1"/>
      <c r="E963" s="1"/>
      <c r="F963" s="3"/>
      <c r="G963" s="4"/>
      <c r="H963" s="5"/>
      <c r="I963" s="6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>
      <c r="A964" s="1"/>
      <c r="B964" s="1"/>
      <c r="C964" s="2"/>
      <c r="D964" s="1"/>
      <c r="E964" s="1"/>
      <c r="F964" s="3"/>
      <c r="G964" s="4"/>
      <c r="H964" s="5"/>
      <c r="I964" s="6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>
      <c r="A965" s="1"/>
      <c r="B965" s="1"/>
      <c r="C965" s="2"/>
      <c r="D965" s="1"/>
      <c r="E965" s="1"/>
      <c r="F965" s="3"/>
      <c r="G965" s="4"/>
      <c r="H965" s="5"/>
      <c r="I965" s="6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>
      <c r="A966" s="1"/>
      <c r="B966" s="1"/>
      <c r="C966" s="2"/>
      <c r="D966" s="1"/>
      <c r="E966" s="1"/>
      <c r="F966" s="3"/>
      <c r="G966" s="4"/>
      <c r="H966" s="5"/>
      <c r="I966" s="6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>
      <c r="A967" s="1"/>
      <c r="B967" s="1"/>
      <c r="C967" s="2"/>
      <c r="D967" s="1"/>
      <c r="E967" s="1"/>
      <c r="F967" s="3"/>
      <c r="G967" s="4"/>
      <c r="H967" s="5"/>
      <c r="I967" s="6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>
      <c r="A968" s="1"/>
      <c r="B968" s="1"/>
      <c r="C968" s="2"/>
      <c r="D968" s="1"/>
      <c r="E968" s="1"/>
      <c r="F968" s="3"/>
      <c r="G968" s="4"/>
      <c r="H968" s="5"/>
      <c r="I968" s="6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>
      <c r="A969" s="1"/>
      <c r="B969" s="1"/>
      <c r="C969" s="2"/>
      <c r="D969" s="1"/>
      <c r="E969" s="1"/>
      <c r="F969" s="3"/>
      <c r="G969" s="4"/>
      <c r="H969" s="5"/>
      <c r="I969" s="6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>
      <c r="A970" s="1"/>
      <c r="B970" s="1"/>
      <c r="C970" s="2"/>
      <c r="D970" s="1"/>
      <c r="E970" s="1"/>
      <c r="F970" s="3"/>
      <c r="G970" s="4"/>
      <c r="H970" s="5"/>
      <c r="I970" s="6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>
      <c r="A971" s="1"/>
      <c r="B971" s="1"/>
      <c r="C971" s="2"/>
      <c r="D971" s="1"/>
      <c r="E971" s="1"/>
      <c r="F971" s="3"/>
      <c r="G971" s="4"/>
      <c r="H971" s="5"/>
      <c r="I971" s="6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>
      <c r="A972" s="1"/>
      <c r="B972" s="1"/>
      <c r="C972" s="2"/>
      <c r="D972" s="1"/>
      <c r="E972" s="1"/>
      <c r="F972" s="3"/>
      <c r="G972" s="4"/>
      <c r="H972" s="5"/>
      <c r="I972" s="6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>
      <c r="A973" s="1"/>
      <c r="B973" s="1"/>
      <c r="C973" s="2"/>
      <c r="D973" s="1"/>
      <c r="E973" s="1"/>
      <c r="F973" s="3"/>
      <c r="G973" s="4"/>
      <c r="H973" s="5"/>
      <c r="I973" s="6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>
      <c r="A974" s="1"/>
      <c r="B974" s="1"/>
      <c r="C974" s="2"/>
      <c r="D974" s="1"/>
      <c r="E974" s="1"/>
      <c r="F974" s="3"/>
      <c r="G974" s="4"/>
      <c r="H974" s="5"/>
      <c r="I974" s="6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>
      <c r="A975" s="1"/>
      <c r="B975" s="1"/>
      <c r="C975" s="2"/>
      <c r="D975" s="1"/>
      <c r="E975" s="1"/>
      <c r="F975" s="3"/>
      <c r="G975" s="4"/>
      <c r="H975" s="5"/>
      <c r="I975" s="6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>
      <c r="A976" s="1"/>
      <c r="B976" s="1"/>
      <c r="C976" s="2"/>
      <c r="D976" s="1"/>
      <c r="E976" s="1"/>
      <c r="F976" s="3"/>
      <c r="G976" s="4"/>
      <c r="H976" s="5"/>
      <c r="I976" s="6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>
      <c r="A977" s="1"/>
      <c r="B977" s="1"/>
      <c r="C977" s="2"/>
      <c r="D977" s="1"/>
      <c r="E977" s="1"/>
      <c r="F977" s="3"/>
      <c r="G977" s="4"/>
      <c r="H977" s="5"/>
      <c r="I977" s="6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>
      <c r="A978" s="1"/>
      <c r="B978" s="1"/>
      <c r="C978" s="2"/>
      <c r="D978" s="1"/>
      <c r="E978" s="1"/>
      <c r="F978" s="3"/>
      <c r="G978" s="4"/>
      <c r="H978" s="5"/>
      <c r="I978" s="6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>
      <c r="A979" s="1"/>
      <c r="B979" s="1"/>
      <c r="C979" s="2"/>
      <c r="D979" s="1"/>
      <c r="E979" s="1"/>
      <c r="F979" s="3"/>
      <c r="G979" s="4"/>
      <c r="H979" s="5"/>
      <c r="I979" s="6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>
      <c r="A980" s="1"/>
      <c r="B980" s="1"/>
      <c r="C980" s="2"/>
      <c r="D980" s="1"/>
      <c r="E980" s="1"/>
      <c r="F980" s="3"/>
      <c r="G980" s="4"/>
      <c r="H980" s="5"/>
      <c r="I980" s="6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>
      <c r="A981" s="1"/>
      <c r="B981" s="1"/>
      <c r="C981" s="2"/>
      <c r="D981" s="1"/>
      <c r="E981" s="1"/>
      <c r="F981" s="3"/>
      <c r="G981" s="4"/>
      <c r="H981" s="5"/>
      <c r="I981" s="6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>
      <c r="A982" s="1"/>
      <c r="B982" s="1"/>
      <c r="C982" s="2"/>
      <c r="D982" s="1"/>
      <c r="E982" s="1"/>
      <c r="F982" s="3"/>
      <c r="G982" s="4"/>
      <c r="H982" s="5"/>
      <c r="I982" s="6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>
      <c r="A983" s="1"/>
      <c r="B983" s="1"/>
      <c r="C983" s="2"/>
      <c r="D983" s="1"/>
      <c r="E983" s="1"/>
      <c r="F983" s="3"/>
      <c r="G983" s="4"/>
      <c r="H983" s="5"/>
      <c r="I983" s="6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>
      <c r="A984" s="1"/>
      <c r="B984" s="1"/>
      <c r="C984" s="2"/>
      <c r="D984" s="1"/>
      <c r="E984" s="1"/>
      <c r="F984" s="3"/>
      <c r="G984" s="4"/>
      <c r="H984" s="5"/>
      <c r="I984" s="6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>
      <c r="A985" s="1"/>
      <c r="B985" s="1"/>
      <c r="C985" s="2"/>
      <c r="D985" s="1"/>
      <c r="E985" s="1"/>
      <c r="F985" s="3"/>
      <c r="G985" s="4"/>
      <c r="H985" s="5"/>
      <c r="I985" s="6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>
      <c r="A986" s="1"/>
      <c r="B986" s="1"/>
      <c r="C986" s="2"/>
      <c r="D986" s="1"/>
      <c r="E986" s="1"/>
      <c r="F986" s="3"/>
      <c r="G986" s="4"/>
      <c r="H986" s="5"/>
      <c r="I986" s="6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>
      <c r="A987" s="1"/>
      <c r="B987" s="1"/>
      <c r="C987" s="2"/>
      <c r="D987" s="1"/>
      <c r="E987" s="1"/>
      <c r="F987" s="3"/>
      <c r="G987" s="4"/>
      <c r="H987" s="5"/>
      <c r="I987" s="6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>
      <c r="A988" s="1"/>
      <c r="B988" s="1"/>
      <c r="C988" s="2"/>
      <c r="D988" s="1"/>
      <c r="E988" s="1"/>
      <c r="F988" s="3"/>
      <c r="G988" s="4"/>
      <c r="H988" s="5"/>
      <c r="I988" s="6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>
      <c r="A989" s="1"/>
      <c r="B989" s="1"/>
      <c r="C989" s="2"/>
      <c r="D989" s="1"/>
      <c r="E989" s="1"/>
      <c r="F989" s="3"/>
      <c r="G989" s="4"/>
      <c r="H989" s="5"/>
      <c r="I989" s="6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>
      <c r="A990" s="1"/>
      <c r="B990" s="1"/>
      <c r="C990" s="2"/>
      <c r="D990" s="1"/>
      <c r="E990" s="1"/>
      <c r="F990" s="3"/>
      <c r="G990" s="4"/>
      <c r="H990" s="5"/>
      <c r="I990" s="6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>
      <c r="A991" s="1"/>
      <c r="B991" s="1"/>
      <c r="C991" s="2"/>
      <c r="D991" s="1"/>
      <c r="E991" s="1"/>
      <c r="F991" s="3"/>
      <c r="G991" s="4"/>
      <c r="H991" s="5"/>
      <c r="I991" s="6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>
      <c r="A992" s="1"/>
      <c r="B992" s="1"/>
      <c r="C992" s="2"/>
      <c r="D992" s="1"/>
      <c r="E992" s="1"/>
      <c r="F992" s="3"/>
      <c r="G992" s="4"/>
      <c r="H992" s="5"/>
      <c r="I992" s="6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customHeight="1">
      <c r="A993" s="1"/>
      <c r="B993" s="1"/>
      <c r="C993" s="2"/>
      <c r="D993" s="1"/>
      <c r="E993" s="1"/>
      <c r="F993" s="3"/>
      <c r="G993" s="4"/>
      <c r="H993" s="5"/>
      <c r="I993" s="6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customHeight="1">
      <c r="A994" s="1"/>
      <c r="B994" s="1"/>
      <c r="C994" s="2"/>
      <c r="D994" s="1"/>
      <c r="E994" s="1"/>
      <c r="F994" s="3"/>
      <c r="G994" s="4"/>
      <c r="H994" s="5"/>
      <c r="I994" s="6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customHeight="1">
      <c r="A995" s="1"/>
      <c r="B995" s="1"/>
      <c r="C995" s="2"/>
      <c r="D995" s="1"/>
      <c r="E995" s="1"/>
      <c r="F995" s="3"/>
      <c r="G995" s="4"/>
      <c r="H995" s="5"/>
      <c r="I995" s="6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customHeight="1">
      <c r="A996" s="1"/>
      <c r="B996" s="1"/>
      <c r="C996" s="2"/>
      <c r="D996" s="1"/>
      <c r="E996" s="1"/>
      <c r="F996" s="3"/>
      <c r="G996" s="4"/>
      <c r="H996" s="5"/>
      <c r="I996" s="6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customHeight="1">
      <c r="A997" s="1"/>
      <c r="B997" s="1"/>
      <c r="C997" s="2"/>
      <c r="D997" s="1"/>
      <c r="E997" s="1"/>
      <c r="F997" s="3"/>
      <c r="G997" s="4"/>
      <c r="H997" s="5"/>
      <c r="I997" s="6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customHeight="1">
      <c r="A998" s="1"/>
      <c r="B998" s="1"/>
      <c r="C998" s="2"/>
      <c r="D998" s="1"/>
      <c r="E998" s="1"/>
      <c r="F998" s="3"/>
      <c r="G998" s="4"/>
      <c r="H998" s="5"/>
      <c r="I998" s="6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customHeight="1">
      <c r="A999" s="1"/>
      <c r="B999" s="1"/>
      <c r="C999" s="2"/>
      <c r="D999" s="1"/>
      <c r="E999" s="1"/>
      <c r="F999" s="3"/>
      <c r="G999" s="4"/>
      <c r="H999" s="5"/>
      <c r="I999" s="6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customHeight="1">
      <c r="A1000" s="1"/>
      <c r="B1000" s="1"/>
      <c r="C1000" s="2"/>
      <c r="D1000" s="1"/>
      <c r="E1000" s="1"/>
      <c r="F1000" s="3"/>
      <c r="G1000" s="4"/>
      <c r="H1000" s="5"/>
      <c r="I1000" s="6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customHeight="1">
      <c r="A1001" s="1"/>
      <c r="B1001" s="1"/>
      <c r="C1001" s="2"/>
      <c r="D1001" s="1"/>
      <c r="E1001" s="1"/>
      <c r="F1001" s="3"/>
      <c r="G1001" s="4"/>
      <c r="H1001" s="5"/>
      <c r="I1001" s="6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customHeight="1">
      <c r="A1002" s="1"/>
      <c r="B1002" s="1"/>
      <c r="C1002" s="2"/>
      <c r="D1002" s="1"/>
      <c r="E1002" s="1"/>
      <c r="F1002" s="3"/>
      <c r="G1002" s="4"/>
      <c r="H1002" s="5"/>
      <c r="I1002" s="6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</sheetData>
  <mergeCells count="18">
    <mergeCell ref="C40:H41"/>
    <mergeCell ref="D38:G38"/>
    <mergeCell ref="G7:G8"/>
    <mergeCell ref="H7:H8"/>
    <mergeCell ref="E31:G31"/>
    <mergeCell ref="D32:G32"/>
    <mergeCell ref="D33:G33"/>
    <mergeCell ref="D34:G34"/>
    <mergeCell ref="D35:G35"/>
    <mergeCell ref="D36:G36"/>
    <mergeCell ref="D37:G37"/>
    <mergeCell ref="C3:H3"/>
    <mergeCell ref="C4:H4"/>
    <mergeCell ref="C5:H5"/>
    <mergeCell ref="C7:C8"/>
    <mergeCell ref="D7:D8"/>
    <mergeCell ref="E7:E8"/>
    <mergeCell ref="F7:F8"/>
  </mergeCells>
  <phoneticPr fontId="5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00B0F0"/>
    <pageSetUpPr fitToPage="1"/>
  </sheetPr>
  <dimension ref="A1:O665"/>
  <sheetViews>
    <sheetView zoomScale="85" zoomScaleNormal="85" workbookViewId="0"/>
  </sheetViews>
  <sheetFormatPr baseColWidth="10" defaultColWidth="14.42578125" defaultRowHeight="15" customHeight="1"/>
  <cols>
    <col min="1" max="1" width="3.42578125" style="507" customWidth="1"/>
    <col min="2" max="2" width="2.42578125" style="507" customWidth="1"/>
    <col min="3" max="3" width="43.42578125" style="507" customWidth="1"/>
    <col min="4" max="4" width="15" style="538" customWidth="1"/>
    <col min="5" max="5" width="13.85546875" style="507" customWidth="1"/>
    <col min="6" max="6" width="30.42578125" style="507" customWidth="1"/>
    <col min="7" max="7" width="36.85546875" style="507" customWidth="1"/>
    <col min="8" max="8" width="21" style="507" customWidth="1"/>
    <col min="9" max="9" width="19.42578125" style="507" customWidth="1"/>
    <col min="10" max="10" width="18" style="508" customWidth="1"/>
    <col min="11" max="11" width="18.42578125" style="507" customWidth="1"/>
    <col min="12" max="27" width="17.42578125" style="507" customWidth="1"/>
    <col min="28" max="16384" width="14.42578125" style="507"/>
  </cols>
  <sheetData>
    <row r="1" spans="3:13" ht="13.5" customHeight="1">
      <c r="G1" s="539"/>
      <c r="H1" s="539"/>
      <c r="I1" s="539"/>
    </row>
    <row r="2" spans="3:13" ht="13.5" customHeight="1" thickBot="1">
      <c r="G2" s="539"/>
      <c r="H2" s="539"/>
      <c r="I2" s="539"/>
    </row>
    <row r="3" spans="3:13" ht="13.5" customHeight="1">
      <c r="C3" s="853" t="s">
        <v>15</v>
      </c>
      <c r="D3" s="854"/>
      <c r="E3" s="855"/>
      <c r="F3" s="855"/>
      <c r="G3" s="540"/>
      <c r="H3" s="541"/>
      <c r="I3" s="542"/>
      <c r="K3" s="543"/>
      <c r="L3" s="544"/>
      <c r="M3" s="545"/>
    </row>
    <row r="4" spans="3:13" ht="13.5" customHeight="1">
      <c r="C4" s="857" t="s">
        <v>88</v>
      </c>
      <c r="D4" s="858"/>
      <c r="E4" s="859"/>
      <c r="F4" s="859"/>
      <c r="G4" s="546"/>
      <c r="H4" s="547"/>
      <c r="I4" s="548"/>
      <c r="K4" s="549"/>
    </row>
    <row r="5" spans="3:13" ht="13.5" customHeight="1">
      <c r="C5" s="857" t="s">
        <v>89</v>
      </c>
      <c r="D5" s="858"/>
      <c r="E5" s="859"/>
      <c r="F5" s="859"/>
      <c r="G5" s="857" t="s">
        <v>90</v>
      </c>
      <c r="H5" s="859"/>
      <c r="I5" s="916"/>
    </row>
    <row r="6" spans="3:13" ht="13.5" customHeight="1">
      <c r="C6" s="857" t="s">
        <v>91</v>
      </c>
      <c r="D6" s="858"/>
      <c r="E6" s="859"/>
      <c r="F6" s="859"/>
      <c r="G6" s="546"/>
      <c r="H6" s="547"/>
      <c r="I6" s="548"/>
    </row>
    <row r="7" spans="3:13" ht="13.5" customHeight="1" thickBot="1">
      <c r="C7" s="550"/>
      <c r="D7" s="551"/>
      <c r="E7" s="552"/>
      <c r="F7" s="552"/>
      <c r="G7" s="550"/>
      <c r="H7" s="552"/>
      <c r="I7" s="553"/>
    </row>
    <row r="8" spans="3:13" ht="45.75" customHeight="1" thickBot="1">
      <c r="C8" s="949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8" s="950"/>
      <c r="E8" s="951"/>
      <c r="F8" s="951"/>
      <c r="G8" s="951"/>
      <c r="H8" s="951"/>
      <c r="I8" s="952"/>
    </row>
    <row r="9" spans="3:13" ht="13.5" customHeight="1">
      <c r="C9" s="932" t="str">
        <f>'PRES GEN'!D9</f>
        <v>ACTIVIDADES PRELIMINARES</v>
      </c>
      <c r="D9" s="933"/>
      <c r="E9" s="903"/>
      <c r="F9" s="903"/>
      <c r="G9" s="903"/>
      <c r="H9" s="903"/>
      <c r="I9" s="904"/>
    </row>
    <row r="10" spans="3:13" ht="21" customHeight="1">
      <c r="C10" s="554" t="s">
        <v>92</v>
      </c>
      <c r="D10" s="905" t="str">
        <f>'PRES GEN'!D10</f>
        <v xml:space="preserve">Localización y replanteo de componente eléctrico, incluye estudio de resistividad del terreno por medio del método Wenner, entregable valor de resistividad representativo del suelo </v>
      </c>
      <c r="E10" s="967"/>
      <c r="F10" s="967"/>
      <c r="G10" s="968"/>
      <c r="H10" s="911"/>
      <c r="I10" s="953" t="str">
        <f>+'PRES GEN'!E10</f>
        <v>UND</v>
      </c>
    </row>
    <row r="11" spans="3:13" ht="21" customHeight="1">
      <c r="C11" s="555" t="str">
        <f>'PRES GEN'!C10</f>
        <v>1.1</v>
      </c>
      <c r="D11" s="969"/>
      <c r="E11" s="970"/>
      <c r="F11" s="970"/>
      <c r="G11" s="971"/>
      <c r="H11" s="912"/>
      <c r="I11" s="914"/>
    </row>
    <row r="12" spans="3:13" ht="13.5" customHeight="1">
      <c r="C12" s="556" t="s">
        <v>93</v>
      </c>
      <c r="D12" s="557"/>
      <c r="E12" s="558"/>
      <c r="F12" s="516"/>
      <c r="G12" s="559"/>
      <c r="H12" s="516"/>
      <c r="I12" s="560"/>
    </row>
    <row r="13" spans="3:13" ht="17.45" customHeight="1">
      <c r="C13" s="954" t="s">
        <v>85</v>
      </c>
      <c r="D13" s="955"/>
      <c r="E13" s="907"/>
      <c r="F13" s="561" t="s">
        <v>4</v>
      </c>
      <c r="G13" s="562" t="s">
        <v>280</v>
      </c>
      <c r="H13" s="528" t="s">
        <v>94</v>
      </c>
      <c r="I13" s="563" t="s">
        <v>95</v>
      </c>
    </row>
    <row r="14" spans="3:13" ht="18" customHeight="1">
      <c r="C14" s="956" t="str">
        <f>'LIST EQUIP'!D8</f>
        <v>Telurometro</v>
      </c>
      <c r="D14" s="957"/>
      <c r="E14" s="958"/>
      <c r="F14" s="519">
        <v>1</v>
      </c>
      <c r="G14" s="564">
        <f>'LIST EQUIP'!I8</f>
        <v>450000</v>
      </c>
      <c r="H14" s="565">
        <v>1</v>
      </c>
      <c r="I14" s="566">
        <f>G14/H14</f>
        <v>450000</v>
      </c>
      <c r="K14" s="567"/>
    </row>
    <row r="15" spans="3:13" ht="13.5" customHeight="1">
      <c r="C15" s="514"/>
      <c r="D15" s="515"/>
      <c r="E15" s="516"/>
      <c r="F15" s="516"/>
      <c r="G15" s="559"/>
      <c r="H15" s="568" t="s">
        <v>96</v>
      </c>
      <c r="I15" s="569">
        <f>SUM(I14:I14)</f>
        <v>450000</v>
      </c>
    </row>
    <row r="16" spans="3:13" ht="13.5" customHeight="1">
      <c r="C16" s="556" t="s">
        <v>97</v>
      </c>
      <c r="D16" s="557"/>
      <c r="E16" s="558"/>
      <c r="F16" s="516"/>
      <c r="G16" s="559"/>
      <c r="H16" s="516"/>
      <c r="I16" s="560"/>
    </row>
    <row r="17" spans="2:13" ht="13.5" customHeight="1">
      <c r="C17" s="944" t="s">
        <v>85</v>
      </c>
      <c r="D17" s="893"/>
      <c r="E17" s="866"/>
      <c r="F17" s="528" t="s">
        <v>98</v>
      </c>
      <c r="G17" s="570" t="s">
        <v>4</v>
      </c>
      <c r="H17" s="528" t="s">
        <v>99</v>
      </c>
      <c r="I17" s="563" t="s">
        <v>100</v>
      </c>
    </row>
    <row r="18" spans="2:13" ht="13.5" customHeight="1">
      <c r="C18" s="934"/>
      <c r="D18" s="935"/>
      <c r="E18" s="936"/>
      <c r="F18" s="528"/>
      <c r="G18" s="570"/>
      <c r="H18" s="816"/>
      <c r="I18" s="563"/>
    </row>
    <row r="19" spans="2:13" ht="13.5" customHeight="1">
      <c r="C19" s="514"/>
      <c r="D19" s="515"/>
      <c r="E19" s="516"/>
      <c r="F19" s="516"/>
      <c r="G19" s="559"/>
      <c r="H19" s="571" t="s">
        <v>8</v>
      </c>
      <c r="I19" s="572">
        <f>SUM(I18)</f>
        <v>0</v>
      </c>
    </row>
    <row r="20" spans="2:13" ht="13.5" customHeight="1">
      <c r="C20" s="573" t="s">
        <v>101</v>
      </c>
      <c r="D20" s="557"/>
      <c r="E20" s="574"/>
      <c r="F20" s="516"/>
      <c r="G20" s="559"/>
      <c r="H20" s="516"/>
      <c r="I20" s="560"/>
    </row>
    <row r="21" spans="2:13" ht="13.5" customHeight="1">
      <c r="C21" s="533" t="s">
        <v>85</v>
      </c>
      <c r="D21" s="871" t="s">
        <v>102</v>
      </c>
      <c r="E21" s="872"/>
      <c r="F21" s="871" t="s">
        <v>103</v>
      </c>
      <c r="G21" s="872"/>
      <c r="H21" s="528" t="s">
        <v>104</v>
      </c>
      <c r="I21" s="563" t="s">
        <v>105</v>
      </c>
    </row>
    <row r="22" spans="2:13" ht="13.5" customHeight="1">
      <c r="C22" s="517" t="str">
        <f>TRANS!D7</f>
        <v>TRANSPORTE VIA TERRESTRE</v>
      </c>
      <c r="D22" s="869" t="s">
        <v>314</v>
      </c>
      <c r="E22" s="870"/>
      <c r="F22" s="927" t="s">
        <v>314</v>
      </c>
      <c r="G22" s="872"/>
      <c r="H22" s="818" t="s">
        <v>314</v>
      </c>
      <c r="I22" s="817" t="s">
        <v>314</v>
      </c>
    </row>
    <row r="23" spans="2:13" ht="13.5" customHeight="1">
      <c r="C23" s="514"/>
      <c r="D23" s="515"/>
      <c r="E23" s="516"/>
      <c r="F23" s="516"/>
      <c r="G23" s="559"/>
      <c r="H23" s="571" t="s">
        <v>8</v>
      </c>
      <c r="I23" s="572">
        <f>SUM(I22)</f>
        <v>0</v>
      </c>
    </row>
    <row r="24" spans="2:13" ht="13.5" customHeight="1">
      <c r="C24" s="556" t="s">
        <v>106</v>
      </c>
      <c r="D24" s="557"/>
      <c r="E24" s="558"/>
      <c r="F24" s="516"/>
      <c r="G24" s="559"/>
      <c r="H24" s="516"/>
      <c r="I24" s="560"/>
    </row>
    <row r="25" spans="2:13" ht="13.5" customHeight="1">
      <c r="C25" s="577" t="s">
        <v>107</v>
      </c>
      <c r="D25" s="578" t="s">
        <v>4</v>
      </c>
      <c r="E25" s="578" t="s">
        <v>108</v>
      </c>
      <c r="F25" s="578" t="s">
        <v>109</v>
      </c>
      <c r="G25" s="578" t="s">
        <v>110</v>
      </c>
      <c r="H25" s="578" t="s">
        <v>111</v>
      </c>
      <c r="I25" s="579" t="s">
        <v>112</v>
      </c>
    </row>
    <row r="26" spans="2:13" ht="13.5" customHeight="1">
      <c r="C26" s="798" t="str">
        <f>'LIST M.O'!D12</f>
        <v>Técnico electricista</v>
      </c>
      <c r="D26" s="799">
        <v>1</v>
      </c>
      <c r="E26" s="800">
        <f>VLOOKUP(C26,'LIST M.O'!D9:I13,4,)*D26</f>
        <v>87545.25</v>
      </c>
      <c r="F26" s="801">
        <f>VLOOKUP(C26,'LIST M.O'!D9:I13,5,)</f>
        <v>1.8784000000000001</v>
      </c>
      <c r="G26" s="802">
        <f>+E26*F26</f>
        <v>164444.9976</v>
      </c>
      <c r="H26" s="803">
        <v>1</v>
      </c>
      <c r="I26" s="804">
        <f>+G26/H26</f>
        <v>164444.9976</v>
      </c>
    </row>
    <row r="27" spans="2:13" ht="13.5" customHeight="1">
      <c r="C27" s="805" t="str">
        <f>'LIST M.O'!D13</f>
        <v>Auxiliar electricista</v>
      </c>
      <c r="D27" s="806">
        <v>1</v>
      </c>
      <c r="E27" s="800">
        <f>VLOOKUP(C27,'LIST M.O'!D10:I14,4,)*D27</f>
        <v>75872.55</v>
      </c>
      <c r="F27" s="801">
        <f>VLOOKUP(C27,'LIST M.O'!D10:I14,5,)</f>
        <v>1.8784000000000001</v>
      </c>
      <c r="G27" s="802">
        <f>+E27*F27</f>
        <v>142518.99792000002</v>
      </c>
      <c r="H27" s="803">
        <v>1</v>
      </c>
      <c r="I27" s="804">
        <f>+G27/H27</f>
        <v>142518.99792000002</v>
      </c>
    </row>
    <row r="28" spans="2:13" ht="13.5" customHeight="1">
      <c r="C28" s="514"/>
      <c r="D28" s="515"/>
      <c r="E28" s="516"/>
      <c r="F28" s="516"/>
      <c r="G28" s="559"/>
      <c r="H28" s="568" t="s">
        <v>8</v>
      </c>
      <c r="I28" s="572">
        <f>SUM(I26:I27)</f>
        <v>306963.99552</v>
      </c>
    </row>
    <row r="29" spans="2:13" ht="13.5" customHeight="1">
      <c r="C29" s="514"/>
      <c r="D29" s="515"/>
      <c r="E29" s="516"/>
      <c r="F29" s="516"/>
      <c r="G29" s="559"/>
      <c r="H29" s="516"/>
      <c r="I29" s="560"/>
      <c r="K29" s="508"/>
      <c r="L29" s="508"/>
    </row>
    <row r="30" spans="2:13" ht="17.45" customHeight="1" thickBot="1">
      <c r="C30" s="959" t="s">
        <v>113</v>
      </c>
      <c r="D30" s="960"/>
      <c r="E30" s="939"/>
      <c r="F30" s="939"/>
      <c r="G30" s="939"/>
      <c r="H30" s="940"/>
      <c r="I30" s="590">
        <f>ROUND(I19+I28+I15+I23,0)</f>
        <v>756964</v>
      </c>
    </row>
    <row r="31" spans="2:13" ht="17.45" customHeight="1" thickBot="1">
      <c r="B31" s="508"/>
      <c r="C31" s="508"/>
      <c r="D31" s="508"/>
      <c r="E31" s="508"/>
      <c r="F31" s="508"/>
      <c r="G31" s="508"/>
      <c r="H31" s="508"/>
      <c r="I31" s="508"/>
    </row>
    <row r="32" spans="2:13" ht="13.5" customHeight="1">
      <c r="C32" s="853" t="s">
        <v>15</v>
      </c>
      <c r="D32" s="854"/>
      <c r="E32" s="855"/>
      <c r="F32" s="856"/>
      <c r="G32" s="591"/>
      <c r="H32" s="541"/>
      <c r="I32" s="542"/>
      <c r="K32" s="543"/>
      <c r="L32" s="544"/>
      <c r="M32" s="545"/>
    </row>
    <row r="33" spans="3:12" ht="13.5" customHeight="1">
      <c r="C33" s="857" t="s">
        <v>88</v>
      </c>
      <c r="D33" s="858"/>
      <c r="E33" s="859"/>
      <c r="F33" s="859"/>
      <c r="G33" s="592"/>
      <c r="H33" s="547"/>
      <c r="I33" s="548"/>
      <c r="K33" s="549"/>
    </row>
    <row r="34" spans="3:12" ht="13.5" customHeight="1">
      <c r="C34" s="857" t="s">
        <v>89</v>
      </c>
      <c r="D34" s="858"/>
      <c r="E34" s="859"/>
      <c r="F34" s="961"/>
      <c r="G34" s="915" t="s">
        <v>90</v>
      </c>
      <c r="H34" s="859"/>
      <c r="I34" s="916"/>
    </row>
    <row r="35" spans="3:12" ht="13.5" customHeight="1">
      <c r="C35" s="857" t="s">
        <v>91</v>
      </c>
      <c r="D35" s="858"/>
      <c r="E35" s="859"/>
      <c r="F35" s="859"/>
      <c r="G35" s="592"/>
      <c r="H35" s="547"/>
      <c r="I35" s="548"/>
    </row>
    <row r="36" spans="3:12" ht="13.5" customHeight="1" thickBot="1">
      <c r="C36" s="593"/>
      <c r="D36" s="594"/>
      <c r="E36" s="595"/>
      <c r="F36" s="595"/>
      <c r="G36" s="596"/>
      <c r="H36" s="595"/>
      <c r="I36" s="597"/>
    </row>
    <row r="37" spans="3:12" ht="45.75" customHeight="1" thickBot="1">
      <c r="C37" s="860" t="str">
        <f>C8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7" s="861"/>
      <c r="E37" s="862"/>
      <c r="F37" s="862"/>
      <c r="G37" s="862"/>
      <c r="H37" s="862"/>
      <c r="I37" s="863"/>
    </row>
    <row r="38" spans="3:12" ht="13.5" customHeight="1">
      <c r="C38" s="932" t="str">
        <f>'PRES GEN'!D11</f>
        <v>SISTEMA SOLAR FOTOVOLTAICO OFF-GRID</v>
      </c>
      <c r="D38" s="933"/>
      <c r="E38" s="903"/>
      <c r="F38" s="903"/>
      <c r="G38" s="903"/>
      <c r="H38" s="903"/>
      <c r="I38" s="904"/>
    </row>
    <row r="39" spans="3:12" ht="13.5" customHeight="1">
      <c r="C39" s="554" t="s">
        <v>92</v>
      </c>
      <c r="D39" s="905" t="str">
        <f>'PRES GEN'!D12</f>
        <v>Instalacion Panel solar monocristalino 500wp. Incluye accesorios para aterrizaje entre paneles</v>
      </c>
      <c r="E39" s="967"/>
      <c r="F39" s="967"/>
      <c r="G39" s="968"/>
      <c r="H39" s="964"/>
      <c r="I39" s="965" t="str">
        <f>+'PRES GEN'!E12</f>
        <v>UND</v>
      </c>
    </row>
    <row r="40" spans="3:12" ht="36" customHeight="1">
      <c r="C40" s="555" t="str">
        <f>'PRES GEN'!C12</f>
        <v>2.1</v>
      </c>
      <c r="D40" s="969"/>
      <c r="E40" s="970"/>
      <c r="F40" s="970"/>
      <c r="G40" s="971"/>
      <c r="H40" s="908"/>
      <c r="I40" s="966"/>
    </row>
    <row r="41" spans="3:12" ht="13.5" customHeight="1">
      <c r="C41" s="556" t="s">
        <v>93</v>
      </c>
      <c r="D41" s="557"/>
      <c r="E41" s="558"/>
      <c r="F41" s="516"/>
      <c r="G41" s="559"/>
      <c r="H41" s="516"/>
      <c r="I41" s="560"/>
    </row>
    <row r="42" spans="3:12" ht="13.5" customHeight="1">
      <c r="C42" s="944" t="s">
        <v>85</v>
      </c>
      <c r="D42" s="893"/>
      <c r="E42" s="866"/>
      <c r="F42" s="528" t="s">
        <v>4</v>
      </c>
      <c r="G42" s="570" t="s">
        <v>281</v>
      </c>
      <c r="H42" s="528" t="s">
        <v>94</v>
      </c>
      <c r="I42" s="563" t="s">
        <v>95</v>
      </c>
    </row>
    <row r="43" spans="3:12" ht="13.5" customHeight="1">
      <c r="C43" s="945" t="s">
        <v>114</v>
      </c>
      <c r="D43" s="946"/>
      <c r="E43" s="866"/>
      <c r="F43" s="528"/>
      <c r="G43" s="570"/>
      <c r="H43" s="528">
        <v>0.05</v>
      </c>
      <c r="I43" s="566">
        <f>+I57</f>
        <v>149827.66448000001</v>
      </c>
      <c r="K43" s="598"/>
    </row>
    <row r="44" spans="3:12" ht="13.5" customHeight="1">
      <c r="C44" s="514"/>
      <c r="D44" s="515"/>
      <c r="E44" s="516"/>
      <c r="F44" s="516"/>
      <c r="G44" s="559"/>
      <c r="H44" s="568" t="s">
        <v>96</v>
      </c>
      <c r="I44" s="569">
        <f>SUM(I43:I43)</f>
        <v>149827.66448000001</v>
      </c>
    </row>
    <row r="45" spans="3:12" ht="13.5" customHeight="1">
      <c r="C45" s="556" t="s">
        <v>97</v>
      </c>
      <c r="D45" s="557"/>
      <c r="E45" s="558"/>
      <c r="F45" s="516"/>
      <c r="G45" s="559"/>
      <c r="H45" s="516"/>
      <c r="I45" s="560"/>
    </row>
    <row r="46" spans="3:12" ht="13.5" customHeight="1">
      <c r="C46" s="944" t="s">
        <v>85</v>
      </c>
      <c r="D46" s="893"/>
      <c r="E46" s="866"/>
      <c r="F46" s="528" t="s">
        <v>98</v>
      </c>
      <c r="G46" s="570" t="s">
        <v>4</v>
      </c>
      <c r="H46" s="528" t="s">
        <v>99</v>
      </c>
      <c r="I46" s="563" t="s">
        <v>100</v>
      </c>
    </row>
    <row r="47" spans="3:12" ht="17.45" customHeight="1">
      <c r="C47" s="947"/>
      <c r="D47" s="948"/>
      <c r="E47" s="887"/>
      <c r="F47" s="510"/>
      <c r="G47" s="599"/>
      <c r="H47" s="600"/>
      <c r="I47" s="601"/>
      <c r="L47" s="602"/>
    </row>
    <row r="48" spans="3:12" ht="13.5" customHeight="1">
      <c r="C48" s="514"/>
      <c r="D48" s="515"/>
      <c r="E48" s="516"/>
      <c r="F48" s="516"/>
      <c r="G48" s="559"/>
      <c r="H48" s="571" t="s">
        <v>8</v>
      </c>
      <c r="I48" s="572">
        <f>SUM(I47)</f>
        <v>0</v>
      </c>
    </row>
    <row r="49" spans="1:11" ht="13.5" customHeight="1">
      <c r="C49" s="573" t="s">
        <v>101</v>
      </c>
      <c r="D49" s="557"/>
      <c r="E49" s="574"/>
      <c r="F49" s="516"/>
      <c r="G49" s="559"/>
      <c r="H49" s="516"/>
      <c r="I49" s="560"/>
    </row>
    <row r="50" spans="1:11" ht="13.5" customHeight="1">
      <c r="C50" s="533" t="s">
        <v>85</v>
      </c>
      <c r="D50" s="930" t="s">
        <v>102</v>
      </c>
      <c r="E50" s="931"/>
      <c r="F50" s="1009" t="s">
        <v>103</v>
      </c>
      <c r="G50" s="1010"/>
      <c r="H50" s="528" t="s">
        <v>104</v>
      </c>
      <c r="I50" s="563" t="s">
        <v>105</v>
      </c>
    </row>
    <row r="51" spans="1:11" ht="13.5" customHeight="1">
      <c r="C51" s="604" t="str">
        <f>TRANS!D7</f>
        <v>TRANSPORTE VIA TERRESTRE</v>
      </c>
      <c r="D51" s="869" t="s">
        <v>314</v>
      </c>
      <c r="E51" s="870"/>
      <c r="F51" s="927" t="s">
        <v>314</v>
      </c>
      <c r="G51" s="872"/>
      <c r="H51" s="818" t="s">
        <v>314</v>
      </c>
      <c r="I51" s="817" t="s">
        <v>314</v>
      </c>
    </row>
    <row r="52" spans="1:11" ht="13.5" customHeight="1">
      <c r="C52" s="514"/>
      <c r="D52" s="515"/>
      <c r="E52" s="516"/>
      <c r="F52" s="516"/>
      <c r="G52" s="559"/>
      <c r="H52" s="571" t="s">
        <v>8</v>
      </c>
      <c r="I52" s="572">
        <f>SUM(I51)</f>
        <v>0</v>
      </c>
    </row>
    <row r="53" spans="1:11" ht="13.5" customHeight="1">
      <c r="C53" s="556" t="s">
        <v>106</v>
      </c>
      <c r="D53" s="557"/>
      <c r="E53" s="558"/>
      <c r="F53" s="516"/>
      <c r="G53" s="559"/>
      <c r="H53" s="516"/>
      <c r="I53" s="560"/>
      <c r="K53" s="508"/>
    </row>
    <row r="54" spans="1:11" ht="13.5" customHeight="1">
      <c r="C54" s="577" t="s">
        <v>107</v>
      </c>
      <c r="D54" s="578" t="s">
        <v>289</v>
      </c>
      <c r="E54" s="578" t="s">
        <v>108</v>
      </c>
      <c r="F54" s="578" t="s">
        <v>109</v>
      </c>
      <c r="G54" s="578" t="s">
        <v>110</v>
      </c>
      <c r="H54" s="578" t="s">
        <v>111</v>
      </c>
      <c r="I54" s="579" t="s">
        <v>112</v>
      </c>
      <c r="K54" s="543"/>
    </row>
    <row r="55" spans="1:11" ht="13.5" customHeight="1">
      <c r="C55" s="577" t="str">
        <f>'LIST M.O'!D12</f>
        <v>Técnico electricista</v>
      </c>
      <c r="D55" s="799">
        <v>1</v>
      </c>
      <c r="E55" s="580">
        <f>VLOOKUP(C55,'LIST M.O'!D9:I13,4,)*D55</f>
        <v>87545.25</v>
      </c>
      <c r="F55" s="581">
        <f>VLOOKUP(C55,'LIST M.O'!$D$9:$I$13,5,)</f>
        <v>1.8784000000000001</v>
      </c>
      <c r="G55" s="582">
        <f>+E55*F55</f>
        <v>164444.9976</v>
      </c>
      <c r="H55" s="605">
        <v>3</v>
      </c>
      <c r="I55" s="584">
        <f>+G55/H55</f>
        <v>54814.999199999998</v>
      </c>
      <c r="J55" s="584"/>
    </row>
    <row r="56" spans="1:11" ht="13.5" customHeight="1">
      <c r="C56" s="585" t="str">
        <f>'LIST M.O'!D13</f>
        <v>Auxiliar electricista</v>
      </c>
      <c r="D56" s="807">
        <v>2</v>
      </c>
      <c r="E56" s="586">
        <f>VLOOKUP(C56,'LIST M.O'!D10:I13,4,)*D56</f>
        <v>151745.1</v>
      </c>
      <c r="F56" s="587">
        <f>VLOOKUP(C56,'LIST M.O'!$D$9:$I$13,5,)</f>
        <v>1.8784000000000001</v>
      </c>
      <c r="G56" s="588">
        <f>+E56*F56</f>
        <v>285037.99584000005</v>
      </c>
      <c r="H56" s="606">
        <v>3</v>
      </c>
      <c r="I56" s="589">
        <f>+G56/H56</f>
        <v>95012.665280000016</v>
      </c>
      <c r="J56" s="589"/>
    </row>
    <row r="57" spans="1:11" ht="13.5" customHeight="1">
      <c r="C57" s="514"/>
      <c r="D57" s="515"/>
      <c r="E57" s="516"/>
      <c r="F57" s="516"/>
      <c r="G57" s="559"/>
      <c r="H57" s="568" t="s">
        <v>8</v>
      </c>
      <c r="I57" s="607">
        <f>SUM(I55:I56)</f>
        <v>149827.66448000001</v>
      </c>
    </row>
    <row r="58" spans="1:11" ht="13.5" customHeight="1">
      <c r="C58" s="514"/>
      <c r="D58" s="515"/>
      <c r="E58" s="516"/>
      <c r="F58" s="516"/>
      <c r="G58" s="559"/>
      <c r="H58" s="516"/>
      <c r="I58" s="560"/>
    </row>
    <row r="59" spans="1:11" ht="20.100000000000001" customHeight="1" thickBot="1">
      <c r="C59" s="959" t="s">
        <v>113</v>
      </c>
      <c r="D59" s="960"/>
      <c r="E59" s="939"/>
      <c r="F59" s="939"/>
      <c r="G59" s="939"/>
      <c r="H59" s="940"/>
      <c r="I59" s="590">
        <f>ROUND(I48+I57+I44+I52,0)</f>
        <v>299655</v>
      </c>
    </row>
    <row r="60" spans="1:11" ht="20.100000000000001" customHeight="1" thickBot="1">
      <c r="A60" s="508"/>
      <c r="B60" s="508"/>
      <c r="C60" s="508"/>
      <c r="D60" s="508"/>
      <c r="E60" s="508"/>
      <c r="F60" s="508"/>
      <c r="G60" s="508"/>
      <c r="H60" s="508"/>
      <c r="I60" s="508"/>
    </row>
    <row r="61" spans="1:11" ht="13.5" customHeight="1">
      <c r="C61" s="853"/>
      <c r="D61" s="854"/>
      <c r="E61" s="855"/>
      <c r="F61" s="856"/>
      <c r="G61" s="591"/>
      <c r="H61" s="541"/>
      <c r="I61" s="542"/>
    </row>
    <row r="62" spans="1:11" ht="13.5" customHeight="1">
      <c r="C62" s="857" t="s">
        <v>88</v>
      </c>
      <c r="D62" s="858"/>
      <c r="E62" s="859"/>
      <c r="F62" s="859"/>
      <c r="G62" s="592"/>
      <c r="H62" s="547"/>
      <c r="I62" s="548"/>
    </row>
    <row r="63" spans="1:11" ht="13.5" customHeight="1">
      <c r="C63" s="857" t="s">
        <v>89</v>
      </c>
      <c r="D63" s="858"/>
      <c r="E63" s="859"/>
      <c r="F63" s="859"/>
      <c r="G63" s="915" t="s">
        <v>90</v>
      </c>
      <c r="H63" s="859"/>
      <c r="I63" s="916"/>
    </row>
    <row r="64" spans="1:11" ht="13.5" customHeight="1">
      <c r="C64" s="857" t="str">
        <f>+C35</f>
        <v>MUNICIPIO DE TUMACO</v>
      </c>
      <c r="D64" s="858"/>
      <c r="E64" s="859"/>
      <c r="F64" s="859"/>
      <c r="G64" s="592"/>
      <c r="H64" s="547"/>
      <c r="I64" s="548"/>
    </row>
    <row r="65" spans="3:9" ht="13.5" customHeight="1" thickBot="1">
      <c r="C65" s="593"/>
      <c r="D65" s="594"/>
      <c r="E65" s="595"/>
      <c r="F65" s="595"/>
      <c r="G65" s="596"/>
      <c r="H65" s="595"/>
      <c r="I65" s="597"/>
    </row>
    <row r="66" spans="3:9" ht="43.5" customHeight="1">
      <c r="C66" s="860" t="str">
        <f>+C37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66" s="861"/>
      <c r="E66" s="862"/>
      <c r="F66" s="862"/>
      <c r="G66" s="862"/>
      <c r="H66" s="862"/>
      <c r="I66" s="863"/>
    </row>
    <row r="67" spans="3:9" ht="13.5" customHeight="1">
      <c r="C67" s="919" t="str">
        <f>C38</f>
        <v>SISTEMA SOLAR FOTOVOLTAICO OFF-GRID</v>
      </c>
      <c r="D67" s="920"/>
      <c r="E67" s="906"/>
      <c r="F67" s="906"/>
      <c r="G67" s="906"/>
      <c r="H67" s="906"/>
      <c r="I67" s="921"/>
    </row>
    <row r="68" spans="3:9" ht="30.95" customHeight="1">
      <c r="C68" s="608" t="s">
        <v>92</v>
      </c>
      <c r="D68" s="609"/>
      <c r="E68" s="905" t="str">
        <f>+'PRES GEN'!D13</f>
        <v>Instalacion Controlador Carga SmartSolar MPPT 100/30 24V</v>
      </c>
      <c r="F68" s="922"/>
      <c r="G68" s="923"/>
      <c r="H68" s="911" t="s">
        <v>98</v>
      </c>
      <c r="I68" s="962" t="str">
        <f>+'PRES GEN'!E13</f>
        <v>UND</v>
      </c>
    </row>
    <row r="69" spans="3:9" ht="20.45" customHeight="1">
      <c r="C69" s="555" t="str">
        <f>'PRES GEN'!C13</f>
        <v>2.2</v>
      </c>
      <c r="D69" s="610"/>
      <c r="E69" s="924"/>
      <c r="F69" s="925"/>
      <c r="G69" s="926"/>
      <c r="H69" s="912"/>
      <c r="I69" s="963"/>
    </row>
    <row r="70" spans="3:9" ht="13.5" customHeight="1">
      <c r="C70" s="556" t="s">
        <v>93</v>
      </c>
      <c r="D70" s="557"/>
      <c r="E70" s="558"/>
      <c r="F70" s="516"/>
      <c r="G70" s="559"/>
      <c r="H70" s="516"/>
      <c r="I70" s="560"/>
    </row>
    <row r="71" spans="3:9" ht="13.5" customHeight="1">
      <c r="C71" s="972" t="s">
        <v>85</v>
      </c>
      <c r="D71" s="973"/>
      <c r="E71" s="974"/>
      <c r="F71" s="611" t="s">
        <v>115</v>
      </c>
      <c r="G71" s="612" t="s">
        <v>280</v>
      </c>
      <c r="H71" s="613" t="s">
        <v>94</v>
      </c>
      <c r="I71" s="614" t="s">
        <v>95</v>
      </c>
    </row>
    <row r="72" spans="3:9" ht="13.5" customHeight="1">
      <c r="C72" s="879" t="s">
        <v>116</v>
      </c>
      <c r="D72" s="880"/>
      <c r="E72" s="881"/>
      <c r="F72" s="519"/>
      <c r="G72" s="615"/>
      <c r="H72" s="603">
        <v>0.05</v>
      </c>
      <c r="I72" s="601">
        <f>+I86*H72</f>
        <v>10232.133184</v>
      </c>
    </row>
    <row r="73" spans="3:9" ht="13.5" customHeight="1">
      <c r="C73" s="975"/>
      <c r="D73" s="976"/>
      <c r="E73" s="977"/>
      <c r="F73" s="616"/>
      <c r="G73" s="617"/>
      <c r="H73" s="618" t="s">
        <v>61</v>
      </c>
      <c r="I73" s="619">
        <f>SUM(I72:I72)</f>
        <v>10232.133184</v>
      </c>
    </row>
    <row r="74" spans="3:9" ht="13.5" customHeight="1">
      <c r="C74" s="556" t="s">
        <v>97</v>
      </c>
      <c r="D74" s="557"/>
      <c r="E74" s="558"/>
      <c r="F74" s="516"/>
      <c r="G74" s="559"/>
      <c r="H74" s="516"/>
      <c r="I74" s="560"/>
    </row>
    <row r="75" spans="3:9" ht="13.5" customHeight="1">
      <c r="C75" s="882" t="s">
        <v>85</v>
      </c>
      <c r="D75" s="883"/>
      <c r="E75" s="884"/>
      <c r="F75" s="613" t="s">
        <v>98</v>
      </c>
      <c r="G75" s="620" t="s">
        <v>4</v>
      </c>
      <c r="H75" s="613" t="s">
        <v>99</v>
      </c>
      <c r="I75" s="614" t="s">
        <v>100</v>
      </c>
    </row>
    <row r="76" spans="3:9" ht="17.45" customHeight="1">
      <c r="C76" s="885"/>
      <c r="D76" s="886"/>
      <c r="E76" s="887"/>
      <c r="F76" s="510"/>
      <c r="G76" s="599"/>
      <c r="H76" s="621"/>
      <c r="I76" s="601"/>
    </row>
    <row r="77" spans="3:9" ht="13.5" customHeight="1">
      <c r="C77" s="514"/>
      <c r="D77" s="515"/>
      <c r="E77" s="516"/>
      <c r="F77" s="516"/>
      <c r="G77" s="559"/>
      <c r="H77" s="568" t="s">
        <v>8</v>
      </c>
      <c r="I77" s="607">
        <f>SUM(I76:I76)</f>
        <v>0</v>
      </c>
    </row>
    <row r="78" spans="3:9" ht="13.5" customHeight="1">
      <c r="C78" s="573" t="s">
        <v>101</v>
      </c>
      <c r="D78" s="557"/>
      <c r="E78" s="574"/>
      <c r="F78" s="516"/>
      <c r="G78" s="559"/>
      <c r="H78" s="516"/>
      <c r="I78" s="560"/>
    </row>
    <row r="79" spans="3:9" ht="13.5" customHeight="1">
      <c r="C79" s="622" t="s">
        <v>85</v>
      </c>
      <c r="D79" s="928" t="s">
        <v>102</v>
      </c>
      <c r="E79" s="929"/>
      <c r="F79" s="928" t="s">
        <v>103</v>
      </c>
      <c r="G79" s="884"/>
      <c r="H79" s="613" t="s">
        <v>104</v>
      </c>
      <c r="I79" s="614" t="s">
        <v>105</v>
      </c>
    </row>
    <row r="80" spans="3:9" ht="13.5" customHeight="1">
      <c r="C80" s="623" t="str">
        <f>TRANS!D7</f>
        <v>TRANSPORTE VIA TERRESTRE</v>
      </c>
      <c r="D80" s="869" t="s">
        <v>314</v>
      </c>
      <c r="E80" s="870"/>
      <c r="F80" s="927" t="s">
        <v>314</v>
      </c>
      <c r="G80" s="872"/>
      <c r="H80" s="818" t="s">
        <v>314</v>
      </c>
      <c r="I80" s="817" t="s">
        <v>314</v>
      </c>
    </row>
    <row r="81" spans="2:15" ht="13.5" customHeight="1">
      <c r="C81" s="514"/>
      <c r="D81" s="515"/>
      <c r="E81" s="516"/>
      <c r="F81" s="516"/>
      <c r="G81" s="559"/>
      <c r="H81" s="571" t="s">
        <v>8</v>
      </c>
      <c r="I81" s="572">
        <f>SUM(I80)</f>
        <v>0</v>
      </c>
    </row>
    <row r="82" spans="2:15" ht="13.5" customHeight="1">
      <c r="C82" s="556" t="s">
        <v>106</v>
      </c>
      <c r="D82" s="557"/>
      <c r="E82" s="558"/>
      <c r="F82" s="516"/>
      <c r="G82" s="559"/>
      <c r="H82" s="516"/>
      <c r="I82" s="560"/>
    </row>
    <row r="83" spans="2:15" ht="13.5" customHeight="1">
      <c r="C83" s="625" t="s">
        <v>107</v>
      </c>
      <c r="D83" s="626" t="s">
        <v>4</v>
      </c>
      <c r="E83" s="626" t="s">
        <v>108</v>
      </c>
      <c r="F83" s="626" t="s">
        <v>109</v>
      </c>
      <c r="G83" s="626" t="s">
        <v>110</v>
      </c>
      <c r="H83" s="626" t="s">
        <v>111</v>
      </c>
      <c r="I83" s="627" t="s">
        <v>112</v>
      </c>
      <c r="O83" s="507">
        <f>1/6.25</f>
        <v>0.16</v>
      </c>
    </row>
    <row r="84" spans="2:15" ht="13.5" customHeight="1">
      <c r="C84" s="628" t="s">
        <v>118</v>
      </c>
      <c r="D84" s="799">
        <v>1</v>
      </c>
      <c r="E84" s="580">
        <f>VLOOKUP(C84,'LIST M.O'!D9:I14,4,)*D84</f>
        <v>87545.25</v>
      </c>
      <c r="F84" s="581">
        <f>VLOOKUP(C84,'LIST M.O'!$D$9:$I$13,5,)</f>
        <v>1.8784000000000001</v>
      </c>
      <c r="G84" s="582">
        <f>+E84*F84</f>
        <v>164444.9976</v>
      </c>
      <c r="H84" s="583">
        <v>1.5</v>
      </c>
      <c r="I84" s="629">
        <f>G84/H84</f>
        <v>109629.9984</v>
      </c>
    </row>
    <row r="85" spans="2:15" ht="13.5" customHeight="1">
      <c r="C85" s="628" t="s">
        <v>119</v>
      </c>
      <c r="D85" s="799">
        <v>1</v>
      </c>
      <c r="E85" s="580">
        <f>VLOOKUP(C85,'LIST M.O'!D10:I15,4,)*D85</f>
        <v>75872.55</v>
      </c>
      <c r="F85" s="581">
        <f>VLOOKUP(C85,'LIST M.O'!$D$9:$I$13,5,)</f>
        <v>1.8784000000000001</v>
      </c>
      <c r="G85" s="582">
        <f>+E85*F85</f>
        <v>142518.99792000002</v>
      </c>
      <c r="H85" s="583">
        <v>1.5</v>
      </c>
      <c r="I85" s="629">
        <f>G85/H85</f>
        <v>95012.665280000016</v>
      </c>
      <c r="O85" s="507">
        <f>1/4</f>
        <v>0.25</v>
      </c>
    </row>
    <row r="86" spans="2:15" ht="13.5" customHeight="1">
      <c r="C86" s="518"/>
      <c r="D86" s="519"/>
      <c r="E86" s="616"/>
      <c r="F86" s="616"/>
      <c r="G86" s="617"/>
      <c r="H86" s="630" t="s">
        <v>8</v>
      </c>
      <c r="I86" s="631">
        <f>SUM(I84:I85)</f>
        <v>204642.66368</v>
      </c>
    </row>
    <row r="87" spans="2:15" ht="13.5" customHeight="1">
      <c r="C87" s="514"/>
      <c r="D87" s="515"/>
      <c r="E87" s="516"/>
      <c r="F87" s="516"/>
      <c r="G87" s="559"/>
      <c r="H87" s="516"/>
      <c r="I87" s="560"/>
    </row>
    <row r="88" spans="2:15" ht="19.350000000000001" customHeight="1" thickBot="1">
      <c r="C88" s="959" t="s">
        <v>113</v>
      </c>
      <c r="D88" s="960"/>
      <c r="E88" s="939"/>
      <c r="F88" s="939"/>
      <c r="G88" s="939"/>
      <c r="H88" s="940"/>
      <c r="I88" s="590">
        <f>ROUND(I77+I86+I73+I81,0)</f>
        <v>214875</v>
      </c>
    </row>
    <row r="89" spans="2:15" ht="13.5" customHeight="1" thickBot="1">
      <c r="B89" s="508"/>
      <c r="C89" s="508"/>
      <c r="D89" s="508"/>
      <c r="E89" s="508"/>
      <c r="F89" s="508"/>
      <c r="G89" s="508"/>
      <c r="H89" s="508"/>
      <c r="I89" s="508"/>
    </row>
    <row r="90" spans="2:15" ht="13.5" customHeight="1">
      <c r="C90" s="853"/>
      <c r="D90" s="854"/>
      <c r="E90" s="855"/>
      <c r="F90" s="856"/>
      <c r="G90" s="591"/>
      <c r="H90" s="541"/>
      <c r="I90" s="542"/>
    </row>
    <row r="91" spans="2:15" ht="13.5" customHeight="1">
      <c r="C91" s="857" t="s">
        <v>88</v>
      </c>
      <c r="D91" s="858"/>
      <c r="E91" s="859"/>
      <c r="F91" s="859"/>
      <c r="G91" s="592"/>
      <c r="H91" s="547"/>
      <c r="I91" s="548"/>
    </row>
    <row r="92" spans="2:15" ht="13.5" customHeight="1">
      <c r="C92" s="857" t="s">
        <v>89</v>
      </c>
      <c r="D92" s="858"/>
      <c r="E92" s="859"/>
      <c r="F92" s="859"/>
      <c r="G92" s="915" t="s">
        <v>90</v>
      </c>
      <c r="H92" s="859"/>
      <c r="I92" s="916"/>
    </row>
    <row r="93" spans="2:15" ht="13.5" customHeight="1">
      <c r="C93" s="857" t="str">
        <f>+C67</f>
        <v>SISTEMA SOLAR FOTOVOLTAICO OFF-GRID</v>
      </c>
      <c r="D93" s="858"/>
      <c r="E93" s="859"/>
      <c r="F93" s="859"/>
      <c r="G93" s="592"/>
      <c r="H93" s="547"/>
      <c r="I93" s="548"/>
    </row>
    <row r="94" spans="2:15" ht="13.5" customHeight="1" thickBot="1">
      <c r="C94" s="593"/>
      <c r="D94" s="594"/>
      <c r="E94" s="595"/>
      <c r="F94" s="595"/>
      <c r="G94" s="596"/>
      <c r="H94" s="595"/>
      <c r="I94" s="597"/>
    </row>
    <row r="95" spans="2:15" ht="43.5" customHeight="1">
      <c r="C95" s="860" t="str">
        <f>C8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95" s="861"/>
      <c r="E95" s="862"/>
      <c r="F95" s="862"/>
      <c r="G95" s="862"/>
      <c r="H95" s="862"/>
      <c r="I95" s="863"/>
    </row>
    <row r="96" spans="2:15" ht="13.5" customHeight="1">
      <c r="C96" s="919" t="str">
        <f>C70</f>
        <v>I. EQUIPO</v>
      </c>
      <c r="D96" s="920"/>
      <c r="E96" s="906"/>
      <c r="F96" s="906"/>
      <c r="G96" s="906"/>
      <c r="H96" s="906"/>
      <c r="I96" s="921"/>
    </row>
    <row r="97" spans="3:15" ht="30.95" customHeight="1">
      <c r="C97" s="608" t="s">
        <v>92</v>
      </c>
      <c r="D97" s="609"/>
      <c r="E97" s="905" t="str">
        <f>'PRES GEN'!D14</f>
        <v>Instalacion Inversor Onda Pura 1000W 24V</v>
      </c>
      <c r="F97" s="922"/>
      <c r="G97" s="923"/>
      <c r="H97" s="911" t="s">
        <v>98</v>
      </c>
      <c r="I97" s="962" t="str">
        <f>'PRES GEN'!E14</f>
        <v>UND</v>
      </c>
    </row>
    <row r="98" spans="3:15" ht="31.35" customHeight="1">
      <c r="C98" s="555" t="str">
        <f>'PRES GEN'!C14</f>
        <v>2.3</v>
      </c>
      <c r="D98" s="610"/>
      <c r="E98" s="924"/>
      <c r="F98" s="925"/>
      <c r="G98" s="926"/>
      <c r="H98" s="912"/>
      <c r="I98" s="963"/>
    </row>
    <row r="99" spans="3:15" ht="13.5" customHeight="1">
      <c r="C99" s="556" t="s">
        <v>93</v>
      </c>
      <c r="D99" s="557"/>
      <c r="E99" s="558"/>
      <c r="F99" s="516"/>
      <c r="G99" s="559"/>
      <c r="H99" s="516"/>
      <c r="I99" s="560"/>
    </row>
    <row r="100" spans="3:15" ht="13.5" customHeight="1">
      <c r="C100" s="972" t="s">
        <v>85</v>
      </c>
      <c r="D100" s="973"/>
      <c r="E100" s="974"/>
      <c r="F100" s="611" t="s">
        <v>115</v>
      </c>
      <c r="G100" s="612" t="s">
        <v>280</v>
      </c>
      <c r="H100" s="611" t="s">
        <v>94</v>
      </c>
      <c r="I100" s="632" t="s">
        <v>95</v>
      </c>
    </row>
    <row r="101" spans="3:15" ht="13.5" customHeight="1">
      <c r="C101" s="879" t="s">
        <v>116</v>
      </c>
      <c r="D101" s="880"/>
      <c r="E101" s="881"/>
      <c r="F101" s="519"/>
      <c r="G101" s="615"/>
      <c r="H101" s="578">
        <v>0.05</v>
      </c>
      <c r="I101" s="633">
        <f>+I115*H101</f>
        <v>15348.199776000001</v>
      </c>
    </row>
    <row r="102" spans="3:15" ht="13.5" customHeight="1">
      <c r="C102" s="514"/>
      <c r="D102" s="515"/>
      <c r="E102" s="516"/>
      <c r="F102" s="516"/>
      <c r="G102" s="559"/>
      <c r="H102" s="568" t="s">
        <v>61</v>
      </c>
      <c r="I102" s="634">
        <f>SUM(I101:I101)</f>
        <v>15348.199776000001</v>
      </c>
    </row>
    <row r="103" spans="3:15" ht="13.5" customHeight="1">
      <c r="C103" s="556" t="s">
        <v>97</v>
      </c>
      <c r="D103" s="557"/>
      <c r="E103" s="558"/>
      <c r="F103" s="516"/>
      <c r="G103" s="559"/>
      <c r="H103" s="516"/>
      <c r="I103" s="560"/>
    </row>
    <row r="104" spans="3:15" ht="13.5" customHeight="1">
      <c r="C104" s="882" t="s">
        <v>85</v>
      </c>
      <c r="D104" s="883"/>
      <c r="E104" s="884"/>
      <c r="F104" s="613" t="s">
        <v>98</v>
      </c>
      <c r="G104" s="620" t="s">
        <v>4</v>
      </c>
      <c r="H104" s="613" t="s">
        <v>99</v>
      </c>
      <c r="I104" s="614" t="s">
        <v>100</v>
      </c>
    </row>
    <row r="105" spans="3:15" ht="13.5" customHeight="1">
      <c r="C105" s="885"/>
      <c r="D105" s="886"/>
      <c r="E105" s="887"/>
      <c r="F105" s="510"/>
      <c r="G105" s="599"/>
      <c r="H105" s="621"/>
      <c r="I105" s="601"/>
      <c r="L105" s="508"/>
    </row>
    <row r="106" spans="3:15" ht="13.5" customHeight="1">
      <c r="C106" s="514"/>
      <c r="D106" s="515"/>
      <c r="E106" s="516"/>
      <c r="F106" s="516"/>
      <c r="G106" s="559"/>
      <c r="H106" s="568" t="s">
        <v>8</v>
      </c>
      <c r="I106" s="607">
        <f>SUM(I105:I105)</f>
        <v>0</v>
      </c>
    </row>
    <row r="107" spans="3:15" ht="13.5" customHeight="1">
      <c r="C107" s="573" t="s">
        <v>101</v>
      </c>
      <c r="D107" s="557"/>
      <c r="E107" s="574"/>
      <c r="F107" s="516"/>
      <c r="G107" s="559"/>
      <c r="H107" s="516"/>
      <c r="I107" s="560"/>
    </row>
    <row r="108" spans="3:15" ht="13.5" customHeight="1">
      <c r="C108" s="622" t="s">
        <v>85</v>
      </c>
      <c r="D108" s="928" t="s">
        <v>102</v>
      </c>
      <c r="E108" s="929"/>
      <c r="F108" s="928" t="s">
        <v>103</v>
      </c>
      <c r="G108" s="884"/>
      <c r="H108" s="613" t="s">
        <v>104</v>
      </c>
      <c r="I108" s="614" t="s">
        <v>105</v>
      </c>
    </row>
    <row r="109" spans="3:15" ht="13.5" customHeight="1">
      <c r="C109" s="623" t="str">
        <f>TRANS!$D$7</f>
        <v>TRANSPORTE VIA TERRESTRE</v>
      </c>
      <c r="D109" s="869" t="s">
        <v>314</v>
      </c>
      <c r="E109" s="870"/>
      <c r="F109" s="927" t="s">
        <v>314</v>
      </c>
      <c r="G109" s="872"/>
      <c r="H109" s="818" t="s">
        <v>314</v>
      </c>
      <c r="I109" s="817" t="s">
        <v>314</v>
      </c>
    </row>
    <row r="110" spans="3:15" ht="13.5" customHeight="1">
      <c r="C110" s="514"/>
      <c r="D110" s="515"/>
      <c r="E110" s="516"/>
      <c r="F110" s="516"/>
      <c r="G110" s="559"/>
      <c r="H110" s="571" t="s">
        <v>8</v>
      </c>
      <c r="I110" s="572">
        <f>SUM(I109)</f>
        <v>0</v>
      </c>
    </row>
    <row r="111" spans="3:15" ht="13.5" customHeight="1">
      <c r="C111" s="556" t="s">
        <v>106</v>
      </c>
      <c r="D111" s="557"/>
      <c r="E111" s="558"/>
      <c r="F111" s="516"/>
      <c r="G111" s="559"/>
      <c r="H111" s="516"/>
      <c r="I111" s="560"/>
    </row>
    <row r="112" spans="3:15" ht="13.5" customHeight="1">
      <c r="C112" s="625" t="s">
        <v>107</v>
      </c>
      <c r="D112" s="626" t="s">
        <v>4</v>
      </c>
      <c r="E112" s="626" t="s">
        <v>108</v>
      </c>
      <c r="F112" s="626" t="s">
        <v>109</v>
      </c>
      <c r="G112" s="626" t="s">
        <v>110</v>
      </c>
      <c r="H112" s="626" t="s">
        <v>111</v>
      </c>
      <c r="I112" s="627" t="s">
        <v>112</v>
      </c>
      <c r="O112" s="507">
        <f>1/6.25</f>
        <v>0.16</v>
      </c>
    </row>
    <row r="113" spans="1:15" ht="13.5" customHeight="1">
      <c r="C113" s="577" t="s">
        <v>118</v>
      </c>
      <c r="D113" s="799">
        <v>1</v>
      </c>
      <c r="E113" s="580">
        <f>VLOOKUP(C84,'LIST M.O'!D9:I14,4,)*D84</f>
        <v>87545.25</v>
      </c>
      <c r="F113" s="581">
        <f>VLOOKUP(C113,'LIST M.O'!$D$9:$I$13,5,)</f>
        <v>1.8784000000000001</v>
      </c>
      <c r="G113" s="582">
        <f>+E113*F113</f>
        <v>164444.9976</v>
      </c>
      <c r="H113" s="583">
        <v>1</v>
      </c>
      <c r="I113" s="629">
        <f>G113/H113</f>
        <v>164444.9976</v>
      </c>
    </row>
    <row r="114" spans="1:15" ht="13.5" customHeight="1">
      <c r="C114" s="577" t="s">
        <v>119</v>
      </c>
      <c r="D114" s="799">
        <v>1</v>
      </c>
      <c r="E114" s="580">
        <f>VLOOKUP(C85,'LIST M.O'!D10:I15,4,)*D85</f>
        <v>75872.55</v>
      </c>
      <c r="F114" s="581">
        <f>VLOOKUP(C114,'LIST M.O'!$D$9:$I$13,5,)</f>
        <v>1.8784000000000001</v>
      </c>
      <c r="G114" s="582">
        <f>+E114*F114</f>
        <v>142518.99792000002</v>
      </c>
      <c r="H114" s="583">
        <v>1</v>
      </c>
      <c r="I114" s="629">
        <f>G114/H114</f>
        <v>142518.99792000002</v>
      </c>
      <c r="O114" s="507">
        <f>1/4</f>
        <v>0.25</v>
      </c>
    </row>
    <row r="115" spans="1:15" ht="13.5" customHeight="1">
      <c r="C115" s="514"/>
      <c r="D115" s="515"/>
      <c r="E115" s="516"/>
      <c r="F115" s="516"/>
      <c r="G115" s="559"/>
      <c r="H115" s="568" t="s">
        <v>8</v>
      </c>
      <c r="I115" s="607">
        <f>SUM(I113:I114)</f>
        <v>306963.99552</v>
      </c>
    </row>
    <row r="116" spans="1:15" ht="13.5" customHeight="1">
      <c r="C116" s="514"/>
      <c r="D116" s="515"/>
      <c r="E116" s="516"/>
      <c r="F116" s="516"/>
      <c r="G116" s="559"/>
      <c r="H116" s="516"/>
      <c r="I116" s="560"/>
    </row>
    <row r="117" spans="1:15" ht="18.600000000000001" customHeight="1" thickBot="1">
      <c r="C117" s="959" t="s">
        <v>113</v>
      </c>
      <c r="D117" s="960"/>
      <c r="E117" s="939"/>
      <c r="F117" s="939"/>
      <c r="G117" s="939"/>
      <c r="H117" s="940"/>
      <c r="I117" s="590">
        <f>ROUND(I106+I115+I102+I110,0)</f>
        <v>322312</v>
      </c>
    </row>
    <row r="118" spans="1:15" ht="18.600000000000001" customHeight="1" thickBot="1">
      <c r="A118" s="508"/>
      <c r="B118" s="508"/>
      <c r="C118" s="508"/>
      <c r="D118" s="508"/>
      <c r="E118" s="508"/>
      <c r="F118" s="508"/>
      <c r="G118" s="508"/>
      <c r="H118" s="508"/>
      <c r="I118" s="508"/>
    </row>
    <row r="119" spans="1:15" ht="13.5" customHeight="1">
      <c r="C119" s="853"/>
      <c r="D119" s="854"/>
      <c r="E119" s="855"/>
      <c r="F119" s="856"/>
      <c r="G119" s="591"/>
      <c r="H119" s="541"/>
      <c r="I119" s="542"/>
    </row>
    <row r="120" spans="1:15" ht="13.5" customHeight="1">
      <c r="C120" s="857" t="s">
        <v>88</v>
      </c>
      <c r="D120" s="858"/>
      <c r="E120" s="859"/>
      <c r="F120" s="859"/>
      <c r="G120" s="592"/>
      <c r="H120" s="547"/>
      <c r="I120" s="548"/>
    </row>
    <row r="121" spans="1:15" ht="13.5" customHeight="1">
      <c r="C121" s="857" t="s">
        <v>89</v>
      </c>
      <c r="D121" s="858"/>
      <c r="E121" s="859"/>
      <c r="F121" s="859"/>
      <c r="G121" s="915" t="s">
        <v>90</v>
      </c>
      <c r="H121" s="859"/>
      <c r="I121" s="916"/>
    </row>
    <row r="122" spans="1:15" ht="13.5" customHeight="1">
      <c r="C122" s="857" t="str">
        <f>C6</f>
        <v>MUNICIPIO DE TUMACO</v>
      </c>
      <c r="D122" s="858"/>
      <c r="E122" s="859"/>
      <c r="F122" s="859"/>
      <c r="G122" s="592"/>
      <c r="H122" s="547"/>
      <c r="I122" s="548"/>
    </row>
    <row r="123" spans="1:15" ht="13.5" customHeight="1" thickBot="1">
      <c r="C123" s="593"/>
      <c r="D123" s="594"/>
      <c r="E123" s="595"/>
      <c r="F123" s="595"/>
      <c r="G123" s="596"/>
      <c r="H123" s="595"/>
      <c r="I123" s="597"/>
    </row>
    <row r="124" spans="1:15" ht="43.5" customHeight="1">
      <c r="C124" s="860" t="str">
        <f>C8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124" s="861"/>
      <c r="E124" s="862"/>
      <c r="F124" s="862"/>
      <c r="G124" s="862"/>
      <c r="H124" s="862"/>
      <c r="I124" s="863"/>
    </row>
    <row r="125" spans="1:15" ht="13.5" customHeight="1">
      <c r="C125" s="919" t="str">
        <f>'PRES GEN'!D11</f>
        <v>SISTEMA SOLAR FOTOVOLTAICO OFF-GRID</v>
      </c>
      <c r="D125" s="920"/>
      <c r="E125" s="906"/>
      <c r="F125" s="906"/>
      <c r="G125" s="906"/>
      <c r="H125" s="906"/>
      <c r="I125" s="921"/>
    </row>
    <row r="126" spans="1:15" ht="20.100000000000001" customHeight="1">
      <c r="C126" s="554" t="s">
        <v>92</v>
      </c>
      <c r="D126" s="635"/>
      <c r="E126" s="905" t="str">
        <f>+'PRES GEN'!D15</f>
        <v>Instalacion Estructura para montaje de paneles fotovoltaicos, incluye estructura adicional para montaje en poste metalico, perfilería de aluminio con riel de 2,5m y accesorios</v>
      </c>
      <c r="F126" s="906"/>
      <c r="G126" s="907"/>
      <c r="H126" s="911" t="s">
        <v>98</v>
      </c>
      <c r="I126" s="953" t="str">
        <f>+'PRES GEN'!E15</f>
        <v>UND</v>
      </c>
    </row>
    <row r="127" spans="1:15" ht="39" customHeight="1">
      <c r="C127" s="555" t="str">
        <f>'PRES GEN'!C15</f>
        <v>2.4</v>
      </c>
      <c r="D127" s="610"/>
      <c r="E127" s="908"/>
      <c r="F127" s="909"/>
      <c r="G127" s="910"/>
      <c r="H127" s="912"/>
      <c r="I127" s="914"/>
    </row>
    <row r="128" spans="1:15" ht="13.5" customHeight="1">
      <c r="C128" s="556" t="s">
        <v>93</v>
      </c>
      <c r="D128" s="557"/>
      <c r="E128" s="558"/>
      <c r="F128" s="516"/>
      <c r="G128" s="559"/>
      <c r="H128" s="516"/>
      <c r="I128" s="560"/>
    </row>
    <row r="129" spans="3:13" ht="13.5" customHeight="1">
      <c r="C129" s="1011" t="s">
        <v>85</v>
      </c>
      <c r="D129" s="1012"/>
      <c r="E129" s="1013"/>
      <c r="F129" s="636" t="s">
        <v>4</v>
      </c>
      <c r="G129" s="637" t="s">
        <v>280</v>
      </c>
      <c r="H129" s="636" t="s">
        <v>94</v>
      </c>
      <c r="I129" s="638" t="s">
        <v>95</v>
      </c>
    </row>
    <row r="130" spans="3:13" ht="15.75" customHeight="1">
      <c r="C130" s="1014" t="s">
        <v>116</v>
      </c>
      <c r="D130" s="1015"/>
      <c r="E130" s="881"/>
      <c r="F130" s="519">
        <v>1</v>
      </c>
      <c r="G130" s="564"/>
      <c r="H130" s="519">
        <v>0.05</v>
      </c>
      <c r="I130" s="639">
        <f>+I144*H130</f>
        <v>44948.299344000006</v>
      </c>
    </row>
    <row r="131" spans="3:13" ht="13.5" customHeight="1">
      <c r="C131" s="514"/>
      <c r="D131" s="515"/>
      <c r="E131" s="516"/>
      <c r="F131" s="516"/>
      <c r="G131" s="559"/>
      <c r="H131" s="568" t="s">
        <v>61</v>
      </c>
      <c r="I131" s="607">
        <f>SUM(I130:I130)</f>
        <v>44948.299344000006</v>
      </c>
    </row>
    <row r="132" spans="3:13" ht="13.5" customHeight="1">
      <c r="C132" s="556" t="s">
        <v>97</v>
      </c>
      <c r="D132" s="557"/>
      <c r="E132" s="558"/>
      <c r="F132" s="516"/>
      <c r="G132" s="559"/>
      <c r="H132" s="516"/>
      <c r="I132" s="560"/>
    </row>
    <row r="133" spans="3:13" ht="13.5" customHeight="1">
      <c r="C133" s="944" t="s">
        <v>85</v>
      </c>
      <c r="D133" s="893"/>
      <c r="E133" s="862"/>
      <c r="F133" s="528" t="s">
        <v>98</v>
      </c>
      <c r="G133" s="570" t="s">
        <v>4</v>
      </c>
      <c r="H133" s="528" t="s">
        <v>99</v>
      </c>
      <c r="I133" s="563" t="s">
        <v>100</v>
      </c>
    </row>
    <row r="134" spans="3:13" ht="17.100000000000001" customHeight="1">
      <c r="C134" s="982"/>
      <c r="D134" s="895"/>
      <c r="E134" s="887"/>
      <c r="F134" s="510"/>
      <c r="G134" s="531"/>
      <c r="H134" s="640"/>
      <c r="I134" s="563"/>
    </row>
    <row r="135" spans="3:13" ht="13.5" customHeight="1">
      <c r="C135" s="514"/>
      <c r="D135" s="515"/>
      <c r="E135" s="516"/>
      <c r="F135" s="516"/>
      <c r="G135" s="559"/>
      <c r="H135" s="568" t="s">
        <v>8</v>
      </c>
      <c r="I135" s="607">
        <f>SUM(I134:I134)</f>
        <v>0</v>
      </c>
    </row>
    <row r="136" spans="3:13" ht="13.5" customHeight="1">
      <c r="C136" s="573" t="s">
        <v>101</v>
      </c>
      <c r="D136" s="557"/>
      <c r="E136" s="574"/>
      <c r="F136" s="516"/>
      <c r="G136" s="559"/>
      <c r="H136" s="516"/>
      <c r="I136" s="560"/>
    </row>
    <row r="137" spans="3:13" ht="13.5" customHeight="1">
      <c r="C137" s="641" t="s">
        <v>85</v>
      </c>
      <c r="D137" s="875" t="s">
        <v>102</v>
      </c>
      <c r="E137" s="876"/>
      <c r="F137" s="875" t="s">
        <v>103</v>
      </c>
      <c r="G137" s="876"/>
      <c r="H137" s="642" t="s">
        <v>104</v>
      </c>
      <c r="I137" s="643" t="s">
        <v>105</v>
      </c>
    </row>
    <row r="138" spans="3:13" ht="13.5" customHeight="1">
      <c r="C138" s="644" t="str">
        <f>TRANS!D7</f>
        <v>TRANSPORTE VIA TERRESTRE</v>
      </c>
      <c r="D138" s="869" t="s">
        <v>314</v>
      </c>
      <c r="E138" s="870"/>
      <c r="F138" s="927" t="s">
        <v>314</v>
      </c>
      <c r="G138" s="872"/>
      <c r="H138" s="818" t="s">
        <v>314</v>
      </c>
      <c r="I138" s="817" t="s">
        <v>314</v>
      </c>
    </row>
    <row r="139" spans="3:13" ht="13.5" customHeight="1">
      <c r="C139" s="514"/>
      <c r="D139" s="515"/>
      <c r="E139" s="516"/>
      <c r="F139" s="516"/>
      <c r="G139" s="559"/>
      <c r="H139" s="571" t="s">
        <v>8</v>
      </c>
      <c r="I139" s="572">
        <f>SUM(I138)</f>
        <v>0</v>
      </c>
      <c r="K139" s="647"/>
    </row>
    <row r="140" spans="3:13" ht="13.5" customHeight="1" thickBot="1">
      <c r="C140" s="556" t="s">
        <v>106</v>
      </c>
      <c r="D140" s="557"/>
      <c r="E140" s="558"/>
      <c r="F140" s="516"/>
      <c r="G140" s="559"/>
      <c r="H140" s="516"/>
      <c r="I140" s="560"/>
    </row>
    <row r="141" spans="3:13" ht="13.5" customHeight="1">
      <c r="C141" s="648" t="s">
        <v>107</v>
      </c>
      <c r="D141" s="649" t="s">
        <v>4</v>
      </c>
      <c r="E141" s="650" t="s">
        <v>108</v>
      </c>
      <c r="F141" s="650" t="s">
        <v>109</v>
      </c>
      <c r="G141" s="650" t="s">
        <v>110</v>
      </c>
      <c r="H141" s="650" t="s">
        <v>111</v>
      </c>
      <c r="I141" s="651" t="s">
        <v>112</v>
      </c>
      <c r="M141" s="652"/>
    </row>
    <row r="142" spans="3:13" ht="13.5" customHeight="1">
      <c r="C142" s="653" t="s">
        <v>118</v>
      </c>
      <c r="D142" s="808">
        <v>1</v>
      </c>
      <c r="E142" s="654">
        <f>VLOOKUP(C142,'LIST M.O'!D6:I50,4,)*D142</f>
        <v>87545.25</v>
      </c>
      <c r="F142" s="655">
        <f>VLOOKUP(C142,'LIST M.O'!$D$9:$I$13,5,)</f>
        <v>1.8784000000000001</v>
      </c>
      <c r="G142" s="656">
        <f>+E142*F142</f>
        <v>164444.9976</v>
      </c>
      <c r="H142" s="511">
        <v>0.5</v>
      </c>
      <c r="I142" s="657">
        <f>G142/H142</f>
        <v>328889.9952</v>
      </c>
    </row>
    <row r="143" spans="3:13" ht="13.5" customHeight="1">
      <c r="C143" s="653" t="s">
        <v>119</v>
      </c>
      <c r="D143" s="808">
        <v>2</v>
      </c>
      <c r="E143" s="654">
        <f>VLOOKUP(C143,'LIST M.O'!D7:I51,4,)*D143</f>
        <v>151745.1</v>
      </c>
      <c r="F143" s="655">
        <f>VLOOKUP(C143,'LIST M.O'!$D$9:$I$13,5,)</f>
        <v>1.8784000000000001</v>
      </c>
      <c r="G143" s="656">
        <f>+E143*F143</f>
        <v>285037.99584000005</v>
      </c>
      <c r="H143" s="511">
        <v>0.5</v>
      </c>
      <c r="I143" s="657">
        <f>G143/H143</f>
        <v>570075.99168000009</v>
      </c>
      <c r="L143" s="508"/>
    </row>
    <row r="144" spans="3:13" ht="13.5" customHeight="1">
      <c r="C144" s="514"/>
      <c r="D144" s="515"/>
      <c r="E144" s="516"/>
      <c r="F144" s="516"/>
      <c r="G144" s="559"/>
      <c r="H144" s="568" t="s">
        <v>8</v>
      </c>
      <c r="I144" s="607">
        <f>SUM(I142:I143)</f>
        <v>898965.9868800001</v>
      </c>
    </row>
    <row r="145" spans="2:10" ht="13.5" customHeight="1">
      <c r="C145" s="514"/>
      <c r="D145" s="515"/>
      <c r="E145" s="516"/>
      <c r="F145" s="516"/>
      <c r="G145" s="559"/>
      <c r="H145" s="516"/>
      <c r="I145" s="560"/>
    </row>
    <row r="146" spans="2:10" ht="20.45" customHeight="1" thickBot="1">
      <c r="C146" s="983" t="s">
        <v>113</v>
      </c>
      <c r="D146" s="984"/>
      <c r="E146" s="985"/>
      <c r="F146" s="985"/>
      <c r="G146" s="985"/>
      <c r="H146" s="986"/>
      <c r="I146" s="658">
        <f>ROUND(I135+I144+I131+I139,0)</f>
        <v>943914</v>
      </c>
      <c r="J146" s="509"/>
    </row>
    <row r="147" spans="2:10" ht="20.45" customHeight="1" thickBot="1">
      <c r="B147" s="509"/>
      <c r="C147" s="509"/>
      <c r="D147" s="509"/>
      <c r="E147" s="509"/>
      <c r="F147" s="509"/>
      <c r="G147" s="509"/>
      <c r="H147" s="509"/>
      <c r="I147" s="509"/>
      <c r="J147" s="509"/>
    </row>
    <row r="148" spans="2:10" ht="13.5" customHeight="1">
      <c r="C148" s="853"/>
      <c r="D148" s="854"/>
      <c r="E148" s="855"/>
      <c r="F148" s="856"/>
      <c r="G148" s="591"/>
      <c r="H148" s="541"/>
      <c r="I148" s="542"/>
    </row>
    <row r="149" spans="2:10" ht="13.5" customHeight="1">
      <c r="C149" s="857" t="s">
        <v>88</v>
      </c>
      <c r="D149" s="858"/>
      <c r="E149" s="859"/>
      <c r="F149" s="859"/>
      <c r="G149" s="592"/>
      <c r="H149" s="547"/>
      <c r="I149" s="548"/>
    </row>
    <row r="150" spans="2:10" ht="13.5" customHeight="1">
      <c r="C150" s="857" t="s">
        <v>89</v>
      </c>
      <c r="D150" s="858"/>
      <c r="E150" s="859"/>
      <c r="F150" s="859"/>
      <c r="G150" s="915" t="s">
        <v>90</v>
      </c>
      <c r="H150" s="859"/>
      <c r="I150" s="916"/>
    </row>
    <row r="151" spans="2:10" ht="13.5" customHeight="1">
      <c r="C151" s="857" t="str">
        <f>C40</f>
        <v>2.1</v>
      </c>
      <c r="D151" s="858"/>
      <c r="E151" s="859"/>
      <c r="F151" s="859"/>
      <c r="G151" s="592"/>
      <c r="H151" s="547"/>
      <c r="I151" s="548"/>
    </row>
    <row r="152" spans="2:10" ht="13.5" customHeight="1" thickBot="1">
      <c r="C152" s="593"/>
      <c r="D152" s="594"/>
      <c r="E152" s="595"/>
      <c r="F152" s="595"/>
      <c r="G152" s="596"/>
      <c r="H152" s="595"/>
      <c r="I152" s="597"/>
    </row>
    <row r="153" spans="2:10" ht="43.5" customHeight="1">
      <c r="C153" s="860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153" s="861"/>
      <c r="E153" s="862"/>
      <c r="F153" s="862"/>
      <c r="G153" s="862"/>
      <c r="H153" s="862"/>
      <c r="I153" s="863"/>
    </row>
    <row r="154" spans="2:10" ht="13.5" customHeight="1">
      <c r="C154" s="919" t="str">
        <f>'PRES GEN'!D11</f>
        <v>SISTEMA SOLAR FOTOVOLTAICO OFF-GRID</v>
      </c>
      <c r="D154" s="920"/>
      <c r="E154" s="906"/>
      <c r="F154" s="906"/>
      <c r="G154" s="906"/>
      <c r="H154" s="906"/>
      <c r="I154" s="921"/>
    </row>
    <row r="155" spans="2:10" ht="22.35" customHeight="1">
      <c r="C155" s="554" t="s">
        <v>92</v>
      </c>
      <c r="D155" s="635"/>
      <c r="E155" s="905" t="str">
        <f>'PRES GEN'!D16</f>
        <v>Suministro e instalacion de poste metalico 3" x 3m posicionamiento ajustable, pintura electrostatica, incluye cimentacion en concreto 50x50x60 cm</v>
      </c>
      <c r="F155" s="906"/>
      <c r="G155" s="907"/>
      <c r="H155" s="911" t="s">
        <v>98</v>
      </c>
      <c r="I155" s="953" t="str">
        <f>'PRES GEN'!E16</f>
        <v>UND</v>
      </c>
    </row>
    <row r="156" spans="2:10" ht="38.450000000000003" customHeight="1">
      <c r="C156" s="555" t="str">
        <f>'PRES GEN'!C16</f>
        <v>2.5</v>
      </c>
      <c r="D156" s="610"/>
      <c r="E156" s="908"/>
      <c r="F156" s="909"/>
      <c r="G156" s="910"/>
      <c r="H156" s="912"/>
      <c r="I156" s="914"/>
    </row>
    <row r="157" spans="2:10" ht="13.5" customHeight="1">
      <c r="C157" s="556" t="s">
        <v>93</v>
      </c>
      <c r="D157" s="557"/>
      <c r="E157" s="558"/>
      <c r="F157" s="516"/>
      <c r="G157" s="559"/>
      <c r="H157" s="516"/>
      <c r="I157" s="560"/>
    </row>
    <row r="158" spans="2:10" ht="13.5" customHeight="1">
      <c r="C158" s="1011" t="s">
        <v>85</v>
      </c>
      <c r="D158" s="1012"/>
      <c r="E158" s="1013"/>
      <c r="F158" s="636" t="s">
        <v>4</v>
      </c>
      <c r="G158" s="637" t="s">
        <v>280</v>
      </c>
      <c r="H158" s="636" t="s">
        <v>94</v>
      </c>
      <c r="I158" s="638" t="s">
        <v>95</v>
      </c>
    </row>
    <row r="159" spans="2:10" ht="15.75" customHeight="1">
      <c r="C159" s="1014" t="s">
        <v>116</v>
      </c>
      <c r="D159" s="1015"/>
      <c r="E159" s="881"/>
      <c r="F159" s="519">
        <v>1</v>
      </c>
      <c r="G159" s="564"/>
      <c r="H159" s="519">
        <v>0.05</v>
      </c>
      <c r="I159" s="639">
        <f>+I175*H159</f>
        <v>22474.149672000003</v>
      </c>
    </row>
    <row r="160" spans="2:10" ht="13.5" customHeight="1">
      <c r="C160" s="514"/>
      <c r="D160" s="515"/>
      <c r="E160" s="516"/>
      <c r="F160" s="516"/>
      <c r="G160" s="559"/>
      <c r="H160" s="568" t="s">
        <v>61</v>
      </c>
      <c r="I160" s="607">
        <f>SUM(I159:I159)</f>
        <v>22474.149672000003</v>
      </c>
    </row>
    <row r="161" spans="3:13" ht="13.5" customHeight="1">
      <c r="C161" s="556" t="s">
        <v>97</v>
      </c>
      <c r="D161" s="557"/>
      <c r="E161" s="558"/>
      <c r="F161" s="516"/>
      <c r="G161" s="559"/>
      <c r="H161" s="516"/>
      <c r="I161" s="560"/>
    </row>
    <row r="162" spans="3:13" ht="13.5" customHeight="1">
      <c r="C162" s="944" t="s">
        <v>85</v>
      </c>
      <c r="D162" s="893"/>
      <c r="E162" s="862"/>
      <c r="F162" s="528" t="s">
        <v>98</v>
      </c>
      <c r="G162" s="570" t="s">
        <v>4</v>
      </c>
      <c r="H162" s="528" t="s">
        <v>99</v>
      </c>
      <c r="I162" s="563" t="s">
        <v>100</v>
      </c>
    </row>
    <row r="163" spans="3:13" ht="17.100000000000001" customHeight="1">
      <c r="C163" s="1016" t="s">
        <v>587</v>
      </c>
      <c r="D163" s="895"/>
      <c r="E163" s="887"/>
      <c r="F163" s="510" t="s">
        <v>3</v>
      </c>
      <c r="G163" s="531">
        <v>1</v>
      </c>
      <c r="H163" s="640">
        <f>VLOOKUP(C163,'EST MERCADO'!$D$7:$H$56,5,FALSE)</f>
        <v>1538650</v>
      </c>
      <c r="I163" s="563">
        <f>+G163*H163</f>
        <v>1538650</v>
      </c>
    </row>
    <row r="164" spans="3:13" ht="17.100000000000001" customHeight="1">
      <c r="C164" s="1017" t="s">
        <v>425</v>
      </c>
      <c r="D164" s="886"/>
      <c r="E164" s="887"/>
      <c r="F164" s="510" t="s">
        <v>3</v>
      </c>
      <c r="G164" s="531">
        <v>1</v>
      </c>
      <c r="H164" s="640">
        <v>82500</v>
      </c>
      <c r="I164" s="563">
        <f>+G164*H164</f>
        <v>82500</v>
      </c>
      <c r="L164" s="508"/>
    </row>
    <row r="165" spans="3:13" ht="13.5" customHeight="1">
      <c r="C165" s="514"/>
      <c r="D165" s="515"/>
      <c r="E165" s="516"/>
      <c r="F165" s="516"/>
      <c r="G165" s="559"/>
      <c r="H165" s="568" t="s">
        <v>8</v>
      </c>
      <c r="I165" s="607">
        <f>SUM(I163:I164)</f>
        <v>1621150</v>
      </c>
    </row>
    <row r="166" spans="3:13" ht="13.5" customHeight="1">
      <c r="C166" s="573" t="s">
        <v>101</v>
      </c>
      <c r="D166" s="557"/>
      <c r="E166" s="574"/>
      <c r="F166" s="516"/>
      <c r="G166" s="559"/>
      <c r="H166" s="516"/>
      <c r="I166" s="560"/>
    </row>
    <row r="167" spans="3:13" ht="13.5" customHeight="1">
      <c r="C167" s="641" t="s">
        <v>85</v>
      </c>
      <c r="D167" s="928" t="s">
        <v>102</v>
      </c>
      <c r="E167" s="929"/>
      <c r="F167" s="875" t="s">
        <v>103</v>
      </c>
      <c r="G167" s="876"/>
      <c r="H167" s="642" t="s">
        <v>104</v>
      </c>
      <c r="I167" s="643" t="s">
        <v>105</v>
      </c>
    </row>
    <row r="168" spans="3:13" ht="13.5" customHeight="1">
      <c r="C168" s="644" t="str">
        <f>TRANS!D7</f>
        <v>TRANSPORTE VIA TERRESTRE</v>
      </c>
      <c r="D168" s="877">
        <v>80</v>
      </c>
      <c r="E168" s="878"/>
      <c r="F168" s="899">
        <f>TRANS!$F$7</f>
        <v>214.2</v>
      </c>
      <c r="G168" s="900"/>
      <c r="H168" s="645">
        <f>TRANS!$H$7</f>
        <v>0.83</v>
      </c>
      <c r="I168" s="646">
        <f>F168*H168*D168</f>
        <v>14222.879999999997</v>
      </c>
    </row>
    <row r="169" spans="3:13" ht="13.5" customHeight="1">
      <c r="C169" s="644" t="str">
        <f>TRANS!D8</f>
        <v>TRANSPORTE ESPECIAL</v>
      </c>
      <c r="D169" s="877">
        <v>80</v>
      </c>
      <c r="E169" s="878"/>
      <c r="F169" s="899">
        <f>TRANS!$F$8</f>
        <v>80.8</v>
      </c>
      <c r="G169" s="900"/>
      <c r="H169" s="645">
        <f>TRANS!$H$8</f>
        <v>2.4</v>
      </c>
      <c r="I169" s="646">
        <f>F169*H169*D169</f>
        <v>15513.599999999999</v>
      </c>
    </row>
    <row r="170" spans="3:13" ht="13.5" customHeight="1">
      <c r="C170" s="514"/>
      <c r="D170" s="515"/>
      <c r="E170" s="516"/>
      <c r="F170" s="516"/>
      <c r="G170" s="559"/>
      <c r="H170" s="571" t="s">
        <v>8</v>
      </c>
      <c r="I170" s="572">
        <f>SUM(I168+I169)</f>
        <v>29736.479999999996</v>
      </c>
      <c r="K170" s="647"/>
    </row>
    <row r="171" spans="3:13" ht="13.5" customHeight="1" thickBot="1">
      <c r="C171" s="556" t="s">
        <v>106</v>
      </c>
      <c r="D171" s="557"/>
      <c r="E171" s="558"/>
      <c r="F171" s="516"/>
      <c r="G171" s="559"/>
      <c r="H171" s="516"/>
      <c r="I171" s="560"/>
      <c r="M171" s="507">
        <f>1/5</f>
        <v>0.2</v>
      </c>
    </row>
    <row r="172" spans="3:13" ht="13.5" customHeight="1">
      <c r="C172" s="648" t="s">
        <v>107</v>
      </c>
      <c r="D172" s="649" t="s">
        <v>4</v>
      </c>
      <c r="E172" s="650" t="s">
        <v>108</v>
      </c>
      <c r="F172" s="650" t="s">
        <v>109</v>
      </c>
      <c r="G172" s="650" t="s">
        <v>110</v>
      </c>
      <c r="H172" s="650" t="s">
        <v>111</v>
      </c>
      <c r="I172" s="651" t="s">
        <v>112</v>
      </c>
      <c r="M172" s="652">
        <f>1/10</f>
        <v>0.1</v>
      </c>
    </row>
    <row r="173" spans="3:13" ht="13.5" customHeight="1">
      <c r="C173" s="653" t="s">
        <v>118</v>
      </c>
      <c r="D173" s="808">
        <v>1</v>
      </c>
      <c r="E173" s="654">
        <f>VLOOKUP(C173,'LIST M.O'!D3:I84,4,)*D173</f>
        <v>87545.25</v>
      </c>
      <c r="F173" s="655">
        <f>VLOOKUP(C173,'LIST M.O'!$D$9:$I$13,5,)</f>
        <v>1.8784000000000001</v>
      </c>
      <c r="G173" s="656">
        <f>+E173*F173</f>
        <v>164444.9976</v>
      </c>
      <c r="H173" s="511">
        <v>1</v>
      </c>
      <c r="I173" s="657">
        <f>G173/H173</f>
        <v>164444.9976</v>
      </c>
    </row>
    <row r="174" spans="3:13" ht="13.5" customHeight="1">
      <c r="C174" s="653" t="s">
        <v>119</v>
      </c>
      <c r="D174" s="808">
        <v>2</v>
      </c>
      <c r="E174" s="654">
        <f>VLOOKUP(C174,'LIST M.O'!D4:I85,4,)*D174</f>
        <v>151745.1</v>
      </c>
      <c r="F174" s="655">
        <f>VLOOKUP(C174,'LIST M.O'!$D$9:$I$13,5,)</f>
        <v>1.8784000000000001</v>
      </c>
      <c r="G174" s="656">
        <f>+E174*F174</f>
        <v>285037.99584000005</v>
      </c>
      <c r="H174" s="511">
        <v>1</v>
      </c>
      <c r="I174" s="657">
        <f>G174/H174</f>
        <v>285037.99584000005</v>
      </c>
      <c r="L174" s="508"/>
    </row>
    <row r="175" spans="3:13" ht="13.5" customHeight="1">
      <c r="C175" s="514"/>
      <c r="D175" s="515"/>
      <c r="E175" s="516"/>
      <c r="F175" s="516"/>
      <c r="G175" s="559"/>
      <c r="H175" s="568" t="s">
        <v>8</v>
      </c>
      <c r="I175" s="607">
        <f>SUM(I173:I174)</f>
        <v>449482.99344000005</v>
      </c>
    </row>
    <row r="176" spans="3:13" ht="13.5" customHeight="1">
      <c r="C176" s="514"/>
      <c r="D176" s="515"/>
      <c r="E176" s="516"/>
      <c r="F176" s="516"/>
      <c r="G176" s="559"/>
      <c r="H176" s="516"/>
      <c r="I176" s="560"/>
    </row>
    <row r="177" spans="2:10" ht="20.45" customHeight="1" thickBot="1">
      <c r="C177" s="983" t="s">
        <v>113</v>
      </c>
      <c r="D177" s="984"/>
      <c r="E177" s="985"/>
      <c r="F177" s="985"/>
      <c r="G177" s="985"/>
      <c r="H177" s="986"/>
      <c r="I177" s="658">
        <f>ROUND(I165+I175+I160+I170,0)</f>
        <v>2122844</v>
      </c>
      <c r="J177" s="509"/>
    </row>
    <row r="178" spans="2:10" ht="20.45" customHeight="1" thickBot="1">
      <c r="B178" s="509"/>
      <c r="C178" s="509"/>
      <c r="D178" s="509"/>
      <c r="E178" s="509"/>
      <c r="F178" s="509"/>
      <c r="G178" s="509"/>
      <c r="H178" s="509"/>
      <c r="I178" s="509"/>
      <c r="J178" s="509"/>
    </row>
    <row r="179" spans="2:10" ht="13.5" customHeight="1">
      <c r="C179" s="853"/>
      <c r="D179" s="854"/>
      <c r="E179" s="855"/>
      <c r="F179" s="855"/>
      <c r="G179" s="591"/>
      <c r="H179" s="541"/>
      <c r="I179" s="542"/>
    </row>
    <row r="180" spans="2:10" ht="13.5" customHeight="1">
      <c r="C180" s="857" t="s">
        <v>88</v>
      </c>
      <c r="D180" s="858"/>
      <c r="E180" s="859"/>
      <c r="F180" s="859"/>
      <c r="G180" s="592"/>
      <c r="H180" s="547"/>
      <c r="I180" s="548"/>
    </row>
    <row r="181" spans="2:10" ht="13.5" customHeight="1">
      <c r="C181" s="857" t="s">
        <v>89</v>
      </c>
      <c r="D181" s="858"/>
      <c r="E181" s="859"/>
      <c r="F181" s="859"/>
      <c r="G181" s="915" t="s">
        <v>90</v>
      </c>
      <c r="H181" s="859"/>
      <c r="I181" s="916"/>
    </row>
    <row r="182" spans="2:10" ht="13.5" customHeight="1">
      <c r="C182" s="857" t="str">
        <f>C122</f>
        <v>MUNICIPIO DE TUMACO</v>
      </c>
      <c r="D182" s="858"/>
      <c r="E182" s="859"/>
      <c r="F182" s="859"/>
      <c r="G182" s="592"/>
      <c r="H182" s="547"/>
      <c r="I182" s="548"/>
    </row>
    <row r="183" spans="2:10" ht="13.5" customHeight="1" thickBot="1">
      <c r="C183" s="593" t="s">
        <v>120</v>
      </c>
      <c r="D183" s="594"/>
      <c r="E183" s="595"/>
      <c r="F183" s="595"/>
      <c r="G183" s="596"/>
      <c r="H183" s="595"/>
      <c r="I183" s="597"/>
    </row>
    <row r="184" spans="2:10" ht="45.75" customHeight="1" thickBot="1">
      <c r="C184" s="860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184" s="861"/>
      <c r="E184" s="862"/>
      <c r="F184" s="862"/>
      <c r="G184" s="862"/>
      <c r="H184" s="862"/>
      <c r="I184" s="863"/>
    </row>
    <row r="185" spans="2:10" ht="13.5" customHeight="1">
      <c r="C185" s="987" t="str">
        <f>'PRES GEN'!D11</f>
        <v>SISTEMA SOLAR FOTOVOLTAICO OFF-GRID</v>
      </c>
      <c r="D185" s="988"/>
      <c r="E185" s="903"/>
      <c r="F185" s="903"/>
      <c r="G185" s="903"/>
      <c r="H185" s="903"/>
      <c r="I185" s="904"/>
    </row>
    <row r="186" spans="2:10" ht="13.5" customHeight="1">
      <c r="C186" s="554" t="s">
        <v>92</v>
      </c>
      <c r="D186" s="635"/>
      <c r="E186" s="905" t="str">
        <f>'PRES GEN'!D17</f>
        <v>Instalacion Tablero de protecciones 8 ctos tipo riel, Paneles Solares FV, incluye protecciones 2x32A 2 Polos</v>
      </c>
      <c r="F186" s="906"/>
      <c r="G186" s="907"/>
      <c r="H186" s="978" t="s">
        <v>98</v>
      </c>
      <c r="I186" s="979" t="str">
        <f>'PRES GEN'!E17</f>
        <v>UND</v>
      </c>
    </row>
    <row r="187" spans="2:10" ht="41.45" customHeight="1">
      <c r="C187" s="555" t="str">
        <f>'PRES GEN'!C17</f>
        <v>2.6</v>
      </c>
      <c r="D187" s="610"/>
      <c r="E187" s="908"/>
      <c r="F187" s="909"/>
      <c r="G187" s="910"/>
      <c r="H187" s="912"/>
      <c r="I187" s="914"/>
    </row>
    <row r="188" spans="2:10" ht="13.5" customHeight="1">
      <c r="C188" s="659" t="s">
        <v>93</v>
      </c>
      <c r="D188" s="660"/>
      <c r="E188" s="661"/>
      <c r="F188" s="662"/>
      <c r="G188" s="663"/>
      <c r="H188" s="663"/>
      <c r="I188" s="664"/>
    </row>
    <row r="189" spans="2:10" ht="13.5" customHeight="1">
      <c r="C189" s="980" t="s">
        <v>85</v>
      </c>
      <c r="D189" s="981"/>
      <c r="E189" s="866"/>
      <c r="F189" s="665" t="s">
        <v>4</v>
      </c>
      <c r="G189" s="666" t="s">
        <v>281</v>
      </c>
      <c r="H189" s="666" t="s">
        <v>94</v>
      </c>
      <c r="I189" s="667" t="s">
        <v>105</v>
      </c>
    </row>
    <row r="190" spans="2:10" ht="13.5" customHeight="1">
      <c r="C190" s="982" t="s">
        <v>116</v>
      </c>
      <c r="D190" s="895"/>
      <c r="E190" s="862"/>
      <c r="F190" s="528">
        <v>1</v>
      </c>
      <c r="G190" s="570"/>
      <c r="H190" s="528">
        <v>0.05</v>
      </c>
      <c r="I190" s="563">
        <f>H190*I205</f>
        <v>7674.0998880000006</v>
      </c>
    </row>
    <row r="191" spans="2:10" ht="13.5" customHeight="1">
      <c r="C191" s="668"/>
      <c r="D191" s="669"/>
      <c r="E191" s="662"/>
      <c r="F191" s="662"/>
      <c r="G191" s="663"/>
      <c r="H191" s="670" t="s">
        <v>61</v>
      </c>
      <c r="I191" s="634">
        <f>SUM(I190)</f>
        <v>7674.0998880000006</v>
      </c>
    </row>
    <row r="192" spans="2:10" ht="13.5" customHeight="1">
      <c r="C192" s="659" t="s">
        <v>97</v>
      </c>
      <c r="D192" s="660"/>
      <c r="E192" s="661"/>
      <c r="F192" s="662"/>
      <c r="G192" s="663"/>
      <c r="H192" s="663"/>
      <c r="I192" s="664"/>
    </row>
    <row r="193" spans="1:9" ht="13.5" customHeight="1">
      <c r="C193" s="945" t="s">
        <v>85</v>
      </c>
      <c r="D193" s="946"/>
      <c r="E193" s="866"/>
      <c r="F193" s="510" t="s">
        <v>98</v>
      </c>
      <c r="G193" s="599" t="s">
        <v>4</v>
      </c>
      <c r="H193" s="599" t="s">
        <v>99</v>
      </c>
      <c r="I193" s="601" t="s">
        <v>100</v>
      </c>
    </row>
    <row r="194" spans="1:9" ht="13.5" customHeight="1">
      <c r="C194" s="885"/>
      <c r="D194" s="886"/>
      <c r="E194" s="1018"/>
      <c r="F194" s="510"/>
      <c r="G194" s="599"/>
      <c r="H194" s="599"/>
      <c r="I194" s="601"/>
    </row>
    <row r="195" spans="1:9" ht="13.5" customHeight="1">
      <c r="C195" s="668"/>
      <c r="D195" s="669"/>
      <c r="E195" s="662"/>
      <c r="F195" s="662"/>
      <c r="G195" s="663"/>
      <c r="H195" s="671" t="s">
        <v>8</v>
      </c>
      <c r="I195" s="619">
        <f>SUM(I194:I194)</f>
        <v>0</v>
      </c>
    </row>
    <row r="196" spans="1:9" ht="13.5" customHeight="1">
      <c r="C196" s="672" t="s">
        <v>101</v>
      </c>
      <c r="D196" s="660"/>
      <c r="E196" s="673"/>
      <c r="F196" s="662"/>
      <c r="G196" s="663"/>
      <c r="H196" s="663"/>
      <c r="I196" s="664"/>
    </row>
    <row r="197" spans="1:9" ht="13.5" customHeight="1">
      <c r="C197" s="555" t="s">
        <v>85</v>
      </c>
      <c r="D197" s="930" t="s">
        <v>102</v>
      </c>
      <c r="E197" s="931"/>
      <c r="F197" s="930" t="s">
        <v>103</v>
      </c>
      <c r="G197" s="931"/>
      <c r="H197" s="510" t="s">
        <v>104</v>
      </c>
      <c r="I197" s="601" t="s">
        <v>105</v>
      </c>
    </row>
    <row r="198" spans="1:9" ht="13.5" customHeight="1">
      <c r="C198" s="674" t="s">
        <v>125</v>
      </c>
      <c r="D198" s="869" t="s">
        <v>314</v>
      </c>
      <c r="E198" s="870"/>
      <c r="F198" s="927" t="s">
        <v>314</v>
      </c>
      <c r="G198" s="872"/>
      <c r="H198" s="818" t="s">
        <v>314</v>
      </c>
      <c r="I198" s="817" t="s">
        <v>314</v>
      </c>
    </row>
    <row r="199" spans="1:9" ht="13.5" customHeight="1">
      <c r="C199" s="668"/>
      <c r="D199" s="669"/>
      <c r="E199" s="662"/>
      <c r="F199" s="662"/>
      <c r="G199" s="663"/>
      <c r="H199" s="671" t="s">
        <v>8</v>
      </c>
      <c r="I199" s="619">
        <f>SUM(I198)</f>
        <v>0</v>
      </c>
    </row>
    <row r="200" spans="1:9" ht="13.5" customHeight="1">
      <c r="C200" s="659" t="s">
        <v>126</v>
      </c>
      <c r="D200" s="660"/>
      <c r="E200" s="661"/>
      <c r="F200" s="662"/>
      <c r="G200" s="663"/>
      <c r="H200" s="663"/>
      <c r="I200" s="664"/>
    </row>
    <row r="201" spans="1:9" ht="13.5" customHeight="1">
      <c r="C201" s="577" t="s">
        <v>107</v>
      </c>
      <c r="D201" s="578" t="s">
        <v>4</v>
      </c>
      <c r="E201" s="578" t="s">
        <v>108</v>
      </c>
      <c r="F201" s="578" t="s">
        <v>109</v>
      </c>
      <c r="G201" s="578" t="s">
        <v>110</v>
      </c>
      <c r="H201" s="578" t="s">
        <v>111</v>
      </c>
      <c r="I201" s="579" t="s">
        <v>112</v>
      </c>
    </row>
    <row r="202" spans="1:9" ht="13.5" customHeight="1">
      <c r="C202" s="628" t="s">
        <v>118</v>
      </c>
      <c r="D202" s="799">
        <v>1</v>
      </c>
      <c r="E202" s="580">
        <f>VLOOKUP(C202,'LIST M.O'!D3:I84,4,)*D202</f>
        <v>87545.25</v>
      </c>
      <c r="F202" s="581">
        <f>VLOOKUP(C202,'LIST M.O'!$D$9:$I$13,5,)</f>
        <v>1.8784000000000001</v>
      </c>
      <c r="G202" s="582">
        <f>+E202*F202</f>
        <v>164444.9976</v>
      </c>
      <c r="H202" s="605">
        <v>2</v>
      </c>
      <c r="I202" s="629">
        <f>G202/H202</f>
        <v>82222.498800000001</v>
      </c>
    </row>
    <row r="203" spans="1:9" ht="13.5" customHeight="1">
      <c r="C203" s="752" t="s">
        <v>119</v>
      </c>
      <c r="D203" s="807">
        <v>1</v>
      </c>
      <c r="E203" s="586">
        <f>VLOOKUP(C203,'LIST M.O'!D4:I85,4,)*D203</f>
        <v>75872.55</v>
      </c>
      <c r="F203" s="587">
        <f>VLOOKUP(C203,'LIST M.O'!$D$9:$I$13,5,)</f>
        <v>1.8784000000000001</v>
      </c>
      <c r="G203" s="588">
        <f>+E203*F203</f>
        <v>142518.99792000002</v>
      </c>
      <c r="H203" s="606">
        <v>2</v>
      </c>
      <c r="I203" s="675">
        <f>G203/H203</f>
        <v>71259.498960000012</v>
      </c>
    </row>
    <row r="204" spans="1:9" ht="13.5" customHeight="1">
      <c r="C204" s="555"/>
      <c r="D204" s="510"/>
      <c r="E204" s="654"/>
      <c r="F204" s="655"/>
      <c r="G204" s="656"/>
      <c r="H204" s="676"/>
      <c r="I204" s="657"/>
    </row>
    <row r="205" spans="1:9" ht="13.5" customHeight="1">
      <c r="C205" s="668"/>
      <c r="D205" s="669"/>
      <c r="E205" s="662"/>
      <c r="F205" s="662"/>
      <c r="G205" s="663"/>
      <c r="H205" s="670" t="s">
        <v>8</v>
      </c>
      <c r="I205" s="634">
        <f>SUM(I202:I204)</f>
        <v>153481.99776</v>
      </c>
    </row>
    <row r="206" spans="1:9" ht="13.5" customHeight="1">
      <c r="C206" s="668"/>
      <c r="D206" s="669"/>
      <c r="E206" s="662"/>
      <c r="F206" s="662"/>
      <c r="G206" s="663"/>
      <c r="H206" s="663"/>
      <c r="I206" s="664"/>
    </row>
    <row r="207" spans="1:9" ht="13.5" customHeight="1" thickBot="1">
      <c r="C207" s="677"/>
      <c r="D207" s="678"/>
      <c r="E207" s="679"/>
      <c r="F207" s="678"/>
      <c r="G207" s="680" t="s">
        <v>113</v>
      </c>
      <c r="H207" s="679"/>
      <c r="I207" s="658">
        <f>ROUND(I195+I205+I191+I199,0)</f>
        <v>161156</v>
      </c>
    </row>
    <row r="208" spans="1:9" ht="19.350000000000001" customHeight="1" thickBot="1">
      <c r="A208" s="508"/>
      <c r="B208" s="508"/>
      <c r="C208" s="508"/>
      <c r="D208" s="508"/>
      <c r="E208" s="508"/>
      <c r="F208" s="508"/>
      <c r="G208" s="508"/>
      <c r="H208" s="508"/>
      <c r="I208" s="508"/>
    </row>
    <row r="209" spans="3:9" ht="13.5" customHeight="1">
      <c r="C209" s="853"/>
      <c r="D209" s="854"/>
      <c r="E209" s="855"/>
      <c r="F209" s="855"/>
      <c r="G209" s="591"/>
      <c r="H209" s="541"/>
      <c r="I209" s="542"/>
    </row>
    <row r="210" spans="3:9" ht="13.5" customHeight="1">
      <c r="C210" s="857" t="s">
        <v>88</v>
      </c>
      <c r="D210" s="858"/>
      <c r="E210" s="859"/>
      <c r="F210" s="859"/>
      <c r="G210" s="592"/>
      <c r="H210" s="547"/>
      <c r="I210" s="548"/>
    </row>
    <row r="211" spans="3:9" ht="13.5" customHeight="1">
      <c r="C211" s="857" t="s">
        <v>89</v>
      </c>
      <c r="D211" s="858"/>
      <c r="E211" s="859"/>
      <c r="F211" s="859"/>
      <c r="G211" s="915" t="s">
        <v>90</v>
      </c>
      <c r="H211" s="859"/>
      <c r="I211" s="916"/>
    </row>
    <row r="212" spans="3:9" ht="13.5" customHeight="1">
      <c r="C212" s="857" t="str">
        <f>C6</f>
        <v>MUNICIPIO DE TUMACO</v>
      </c>
      <c r="D212" s="858"/>
      <c r="E212" s="859"/>
      <c r="F212" s="859"/>
      <c r="G212" s="592"/>
      <c r="H212" s="547"/>
      <c r="I212" s="548"/>
    </row>
    <row r="213" spans="3:9" ht="13.5" customHeight="1" thickBot="1">
      <c r="C213" s="593" t="s">
        <v>120</v>
      </c>
      <c r="D213" s="594"/>
      <c r="E213" s="595"/>
      <c r="F213" s="595"/>
      <c r="G213" s="596"/>
      <c r="H213" s="595"/>
      <c r="I213" s="597"/>
    </row>
    <row r="214" spans="3:9" ht="45.75" customHeight="1" thickBot="1">
      <c r="C214" s="860" t="str">
        <f>C8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214" s="861"/>
      <c r="E214" s="862"/>
      <c r="F214" s="862"/>
      <c r="G214" s="862"/>
      <c r="H214" s="862"/>
      <c r="I214" s="863"/>
    </row>
    <row r="215" spans="3:9" ht="13.5" customHeight="1">
      <c r="C215" s="987" t="str">
        <f>'PRES GEN'!D11</f>
        <v>SISTEMA SOLAR FOTOVOLTAICO OFF-GRID</v>
      </c>
      <c r="D215" s="988"/>
      <c r="E215" s="903"/>
      <c r="F215" s="903"/>
      <c r="G215" s="903"/>
      <c r="H215" s="903"/>
      <c r="I215" s="904"/>
    </row>
    <row r="216" spans="3:9" ht="13.5" customHeight="1">
      <c r="C216" s="554" t="s">
        <v>92</v>
      </c>
      <c r="D216" s="635"/>
      <c r="E216" s="905" t="str">
        <f>'PRES GEN'!D18</f>
        <v>Instalacion Cableado Paneles solares - Protecciones DC - Controlador, incluye protecciones DC 2x32A, conectores MC4 y accesorios de conexión</v>
      </c>
      <c r="F216" s="906"/>
      <c r="G216" s="907"/>
      <c r="H216" s="978" t="s">
        <v>98</v>
      </c>
      <c r="I216" s="979" t="str">
        <f>'PRES GEN'!E18</f>
        <v>UND</v>
      </c>
    </row>
    <row r="217" spans="3:9" ht="54" customHeight="1">
      <c r="C217" s="555" t="str">
        <f>'PRES GEN'!C18</f>
        <v>2.7</v>
      </c>
      <c r="D217" s="610"/>
      <c r="E217" s="908"/>
      <c r="F217" s="909"/>
      <c r="G217" s="910"/>
      <c r="H217" s="912"/>
      <c r="I217" s="914"/>
    </row>
    <row r="218" spans="3:9" ht="13.5" customHeight="1">
      <c r="C218" s="659" t="s">
        <v>93</v>
      </c>
      <c r="D218" s="660"/>
      <c r="E218" s="661"/>
      <c r="F218" s="662"/>
      <c r="G218" s="663"/>
      <c r="H218" s="663"/>
      <c r="I218" s="664"/>
    </row>
    <row r="219" spans="3:9" ht="13.5" customHeight="1">
      <c r="C219" s="980" t="s">
        <v>85</v>
      </c>
      <c r="D219" s="981"/>
      <c r="E219" s="866"/>
      <c r="F219" s="665" t="s">
        <v>4</v>
      </c>
      <c r="G219" s="666" t="s">
        <v>281</v>
      </c>
      <c r="H219" s="666" t="s">
        <v>94</v>
      </c>
      <c r="I219" s="667" t="s">
        <v>105</v>
      </c>
    </row>
    <row r="220" spans="3:9" ht="13.5" customHeight="1">
      <c r="C220" s="982" t="s">
        <v>116</v>
      </c>
      <c r="D220" s="895"/>
      <c r="E220" s="862"/>
      <c r="F220" s="528">
        <v>1</v>
      </c>
      <c r="G220" s="570"/>
      <c r="H220" s="528">
        <v>0.05</v>
      </c>
      <c r="I220" s="563">
        <f>H220*I235</f>
        <v>7674.0998880000006</v>
      </c>
    </row>
    <row r="221" spans="3:9" ht="13.5" customHeight="1">
      <c r="C221" s="668"/>
      <c r="D221" s="669"/>
      <c r="E221" s="662"/>
      <c r="F221" s="662"/>
      <c r="G221" s="663"/>
      <c r="H221" s="670" t="s">
        <v>61</v>
      </c>
      <c r="I221" s="634">
        <f>SUM(I220)</f>
        <v>7674.0998880000006</v>
      </c>
    </row>
    <row r="222" spans="3:9" ht="13.5" customHeight="1">
      <c r="C222" s="659" t="s">
        <v>97</v>
      </c>
      <c r="D222" s="660"/>
      <c r="E222" s="661"/>
      <c r="F222" s="662"/>
      <c r="G222" s="663"/>
      <c r="H222" s="663"/>
      <c r="I222" s="664"/>
    </row>
    <row r="223" spans="3:9" ht="13.5" customHeight="1">
      <c r="C223" s="945" t="s">
        <v>85</v>
      </c>
      <c r="D223" s="946"/>
      <c r="E223" s="866"/>
      <c r="F223" s="510" t="s">
        <v>98</v>
      </c>
      <c r="G223" s="599" t="s">
        <v>4</v>
      </c>
      <c r="H223" s="599" t="s">
        <v>99</v>
      </c>
      <c r="I223" s="601" t="s">
        <v>100</v>
      </c>
    </row>
    <row r="224" spans="3:9" ht="13.5" customHeight="1">
      <c r="C224" s="885"/>
      <c r="D224" s="886"/>
      <c r="E224" s="866"/>
      <c r="F224" s="510"/>
      <c r="G224" s="599"/>
      <c r="H224" s="599"/>
      <c r="I224" s="601"/>
    </row>
    <row r="225" spans="1:9" ht="13.5" customHeight="1">
      <c r="C225" s="668"/>
      <c r="D225" s="669"/>
      <c r="E225" s="662"/>
      <c r="F225" s="662"/>
      <c r="G225" s="663"/>
      <c r="H225" s="671" t="s">
        <v>8</v>
      </c>
      <c r="I225" s="619">
        <f>SUM(I224:I224)</f>
        <v>0</v>
      </c>
    </row>
    <row r="226" spans="1:9" ht="13.5" customHeight="1">
      <c r="C226" s="672" t="s">
        <v>101</v>
      </c>
      <c r="D226" s="660"/>
      <c r="E226" s="673"/>
      <c r="F226" s="662"/>
      <c r="G226" s="663"/>
      <c r="H226" s="663"/>
      <c r="I226" s="664"/>
    </row>
    <row r="227" spans="1:9" ht="13.5" customHeight="1">
      <c r="C227" s="555" t="s">
        <v>85</v>
      </c>
      <c r="D227" s="930" t="s">
        <v>102</v>
      </c>
      <c r="E227" s="931"/>
      <c r="F227" s="930" t="s">
        <v>103</v>
      </c>
      <c r="G227" s="931"/>
      <c r="H227" s="510" t="s">
        <v>104</v>
      </c>
      <c r="I227" s="601" t="s">
        <v>105</v>
      </c>
    </row>
    <row r="228" spans="1:9" ht="13.5" customHeight="1">
      <c r="C228" s="674" t="s">
        <v>125</v>
      </c>
      <c r="D228" s="869" t="s">
        <v>314</v>
      </c>
      <c r="E228" s="870"/>
      <c r="F228" s="927" t="s">
        <v>314</v>
      </c>
      <c r="G228" s="872"/>
      <c r="H228" s="818" t="s">
        <v>314</v>
      </c>
      <c r="I228" s="817" t="s">
        <v>314</v>
      </c>
    </row>
    <row r="229" spans="1:9" ht="13.5" customHeight="1">
      <c r="C229" s="668"/>
      <c r="D229" s="669"/>
      <c r="E229" s="662"/>
      <c r="F229" s="662"/>
      <c r="G229" s="663"/>
      <c r="H229" s="671" t="s">
        <v>8</v>
      </c>
      <c r="I229" s="619">
        <f>SUM(I228)</f>
        <v>0</v>
      </c>
    </row>
    <row r="230" spans="1:9" ht="13.5" customHeight="1">
      <c r="C230" s="659" t="s">
        <v>126</v>
      </c>
      <c r="D230" s="660"/>
      <c r="E230" s="661"/>
      <c r="F230" s="662"/>
      <c r="G230" s="663"/>
      <c r="H230" s="663"/>
      <c r="I230" s="664"/>
    </row>
    <row r="231" spans="1:9" ht="13.5" customHeight="1">
      <c r="C231" s="577" t="s">
        <v>107</v>
      </c>
      <c r="D231" s="578" t="s">
        <v>4</v>
      </c>
      <c r="E231" s="578" t="s">
        <v>108</v>
      </c>
      <c r="F231" s="578" t="s">
        <v>109</v>
      </c>
      <c r="G231" s="578" t="s">
        <v>110</v>
      </c>
      <c r="H231" s="578" t="s">
        <v>111</v>
      </c>
      <c r="I231" s="579" t="s">
        <v>112</v>
      </c>
    </row>
    <row r="232" spans="1:9" ht="13.5" customHeight="1">
      <c r="C232" s="585" t="s">
        <v>118</v>
      </c>
      <c r="D232" s="807">
        <v>1</v>
      </c>
      <c r="E232" s="586">
        <f>VLOOKUP(C232,'LIST M.O'!D3:I84,4,)*D232</f>
        <v>87545.25</v>
      </c>
      <c r="F232" s="587">
        <f>VLOOKUP(C232,'LIST M.O'!$D$9:$I$13,5,)</f>
        <v>1.8784000000000001</v>
      </c>
      <c r="G232" s="588">
        <f>+E232*F232</f>
        <v>164444.9976</v>
      </c>
      <c r="H232" s="606">
        <v>2</v>
      </c>
      <c r="I232" s="675">
        <f>G232/H232</f>
        <v>82222.498800000001</v>
      </c>
    </row>
    <row r="233" spans="1:9" ht="13.5" customHeight="1">
      <c r="C233" s="555" t="s">
        <v>119</v>
      </c>
      <c r="D233" s="809">
        <v>1</v>
      </c>
      <c r="E233" s="654">
        <f>VLOOKUP(C233,'LIST M.O'!D4:I85,4,)*D233</f>
        <v>75872.55</v>
      </c>
      <c r="F233" s="655">
        <f>VLOOKUP(C233,'LIST M.O'!$D$9:$I$13,5,)</f>
        <v>1.8784000000000001</v>
      </c>
      <c r="G233" s="656">
        <f>+E233*F233</f>
        <v>142518.99792000002</v>
      </c>
      <c r="H233" s="676">
        <v>2</v>
      </c>
      <c r="I233" s="657">
        <f>G233/H233</f>
        <v>71259.498960000012</v>
      </c>
    </row>
    <row r="234" spans="1:9" ht="13.5" customHeight="1">
      <c r="C234" s="555"/>
      <c r="D234" s="510"/>
      <c r="E234" s="654"/>
      <c r="F234" s="655"/>
      <c r="G234" s="656"/>
      <c r="H234" s="676"/>
      <c r="I234" s="657"/>
    </row>
    <row r="235" spans="1:9" ht="13.5" customHeight="1">
      <c r="C235" s="668"/>
      <c r="D235" s="669"/>
      <c r="E235" s="662"/>
      <c r="F235" s="662"/>
      <c r="G235" s="663"/>
      <c r="H235" s="670" t="s">
        <v>8</v>
      </c>
      <c r="I235" s="634">
        <f>SUM(I232:I234)</f>
        <v>153481.99776</v>
      </c>
    </row>
    <row r="236" spans="1:9" ht="13.5" customHeight="1">
      <c r="C236" s="668"/>
      <c r="D236" s="669"/>
      <c r="E236" s="662"/>
      <c r="F236" s="662"/>
      <c r="G236" s="663"/>
      <c r="H236" s="663"/>
      <c r="I236" s="664"/>
    </row>
    <row r="237" spans="1:9" ht="13.5" customHeight="1" thickBot="1">
      <c r="C237" s="677"/>
      <c r="D237" s="678"/>
      <c r="E237" s="679"/>
      <c r="F237" s="678"/>
      <c r="G237" s="680" t="s">
        <v>113</v>
      </c>
      <c r="H237" s="679"/>
      <c r="I237" s="658">
        <f>ROUND(I225+I235+I221+I229,0)</f>
        <v>161156</v>
      </c>
    </row>
    <row r="238" spans="1:9" ht="19.350000000000001" customHeight="1" thickBot="1">
      <c r="A238" s="508"/>
      <c r="B238" s="508"/>
      <c r="C238" s="508"/>
      <c r="D238" s="508"/>
      <c r="E238" s="508"/>
      <c r="F238" s="508"/>
      <c r="G238" s="508"/>
      <c r="H238" s="508"/>
      <c r="I238" s="508"/>
    </row>
    <row r="239" spans="1:9" ht="13.5" customHeight="1">
      <c r="C239" s="888"/>
      <c r="D239" s="889"/>
      <c r="E239" s="890"/>
      <c r="F239" s="891"/>
      <c r="G239" s="681"/>
      <c r="H239" s="682"/>
      <c r="I239" s="683"/>
    </row>
    <row r="240" spans="1:9" ht="13.5" customHeight="1">
      <c r="C240" s="992" t="s">
        <v>88</v>
      </c>
      <c r="D240" s="858"/>
      <c r="E240" s="993"/>
      <c r="F240" s="994"/>
      <c r="G240" s="592"/>
      <c r="H240" s="684"/>
      <c r="I240" s="685"/>
    </row>
    <row r="241" spans="3:9" ht="13.5" customHeight="1">
      <c r="C241" s="992" t="s">
        <v>89</v>
      </c>
      <c r="D241" s="858"/>
      <c r="E241" s="993"/>
      <c r="F241" s="994"/>
      <c r="G241" s="992" t="s">
        <v>90</v>
      </c>
      <c r="H241" s="993"/>
      <c r="I241" s="961"/>
    </row>
    <row r="242" spans="3:9" ht="13.5" customHeight="1">
      <c r="C242" s="992" t="str">
        <f>+C64</f>
        <v>MUNICIPIO DE TUMACO</v>
      </c>
      <c r="D242" s="858"/>
      <c r="E242" s="993"/>
      <c r="F242" s="994"/>
      <c r="G242" s="592"/>
      <c r="H242" s="684"/>
      <c r="I242" s="685"/>
    </row>
    <row r="243" spans="3:9" ht="13.5" customHeight="1">
      <c r="C243" s="596"/>
      <c r="D243" s="594"/>
      <c r="E243" s="595"/>
      <c r="F243" s="595"/>
      <c r="G243" s="596"/>
      <c r="H243" s="595"/>
      <c r="I243" s="686"/>
    </row>
    <row r="244" spans="3:9" ht="43.5" customHeight="1">
      <c r="C244" s="995" t="str">
        <f>+C66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244" s="861"/>
      <c r="E244" s="851"/>
      <c r="F244" s="851"/>
      <c r="G244" s="851"/>
      <c r="H244" s="851"/>
      <c r="I244" s="996"/>
    </row>
    <row r="245" spans="3:9" ht="13.5" customHeight="1">
      <c r="C245" s="997" t="str">
        <f>'PRES GEN'!D11</f>
        <v>SISTEMA SOLAR FOTOVOLTAICO OFF-GRID</v>
      </c>
      <c r="D245" s="920"/>
      <c r="E245" s="998"/>
      <c r="F245" s="998"/>
      <c r="G245" s="998"/>
      <c r="H245" s="998"/>
      <c r="I245" s="999"/>
    </row>
    <row r="246" spans="3:9" ht="12.75" customHeight="1">
      <c r="C246" s="571" t="s">
        <v>92</v>
      </c>
      <c r="D246" s="609"/>
      <c r="E246" s="1000" t="str">
        <f>'PRES GEN'!D19</f>
        <v>Suministro e instalacion Cableado Controlador - Bateria 4AWG tipo soldador, Bateria - inversor 8AWG tipo soldador</v>
      </c>
      <c r="F246" s="922"/>
      <c r="G246" s="1001"/>
      <c r="H246" s="989" t="s">
        <v>98</v>
      </c>
      <c r="I246" s="991" t="str">
        <f>'PRES GEN'!E19</f>
        <v>UND</v>
      </c>
    </row>
    <row r="247" spans="3:9" ht="51" customHeight="1">
      <c r="C247" s="510" t="str">
        <f>'PRES GEN'!C19</f>
        <v>2.8</v>
      </c>
      <c r="D247" s="610"/>
      <c r="E247" s="1002"/>
      <c r="F247" s="1003"/>
      <c r="G247" s="1004"/>
      <c r="H247" s="990"/>
      <c r="I247" s="990"/>
    </row>
    <row r="248" spans="3:9" ht="13.5" customHeight="1">
      <c r="C248" s="687" t="s">
        <v>93</v>
      </c>
      <c r="D248" s="557"/>
      <c r="E248" s="544"/>
      <c r="G248" s="539"/>
      <c r="I248" s="688"/>
    </row>
    <row r="249" spans="3:9" ht="13.5" customHeight="1">
      <c r="C249" s="892" t="s">
        <v>85</v>
      </c>
      <c r="D249" s="893"/>
      <c r="E249" s="852"/>
      <c r="F249" s="528" t="s">
        <v>4</v>
      </c>
      <c r="G249" s="570" t="s">
        <v>280</v>
      </c>
      <c r="H249" s="528" t="s">
        <v>94</v>
      </c>
      <c r="I249" s="689" t="s">
        <v>95</v>
      </c>
    </row>
    <row r="250" spans="3:9" ht="13.5" customHeight="1">
      <c r="C250" s="894" t="s">
        <v>116</v>
      </c>
      <c r="D250" s="895"/>
      <c r="E250" s="851"/>
      <c r="F250" s="528">
        <v>1</v>
      </c>
      <c r="G250" s="570"/>
      <c r="H250" s="510">
        <v>0.05</v>
      </c>
      <c r="I250" s="689">
        <f>H250*I268</f>
        <v>1123.7074835999999</v>
      </c>
    </row>
    <row r="251" spans="3:9" ht="13.5" customHeight="1">
      <c r="C251" s="690"/>
      <c r="D251" s="515"/>
      <c r="G251" s="539"/>
      <c r="H251" s="691" t="s">
        <v>61</v>
      </c>
      <c r="I251" s="692">
        <f>SUM(I250)</f>
        <v>1123.7074835999999</v>
      </c>
    </row>
    <row r="252" spans="3:9" ht="13.5" customHeight="1">
      <c r="C252" s="687" t="s">
        <v>97</v>
      </c>
      <c r="D252" s="557"/>
      <c r="E252" s="544"/>
      <c r="G252" s="539"/>
      <c r="I252" s="688"/>
    </row>
    <row r="253" spans="3:9" ht="13.5" customHeight="1">
      <c r="C253" s="892" t="s">
        <v>85</v>
      </c>
      <c r="D253" s="893"/>
      <c r="E253" s="852"/>
      <c r="F253" s="528" t="s">
        <v>98</v>
      </c>
      <c r="G253" s="570" t="s">
        <v>4</v>
      </c>
      <c r="H253" s="528" t="s">
        <v>99</v>
      </c>
      <c r="I253" s="689" t="s">
        <v>100</v>
      </c>
    </row>
    <row r="254" spans="3:9" ht="18" customHeight="1">
      <c r="C254" s="896" t="s">
        <v>371</v>
      </c>
      <c r="D254" s="897"/>
      <c r="E254" s="852"/>
      <c r="F254" s="528" t="s">
        <v>139</v>
      </c>
      <c r="G254" s="693">
        <v>6</v>
      </c>
      <c r="H254" s="694">
        <f>VLOOKUP(C254,'EST MERCADO'!$D$7:$H$56,5,FALSE)</f>
        <v>22300</v>
      </c>
      <c r="I254" s="689">
        <f>G254*H254</f>
        <v>133800</v>
      </c>
    </row>
    <row r="255" spans="3:9" ht="17.45" customHeight="1">
      <c r="C255" s="896" t="s">
        <v>372</v>
      </c>
      <c r="D255" s="897"/>
      <c r="E255" s="852"/>
      <c r="F255" s="528" t="s">
        <v>139</v>
      </c>
      <c r="G255" s="693">
        <v>6</v>
      </c>
      <c r="H255" s="694">
        <f>VLOOKUP(C255,'EST MERCADO'!$D$7:$H$56,5,FALSE)</f>
        <v>12850</v>
      </c>
      <c r="I255" s="689">
        <f>G255*H255</f>
        <v>77100</v>
      </c>
    </row>
    <row r="256" spans="3:9" ht="13.5" customHeight="1">
      <c r="C256" s="898" t="s">
        <v>374</v>
      </c>
      <c r="D256" s="886"/>
      <c r="E256" s="852"/>
      <c r="F256" s="528" t="s">
        <v>3</v>
      </c>
      <c r="G256" s="693">
        <v>2</v>
      </c>
      <c r="H256" s="694">
        <f>VLOOKUP(C256,'EST MERCADO'!$D$7:$H$56,5,FALSE)</f>
        <v>1855</v>
      </c>
      <c r="I256" s="689">
        <f>G256*H256</f>
        <v>3710</v>
      </c>
    </row>
    <row r="257" spans="1:9" ht="13.5" customHeight="1">
      <c r="C257" s="898" t="s">
        <v>373</v>
      </c>
      <c r="D257" s="886"/>
      <c r="E257" s="852"/>
      <c r="F257" s="528" t="s">
        <v>3</v>
      </c>
      <c r="G257" s="693">
        <v>2</v>
      </c>
      <c r="H257" s="694">
        <f>VLOOKUP(C257,'EST MERCADO'!$D$7:$H$56,5,FALSE)</f>
        <v>860</v>
      </c>
      <c r="I257" s="689">
        <f>G257*H257</f>
        <v>1720</v>
      </c>
    </row>
    <row r="258" spans="1:9" ht="13.5" customHeight="1">
      <c r="C258" s="690"/>
      <c r="D258" s="515"/>
      <c r="G258" s="539"/>
      <c r="H258" s="691" t="s">
        <v>8</v>
      </c>
      <c r="I258" s="692">
        <f>SUM(I254:I257)</f>
        <v>216330</v>
      </c>
    </row>
    <row r="259" spans="1:9" ht="13.5" customHeight="1">
      <c r="C259" s="695" t="s">
        <v>101</v>
      </c>
      <c r="D259" s="557"/>
      <c r="E259" s="696"/>
      <c r="G259" s="539"/>
      <c r="I259" s="688"/>
    </row>
    <row r="260" spans="1:9" ht="13.5" customHeight="1">
      <c r="C260" s="697" t="s">
        <v>85</v>
      </c>
      <c r="D260" s="930" t="s">
        <v>102</v>
      </c>
      <c r="E260" s="931"/>
      <c r="F260" s="871" t="s">
        <v>103</v>
      </c>
      <c r="G260" s="872"/>
      <c r="H260" s="528" t="s">
        <v>104</v>
      </c>
      <c r="I260" s="689" t="s">
        <v>105</v>
      </c>
    </row>
    <row r="261" spans="1:9" ht="13.5" customHeight="1">
      <c r="C261" s="698" t="s">
        <v>125</v>
      </c>
      <c r="D261" s="877">
        <v>10</v>
      </c>
      <c r="E261" s="878"/>
      <c r="F261" s="1019">
        <f>TRANS!$F$7</f>
        <v>214.2</v>
      </c>
      <c r="G261" s="1020"/>
      <c r="H261" s="624">
        <f>TRANS!$H$7</f>
        <v>0.83</v>
      </c>
      <c r="I261" s="699">
        <f>H261*F261*D261</f>
        <v>1777.8599999999997</v>
      </c>
    </row>
    <row r="262" spans="1:9" ht="13.5" customHeight="1">
      <c r="C262" s="815" t="str">
        <f>TRANS!D8</f>
        <v>TRANSPORTE ESPECIAL</v>
      </c>
      <c r="D262" s="877">
        <v>10</v>
      </c>
      <c r="E262" s="878"/>
      <c r="F262" s="899">
        <f>TRANS!$F$8</f>
        <v>80.8</v>
      </c>
      <c r="G262" s="900"/>
      <c r="H262" s="645">
        <f>TRANS!$H$8</f>
        <v>2.4</v>
      </c>
      <c r="I262" s="646">
        <f>F262*H262*D262</f>
        <v>1939.1999999999998</v>
      </c>
    </row>
    <row r="263" spans="1:9" ht="13.5" customHeight="1">
      <c r="C263" s="690"/>
      <c r="D263" s="515"/>
      <c r="G263" s="539"/>
      <c r="H263" s="571" t="s">
        <v>8</v>
      </c>
      <c r="I263" s="700">
        <f>SUM(I261)</f>
        <v>1777.8599999999997</v>
      </c>
    </row>
    <row r="264" spans="1:9" ht="13.5" customHeight="1">
      <c r="C264" s="687" t="s">
        <v>106</v>
      </c>
      <c r="D264" s="557"/>
      <c r="E264" s="544"/>
      <c r="G264" s="539"/>
      <c r="I264" s="688"/>
    </row>
    <row r="265" spans="1:9" ht="13.5" customHeight="1">
      <c r="C265" s="701" t="s">
        <v>107</v>
      </c>
      <c r="D265" s="702" t="s">
        <v>4</v>
      </c>
      <c r="E265" s="703" t="s">
        <v>108</v>
      </c>
      <c r="F265" s="703" t="s">
        <v>109</v>
      </c>
      <c r="G265" s="703" t="s">
        <v>110</v>
      </c>
      <c r="H265" s="703" t="s">
        <v>111</v>
      </c>
      <c r="I265" s="704" t="s">
        <v>112</v>
      </c>
    </row>
    <row r="266" spans="1:9" ht="13.5" customHeight="1">
      <c r="C266" s="510" t="s">
        <v>118</v>
      </c>
      <c r="D266" s="809">
        <v>1</v>
      </c>
      <c r="E266" s="654">
        <f>VLOOKUP(C266,'LIST M.O'!D3:I117,4,)*D266</f>
        <v>87545.25</v>
      </c>
      <c r="F266" s="655">
        <f>VLOOKUP(C266,'LIST M.O'!$D$9:$I$13,5,)</f>
        <v>1.8784000000000001</v>
      </c>
      <c r="G266" s="656">
        <f>+E266*F266</f>
        <v>164444.9976</v>
      </c>
      <c r="H266" s="510">
        <v>20</v>
      </c>
      <c r="I266" s="705">
        <f>G266/H266</f>
        <v>8222.2498799999994</v>
      </c>
    </row>
    <row r="267" spans="1:9" ht="13.5" customHeight="1">
      <c r="C267" s="510" t="s">
        <v>119</v>
      </c>
      <c r="D267" s="809">
        <v>2</v>
      </c>
      <c r="E267" s="654">
        <f>VLOOKUP(C267,'LIST M.O'!D6:I118,4,)*D267</f>
        <v>151745.1</v>
      </c>
      <c r="F267" s="655">
        <f>VLOOKUP(C267,'LIST M.O'!$D$9:$I$13,5,)</f>
        <v>1.8784000000000001</v>
      </c>
      <c r="G267" s="656">
        <f>+E267*F267</f>
        <v>285037.99584000005</v>
      </c>
      <c r="H267" s="510">
        <v>20</v>
      </c>
      <c r="I267" s="705">
        <f>G267/H267</f>
        <v>14251.899792000002</v>
      </c>
    </row>
    <row r="268" spans="1:9" ht="13.5" customHeight="1">
      <c r="C268" s="690"/>
      <c r="D268" s="810"/>
      <c r="G268" s="539"/>
      <c r="H268" s="691"/>
      <c r="I268" s="692">
        <f>SUM(I266:I267)</f>
        <v>22474.149672</v>
      </c>
    </row>
    <row r="269" spans="1:9" ht="13.5" customHeight="1">
      <c r="C269" s="690"/>
      <c r="D269" s="515"/>
      <c r="G269" s="539"/>
      <c r="I269" s="688"/>
    </row>
    <row r="270" spans="1:9" ht="13.5" customHeight="1">
      <c r="C270" s="849" t="s">
        <v>113</v>
      </c>
      <c r="D270" s="850"/>
      <c r="E270" s="851"/>
      <c r="F270" s="851"/>
      <c r="G270" s="851"/>
      <c r="H270" s="852"/>
      <c r="I270" s="706">
        <f>ROUND(I258+I268+I251+I263,0)</f>
        <v>241706</v>
      </c>
    </row>
    <row r="271" spans="1:9" ht="17.45" customHeight="1" thickBot="1">
      <c r="A271" s="508"/>
      <c r="B271" s="508"/>
      <c r="C271" s="508"/>
      <c r="D271" s="508"/>
      <c r="E271" s="508"/>
      <c r="F271" s="508"/>
      <c r="G271" s="508"/>
      <c r="H271" s="508"/>
      <c r="I271" s="508"/>
    </row>
    <row r="272" spans="1:9" ht="13.5" customHeight="1">
      <c r="C272" s="853"/>
      <c r="D272" s="854"/>
      <c r="E272" s="855"/>
      <c r="F272" s="856"/>
      <c r="G272" s="591"/>
      <c r="H272" s="541"/>
      <c r="I272" s="542"/>
    </row>
    <row r="273" spans="3:9" ht="13.5" customHeight="1">
      <c r="C273" s="857" t="s">
        <v>88</v>
      </c>
      <c r="D273" s="858"/>
      <c r="E273" s="859"/>
      <c r="F273" s="859"/>
      <c r="G273" s="592"/>
      <c r="H273" s="547"/>
      <c r="I273" s="548"/>
    </row>
    <row r="274" spans="3:9" ht="13.5" customHeight="1">
      <c r="C274" s="857" t="s">
        <v>89</v>
      </c>
      <c r="D274" s="858"/>
      <c r="E274" s="859"/>
      <c r="F274" s="859"/>
      <c r="G274" s="915" t="s">
        <v>90</v>
      </c>
      <c r="H274" s="859"/>
      <c r="I274" s="916"/>
    </row>
    <row r="275" spans="3:9" ht="13.5" customHeight="1">
      <c r="C275" s="857" t="str">
        <f>C6</f>
        <v>MUNICIPIO DE TUMACO</v>
      </c>
      <c r="D275" s="858"/>
      <c r="E275" s="859"/>
      <c r="F275" s="859"/>
      <c r="G275" s="592"/>
      <c r="H275" s="547"/>
      <c r="I275" s="548"/>
    </row>
    <row r="276" spans="3:9" ht="13.5" customHeight="1" thickBot="1">
      <c r="C276" s="593"/>
      <c r="D276" s="594"/>
      <c r="E276" s="595"/>
      <c r="F276" s="595"/>
      <c r="G276" s="596"/>
      <c r="H276" s="595"/>
      <c r="I276" s="597"/>
    </row>
    <row r="277" spans="3:9" ht="43.5" customHeight="1">
      <c r="C277" s="860" t="str">
        <f>C8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277" s="861"/>
      <c r="E277" s="862"/>
      <c r="F277" s="862"/>
      <c r="G277" s="862"/>
      <c r="H277" s="862"/>
      <c r="I277" s="863"/>
    </row>
    <row r="278" spans="3:9" ht="13.5" customHeight="1">
      <c r="C278" s="919" t="str">
        <f>'PRES GEN'!D11</f>
        <v>SISTEMA SOLAR FOTOVOLTAICO OFF-GRID</v>
      </c>
      <c r="D278" s="920"/>
      <c r="E278" s="906"/>
      <c r="F278" s="906"/>
      <c r="G278" s="906"/>
      <c r="H278" s="906"/>
      <c r="I278" s="921"/>
    </row>
    <row r="279" spans="3:9" ht="12.75" customHeight="1">
      <c r="C279" s="608" t="s">
        <v>92</v>
      </c>
      <c r="D279" s="609"/>
      <c r="E279" s="905" t="str">
        <f>'PRES GEN'!D20</f>
        <v>Suministro e instalacion Gabinete Metalico tipo Exterior 100x80x30cm, con separador soporte para baterias, incluye montaje accesorios equipos y protecciones DC.</v>
      </c>
      <c r="F279" s="922"/>
      <c r="G279" s="923"/>
      <c r="H279" s="911" t="s">
        <v>98</v>
      </c>
      <c r="I279" s="953" t="str">
        <f>'PRES GEN'!E20</f>
        <v>UND</v>
      </c>
    </row>
    <row r="280" spans="3:9" ht="39" customHeight="1">
      <c r="C280" s="555" t="str">
        <f>'PRES GEN'!C20</f>
        <v>2.9</v>
      </c>
      <c r="D280" s="610"/>
      <c r="E280" s="924"/>
      <c r="F280" s="925"/>
      <c r="G280" s="926"/>
      <c r="H280" s="912"/>
      <c r="I280" s="914"/>
    </row>
    <row r="281" spans="3:9" ht="13.5" customHeight="1">
      <c r="C281" s="556" t="s">
        <v>93</v>
      </c>
      <c r="D281" s="557"/>
      <c r="E281" s="558"/>
      <c r="F281" s="516"/>
      <c r="G281" s="559"/>
      <c r="H281" s="516"/>
      <c r="I281" s="560"/>
    </row>
    <row r="282" spans="3:9" ht="13.5" customHeight="1">
      <c r="C282" s="944" t="s">
        <v>85</v>
      </c>
      <c r="D282" s="893"/>
      <c r="E282" s="866"/>
      <c r="F282" s="528" t="s">
        <v>4</v>
      </c>
      <c r="G282" s="570" t="s">
        <v>280</v>
      </c>
      <c r="H282" s="528" t="s">
        <v>94</v>
      </c>
      <c r="I282" s="563" t="s">
        <v>95</v>
      </c>
    </row>
    <row r="283" spans="3:9" ht="13.5" customHeight="1">
      <c r="C283" s="982" t="s">
        <v>116</v>
      </c>
      <c r="D283" s="895"/>
      <c r="E283" s="862"/>
      <c r="F283" s="528"/>
      <c r="G283" s="570"/>
      <c r="H283" s="510">
        <v>0.05</v>
      </c>
      <c r="I283" s="563">
        <f>H283*I300</f>
        <v>44948.299344000006</v>
      </c>
    </row>
    <row r="284" spans="3:9" ht="13.5" customHeight="1">
      <c r="C284" s="1005"/>
      <c r="D284" s="918"/>
      <c r="E284" s="866"/>
      <c r="F284" s="707"/>
      <c r="G284" s="708"/>
      <c r="H284" s="709"/>
      <c r="I284" s="710"/>
    </row>
    <row r="285" spans="3:9" ht="13.5" customHeight="1">
      <c r="C285" s="514"/>
      <c r="D285" s="515"/>
      <c r="E285" s="516"/>
      <c r="F285" s="516"/>
      <c r="G285" s="559"/>
      <c r="H285" s="568" t="s">
        <v>61</v>
      </c>
      <c r="I285" s="607">
        <f>SUM(I283:I284)</f>
        <v>44948.299344000006</v>
      </c>
    </row>
    <row r="286" spans="3:9" ht="13.5" customHeight="1">
      <c r="C286" s="556" t="s">
        <v>97</v>
      </c>
      <c r="D286" s="557"/>
      <c r="E286" s="558"/>
      <c r="F286" s="516"/>
      <c r="G286" s="559"/>
      <c r="H286" s="516"/>
      <c r="I286" s="560"/>
    </row>
    <row r="287" spans="3:9" ht="13.5" customHeight="1">
      <c r="C287" s="944" t="s">
        <v>85</v>
      </c>
      <c r="D287" s="893"/>
      <c r="E287" s="866"/>
      <c r="F287" s="528" t="s">
        <v>98</v>
      </c>
      <c r="G287" s="570" t="s">
        <v>4</v>
      </c>
      <c r="H287" s="528" t="s">
        <v>99</v>
      </c>
      <c r="I287" s="563" t="s">
        <v>100</v>
      </c>
    </row>
    <row r="288" spans="3:9" ht="15.6" customHeight="1">
      <c r="C288" s="1021" t="s">
        <v>396</v>
      </c>
      <c r="D288" s="1022"/>
      <c r="E288" s="866"/>
      <c r="F288" s="511" t="str">
        <f>'PRES GEN'!E20</f>
        <v>UND</v>
      </c>
      <c r="G288" s="711">
        <v>1</v>
      </c>
      <c r="H288" s="621">
        <f>VLOOKUP(C288,'EST MERCADO'!$D$7:$H$61,5,FALSE)</f>
        <v>1360500</v>
      </c>
      <c r="I288" s="601">
        <f>G288*H288</f>
        <v>1360500</v>
      </c>
    </row>
    <row r="289" spans="1:9" ht="15.6" customHeight="1">
      <c r="C289" s="1021"/>
      <c r="D289" s="1022"/>
      <c r="E289" s="866"/>
      <c r="F289" s="511"/>
      <c r="G289" s="711"/>
      <c r="H289" s="621"/>
      <c r="I289" s="601"/>
    </row>
    <row r="290" spans="1:9" ht="13.5" customHeight="1">
      <c r="C290" s="514"/>
      <c r="D290" s="515"/>
      <c r="E290" s="516"/>
      <c r="F290" s="516"/>
      <c r="G290" s="559"/>
      <c r="H290" s="568" t="s">
        <v>8</v>
      </c>
      <c r="I290" s="607">
        <f>SUM(I288:I289)</f>
        <v>1360500</v>
      </c>
    </row>
    <row r="291" spans="1:9" ht="13.5" customHeight="1">
      <c r="C291" s="573" t="s">
        <v>101</v>
      </c>
      <c r="D291" s="557"/>
      <c r="E291" s="574"/>
      <c r="F291" s="516"/>
      <c r="G291" s="559"/>
      <c r="H291" s="516"/>
      <c r="I291" s="560"/>
    </row>
    <row r="292" spans="1:9" ht="13.5" customHeight="1">
      <c r="C292" s="533" t="s">
        <v>85</v>
      </c>
      <c r="D292" s="871" t="s">
        <v>102</v>
      </c>
      <c r="E292" s="872"/>
      <c r="F292" s="871" t="s">
        <v>103</v>
      </c>
      <c r="G292" s="872"/>
      <c r="H292" s="528" t="s">
        <v>104</v>
      </c>
      <c r="I292" s="563" t="s">
        <v>105</v>
      </c>
    </row>
    <row r="293" spans="1:9" ht="13.5" customHeight="1">
      <c r="C293" s="517" t="s">
        <v>125</v>
      </c>
      <c r="D293" s="873">
        <v>22</v>
      </c>
      <c r="E293" s="874"/>
      <c r="F293" s="1006">
        <f>F261</f>
        <v>214.2</v>
      </c>
      <c r="G293" s="1007"/>
      <c r="H293" s="575">
        <f>H261</f>
        <v>0.83</v>
      </c>
      <c r="I293" s="576">
        <f>H293*F293*D293</f>
        <v>3911.2919999999995</v>
      </c>
    </row>
    <row r="294" spans="1:9" ht="13.5" customHeight="1">
      <c r="C294" s="815" t="str">
        <f>TRANS!D8</f>
        <v>TRANSPORTE ESPECIAL</v>
      </c>
      <c r="D294" s="877">
        <v>22</v>
      </c>
      <c r="E294" s="878"/>
      <c r="F294" s="899">
        <f>TRANS!$F$8</f>
        <v>80.8</v>
      </c>
      <c r="G294" s="900"/>
      <c r="H294" s="645">
        <f>TRANS!$H$8</f>
        <v>2.4</v>
      </c>
      <c r="I294" s="646">
        <f>F294*H294*D294</f>
        <v>4266.24</v>
      </c>
    </row>
    <row r="295" spans="1:9" ht="13.5" customHeight="1">
      <c r="C295" s="514"/>
      <c r="D295" s="515"/>
      <c r="E295" s="516"/>
      <c r="F295" s="516"/>
      <c r="G295" s="559"/>
      <c r="H295" s="571" t="s">
        <v>8</v>
      </c>
      <c r="I295" s="572">
        <f>SUM(I293)</f>
        <v>3911.2919999999995</v>
      </c>
    </row>
    <row r="296" spans="1:9" ht="13.5" customHeight="1">
      <c r="C296" s="556" t="s">
        <v>106</v>
      </c>
      <c r="D296" s="557"/>
      <c r="E296" s="558"/>
      <c r="F296" s="516"/>
      <c r="G296" s="559"/>
      <c r="H296" s="516"/>
      <c r="I296" s="560"/>
    </row>
    <row r="297" spans="1:9" ht="13.5" customHeight="1">
      <c r="C297" s="577" t="s">
        <v>107</v>
      </c>
      <c r="D297" s="578" t="s">
        <v>4</v>
      </c>
      <c r="E297" s="578" t="s">
        <v>108</v>
      </c>
      <c r="F297" s="578" t="s">
        <v>109</v>
      </c>
      <c r="G297" s="578" t="s">
        <v>110</v>
      </c>
      <c r="H297" s="578" t="s">
        <v>111</v>
      </c>
      <c r="I297" s="579" t="s">
        <v>112</v>
      </c>
    </row>
    <row r="298" spans="1:9" ht="13.5" customHeight="1">
      <c r="C298" s="577" t="s">
        <v>118</v>
      </c>
      <c r="D298" s="799">
        <v>1</v>
      </c>
      <c r="E298" s="580">
        <f>VLOOKUP(C298,'LIST M.O'!D3:I150,4,)*D298</f>
        <v>87545.25</v>
      </c>
      <c r="F298" s="581">
        <f>VLOOKUP(C298,'LIST M.O'!$D$9:$I$13,5,)</f>
        <v>1.8784000000000001</v>
      </c>
      <c r="G298" s="582">
        <f>+E298*F298</f>
        <v>164444.9976</v>
      </c>
      <c r="H298" s="583">
        <v>0.5</v>
      </c>
      <c r="I298" s="629">
        <f>G298/H298</f>
        <v>328889.9952</v>
      </c>
    </row>
    <row r="299" spans="1:9" ht="13.5" customHeight="1">
      <c r="C299" s="577" t="s">
        <v>119</v>
      </c>
      <c r="D299" s="799">
        <v>2</v>
      </c>
      <c r="E299" s="580">
        <f>VLOOKUP(C299,'LIST M.O'!D4:I151,4,)*D299</f>
        <v>151745.1</v>
      </c>
      <c r="F299" s="581">
        <f>VLOOKUP(C299,'LIST M.O'!$D$9:$I$13,5,)</f>
        <v>1.8784000000000001</v>
      </c>
      <c r="G299" s="582">
        <f>+E299*F299</f>
        <v>285037.99584000005</v>
      </c>
      <c r="H299" s="583">
        <v>0.5</v>
      </c>
      <c r="I299" s="629">
        <f>G299/H299</f>
        <v>570075.99168000009</v>
      </c>
    </row>
    <row r="300" spans="1:9" ht="13.5" customHeight="1">
      <c r="C300" s="514"/>
      <c r="D300" s="810"/>
      <c r="E300" s="516"/>
      <c r="F300" s="516"/>
      <c r="G300" s="559"/>
      <c r="H300" s="568" t="s">
        <v>8</v>
      </c>
      <c r="I300" s="607">
        <f>SUM(I298:I299)</f>
        <v>898965.9868800001</v>
      </c>
    </row>
    <row r="301" spans="1:9" ht="13.5" customHeight="1">
      <c r="C301" s="514"/>
      <c r="D301" s="515"/>
      <c r="E301" s="516"/>
      <c r="F301" s="516"/>
      <c r="G301" s="559"/>
      <c r="H301" s="516"/>
      <c r="I301" s="560"/>
    </row>
    <row r="302" spans="1:9" ht="13.5" customHeight="1" thickBot="1">
      <c r="C302" s="959" t="s">
        <v>113</v>
      </c>
      <c r="D302" s="960"/>
      <c r="E302" s="939"/>
      <c r="F302" s="939"/>
      <c r="G302" s="939"/>
      <c r="H302" s="940"/>
      <c r="I302" s="590">
        <f>ROUND(I290+I300+I285+I295,0)</f>
        <v>2308326</v>
      </c>
    </row>
    <row r="303" spans="1:9" ht="13.5" customHeight="1" thickBot="1">
      <c r="A303" s="508"/>
      <c r="B303" s="508"/>
      <c r="C303" s="508"/>
      <c r="D303" s="508"/>
      <c r="E303" s="508"/>
      <c r="F303" s="508"/>
      <c r="G303" s="508"/>
      <c r="H303" s="508"/>
      <c r="I303" s="508"/>
    </row>
    <row r="304" spans="1:9" ht="13.5" customHeight="1">
      <c r="C304" s="888"/>
      <c r="D304" s="889"/>
      <c r="E304" s="890"/>
      <c r="F304" s="891"/>
      <c r="G304" s="681"/>
      <c r="H304" s="682"/>
      <c r="I304" s="683"/>
    </row>
    <row r="305" spans="3:9" ht="13.5" customHeight="1">
      <c r="C305" s="992" t="s">
        <v>88</v>
      </c>
      <c r="D305" s="858"/>
      <c r="E305" s="993"/>
      <c r="F305" s="994"/>
      <c r="G305" s="592"/>
      <c r="H305" s="684"/>
      <c r="I305" s="685"/>
    </row>
    <row r="306" spans="3:9" ht="13.5" customHeight="1">
      <c r="C306" s="992" t="s">
        <v>89</v>
      </c>
      <c r="D306" s="858"/>
      <c r="E306" s="993"/>
      <c r="F306" s="994"/>
      <c r="G306" s="992" t="s">
        <v>90</v>
      </c>
      <c r="H306" s="993"/>
      <c r="I306" s="961"/>
    </row>
    <row r="307" spans="3:9" ht="13.5" customHeight="1">
      <c r="C307" s="992" t="str">
        <f>C6</f>
        <v>MUNICIPIO DE TUMACO</v>
      </c>
      <c r="D307" s="858"/>
      <c r="E307" s="993"/>
      <c r="F307" s="994"/>
      <c r="G307" s="592"/>
      <c r="H307" s="684"/>
      <c r="I307" s="685"/>
    </row>
    <row r="308" spans="3:9" ht="13.5" customHeight="1">
      <c r="C308" s="596"/>
      <c r="D308" s="594"/>
      <c r="E308" s="595"/>
      <c r="F308" s="595"/>
      <c r="G308" s="596"/>
      <c r="H308" s="595"/>
      <c r="I308" s="686"/>
    </row>
    <row r="309" spans="3:9" ht="43.5" customHeight="1">
      <c r="C309" s="995" t="str">
        <f>C8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09" s="861"/>
      <c r="E309" s="851"/>
      <c r="F309" s="851"/>
      <c r="G309" s="851"/>
      <c r="H309" s="851"/>
      <c r="I309" s="996"/>
    </row>
    <row r="310" spans="3:9" ht="13.5" customHeight="1">
      <c r="C310" s="997" t="str">
        <f>'PRES GEN'!D11</f>
        <v>SISTEMA SOLAR FOTOVOLTAICO OFF-GRID</v>
      </c>
      <c r="D310" s="920"/>
      <c r="E310" s="998"/>
      <c r="F310" s="998"/>
      <c r="G310" s="998"/>
      <c r="H310" s="998"/>
      <c r="I310" s="999"/>
    </row>
    <row r="311" spans="3:9" ht="12.75" customHeight="1">
      <c r="C311" s="571" t="s">
        <v>92</v>
      </c>
      <c r="D311" s="609"/>
      <c r="E311" s="1000" t="str">
        <f>'PRES GEN'!D21</f>
        <v>Instalacion Bateria tipo gel 12V - 150Ah</v>
      </c>
      <c r="F311" s="922"/>
      <c r="G311" s="1001"/>
      <c r="H311" s="989" t="s">
        <v>98</v>
      </c>
      <c r="I311" s="991" t="str">
        <f>'PRES GEN'!E21</f>
        <v>UND</v>
      </c>
    </row>
    <row r="312" spans="3:9" ht="33" customHeight="1">
      <c r="C312" s="511" t="str">
        <f>'PRES GEN'!C21</f>
        <v>2.10</v>
      </c>
      <c r="D312" s="712"/>
      <c r="E312" s="1002"/>
      <c r="F312" s="1003"/>
      <c r="G312" s="1004"/>
      <c r="H312" s="990"/>
      <c r="I312" s="990"/>
    </row>
    <row r="313" spans="3:9" ht="13.5" customHeight="1">
      <c r="C313" s="687" t="s">
        <v>93</v>
      </c>
      <c r="D313" s="557"/>
      <c r="E313" s="544"/>
      <c r="G313" s="539"/>
      <c r="I313" s="688"/>
    </row>
    <row r="314" spans="3:9" ht="13.5" customHeight="1">
      <c r="C314" s="892" t="s">
        <v>85</v>
      </c>
      <c r="D314" s="893"/>
      <c r="E314" s="852"/>
      <c r="F314" s="528" t="s">
        <v>4</v>
      </c>
      <c r="G314" s="570" t="s">
        <v>280</v>
      </c>
      <c r="H314" s="528" t="s">
        <v>94</v>
      </c>
      <c r="I314" s="689" t="s">
        <v>95</v>
      </c>
    </row>
    <row r="315" spans="3:9" ht="13.5" customHeight="1">
      <c r="C315" s="894" t="s">
        <v>116</v>
      </c>
      <c r="D315" s="895"/>
      <c r="E315" s="851"/>
      <c r="F315" s="528"/>
      <c r="G315" s="570"/>
      <c r="H315" s="510">
        <v>0.05</v>
      </c>
      <c r="I315" s="689">
        <f>H315*I330</f>
        <v>7674.0998880000006</v>
      </c>
    </row>
    <row r="316" spans="3:9" ht="13.5" customHeight="1">
      <c r="C316" s="917"/>
      <c r="D316" s="918"/>
      <c r="E316" s="852"/>
      <c r="F316" s="707"/>
      <c r="G316" s="708"/>
      <c r="H316" s="709"/>
      <c r="I316" s="713"/>
    </row>
    <row r="317" spans="3:9" ht="13.5" customHeight="1">
      <c r="C317" s="690"/>
      <c r="D317" s="515"/>
      <c r="G317" s="539"/>
      <c r="H317" s="691" t="s">
        <v>61</v>
      </c>
      <c r="I317" s="692">
        <f>SUM(I315:I316)</f>
        <v>7674.0998880000006</v>
      </c>
    </row>
    <row r="318" spans="3:9" ht="13.5" customHeight="1">
      <c r="C318" s="687" t="s">
        <v>97</v>
      </c>
      <c r="D318" s="557"/>
      <c r="E318" s="544"/>
      <c r="G318" s="539"/>
      <c r="I318" s="688"/>
    </row>
    <row r="319" spans="3:9" ht="13.5" customHeight="1">
      <c r="C319" s="892" t="s">
        <v>85</v>
      </c>
      <c r="D319" s="893"/>
      <c r="E319" s="852"/>
      <c r="F319" s="528" t="s">
        <v>98</v>
      </c>
      <c r="G319" s="570" t="s">
        <v>4</v>
      </c>
      <c r="H319" s="528" t="s">
        <v>99</v>
      </c>
      <c r="I319" s="689" t="s">
        <v>100</v>
      </c>
    </row>
    <row r="320" spans="3:9" ht="18.600000000000001" customHeight="1">
      <c r="C320" s="1008"/>
      <c r="D320" s="946"/>
      <c r="E320" s="852"/>
      <c r="F320" s="528"/>
      <c r="G320" s="693"/>
      <c r="H320" s="694"/>
      <c r="I320" s="689"/>
    </row>
    <row r="321" spans="1:9" ht="13.5" customHeight="1">
      <c r="C321" s="690"/>
      <c r="D321" s="515"/>
      <c r="G321" s="539"/>
      <c r="H321" s="691" t="s">
        <v>8</v>
      </c>
      <c r="I321" s="692">
        <f>SUM(I320:I320)</f>
        <v>0</v>
      </c>
    </row>
    <row r="322" spans="1:9" ht="13.5" customHeight="1">
      <c r="C322" s="695" t="s">
        <v>101</v>
      </c>
      <c r="D322" s="557"/>
      <c r="E322" s="696"/>
      <c r="G322" s="539"/>
      <c r="I322" s="688"/>
    </row>
    <row r="323" spans="1:9" ht="13.5" customHeight="1">
      <c r="C323" s="697" t="s">
        <v>85</v>
      </c>
      <c r="D323" s="871" t="s">
        <v>102</v>
      </c>
      <c r="E323" s="872"/>
      <c r="F323" s="871" t="s">
        <v>103</v>
      </c>
      <c r="G323" s="872"/>
      <c r="H323" s="528" t="s">
        <v>104</v>
      </c>
      <c r="I323" s="689" t="s">
        <v>105</v>
      </c>
    </row>
    <row r="324" spans="1:9" ht="13.5" customHeight="1">
      <c r="C324" s="714" t="s">
        <v>125</v>
      </c>
      <c r="D324" s="869" t="s">
        <v>314</v>
      </c>
      <c r="E324" s="870"/>
      <c r="F324" s="927" t="s">
        <v>314</v>
      </c>
      <c r="G324" s="872"/>
      <c r="H324" s="818" t="s">
        <v>314</v>
      </c>
      <c r="I324" s="817" t="s">
        <v>314</v>
      </c>
    </row>
    <row r="325" spans="1:9" ht="13.5" customHeight="1">
      <c r="C325" s="690"/>
      <c r="D325" s="515"/>
      <c r="G325" s="539"/>
      <c r="H325" s="571" t="s">
        <v>8</v>
      </c>
      <c r="I325" s="700">
        <f>SUM(I324)</f>
        <v>0</v>
      </c>
    </row>
    <row r="326" spans="1:9" ht="13.5" customHeight="1">
      <c r="C326" s="687" t="s">
        <v>106</v>
      </c>
      <c r="D326" s="557"/>
      <c r="E326" s="544"/>
      <c r="G326" s="539"/>
      <c r="I326" s="688"/>
    </row>
    <row r="327" spans="1:9" ht="13.5" customHeight="1">
      <c r="C327" s="701" t="s">
        <v>107</v>
      </c>
      <c r="D327" s="702" t="s">
        <v>4</v>
      </c>
      <c r="E327" s="703" t="s">
        <v>108</v>
      </c>
      <c r="F327" s="703" t="s">
        <v>109</v>
      </c>
      <c r="G327" s="703" t="s">
        <v>110</v>
      </c>
      <c r="H327" s="703" t="s">
        <v>111</v>
      </c>
      <c r="I327" s="704" t="s">
        <v>112</v>
      </c>
    </row>
    <row r="328" spans="1:9" ht="13.5" customHeight="1">
      <c r="C328" s="715" t="s">
        <v>118</v>
      </c>
      <c r="D328" s="811">
        <v>1</v>
      </c>
      <c r="E328" s="654">
        <f>VLOOKUP(C328,'LIST M.O'!D3:I150,4,)</f>
        <v>87545.25</v>
      </c>
      <c r="F328" s="655">
        <f>VLOOKUP(C328,'LIST M.O'!$D$9:$I$13,5,)</f>
        <v>1.8784000000000001</v>
      </c>
      <c r="G328" s="656">
        <f>+E328*F328</f>
        <v>164444.9976</v>
      </c>
      <c r="H328" s="511">
        <v>2</v>
      </c>
      <c r="I328" s="716">
        <f>+G328/H328</f>
        <v>82222.498800000001</v>
      </c>
    </row>
    <row r="329" spans="1:9" ht="13.5" customHeight="1">
      <c r="C329" s="715" t="s">
        <v>119</v>
      </c>
      <c r="D329" s="812">
        <v>2</v>
      </c>
      <c r="E329" s="654">
        <f>VLOOKUP(C329,'LIST M.O'!D3:I151,4,)</f>
        <v>75872.55</v>
      </c>
      <c r="F329" s="655">
        <f>VLOOKUP(C329,'LIST M.O'!$D$9:$I$13,5,)</f>
        <v>1.8784000000000001</v>
      </c>
      <c r="G329" s="656">
        <f>+E329*F329</f>
        <v>142518.99792000002</v>
      </c>
      <c r="H329" s="511">
        <v>2</v>
      </c>
      <c r="I329" s="716">
        <f>+G329/H329</f>
        <v>71259.498960000012</v>
      </c>
    </row>
    <row r="330" spans="1:9" ht="13.5" customHeight="1">
      <c r="C330" s="690"/>
      <c r="D330" s="810"/>
      <c r="G330" s="539"/>
      <c r="H330" s="691" t="s">
        <v>8</v>
      </c>
      <c r="I330" s="692">
        <f>SUM(I328:I329)</f>
        <v>153481.99776</v>
      </c>
    </row>
    <row r="331" spans="1:9" ht="13.5" customHeight="1">
      <c r="C331" s="690"/>
      <c r="D331" s="515"/>
      <c r="G331" s="539"/>
      <c r="I331" s="688"/>
    </row>
    <row r="332" spans="1:9" ht="13.5" customHeight="1">
      <c r="C332" s="849" t="s">
        <v>113</v>
      </c>
      <c r="D332" s="850"/>
      <c r="E332" s="851"/>
      <c r="F332" s="851"/>
      <c r="G332" s="851"/>
      <c r="H332" s="852"/>
      <c r="I332" s="706">
        <f>ROUND(I321+I330+I317+I325,0)</f>
        <v>161156</v>
      </c>
    </row>
    <row r="333" spans="1:9" ht="13.5" customHeight="1" thickBot="1">
      <c r="A333" s="508"/>
      <c r="B333" s="508"/>
      <c r="C333" s="508"/>
      <c r="D333" s="508"/>
      <c r="E333" s="508"/>
      <c r="F333" s="508"/>
      <c r="G333" s="508"/>
      <c r="H333" s="508"/>
      <c r="I333" s="508"/>
    </row>
    <row r="334" spans="1:9" ht="13.5" customHeight="1">
      <c r="C334" s="853"/>
      <c r="D334" s="854"/>
      <c r="E334" s="855"/>
      <c r="F334" s="855"/>
      <c r="G334" s="591"/>
      <c r="H334" s="541"/>
      <c r="I334" s="542"/>
    </row>
    <row r="335" spans="1:9" ht="13.5" customHeight="1">
      <c r="C335" s="857" t="s">
        <v>88</v>
      </c>
      <c r="D335" s="858"/>
      <c r="E335" s="859"/>
      <c r="F335" s="859"/>
      <c r="G335" s="592"/>
      <c r="H335" s="547"/>
      <c r="I335" s="548"/>
    </row>
    <row r="336" spans="1:9" ht="13.5" customHeight="1">
      <c r="C336" s="857" t="s">
        <v>89</v>
      </c>
      <c r="D336" s="858"/>
      <c r="E336" s="859"/>
      <c r="F336" s="859"/>
      <c r="G336" s="915" t="s">
        <v>90</v>
      </c>
      <c r="H336" s="859"/>
      <c r="I336" s="916"/>
    </row>
    <row r="337" spans="3:9" ht="13.5" customHeight="1">
      <c r="C337" s="857" t="str">
        <f>C307</f>
        <v>MUNICIPIO DE TUMACO</v>
      </c>
      <c r="D337" s="858"/>
      <c r="E337" s="859"/>
      <c r="F337" s="859"/>
      <c r="G337" s="592"/>
      <c r="H337" s="547"/>
      <c r="I337" s="548"/>
    </row>
    <row r="338" spans="3:9" ht="13.5" customHeight="1" thickBot="1">
      <c r="C338" s="593"/>
      <c r="D338" s="594"/>
      <c r="E338" s="595"/>
      <c r="F338" s="595"/>
      <c r="G338" s="596"/>
      <c r="H338" s="595"/>
      <c r="I338" s="597"/>
    </row>
    <row r="339" spans="3:9" ht="46.5" customHeight="1" thickBot="1">
      <c r="C339" s="860" t="str">
        <f>C8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39" s="861"/>
      <c r="E339" s="862"/>
      <c r="F339" s="862"/>
      <c r="G339" s="862"/>
      <c r="H339" s="862"/>
      <c r="I339" s="863"/>
    </row>
    <row r="340" spans="3:9" ht="13.5" customHeight="1">
      <c r="C340" s="901" t="str">
        <f>'PRES GEN'!D11</f>
        <v>SISTEMA SOLAR FOTOVOLTAICO OFF-GRID</v>
      </c>
      <c r="D340" s="902"/>
      <c r="E340" s="903"/>
      <c r="F340" s="903"/>
      <c r="G340" s="903"/>
      <c r="H340" s="903"/>
      <c r="I340" s="904"/>
    </row>
    <row r="341" spans="3:9" ht="16.5" customHeight="1">
      <c r="C341" s="717" t="s">
        <v>92</v>
      </c>
      <c r="D341" s="635"/>
      <c r="E341" s="905" t="str">
        <f>'PRES GEN'!D22</f>
        <v>Suministro e instalacion Canalizaciones para cableado DC en coraza metalica 3/4", incluye accesorios.</v>
      </c>
      <c r="F341" s="906"/>
      <c r="G341" s="907"/>
      <c r="H341" s="911" t="s">
        <v>98</v>
      </c>
      <c r="I341" s="913" t="str">
        <f>'PRES GEN'!E22</f>
        <v>UND</v>
      </c>
    </row>
    <row r="342" spans="3:9" ht="16.5" customHeight="1">
      <c r="C342" s="555" t="str">
        <f>'PRES GEN'!C22</f>
        <v>2.11</v>
      </c>
      <c r="D342" s="610"/>
      <c r="E342" s="908"/>
      <c r="F342" s="909"/>
      <c r="G342" s="910"/>
      <c r="H342" s="912"/>
      <c r="I342" s="914"/>
    </row>
    <row r="343" spans="3:9" ht="13.5" customHeight="1">
      <c r="C343" s="556"/>
      <c r="D343" s="557"/>
      <c r="E343" s="558"/>
      <c r="F343" s="516"/>
      <c r="G343" s="559"/>
      <c r="H343" s="559"/>
      <c r="I343" s="560"/>
    </row>
    <row r="344" spans="3:9" ht="13.5" customHeight="1">
      <c r="C344" s="718" t="s">
        <v>85</v>
      </c>
      <c r="D344" s="719"/>
      <c r="E344" s="719"/>
      <c r="F344" s="720" t="s">
        <v>131</v>
      </c>
      <c r="G344" s="721" t="s">
        <v>280</v>
      </c>
      <c r="H344" s="721" t="s">
        <v>94</v>
      </c>
      <c r="I344" s="722"/>
    </row>
    <row r="345" spans="3:9" ht="13.5" customHeight="1">
      <c r="C345" s="885" t="s">
        <v>114</v>
      </c>
      <c r="D345" s="886"/>
      <c r="E345" s="866"/>
      <c r="F345" s="510" t="s">
        <v>87</v>
      </c>
      <c r="G345" s="575"/>
      <c r="H345" s="575">
        <v>0.05</v>
      </c>
      <c r="I345" s="532">
        <f>H345*I368</f>
        <v>2996.5532896000004</v>
      </c>
    </row>
    <row r="346" spans="3:9" ht="13.5" customHeight="1">
      <c r="C346" s="514"/>
      <c r="D346" s="515"/>
      <c r="E346" s="516"/>
      <c r="F346" s="516"/>
      <c r="G346" s="559"/>
      <c r="H346" s="723" t="s">
        <v>61</v>
      </c>
      <c r="I346" s="724">
        <f>SUM(I345)</f>
        <v>2996.5532896000004</v>
      </c>
    </row>
    <row r="347" spans="3:9" ht="13.5" customHeight="1">
      <c r="C347" s="556" t="s">
        <v>97</v>
      </c>
      <c r="D347" s="557"/>
      <c r="E347" s="558"/>
      <c r="F347" s="516"/>
      <c r="G347" s="559"/>
      <c r="H347" s="559"/>
      <c r="I347" s="560"/>
    </row>
    <row r="348" spans="3:9" ht="13.5" customHeight="1">
      <c r="C348" s="942" t="s">
        <v>85</v>
      </c>
      <c r="D348" s="943"/>
      <c r="E348" s="866"/>
      <c r="F348" s="642" t="s">
        <v>98</v>
      </c>
      <c r="G348" s="725" t="s">
        <v>4</v>
      </c>
      <c r="H348" s="725" t="s">
        <v>99</v>
      </c>
      <c r="I348" s="643" t="s">
        <v>100</v>
      </c>
    </row>
    <row r="349" spans="3:9" ht="13.5" customHeight="1">
      <c r="C349" s="941" t="s">
        <v>389</v>
      </c>
      <c r="D349" s="897"/>
      <c r="E349" s="866"/>
      <c r="F349" s="510" t="s">
        <v>87</v>
      </c>
      <c r="G349" s="511">
        <v>10</v>
      </c>
      <c r="H349" s="512">
        <f>VLOOKUP(C349,'EST MERCADO'!$D$7:$H$61,5,FALSE)</f>
        <v>8000</v>
      </c>
      <c r="I349" s="513">
        <f t="shared" ref="I349:I354" si="0">H349*G349</f>
        <v>80000</v>
      </c>
    </row>
    <row r="350" spans="3:9" ht="13.5" customHeight="1">
      <c r="C350" s="941" t="s">
        <v>390</v>
      </c>
      <c r="D350" s="897"/>
      <c r="E350" s="866"/>
      <c r="F350" s="510" t="s">
        <v>87</v>
      </c>
      <c r="G350" s="511">
        <v>4</v>
      </c>
      <c r="H350" s="512">
        <f>VLOOKUP(C350,'EST MERCADO'!$D$7:$H$61,5,FALSE)</f>
        <v>8100</v>
      </c>
      <c r="I350" s="513">
        <f t="shared" si="0"/>
        <v>32400</v>
      </c>
    </row>
    <row r="351" spans="3:9" ht="13.5" customHeight="1">
      <c r="C351" s="941" t="s">
        <v>391</v>
      </c>
      <c r="D351" s="897"/>
      <c r="E351" s="866"/>
      <c r="F351" s="510" t="s">
        <v>87</v>
      </c>
      <c r="G351" s="511">
        <v>1</v>
      </c>
      <c r="H351" s="512">
        <f>VLOOKUP(C351,'EST MERCADO'!$D$7:$H$61,5,FALSE)</f>
        <v>25650</v>
      </c>
      <c r="I351" s="513">
        <f t="shared" si="0"/>
        <v>25650</v>
      </c>
    </row>
    <row r="352" spans="3:9" ht="13.5" customHeight="1">
      <c r="C352" s="941" t="s">
        <v>392</v>
      </c>
      <c r="D352" s="897"/>
      <c r="E352" s="866"/>
      <c r="F352" s="510" t="s">
        <v>87</v>
      </c>
      <c r="G352" s="511">
        <v>1</v>
      </c>
      <c r="H352" s="512">
        <f>VLOOKUP(C352,'EST MERCADO'!$D$7:$H$61,5,FALSE)</f>
        <v>5850</v>
      </c>
      <c r="I352" s="513">
        <f t="shared" si="0"/>
        <v>5850</v>
      </c>
    </row>
    <row r="353" spans="3:9" ht="13.5" customHeight="1">
      <c r="C353" s="941" t="s">
        <v>393</v>
      </c>
      <c r="D353" s="897"/>
      <c r="E353" s="866"/>
      <c r="F353" s="510" t="s">
        <v>87</v>
      </c>
      <c r="G353" s="511">
        <v>2</v>
      </c>
      <c r="H353" s="512">
        <f>VLOOKUP(C353,'EST MERCADO'!$D$7:$H$61,5,FALSE)</f>
        <v>3660</v>
      </c>
      <c r="I353" s="513">
        <f t="shared" si="0"/>
        <v>7320</v>
      </c>
    </row>
    <row r="354" spans="3:9" ht="13.5" customHeight="1">
      <c r="C354" s="941" t="s">
        <v>132</v>
      </c>
      <c r="D354" s="897"/>
      <c r="E354" s="866"/>
      <c r="F354" s="510" t="s">
        <v>87</v>
      </c>
      <c r="G354" s="511">
        <v>10</v>
      </c>
      <c r="H354" s="512">
        <f>VLOOKUP(C354,'EST MERCADO'!$D$7:$H$61,5,FALSE)</f>
        <v>360</v>
      </c>
      <c r="I354" s="513">
        <f t="shared" si="0"/>
        <v>3600</v>
      </c>
    </row>
    <row r="355" spans="3:9" ht="13.5" customHeight="1">
      <c r="C355" s="941"/>
      <c r="D355" s="897"/>
      <c r="E355" s="866"/>
      <c r="F355" s="642"/>
      <c r="G355" s="575"/>
      <c r="H355" s="726"/>
      <c r="I355" s="572"/>
    </row>
    <row r="356" spans="3:9" ht="13.5" customHeight="1">
      <c r="C356" s="514"/>
      <c r="D356" s="515"/>
      <c r="E356" s="516"/>
      <c r="F356" s="516"/>
      <c r="G356" s="559"/>
      <c r="H356" s="726" t="s">
        <v>8</v>
      </c>
      <c r="I356" s="572">
        <f>SUM(I349:I355)</f>
        <v>154820</v>
      </c>
    </row>
    <row r="357" spans="3:9" ht="13.5" customHeight="1">
      <c r="C357" s="514"/>
      <c r="D357" s="515"/>
      <c r="E357" s="516"/>
      <c r="F357" s="516"/>
      <c r="G357" s="559"/>
      <c r="H357" s="727"/>
      <c r="I357" s="728"/>
    </row>
    <row r="358" spans="3:9" ht="13.5" customHeight="1">
      <c r="C358" s="573" t="s">
        <v>101</v>
      </c>
      <c r="D358" s="557"/>
      <c r="E358" s="574"/>
      <c r="F358" s="516"/>
      <c r="G358" s="559"/>
      <c r="H358" s="559"/>
      <c r="I358" s="560"/>
    </row>
    <row r="359" spans="3:9" ht="13.5" customHeight="1">
      <c r="C359" s="641" t="s">
        <v>85</v>
      </c>
      <c r="D359" s="875" t="s">
        <v>102</v>
      </c>
      <c r="E359" s="876"/>
      <c r="F359" s="875" t="s">
        <v>103</v>
      </c>
      <c r="G359" s="876"/>
      <c r="H359" s="642" t="s">
        <v>104</v>
      </c>
      <c r="I359" s="643" t="s">
        <v>105</v>
      </c>
    </row>
    <row r="360" spans="3:9" ht="16.5" customHeight="1">
      <c r="C360" s="517" t="s">
        <v>125</v>
      </c>
      <c r="D360" s="873">
        <v>6</v>
      </c>
      <c r="E360" s="874"/>
      <c r="F360" s="867">
        <f>TRANS!F7</f>
        <v>214.2</v>
      </c>
      <c r="G360" s="868"/>
      <c r="H360" s="645">
        <f>TRANS!$H$7</f>
        <v>0.83</v>
      </c>
      <c r="I360" s="646">
        <f>F360*H360*D360</f>
        <v>1066.7159999999999</v>
      </c>
    </row>
    <row r="361" spans="3:9" ht="13.5" customHeight="1">
      <c r="C361" s="815" t="str">
        <f>TRANS!D8</f>
        <v>TRANSPORTE ESPECIAL</v>
      </c>
      <c r="D361" s="877">
        <v>6</v>
      </c>
      <c r="E361" s="878"/>
      <c r="F361" s="899">
        <f>TRANS!$F$8</f>
        <v>80.8</v>
      </c>
      <c r="G361" s="900"/>
      <c r="H361" s="645">
        <f>TRANS!$H$8</f>
        <v>2.4</v>
      </c>
      <c r="I361" s="646">
        <f>F361*H361*D361</f>
        <v>1163.52</v>
      </c>
    </row>
    <row r="362" spans="3:9" ht="13.5" customHeight="1">
      <c r="C362" s="514"/>
      <c r="D362" s="515"/>
      <c r="E362" s="516"/>
      <c r="F362" s="516"/>
      <c r="G362" s="559"/>
      <c r="H362" s="726" t="s">
        <v>8</v>
      </c>
      <c r="I362" s="572">
        <f>SUM(I360:I361)</f>
        <v>2230.2359999999999</v>
      </c>
    </row>
    <row r="363" spans="3:9" ht="13.5" customHeight="1">
      <c r="C363" s="556" t="s">
        <v>106</v>
      </c>
      <c r="D363" s="557"/>
      <c r="E363" s="558"/>
      <c r="F363" s="516"/>
      <c r="G363" s="559"/>
      <c r="H363" s="559"/>
      <c r="I363" s="560"/>
    </row>
    <row r="364" spans="3:9" ht="13.5" customHeight="1">
      <c r="C364" s="577" t="s">
        <v>107</v>
      </c>
      <c r="D364" s="578" t="s">
        <v>4</v>
      </c>
      <c r="E364" s="578" t="s">
        <v>108</v>
      </c>
      <c r="F364" s="578" t="s">
        <v>109</v>
      </c>
      <c r="G364" s="578" t="s">
        <v>110</v>
      </c>
      <c r="H364" s="578" t="s">
        <v>111</v>
      </c>
      <c r="I364" s="579" t="s">
        <v>112</v>
      </c>
    </row>
    <row r="365" spans="3:9" ht="13.5" customHeight="1">
      <c r="C365" s="518" t="s">
        <v>118</v>
      </c>
      <c r="D365" s="754">
        <v>1</v>
      </c>
      <c r="E365" s="520">
        <f>VLOOKUP(C365,'LIST M.O'!D3:I151,4,)*D365</f>
        <v>87545.25</v>
      </c>
      <c r="F365" s="655">
        <f>VLOOKUP(C365,'LIST M.O'!$D$9:$I$13,5,)</f>
        <v>1.8784000000000001</v>
      </c>
      <c r="G365" s="520">
        <f>F365*E365</f>
        <v>164444.9976</v>
      </c>
      <c r="H365" s="521">
        <v>7.5</v>
      </c>
      <c r="I365" s="522">
        <f>G365/H365</f>
        <v>21925.999680000001</v>
      </c>
    </row>
    <row r="366" spans="3:9" ht="13.5" customHeight="1">
      <c r="C366" s="523" t="s">
        <v>119</v>
      </c>
      <c r="D366" s="813">
        <v>2</v>
      </c>
      <c r="E366" s="524">
        <f>VLOOKUP(C366,'LIST M.O'!D4:I152,4,)*D366</f>
        <v>151745.1</v>
      </c>
      <c r="F366" s="655">
        <f>VLOOKUP(C366,'LIST M.O'!$D$9:$I$13,5,)</f>
        <v>1.8784000000000001</v>
      </c>
      <c r="G366" s="524">
        <f>F366*E366</f>
        <v>285037.99584000005</v>
      </c>
      <c r="H366" s="525">
        <v>7.5</v>
      </c>
      <c r="I366" s="526">
        <f>G366/H366</f>
        <v>38005.066112000008</v>
      </c>
    </row>
    <row r="367" spans="3:9" ht="13.5" customHeight="1">
      <c r="C367" s="527"/>
      <c r="D367" s="528"/>
      <c r="E367" s="529"/>
      <c r="F367" s="530"/>
      <c r="G367" s="529"/>
      <c r="H367" s="531"/>
      <c r="I367" s="532"/>
    </row>
    <row r="368" spans="3:9" ht="13.5" customHeight="1">
      <c r="C368" s="514"/>
      <c r="D368" s="515"/>
      <c r="E368" s="516"/>
      <c r="F368" s="516"/>
      <c r="G368" s="559"/>
      <c r="H368" s="723" t="s">
        <v>8</v>
      </c>
      <c r="I368" s="607">
        <f>SUM(I365:I367)</f>
        <v>59931.065792000009</v>
      </c>
    </row>
    <row r="369" spans="2:10" ht="13.5" customHeight="1">
      <c r="C369" s="514"/>
      <c r="D369" s="515"/>
      <c r="E369" s="516"/>
      <c r="F369" s="516"/>
      <c r="G369" s="559"/>
      <c r="H369" s="559"/>
      <c r="I369" s="560"/>
    </row>
    <row r="370" spans="2:10" ht="13.5" customHeight="1" thickBot="1">
      <c r="C370" s="937"/>
      <c r="D370" s="938"/>
      <c r="E370" s="939"/>
      <c r="F370" s="940"/>
      <c r="G370" s="730" t="s">
        <v>113</v>
      </c>
      <c r="H370" s="731"/>
      <c r="I370" s="590">
        <f>ROUND(I356+I368+I346+I362,0)</f>
        <v>219978</v>
      </c>
      <c r="J370" s="509"/>
    </row>
    <row r="371" spans="2:10" ht="13.5" customHeight="1" thickBot="1">
      <c r="B371" s="509"/>
      <c r="C371" s="509"/>
      <c r="D371" s="509"/>
      <c r="E371" s="509"/>
      <c r="F371" s="509"/>
      <c r="G371" s="509"/>
      <c r="H371" s="509"/>
      <c r="I371" s="509"/>
      <c r="J371" s="509"/>
    </row>
    <row r="372" spans="2:10" ht="13.5" customHeight="1">
      <c r="C372" s="853"/>
      <c r="D372" s="854"/>
      <c r="E372" s="855"/>
      <c r="F372" s="855"/>
      <c r="G372" s="591"/>
      <c r="H372" s="541"/>
      <c r="I372" s="542"/>
    </row>
    <row r="373" spans="2:10" ht="13.5" customHeight="1">
      <c r="C373" s="857" t="s">
        <v>88</v>
      </c>
      <c r="D373" s="858"/>
      <c r="E373" s="859"/>
      <c r="F373" s="859"/>
      <c r="G373" s="592"/>
      <c r="H373" s="547"/>
      <c r="I373" s="548"/>
    </row>
    <row r="374" spans="2:10" ht="13.5" customHeight="1">
      <c r="C374" s="857" t="s">
        <v>89</v>
      </c>
      <c r="D374" s="858"/>
      <c r="E374" s="859"/>
      <c r="F374" s="859"/>
      <c r="G374" s="915" t="s">
        <v>90</v>
      </c>
      <c r="H374" s="859"/>
      <c r="I374" s="916"/>
    </row>
    <row r="375" spans="2:10" ht="13.5" customHeight="1">
      <c r="C375" s="857" t="str">
        <f>C337</f>
        <v>MUNICIPIO DE TUMACO</v>
      </c>
      <c r="D375" s="858"/>
      <c r="E375" s="859"/>
      <c r="F375" s="859"/>
      <c r="G375" s="592"/>
      <c r="H375" s="547"/>
      <c r="I375" s="548"/>
    </row>
    <row r="376" spans="2:10" ht="13.5" customHeight="1" thickBot="1">
      <c r="C376" s="593"/>
      <c r="D376" s="594"/>
      <c r="E376" s="595"/>
      <c r="F376" s="595"/>
      <c r="G376" s="596"/>
      <c r="H376" s="595"/>
      <c r="I376" s="597"/>
    </row>
    <row r="377" spans="2:10" ht="46.5" customHeight="1" thickBot="1">
      <c r="C377" s="860" t="str">
        <f>'PRES GEN'!D23</f>
        <v xml:space="preserve">Suministro e instalacion de Tablero de protecciones 8 ctos monofasico con tapa sin espacio para totalizador, incluye proteciones </v>
      </c>
      <c r="D377" s="861"/>
      <c r="E377" s="862"/>
      <c r="F377" s="862"/>
      <c r="G377" s="862"/>
      <c r="H377" s="862"/>
      <c r="I377" s="863"/>
    </row>
    <row r="378" spans="2:10" ht="13.5" customHeight="1">
      <c r="C378" s="901" t="str">
        <f>'PRES GEN'!D11</f>
        <v>SISTEMA SOLAR FOTOVOLTAICO OFF-GRID</v>
      </c>
      <c r="D378" s="902"/>
      <c r="E378" s="903"/>
      <c r="F378" s="903"/>
      <c r="G378" s="903"/>
      <c r="H378" s="903"/>
      <c r="I378" s="904"/>
    </row>
    <row r="379" spans="2:10" ht="16.5" customHeight="1">
      <c r="C379" s="717" t="s">
        <v>92</v>
      </c>
      <c r="D379" s="635"/>
      <c r="E379" s="905" t="str">
        <f>'PRES GEN'!D23</f>
        <v xml:space="preserve">Suministro e instalacion de Tablero de protecciones 8 ctos monofasico con tapa sin espacio para totalizador, incluye proteciones </v>
      </c>
      <c r="F379" s="906"/>
      <c r="G379" s="907"/>
      <c r="H379" s="911" t="s">
        <v>98</v>
      </c>
      <c r="I379" s="913" t="str">
        <f>'PRES GEN'!E23</f>
        <v>UND</v>
      </c>
    </row>
    <row r="380" spans="2:10" ht="16.5" customHeight="1">
      <c r="C380" s="555" t="str">
        <f>'PRES GEN'!C23</f>
        <v>2.12</v>
      </c>
      <c r="D380" s="610"/>
      <c r="E380" s="908"/>
      <c r="F380" s="909"/>
      <c r="G380" s="910"/>
      <c r="H380" s="912"/>
      <c r="I380" s="914"/>
    </row>
    <row r="381" spans="2:10" ht="13.5" customHeight="1">
      <c r="C381" s="556"/>
      <c r="D381" s="557"/>
      <c r="E381" s="558"/>
      <c r="F381" s="516"/>
      <c r="G381" s="559"/>
      <c r="H381" s="559"/>
      <c r="I381" s="560"/>
    </row>
    <row r="382" spans="2:10" ht="13.5" customHeight="1">
      <c r="C382" s="718" t="s">
        <v>85</v>
      </c>
      <c r="D382" s="719"/>
      <c r="E382" s="719"/>
      <c r="F382" s="720" t="s">
        <v>131</v>
      </c>
      <c r="G382" s="721" t="s">
        <v>280</v>
      </c>
      <c r="H382" s="721" t="s">
        <v>94</v>
      </c>
      <c r="I382" s="722"/>
    </row>
    <row r="383" spans="2:10" ht="13.5" customHeight="1">
      <c r="C383" s="885" t="s">
        <v>114</v>
      </c>
      <c r="D383" s="886"/>
      <c r="E383" s="866"/>
      <c r="F383" s="510" t="s">
        <v>87</v>
      </c>
      <c r="G383" s="575"/>
      <c r="H383" s="575">
        <v>0.05</v>
      </c>
      <c r="I383" s="532">
        <f>H383*I402</f>
        <v>22474.149672000003</v>
      </c>
    </row>
    <row r="384" spans="2:10" ht="13.5" customHeight="1">
      <c r="C384" s="514"/>
      <c r="D384" s="515"/>
      <c r="E384" s="516"/>
      <c r="F384" s="516"/>
      <c r="G384" s="559"/>
      <c r="H384" s="723" t="s">
        <v>61</v>
      </c>
      <c r="I384" s="724">
        <f>SUM(I383)</f>
        <v>22474.149672000003</v>
      </c>
    </row>
    <row r="385" spans="3:9" ht="13.5" customHeight="1">
      <c r="C385" s="556" t="s">
        <v>97</v>
      </c>
      <c r="D385" s="557"/>
      <c r="E385" s="558"/>
      <c r="F385" s="516"/>
      <c r="G385" s="559"/>
      <c r="H385" s="559"/>
      <c r="I385" s="560"/>
    </row>
    <row r="386" spans="3:9" ht="13.5" customHeight="1">
      <c r="C386" s="942" t="s">
        <v>85</v>
      </c>
      <c r="D386" s="943"/>
      <c r="E386" s="866"/>
      <c r="F386" s="642" t="s">
        <v>98</v>
      </c>
      <c r="G386" s="725" t="s">
        <v>4</v>
      </c>
      <c r="H386" s="725" t="s">
        <v>99</v>
      </c>
      <c r="I386" s="643" t="s">
        <v>100</v>
      </c>
    </row>
    <row r="387" spans="3:9" ht="13.5" customHeight="1">
      <c r="C387" s="941" t="s">
        <v>451</v>
      </c>
      <c r="D387" s="897"/>
      <c r="E387" s="866"/>
      <c r="F387" s="510" t="s">
        <v>87</v>
      </c>
      <c r="G387" s="511">
        <v>1</v>
      </c>
      <c r="H387" s="512">
        <f>VLOOKUP(C387,'EST MERCADO'!$D$7:$H$61,5,FALSE)</f>
        <v>76325</v>
      </c>
      <c r="I387" s="513">
        <f>H387*G387</f>
        <v>76325</v>
      </c>
    </row>
    <row r="388" spans="3:9" ht="13.5" customHeight="1">
      <c r="C388" s="941" t="s">
        <v>452</v>
      </c>
      <c r="D388" s="897"/>
      <c r="E388" s="866"/>
      <c r="F388" s="510" t="s">
        <v>87</v>
      </c>
      <c r="G388" s="511">
        <v>2</v>
      </c>
      <c r="H388" s="512">
        <f>VLOOKUP(C388,'EST MERCADO'!$D$7:$H$61,5,FALSE)</f>
        <v>18150</v>
      </c>
      <c r="I388" s="513">
        <f>H388*G388</f>
        <v>36300</v>
      </c>
    </row>
    <row r="389" spans="3:9" ht="13.5" customHeight="1">
      <c r="C389" s="941"/>
      <c r="D389" s="897"/>
      <c r="E389" s="866"/>
      <c r="F389" s="642"/>
      <c r="G389" s="575"/>
      <c r="H389" s="726"/>
      <c r="I389" s="572"/>
    </row>
    <row r="390" spans="3:9" ht="13.5" customHeight="1">
      <c r="C390" s="514"/>
      <c r="D390" s="515"/>
      <c r="E390" s="516"/>
      <c r="F390" s="516"/>
      <c r="G390" s="559"/>
      <c r="H390" s="726" t="s">
        <v>8</v>
      </c>
      <c r="I390" s="572">
        <f>SUM(I387:I389)</f>
        <v>112625</v>
      </c>
    </row>
    <row r="391" spans="3:9" ht="13.5" customHeight="1">
      <c r="C391" s="514"/>
      <c r="D391" s="515"/>
      <c r="E391" s="516"/>
      <c r="F391" s="516"/>
      <c r="G391" s="559"/>
      <c r="H391" s="727"/>
      <c r="I391" s="728"/>
    </row>
    <row r="392" spans="3:9" ht="13.5" customHeight="1">
      <c r="C392" s="573" t="s">
        <v>101</v>
      </c>
      <c r="D392" s="557"/>
      <c r="E392" s="574"/>
      <c r="F392" s="516"/>
      <c r="G392" s="559"/>
      <c r="H392" s="559"/>
      <c r="I392" s="560"/>
    </row>
    <row r="393" spans="3:9" ht="13.5" customHeight="1">
      <c r="C393" s="641" t="s">
        <v>85</v>
      </c>
      <c r="D393" s="875" t="s">
        <v>102</v>
      </c>
      <c r="E393" s="876"/>
      <c r="F393" s="875" t="s">
        <v>103</v>
      </c>
      <c r="G393" s="876"/>
      <c r="H393" s="642" t="s">
        <v>104</v>
      </c>
      <c r="I393" s="643" t="s">
        <v>105</v>
      </c>
    </row>
    <row r="394" spans="3:9" ht="16.5" customHeight="1">
      <c r="C394" s="517" t="s">
        <v>125</v>
      </c>
      <c r="D394" s="873">
        <v>6</v>
      </c>
      <c r="E394" s="874"/>
      <c r="F394" s="867">
        <f>TRANS!F7</f>
        <v>214.2</v>
      </c>
      <c r="G394" s="868"/>
      <c r="H394" s="575">
        <f>TRANS!H7</f>
        <v>0.83</v>
      </c>
      <c r="I394" s="576">
        <f>+H394*F394*D394</f>
        <v>1066.7159999999999</v>
      </c>
    </row>
    <row r="395" spans="3:9" ht="13.5" customHeight="1">
      <c r="C395" s="815" t="str">
        <f>TRANS!D8</f>
        <v>TRANSPORTE ESPECIAL</v>
      </c>
      <c r="D395" s="877">
        <v>6</v>
      </c>
      <c r="E395" s="878"/>
      <c r="F395" s="899">
        <f>TRANS!$F$8</f>
        <v>80.8</v>
      </c>
      <c r="G395" s="900"/>
      <c r="H395" s="645">
        <f>TRANS!$H$8</f>
        <v>2.4</v>
      </c>
      <c r="I395" s="646">
        <f>F395*H395*D395</f>
        <v>1163.52</v>
      </c>
    </row>
    <row r="396" spans="3:9" ht="13.5" customHeight="1">
      <c r="C396" s="514"/>
      <c r="D396" s="515"/>
      <c r="E396" s="516"/>
      <c r="F396" s="516"/>
      <c r="G396" s="559"/>
      <c r="H396" s="726" t="s">
        <v>8</v>
      </c>
      <c r="I396" s="572">
        <f>SUM(I394:I395)</f>
        <v>2230.2359999999999</v>
      </c>
    </row>
    <row r="397" spans="3:9" ht="13.5" customHeight="1">
      <c r="C397" s="556" t="s">
        <v>106</v>
      </c>
      <c r="D397" s="557"/>
      <c r="E397" s="558"/>
      <c r="F397" s="516"/>
      <c r="G397" s="559"/>
      <c r="H397" s="559"/>
      <c r="I397" s="560"/>
    </row>
    <row r="398" spans="3:9" ht="13.5" customHeight="1">
      <c r="C398" s="577" t="s">
        <v>107</v>
      </c>
      <c r="D398" s="578" t="s">
        <v>4</v>
      </c>
      <c r="E398" s="578" t="s">
        <v>108</v>
      </c>
      <c r="F398" s="578" t="s">
        <v>109</v>
      </c>
      <c r="G398" s="578" t="s">
        <v>110</v>
      </c>
      <c r="H398" s="578" t="s">
        <v>111</v>
      </c>
      <c r="I398" s="579" t="s">
        <v>112</v>
      </c>
    </row>
    <row r="399" spans="3:9" ht="13.5" customHeight="1">
      <c r="C399" s="518" t="s">
        <v>118</v>
      </c>
      <c r="D399" s="754">
        <v>1</v>
      </c>
      <c r="E399" s="520">
        <f>VLOOKUP(C399,'LIST M.O'!D3:I151,4,)*D399</f>
        <v>87545.25</v>
      </c>
      <c r="F399" s="655">
        <f>VLOOKUP(C399,'LIST M.O'!$D$9:$I$13,5,)</f>
        <v>1.8784000000000001</v>
      </c>
      <c r="G399" s="520">
        <f>F399*E399</f>
        <v>164444.9976</v>
      </c>
      <c r="H399" s="521">
        <v>1</v>
      </c>
      <c r="I399" s="522">
        <f>G399/H399</f>
        <v>164444.9976</v>
      </c>
    </row>
    <row r="400" spans="3:9" ht="13.5" customHeight="1">
      <c r="C400" s="523" t="s">
        <v>119</v>
      </c>
      <c r="D400" s="813">
        <v>2</v>
      </c>
      <c r="E400" s="520">
        <f>VLOOKUP(C400,'LIST M.O'!D4:I152,4,)*D400</f>
        <v>151745.1</v>
      </c>
      <c r="F400" s="655">
        <f>VLOOKUP(C400,'LIST M.O'!$D$9:$I$13,5,)</f>
        <v>1.8784000000000001</v>
      </c>
      <c r="G400" s="524">
        <f>F400*E400</f>
        <v>285037.99584000005</v>
      </c>
      <c r="H400" s="525">
        <v>1</v>
      </c>
      <c r="I400" s="526">
        <f>G400/H400</f>
        <v>285037.99584000005</v>
      </c>
    </row>
    <row r="401" spans="2:10" ht="13.5" customHeight="1">
      <c r="C401" s="527"/>
      <c r="D401" s="528"/>
      <c r="E401" s="529"/>
      <c r="F401" s="530"/>
      <c r="G401" s="529"/>
      <c r="H401" s="531"/>
      <c r="I401" s="532"/>
    </row>
    <row r="402" spans="2:10" ht="13.5" customHeight="1">
      <c r="C402" s="514"/>
      <c r="D402" s="515"/>
      <c r="E402" s="516"/>
      <c r="F402" s="516"/>
      <c r="G402" s="559"/>
      <c r="H402" s="723" t="s">
        <v>8</v>
      </c>
      <c r="I402" s="607">
        <f>SUM(I399:I401)</f>
        <v>449482.99344000005</v>
      </c>
    </row>
    <row r="403" spans="2:10" ht="13.5" customHeight="1">
      <c r="C403" s="514"/>
      <c r="D403" s="515"/>
      <c r="E403" s="516"/>
      <c r="F403" s="516"/>
      <c r="G403" s="559"/>
      <c r="H403" s="559"/>
      <c r="I403" s="560"/>
    </row>
    <row r="404" spans="2:10" ht="13.5" customHeight="1" thickBot="1">
      <c r="C404" s="937"/>
      <c r="D404" s="938"/>
      <c r="E404" s="939"/>
      <c r="F404" s="940"/>
      <c r="G404" s="730" t="s">
        <v>113</v>
      </c>
      <c r="H404" s="731"/>
      <c r="I404" s="590">
        <f>ROUND(I390+I402+I384+I396,0)</f>
        <v>586812</v>
      </c>
      <c r="J404" s="509"/>
    </row>
    <row r="405" spans="2:10" ht="13.5" customHeight="1" thickBot="1">
      <c r="B405" s="509"/>
      <c r="C405" s="509"/>
      <c r="D405" s="509"/>
      <c r="E405" s="509"/>
      <c r="F405" s="509"/>
      <c r="G405" s="509"/>
      <c r="H405" s="509"/>
      <c r="I405" s="509"/>
      <c r="J405" s="509"/>
    </row>
    <row r="406" spans="2:10" ht="13.5" customHeight="1">
      <c r="C406" s="853"/>
      <c r="D406" s="854"/>
      <c r="E406" s="855"/>
      <c r="F406" s="855"/>
      <c r="G406" s="591"/>
      <c r="H406" s="541"/>
      <c r="I406" s="542"/>
    </row>
    <row r="407" spans="2:10" ht="13.5" customHeight="1">
      <c r="C407" s="857" t="s">
        <v>88</v>
      </c>
      <c r="D407" s="858"/>
      <c r="E407" s="859"/>
      <c r="F407" s="859"/>
      <c r="G407" s="592"/>
      <c r="H407" s="547"/>
      <c r="I407" s="548"/>
    </row>
    <row r="408" spans="2:10" ht="13.5" customHeight="1">
      <c r="C408" s="857" t="s">
        <v>89</v>
      </c>
      <c r="D408" s="858"/>
      <c r="E408" s="859"/>
      <c r="F408" s="859"/>
      <c r="G408" s="915" t="s">
        <v>90</v>
      </c>
      <c r="H408" s="859"/>
      <c r="I408" s="916"/>
    </row>
    <row r="409" spans="2:10" ht="13.5" customHeight="1">
      <c r="C409" s="857" t="str">
        <f>C337</f>
        <v>MUNICIPIO DE TUMACO</v>
      </c>
      <c r="D409" s="858"/>
      <c r="E409" s="859"/>
      <c r="F409" s="859"/>
      <c r="G409" s="592"/>
      <c r="H409" s="547"/>
      <c r="I409" s="548"/>
    </row>
    <row r="410" spans="2:10" ht="13.5" customHeight="1" thickBot="1">
      <c r="C410" s="593"/>
      <c r="D410" s="594"/>
      <c r="E410" s="595"/>
      <c r="F410" s="595"/>
      <c r="G410" s="596"/>
      <c r="H410" s="595"/>
      <c r="I410" s="597"/>
    </row>
    <row r="411" spans="2:10" ht="43.5" customHeight="1" thickBot="1">
      <c r="C411" s="860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411" s="861"/>
      <c r="E411" s="862"/>
      <c r="F411" s="862"/>
      <c r="G411" s="862"/>
      <c r="H411" s="862"/>
      <c r="I411" s="863"/>
    </row>
    <row r="412" spans="2:10" ht="13.5" customHeight="1">
      <c r="C412" s="901" t="str">
        <f>'PRES GEN'!D11</f>
        <v>SISTEMA SOLAR FOTOVOLTAICO OFF-GRID</v>
      </c>
      <c r="D412" s="902"/>
      <c r="E412" s="903"/>
      <c r="F412" s="903"/>
      <c r="G412" s="903"/>
      <c r="H412" s="903"/>
      <c r="I412" s="904"/>
    </row>
    <row r="413" spans="2:10" ht="14.25" customHeight="1">
      <c r="C413" s="732" t="s">
        <v>92</v>
      </c>
      <c r="D413" s="609"/>
      <c r="E413" s="905" t="str">
        <f>'PRES GEN'!D24</f>
        <v>Suministro e instalación salida de iluminación tubo metálico EMT 1/2" 2x12+12 AWG</v>
      </c>
      <c r="F413" s="906"/>
      <c r="G413" s="907"/>
      <c r="H413" s="911" t="s">
        <v>98</v>
      </c>
      <c r="I413" s="913" t="str">
        <f>'PRES GEN'!E24</f>
        <v>UND</v>
      </c>
    </row>
    <row r="414" spans="2:10" ht="33.75" customHeight="1">
      <c r="C414" s="533" t="str">
        <f>'PRES GEN'!C24</f>
        <v>2.13</v>
      </c>
      <c r="D414" s="733"/>
      <c r="E414" s="908"/>
      <c r="F414" s="909"/>
      <c r="G414" s="910"/>
      <c r="H414" s="912"/>
      <c r="I414" s="914"/>
    </row>
    <row r="415" spans="2:10" ht="13.5" customHeight="1">
      <c r="C415" s="556" t="s">
        <v>93</v>
      </c>
      <c r="D415" s="557"/>
      <c r="E415" s="558"/>
      <c r="F415" s="516"/>
      <c r="G415" s="559"/>
      <c r="H415" s="559"/>
      <c r="I415" s="560"/>
    </row>
    <row r="416" spans="2:10" ht="13.5" customHeight="1">
      <c r="C416" s="864" t="s">
        <v>85</v>
      </c>
      <c r="D416" s="865"/>
      <c r="E416" s="866"/>
      <c r="F416" s="720" t="s">
        <v>131</v>
      </c>
      <c r="G416" s="721" t="s">
        <v>280</v>
      </c>
      <c r="H416" s="721" t="s">
        <v>94</v>
      </c>
      <c r="I416" s="722" t="s">
        <v>105</v>
      </c>
    </row>
    <row r="417" spans="3:9" ht="13.5" customHeight="1">
      <c r="C417" s="885" t="str">
        <f>'LIST EQUIP'!D6</f>
        <v>Herramienta menor</v>
      </c>
      <c r="D417" s="886"/>
      <c r="E417" s="866"/>
      <c r="F417" s="528" t="s">
        <v>87</v>
      </c>
      <c r="G417" s="575">
        <f>'LIST EQUIP'!I44</f>
        <v>0</v>
      </c>
      <c r="H417" s="575">
        <v>0.05</v>
      </c>
      <c r="I417" s="576">
        <f>I447*H417</f>
        <v>7491.3832240000011</v>
      </c>
    </row>
    <row r="418" spans="3:9" ht="13.5" customHeight="1">
      <c r="C418" s="885"/>
      <c r="D418" s="886"/>
      <c r="E418" s="866"/>
      <c r="F418" s="729"/>
      <c r="G418" s="575"/>
      <c r="H418" s="734"/>
      <c r="I418" s="576"/>
    </row>
    <row r="419" spans="3:9" ht="13.5" customHeight="1">
      <c r="C419" s="514"/>
      <c r="D419" s="515"/>
      <c r="E419" s="516"/>
      <c r="F419" s="516"/>
      <c r="G419" s="559"/>
      <c r="H419" s="726" t="s">
        <v>61</v>
      </c>
      <c r="I419" s="572">
        <f>SUM(I417:I418)</f>
        <v>7491.3832240000011</v>
      </c>
    </row>
    <row r="420" spans="3:9" ht="13.5" customHeight="1">
      <c r="C420" s="556" t="s">
        <v>97</v>
      </c>
      <c r="D420" s="557"/>
      <c r="E420" s="558"/>
      <c r="F420" s="516"/>
      <c r="G420" s="559"/>
      <c r="H420" s="559"/>
      <c r="I420" s="560"/>
    </row>
    <row r="421" spans="3:9" ht="13.5" customHeight="1">
      <c r="C421" s="942" t="s">
        <v>85</v>
      </c>
      <c r="D421" s="943"/>
      <c r="E421" s="866"/>
      <c r="F421" s="642" t="s">
        <v>98</v>
      </c>
      <c r="G421" s="725" t="s">
        <v>4</v>
      </c>
      <c r="H421" s="725" t="s">
        <v>99</v>
      </c>
      <c r="I421" s="643" t="s">
        <v>100</v>
      </c>
    </row>
    <row r="422" spans="3:9" ht="13.5" customHeight="1">
      <c r="C422" s="934" t="s">
        <v>433</v>
      </c>
      <c r="D422" s="935"/>
      <c r="E422" s="936"/>
      <c r="F422" s="510" t="s">
        <v>87</v>
      </c>
      <c r="G422" s="511">
        <v>2</v>
      </c>
      <c r="H422" s="512">
        <f>VLOOKUP(C422,'EST MERCADO'!$D$7:$H$61,5,FALSE)</f>
        <v>17525</v>
      </c>
      <c r="I422" s="513">
        <f>G422*H422</f>
        <v>35050</v>
      </c>
    </row>
    <row r="423" spans="3:9" ht="13.5" customHeight="1">
      <c r="C423" s="934" t="s">
        <v>434</v>
      </c>
      <c r="D423" s="935"/>
      <c r="E423" s="936"/>
      <c r="F423" s="510" t="s">
        <v>87</v>
      </c>
      <c r="G423" s="511">
        <v>2</v>
      </c>
      <c r="H423" s="512">
        <f>VLOOKUP(C423,'EST MERCADO'!$D$7:$H$61,5,FALSE)</f>
        <v>1175</v>
      </c>
      <c r="I423" s="513">
        <f t="shared" ref="I423:I435" si="1">G423*H423</f>
        <v>2350</v>
      </c>
    </row>
    <row r="424" spans="3:9" ht="13.5" customHeight="1">
      <c r="C424" s="934" t="s">
        <v>435</v>
      </c>
      <c r="D424" s="935"/>
      <c r="E424" s="936"/>
      <c r="F424" s="510" t="s">
        <v>87</v>
      </c>
      <c r="G424" s="511">
        <v>1</v>
      </c>
      <c r="H424" s="512">
        <f>VLOOKUP(C424,'EST MERCADO'!$D$7:$H$61,5,FALSE)</f>
        <v>1090</v>
      </c>
      <c r="I424" s="513">
        <f t="shared" si="1"/>
        <v>1090</v>
      </c>
    </row>
    <row r="425" spans="3:9" ht="13.5" customHeight="1">
      <c r="C425" s="934" t="s">
        <v>436</v>
      </c>
      <c r="D425" s="935"/>
      <c r="E425" s="936"/>
      <c r="F425" s="510" t="s">
        <v>87</v>
      </c>
      <c r="G425" s="511">
        <v>2</v>
      </c>
      <c r="H425" s="512">
        <f>VLOOKUP(C425,'EST MERCADO'!$D$7:$H$61,5,FALSE)</f>
        <v>1400</v>
      </c>
      <c r="I425" s="513">
        <f t="shared" si="1"/>
        <v>2800</v>
      </c>
    </row>
    <row r="426" spans="3:9" ht="13.5" customHeight="1">
      <c r="C426" s="934" t="s">
        <v>414</v>
      </c>
      <c r="D426" s="935"/>
      <c r="E426" s="936"/>
      <c r="F426" s="510" t="s">
        <v>87</v>
      </c>
      <c r="G426" s="511">
        <v>6</v>
      </c>
      <c r="H426" s="512">
        <f>VLOOKUP(C426,'EST MERCADO'!$D$7:$H$61,5,FALSE)</f>
        <v>1225</v>
      </c>
      <c r="I426" s="513">
        <f t="shared" si="1"/>
        <v>7350</v>
      </c>
    </row>
    <row r="427" spans="3:9" ht="13.5" customHeight="1">
      <c r="C427" s="934" t="s">
        <v>415</v>
      </c>
      <c r="D427" s="935"/>
      <c r="E427" s="936"/>
      <c r="F427" s="510" t="s">
        <v>87</v>
      </c>
      <c r="G427" s="511">
        <v>0.1</v>
      </c>
      <c r="H427" s="512">
        <f>VLOOKUP(C427,'EST MERCADO'!$D$7:$H$61,5,FALSE)</f>
        <v>24600</v>
      </c>
      <c r="I427" s="513">
        <f t="shared" si="1"/>
        <v>2460</v>
      </c>
    </row>
    <row r="428" spans="3:9" ht="13.5" customHeight="1">
      <c r="C428" s="934" t="s">
        <v>416</v>
      </c>
      <c r="D428" s="935"/>
      <c r="E428" s="936"/>
      <c r="F428" s="510" t="s">
        <v>87</v>
      </c>
      <c r="G428" s="511">
        <v>0.1</v>
      </c>
      <c r="H428" s="512">
        <f>VLOOKUP(C428,'EST MERCADO'!$D$7:$H$61,5,FALSE)</f>
        <v>13700</v>
      </c>
      <c r="I428" s="513">
        <f t="shared" si="1"/>
        <v>1370</v>
      </c>
    </row>
    <row r="429" spans="3:9" ht="13.5" customHeight="1">
      <c r="C429" s="934" t="s">
        <v>417</v>
      </c>
      <c r="D429" s="935"/>
      <c r="E429" s="936"/>
      <c r="F429" s="510" t="s">
        <v>87</v>
      </c>
      <c r="G429" s="511">
        <v>4</v>
      </c>
      <c r="H429" s="512">
        <f>VLOOKUP(C429,'EST MERCADO'!$D$7:$H$61,5,FALSE)</f>
        <v>125</v>
      </c>
      <c r="I429" s="513">
        <f t="shared" si="1"/>
        <v>500</v>
      </c>
    </row>
    <row r="430" spans="3:9" ht="13.5" customHeight="1">
      <c r="C430" s="934" t="s">
        <v>418</v>
      </c>
      <c r="D430" s="935"/>
      <c r="E430" s="936"/>
      <c r="F430" s="510" t="s">
        <v>87</v>
      </c>
      <c r="G430" s="511">
        <v>2</v>
      </c>
      <c r="H430" s="512">
        <f>VLOOKUP(C430,'EST MERCADO'!$D$7:$H$61,5,FALSE)</f>
        <v>225</v>
      </c>
      <c r="I430" s="513">
        <f t="shared" si="1"/>
        <v>450</v>
      </c>
    </row>
    <row r="431" spans="3:9" ht="13.5" customHeight="1">
      <c r="C431" s="934" t="s">
        <v>419</v>
      </c>
      <c r="D431" s="935"/>
      <c r="E431" s="936"/>
      <c r="F431" s="510" t="s">
        <v>139</v>
      </c>
      <c r="G431" s="511">
        <v>18</v>
      </c>
      <c r="H431" s="512">
        <f>VLOOKUP(C431,'EST MERCADO'!$D$7:$H$61,5,FALSE)</f>
        <v>2925</v>
      </c>
      <c r="I431" s="513">
        <f t="shared" si="1"/>
        <v>52650</v>
      </c>
    </row>
    <row r="432" spans="3:9" ht="13.5" customHeight="1">
      <c r="C432" s="934" t="s">
        <v>420</v>
      </c>
      <c r="D432" s="935"/>
      <c r="E432" s="936"/>
      <c r="F432" s="510" t="s">
        <v>87</v>
      </c>
      <c r="G432" s="511">
        <v>1</v>
      </c>
      <c r="H432" s="512">
        <f>VLOOKUP(C432,'EST MERCADO'!$D$7:$H$61,5,FALSE)</f>
        <v>2350</v>
      </c>
      <c r="I432" s="513">
        <f t="shared" si="1"/>
        <v>2350</v>
      </c>
    </row>
    <row r="433" spans="3:9" ht="13.5" customHeight="1">
      <c r="C433" s="934" t="s">
        <v>421</v>
      </c>
      <c r="D433" s="935"/>
      <c r="E433" s="936"/>
      <c r="F433" s="510" t="s">
        <v>87</v>
      </c>
      <c r="G433" s="511">
        <v>1</v>
      </c>
      <c r="H433" s="512">
        <f>VLOOKUP(C433,'EST MERCADO'!$D$7:$H$61,5,FALSE)</f>
        <v>3550</v>
      </c>
      <c r="I433" s="513">
        <f t="shared" si="1"/>
        <v>3550</v>
      </c>
    </row>
    <row r="434" spans="3:9" ht="13.5" customHeight="1">
      <c r="C434" s="934" t="s">
        <v>422</v>
      </c>
      <c r="D434" s="935"/>
      <c r="E434" s="936"/>
      <c r="F434" s="510" t="s">
        <v>87</v>
      </c>
      <c r="G434" s="511">
        <v>1</v>
      </c>
      <c r="H434" s="512">
        <f>VLOOKUP(C434,'EST MERCADO'!$D$7:$H$61,5,FALSE)</f>
        <v>3050</v>
      </c>
      <c r="I434" s="513">
        <f t="shared" si="1"/>
        <v>3050</v>
      </c>
    </row>
    <row r="435" spans="3:9" ht="13.5" customHeight="1">
      <c r="C435" s="934" t="s">
        <v>423</v>
      </c>
      <c r="D435" s="935"/>
      <c r="E435" s="936"/>
      <c r="F435" s="510" t="s">
        <v>87</v>
      </c>
      <c r="G435" s="511">
        <v>3</v>
      </c>
      <c r="H435" s="512">
        <f>VLOOKUP(C435,'EST MERCADO'!$D$7:$H$61,5,FALSE)</f>
        <v>900</v>
      </c>
      <c r="I435" s="513">
        <f t="shared" si="1"/>
        <v>2700</v>
      </c>
    </row>
    <row r="436" spans="3:9" ht="13.5" customHeight="1">
      <c r="C436" s="514"/>
      <c r="D436" s="515"/>
      <c r="E436" s="516"/>
      <c r="F436" s="516"/>
      <c r="G436" s="559"/>
      <c r="H436" s="723" t="s">
        <v>8</v>
      </c>
      <c r="I436" s="572">
        <f>SUM(I422:I435)</f>
        <v>117720</v>
      </c>
    </row>
    <row r="437" spans="3:9" ht="13.5" customHeight="1">
      <c r="C437" s="573" t="s">
        <v>101</v>
      </c>
      <c r="D437" s="557"/>
      <c r="E437" s="574"/>
      <c r="F437" s="516"/>
      <c r="G437" s="559"/>
      <c r="H437" s="559"/>
      <c r="I437" s="560"/>
    </row>
    <row r="438" spans="3:9" ht="13.5" customHeight="1">
      <c r="C438" s="641" t="s">
        <v>85</v>
      </c>
      <c r="D438" s="875" t="s">
        <v>102</v>
      </c>
      <c r="E438" s="876"/>
      <c r="F438" s="875" t="s">
        <v>103</v>
      </c>
      <c r="G438" s="876"/>
      <c r="H438" s="642" t="s">
        <v>104</v>
      </c>
      <c r="I438" s="643" t="s">
        <v>105</v>
      </c>
    </row>
    <row r="439" spans="3:9" ht="13.5" customHeight="1">
      <c r="C439" s="527" t="s">
        <v>125</v>
      </c>
      <c r="D439" s="873">
        <v>7</v>
      </c>
      <c r="E439" s="874"/>
      <c r="F439" s="867">
        <f>TRANS!F7</f>
        <v>214.2</v>
      </c>
      <c r="G439" s="868"/>
      <c r="H439" s="575">
        <f>TRANS!H7</f>
        <v>0.83</v>
      </c>
      <c r="I439" s="576">
        <f>+H439*F439*D439</f>
        <v>1244.5019999999997</v>
      </c>
    </row>
    <row r="440" spans="3:9" ht="13.5" customHeight="1">
      <c r="C440" s="623" t="str">
        <f>TRANS!D8</f>
        <v>TRANSPORTE ESPECIAL</v>
      </c>
      <c r="D440" s="877">
        <v>7</v>
      </c>
      <c r="E440" s="878"/>
      <c r="F440" s="899">
        <f>TRANS!$F$8</f>
        <v>80.8</v>
      </c>
      <c r="G440" s="900"/>
      <c r="H440" s="645">
        <f>TRANS!$H$8</f>
        <v>2.4</v>
      </c>
      <c r="I440" s="646">
        <f>F440*H440*D440</f>
        <v>1357.4399999999998</v>
      </c>
    </row>
    <row r="441" spans="3:9" ht="13.5" customHeight="1">
      <c r="C441" s="514"/>
      <c r="D441" s="515"/>
      <c r="E441" s="516"/>
      <c r="F441" s="516"/>
      <c r="G441" s="559"/>
      <c r="H441" s="726" t="s">
        <v>8</v>
      </c>
      <c r="I441" s="572">
        <f>SUM(I439:I440)</f>
        <v>2601.9419999999996</v>
      </c>
    </row>
    <row r="442" spans="3:9" ht="13.5" customHeight="1">
      <c r="C442" s="556" t="s">
        <v>106</v>
      </c>
      <c r="D442" s="557"/>
      <c r="E442" s="558"/>
      <c r="F442" s="516"/>
      <c r="G442" s="559"/>
      <c r="H442" s="559"/>
      <c r="I442" s="560"/>
    </row>
    <row r="443" spans="3:9" ht="13.5" customHeight="1">
      <c r="C443" s="577" t="s">
        <v>107</v>
      </c>
      <c r="D443" s="578" t="s">
        <v>4</v>
      </c>
      <c r="E443" s="578" t="s">
        <v>108</v>
      </c>
      <c r="F443" s="578" t="s">
        <v>109</v>
      </c>
      <c r="G443" s="578" t="s">
        <v>110</v>
      </c>
      <c r="H443" s="578" t="s">
        <v>111</v>
      </c>
      <c r="I443" s="579" t="s">
        <v>112</v>
      </c>
    </row>
    <row r="444" spans="3:9" ht="15.95" customHeight="1">
      <c r="C444" s="735" t="s">
        <v>118</v>
      </c>
      <c r="D444" s="799">
        <v>1</v>
      </c>
      <c r="E444" s="582">
        <f>VLOOKUP(C444,'LIST M.O'!D3:I151,4,)*D444</f>
        <v>87545.25</v>
      </c>
      <c r="F444" s="655">
        <f>VLOOKUP(C444,'LIST M.O'!$D$9:$I$13,5,)</f>
        <v>1.8784000000000001</v>
      </c>
      <c r="G444" s="736">
        <f>E444*F444</f>
        <v>164444.9976</v>
      </c>
      <c r="H444" s="737">
        <v>3</v>
      </c>
      <c r="I444" s="584">
        <f>G444/H444</f>
        <v>54814.999199999998</v>
      </c>
    </row>
    <row r="445" spans="3:9" ht="13.5" customHeight="1">
      <c r="C445" s="523" t="s">
        <v>119</v>
      </c>
      <c r="D445" s="813">
        <v>2</v>
      </c>
      <c r="E445" s="582">
        <f>VLOOKUP(C445,'LIST M.O'!D4:I152,4,)*D445</f>
        <v>151745.1</v>
      </c>
      <c r="F445" s="655">
        <f>VLOOKUP(C445,'LIST M.O'!$D$9:$I$13,5,)</f>
        <v>1.8784000000000001</v>
      </c>
      <c r="G445" s="736">
        <f>E445*F445</f>
        <v>285037.99584000005</v>
      </c>
      <c r="H445" s="738">
        <v>3</v>
      </c>
      <c r="I445" s="589">
        <f>G445/H445</f>
        <v>95012.665280000016</v>
      </c>
    </row>
    <row r="446" spans="3:9" ht="13.5" customHeight="1">
      <c r="C446" s="527"/>
      <c r="D446" s="528"/>
      <c r="E446" s="656"/>
      <c r="F446" s="739"/>
      <c r="G446" s="740"/>
      <c r="H446" s="741"/>
      <c r="I446" s="742"/>
    </row>
    <row r="447" spans="3:9" ht="13.5" customHeight="1">
      <c r="C447" s="514"/>
      <c r="D447" s="515"/>
      <c r="E447" s="516"/>
      <c r="F447" s="516"/>
      <c r="G447" s="559"/>
      <c r="H447" s="726" t="s">
        <v>8</v>
      </c>
      <c r="I447" s="572">
        <f>SUM(I444:I446)</f>
        <v>149827.66448000001</v>
      </c>
    </row>
    <row r="448" spans="3:9" ht="13.5" customHeight="1">
      <c r="C448" s="514"/>
      <c r="D448" s="515"/>
      <c r="E448" s="516"/>
      <c r="F448" s="516"/>
      <c r="G448" s="559"/>
      <c r="H448" s="559"/>
      <c r="I448" s="560"/>
    </row>
    <row r="449" spans="1:10" ht="13.5" customHeight="1" thickBot="1">
      <c r="C449" s="937"/>
      <c r="D449" s="938"/>
      <c r="E449" s="939"/>
      <c r="F449" s="940"/>
      <c r="G449" s="730" t="s">
        <v>113</v>
      </c>
      <c r="H449" s="731"/>
      <c r="I449" s="590">
        <f>ROUND(I436+I447+I419+I441,0)</f>
        <v>277641</v>
      </c>
      <c r="J449" s="509"/>
    </row>
    <row r="450" spans="1:10" ht="13.5" customHeight="1">
      <c r="A450" s="509"/>
      <c r="B450" s="509"/>
      <c r="C450" s="509"/>
      <c r="D450" s="509"/>
      <c r="E450" s="509"/>
      <c r="F450" s="509"/>
      <c r="G450" s="509"/>
      <c r="H450" s="509"/>
      <c r="I450" s="509"/>
      <c r="J450" s="509"/>
    </row>
    <row r="451" spans="1:10" ht="13.5" customHeight="1" thickBot="1">
      <c r="B451" s="509"/>
      <c r="C451" s="509"/>
      <c r="D451" s="509"/>
      <c r="E451" s="509"/>
      <c r="F451" s="509"/>
      <c r="G451" s="509"/>
      <c r="H451" s="509"/>
      <c r="I451" s="509"/>
      <c r="J451" s="509"/>
    </row>
    <row r="452" spans="1:10" ht="13.5" customHeight="1">
      <c r="C452" s="853"/>
      <c r="D452" s="854"/>
      <c r="E452" s="855"/>
      <c r="F452" s="855"/>
      <c r="G452" s="591"/>
      <c r="H452" s="541"/>
      <c r="I452" s="542"/>
    </row>
    <row r="453" spans="1:10" ht="13.5" customHeight="1">
      <c r="C453" s="857" t="s">
        <v>88</v>
      </c>
      <c r="D453" s="858"/>
      <c r="E453" s="859"/>
      <c r="F453" s="859"/>
      <c r="G453" s="592"/>
      <c r="H453" s="547"/>
      <c r="I453" s="548"/>
    </row>
    <row r="454" spans="1:10" ht="13.5" customHeight="1">
      <c r="C454" s="857" t="s">
        <v>89</v>
      </c>
      <c r="D454" s="858"/>
      <c r="E454" s="859"/>
      <c r="F454" s="859"/>
      <c r="G454" s="915" t="s">
        <v>90</v>
      </c>
      <c r="H454" s="859"/>
      <c r="I454" s="916"/>
    </row>
    <row r="455" spans="1:10" ht="13.5" customHeight="1">
      <c r="C455" s="857" t="str">
        <f>C409</f>
        <v>MUNICIPIO DE TUMACO</v>
      </c>
      <c r="D455" s="858"/>
      <c r="E455" s="859"/>
      <c r="F455" s="859"/>
      <c r="G455" s="592"/>
      <c r="H455" s="547"/>
      <c r="I455" s="548"/>
    </row>
    <row r="456" spans="1:10" ht="13.5" customHeight="1" thickBot="1">
      <c r="C456" s="593"/>
      <c r="D456" s="594"/>
      <c r="E456" s="595"/>
      <c r="F456" s="595"/>
      <c r="G456" s="596"/>
      <c r="H456" s="595"/>
      <c r="I456" s="597"/>
    </row>
    <row r="457" spans="1:10" ht="43.5" customHeight="1" thickBot="1">
      <c r="C457" s="860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457" s="861"/>
      <c r="E457" s="862"/>
      <c r="F457" s="862"/>
      <c r="G457" s="862"/>
      <c r="H457" s="862"/>
      <c r="I457" s="863"/>
    </row>
    <row r="458" spans="1:10" ht="13.5" customHeight="1">
      <c r="C458" s="901" t="str">
        <f>'PRES GEN'!D11</f>
        <v>SISTEMA SOLAR FOTOVOLTAICO OFF-GRID</v>
      </c>
      <c r="D458" s="902"/>
      <c r="E458" s="903"/>
      <c r="F458" s="903"/>
      <c r="G458" s="903"/>
      <c r="H458" s="903"/>
      <c r="I458" s="904"/>
    </row>
    <row r="459" spans="1:10" ht="14.25" customHeight="1">
      <c r="C459" s="732" t="s">
        <v>92</v>
      </c>
      <c r="D459" s="609"/>
      <c r="E459" s="905" t="str">
        <f>'PRES GEN'!D25</f>
        <v>Suministro e instalación salida de tomacorriente tubo metálico EMT 1/2" 2x12+12 AWG</v>
      </c>
      <c r="F459" s="906"/>
      <c r="G459" s="907"/>
      <c r="H459" s="911" t="s">
        <v>98</v>
      </c>
      <c r="I459" s="913" t="str">
        <f>'PRES GEN'!E25</f>
        <v>UND</v>
      </c>
    </row>
    <row r="460" spans="1:10" ht="33.75" customHeight="1">
      <c r="C460" s="555" t="str">
        <f>'PRES GEN'!C25</f>
        <v>2.14</v>
      </c>
      <c r="D460" s="733"/>
      <c r="E460" s="908"/>
      <c r="F460" s="909"/>
      <c r="G460" s="910"/>
      <c r="H460" s="912"/>
      <c r="I460" s="914"/>
    </row>
    <row r="461" spans="1:10" ht="13.5" customHeight="1">
      <c r="C461" s="556" t="s">
        <v>93</v>
      </c>
      <c r="D461" s="557"/>
      <c r="E461" s="558"/>
      <c r="F461" s="516"/>
      <c r="G461" s="559"/>
      <c r="H461" s="559"/>
      <c r="I461" s="560"/>
    </row>
    <row r="462" spans="1:10" ht="13.5" customHeight="1">
      <c r="C462" s="864" t="s">
        <v>85</v>
      </c>
      <c r="D462" s="865"/>
      <c r="E462" s="866"/>
      <c r="F462" s="720" t="s">
        <v>131</v>
      </c>
      <c r="G462" s="721" t="s">
        <v>280</v>
      </c>
      <c r="H462" s="721" t="s">
        <v>94</v>
      </c>
      <c r="I462" s="722" t="s">
        <v>105</v>
      </c>
    </row>
    <row r="463" spans="1:10" ht="13.5" customHeight="1">
      <c r="C463" s="885" t="str">
        <f>'LIST EQUIP'!D6</f>
        <v>Herramienta menor</v>
      </c>
      <c r="D463" s="886"/>
      <c r="E463" s="866"/>
      <c r="F463" s="528" t="s">
        <v>87</v>
      </c>
      <c r="G463" s="575">
        <f>'LIST EQUIP'!I82</f>
        <v>0</v>
      </c>
      <c r="H463" s="575">
        <v>0.05</v>
      </c>
      <c r="I463" s="576">
        <f>H463*I488</f>
        <v>7491.3832240000011</v>
      </c>
    </row>
    <row r="464" spans="1:10" ht="13.5" customHeight="1">
      <c r="C464" s="885"/>
      <c r="D464" s="886"/>
      <c r="E464" s="866"/>
      <c r="F464" s="729"/>
      <c r="G464" s="575"/>
      <c r="H464" s="734"/>
      <c r="I464" s="576"/>
    </row>
    <row r="465" spans="3:9" ht="13.5" customHeight="1">
      <c r="C465" s="514"/>
      <c r="D465" s="515"/>
      <c r="E465" s="516"/>
      <c r="F465" s="516"/>
      <c r="G465" s="559"/>
      <c r="H465" s="726" t="s">
        <v>61</v>
      </c>
      <c r="I465" s="572">
        <f>SUM(I463:I464)</f>
        <v>7491.3832240000011</v>
      </c>
    </row>
    <row r="466" spans="3:9" ht="13.5" customHeight="1">
      <c r="C466" s="556" t="s">
        <v>97</v>
      </c>
      <c r="D466" s="557"/>
      <c r="E466" s="558"/>
      <c r="F466" s="516"/>
      <c r="G466" s="559"/>
      <c r="H466" s="559"/>
      <c r="I466" s="560"/>
    </row>
    <row r="467" spans="3:9" ht="13.5" customHeight="1">
      <c r="C467" s="942" t="s">
        <v>85</v>
      </c>
      <c r="D467" s="943"/>
      <c r="E467" s="866"/>
      <c r="F467" s="642" t="s">
        <v>98</v>
      </c>
      <c r="G467" s="725" t="s">
        <v>4</v>
      </c>
      <c r="H467" s="725" t="s">
        <v>99</v>
      </c>
      <c r="I467" s="643" t="s">
        <v>100</v>
      </c>
    </row>
    <row r="468" spans="3:9" ht="13.5" customHeight="1">
      <c r="C468" s="934" t="s">
        <v>433</v>
      </c>
      <c r="D468" s="935"/>
      <c r="E468" s="1023"/>
      <c r="F468" s="528" t="s">
        <v>87</v>
      </c>
      <c r="G468" s="511">
        <v>2</v>
      </c>
      <c r="H468" s="575">
        <f>VLOOKUP(C468,'EST MERCADO'!$D$7:$H$61,5,FALSE)</f>
        <v>17525</v>
      </c>
      <c r="I468" s="576">
        <f t="shared" ref="I468:I476" si="2">G468*H468</f>
        <v>35050</v>
      </c>
    </row>
    <row r="469" spans="3:9" ht="13.5" customHeight="1">
      <c r="C469" s="934" t="s">
        <v>434</v>
      </c>
      <c r="D469" s="935"/>
      <c r="E469" s="1023"/>
      <c r="F469" s="528" t="s">
        <v>87</v>
      </c>
      <c r="G469" s="511">
        <v>2</v>
      </c>
      <c r="H469" s="575">
        <f>VLOOKUP(C469,'EST MERCADO'!$D$7:$H$61,5,FALSE)</f>
        <v>1175</v>
      </c>
      <c r="I469" s="576">
        <f t="shared" si="2"/>
        <v>2350</v>
      </c>
    </row>
    <row r="470" spans="3:9" ht="13.5" customHeight="1">
      <c r="C470" s="934" t="s">
        <v>435</v>
      </c>
      <c r="D470" s="935"/>
      <c r="E470" s="1023"/>
      <c r="F470" s="528" t="s">
        <v>87</v>
      </c>
      <c r="G470" s="511">
        <v>2</v>
      </c>
      <c r="H470" s="575">
        <f>VLOOKUP(C470,'EST MERCADO'!$D$7:$H$61,5,FALSE)</f>
        <v>1090</v>
      </c>
      <c r="I470" s="576">
        <f t="shared" si="2"/>
        <v>2180</v>
      </c>
    </row>
    <row r="471" spans="3:9" ht="13.5" customHeight="1">
      <c r="C471" s="934" t="s">
        <v>436</v>
      </c>
      <c r="D471" s="935"/>
      <c r="E471" s="1023"/>
      <c r="F471" s="528" t="s">
        <v>87</v>
      </c>
      <c r="G471" s="511">
        <v>2</v>
      </c>
      <c r="H471" s="575">
        <f>VLOOKUP(C471,'EST MERCADO'!$D$7:$H$61,5,FALSE)</f>
        <v>1400</v>
      </c>
      <c r="I471" s="576">
        <f t="shared" si="2"/>
        <v>2800</v>
      </c>
    </row>
    <row r="472" spans="3:9" ht="13.5" customHeight="1">
      <c r="C472" s="934" t="s">
        <v>414</v>
      </c>
      <c r="D472" s="935"/>
      <c r="E472" s="1023"/>
      <c r="F472" s="528" t="s">
        <v>87</v>
      </c>
      <c r="G472" s="511">
        <v>3</v>
      </c>
      <c r="H472" s="575">
        <f>VLOOKUP(C472,'EST MERCADO'!$D$7:$H$61,5,FALSE)</f>
        <v>1225</v>
      </c>
      <c r="I472" s="576">
        <f t="shared" si="2"/>
        <v>3675</v>
      </c>
    </row>
    <row r="473" spans="3:9" ht="13.5" customHeight="1">
      <c r="C473" s="934" t="s">
        <v>415</v>
      </c>
      <c r="D473" s="935"/>
      <c r="E473" s="1023"/>
      <c r="F473" s="528" t="s">
        <v>87</v>
      </c>
      <c r="G473" s="511">
        <v>0.1</v>
      </c>
      <c r="H473" s="575">
        <f>VLOOKUP(C473,'EST MERCADO'!$D$7:$H$61,5,FALSE)</f>
        <v>24600</v>
      </c>
      <c r="I473" s="576">
        <f t="shared" si="2"/>
        <v>2460</v>
      </c>
    </row>
    <row r="474" spans="3:9" ht="13.5" customHeight="1">
      <c r="C474" s="934" t="s">
        <v>419</v>
      </c>
      <c r="D474" s="935"/>
      <c r="E474" s="1023"/>
      <c r="F474" s="528" t="s">
        <v>139</v>
      </c>
      <c r="G474" s="511">
        <v>15</v>
      </c>
      <c r="H474" s="575">
        <f>VLOOKUP(C474,'EST MERCADO'!$D$7:$H$61,5,FALSE)</f>
        <v>2925</v>
      </c>
      <c r="I474" s="576">
        <f t="shared" si="2"/>
        <v>43875</v>
      </c>
    </row>
    <row r="475" spans="3:9" ht="13.5" customHeight="1">
      <c r="C475" s="934" t="s">
        <v>437</v>
      </c>
      <c r="D475" s="935"/>
      <c r="E475" s="1023"/>
      <c r="F475" s="528" t="s">
        <v>87</v>
      </c>
      <c r="G475" s="511">
        <v>1</v>
      </c>
      <c r="H475" s="575">
        <f>VLOOKUP(C475,'EST MERCADO'!$D$7:$H$61,5,FALSE)</f>
        <v>1755</v>
      </c>
      <c r="I475" s="576">
        <f t="shared" si="2"/>
        <v>1755</v>
      </c>
    </row>
    <row r="476" spans="3:9" ht="13.5" customHeight="1">
      <c r="C476" s="934" t="s">
        <v>423</v>
      </c>
      <c r="D476" s="935"/>
      <c r="E476" s="1023"/>
      <c r="F476" s="528" t="s">
        <v>87</v>
      </c>
      <c r="G476" s="511">
        <v>3</v>
      </c>
      <c r="H476" s="575">
        <f>VLOOKUP(C476,'EST MERCADO'!$D$7:$H$61,5,FALSE)</f>
        <v>900</v>
      </c>
      <c r="I476" s="576">
        <f t="shared" si="2"/>
        <v>2700</v>
      </c>
    </row>
    <row r="477" spans="3:9" ht="13.5" customHeight="1">
      <c r="C477" s="514"/>
      <c r="D477" s="515"/>
      <c r="E477" s="516"/>
      <c r="F477" s="516"/>
      <c r="G477" s="559"/>
      <c r="H477" s="723" t="s">
        <v>8</v>
      </c>
      <c r="I477" s="572">
        <f>SUM(I468:I476)</f>
        <v>96845</v>
      </c>
    </row>
    <row r="478" spans="3:9" ht="13.5" customHeight="1">
      <c r="C478" s="573" t="s">
        <v>101</v>
      </c>
      <c r="D478" s="557"/>
      <c r="E478" s="574"/>
      <c r="F478" s="516"/>
      <c r="G478" s="559"/>
      <c r="H478" s="559"/>
      <c r="I478" s="560"/>
    </row>
    <row r="479" spans="3:9" ht="13.5" customHeight="1">
      <c r="C479" s="641" t="s">
        <v>85</v>
      </c>
      <c r="D479" s="875" t="s">
        <v>102</v>
      </c>
      <c r="E479" s="876"/>
      <c r="F479" s="875" t="s">
        <v>103</v>
      </c>
      <c r="G479" s="876"/>
      <c r="H479" s="642" t="s">
        <v>104</v>
      </c>
      <c r="I479" s="643" t="s">
        <v>105</v>
      </c>
    </row>
    <row r="480" spans="3:9" ht="13.5" customHeight="1">
      <c r="C480" s="527" t="s">
        <v>125</v>
      </c>
      <c r="D480" s="873">
        <v>7</v>
      </c>
      <c r="E480" s="874"/>
      <c r="F480" s="867">
        <f>TRANS!F7</f>
        <v>214.2</v>
      </c>
      <c r="G480" s="868"/>
      <c r="H480" s="575">
        <f>TRANS!H7</f>
        <v>0.83</v>
      </c>
      <c r="I480" s="576">
        <f>+H480*F480*D480</f>
        <v>1244.5019999999997</v>
      </c>
    </row>
    <row r="481" spans="1:10" ht="13.5" customHeight="1">
      <c r="C481" s="623" t="str">
        <f>TRANS!D8</f>
        <v>TRANSPORTE ESPECIAL</v>
      </c>
      <c r="D481" s="877">
        <v>7</v>
      </c>
      <c r="E481" s="878"/>
      <c r="F481" s="899">
        <f>TRANS!$F$8</f>
        <v>80.8</v>
      </c>
      <c r="G481" s="900"/>
      <c r="H481" s="645">
        <f>TRANS!$H$8</f>
        <v>2.4</v>
      </c>
      <c r="I481" s="646">
        <f>F481*H481*D481</f>
        <v>1357.4399999999998</v>
      </c>
    </row>
    <row r="482" spans="1:10" ht="13.5" customHeight="1">
      <c r="C482" s="514"/>
      <c r="D482" s="515"/>
      <c r="E482" s="516"/>
      <c r="F482" s="516"/>
      <c r="G482" s="559"/>
      <c r="H482" s="726" t="s">
        <v>8</v>
      </c>
      <c r="I482" s="572">
        <f>SUM(I480:I481)</f>
        <v>2601.9419999999996</v>
      </c>
    </row>
    <row r="483" spans="1:10" ht="13.5" customHeight="1">
      <c r="C483" s="556" t="s">
        <v>106</v>
      </c>
      <c r="D483" s="557"/>
      <c r="E483" s="558"/>
      <c r="F483" s="516"/>
      <c r="G483" s="559"/>
      <c r="H483" s="559"/>
      <c r="I483" s="560"/>
    </row>
    <row r="484" spans="1:10" ht="13.5" customHeight="1">
      <c r="C484" s="577" t="s">
        <v>107</v>
      </c>
      <c r="D484" s="578" t="s">
        <v>4</v>
      </c>
      <c r="E484" s="578" t="s">
        <v>108</v>
      </c>
      <c r="F484" s="578" t="s">
        <v>109</v>
      </c>
      <c r="G484" s="578" t="s">
        <v>110</v>
      </c>
      <c r="H484" s="578" t="s">
        <v>111</v>
      </c>
      <c r="I484" s="579" t="s">
        <v>112</v>
      </c>
    </row>
    <row r="485" spans="1:10" ht="15.95" customHeight="1">
      <c r="C485" s="735" t="s">
        <v>118</v>
      </c>
      <c r="D485" s="799">
        <v>1</v>
      </c>
      <c r="E485" s="582">
        <f>VLOOKUP(C485,'LIST M.O'!D3:I151,4,)*D485</f>
        <v>87545.25</v>
      </c>
      <c r="F485" s="655">
        <f>VLOOKUP(C485,'LIST M.O'!$D$9:$I$13,5,)</f>
        <v>1.8784000000000001</v>
      </c>
      <c r="G485" s="736">
        <f>E485*F485</f>
        <v>164444.9976</v>
      </c>
      <c r="H485" s="737">
        <v>3</v>
      </c>
      <c r="I485" s="584">
        <f>G485/H485</f>
        <v>54814.999199999998</v>
      </c>
    </row>
    <row r="486" spans="1:10" ht="13.5" customHeight="1">
      <c r="C486" s="523" t="s">
        <v>119</v>
      </c>
      <c r="D486" s="813">
        <v>2</v>
      </c>
      <c r="E486" s="582">
        <f>VLOOKUP(C486,'LIST M.O'!D4:I152,4,)*D486</f>
        <v>151745.1</v>
      </c>
      <c r="F486" s="655">
        <f>VLOOKUP(C486,'LIST M.O'!$D$9:$I$13,5,)</f>
        <v>1.8784000000000001</v>
      </c>
      <c r="G486" s="736">
        <f>E486*F486</f>
        <v>285037.99584000005</v>
      </c>
      <c r="H486" s="738">
        <v>3</v>
      </c>
      <c r="I486" s="589">
        <f>G486/H486</f>
        <v>95012.665280000016</v>
      </c>
    </row>
    <row r="487" spans="1:10" ht="13.5" customHeight="1">
      <c r="C487" s="527"/>
      <c r="D487" s="528"/>
      <c r="E487" s="656"/>
      <c r="F487" s="739"/>
      <c r="G487" s="740"/>
      <c r="H487" s="741"/>
      <c r="I487" s="742"/>
    </row>
    <row r="488" spans="1:10" ht="13.5" customHeight="1">
      <c r="C488" s="514"/>
      <c r="D488" s="515"/>
      <c r="E488" s="516"/>
      <c r="F488" s="516"/>
      <c r="G488" s="559"/>
      <c r="H488" s="726" t="s">
        <v>8</v>
      </c>
      <c r="I488" s="572">
        <f>SUM(I485:I487)</f>
        <v>149827.66448000001</v>
      </c>
    </row>
    <row r="489" spans="1:10" ht="13.5" customHeight="1">
      <c r="C489" s="514"/>
      <c r="D489" s="515"/>
      <c r="E489" s="516"/>
      <c r="F489" s="516"/>
      <c r="G489" s="559"/>
      <c r="H489" s="559"/>
      <c r="I489" s="560"/>
    </row>
    <row r="490" spans="1:10" ht="13.5" customHeight="1" thickBot="1">
      <c r="C490" s="937"/>
      <c r="D490" s="938"/>
      <c r="E490" s="939"/>
      <c r="F490" s="940"/>
      <c r="G490" s="730" t="s">
        <v>113</v>
      </c>
      <c r="H490" s="731"/>
      <c r="I490" s="590">
        <f>ROUND(I477+I488+I465+I482,0)</f>
        <v>256766</v>
      </c>
      <c r="J490" s="509"/>
    </row>
    <row r="491" spans="1:10" ht="13.5" customHeight="1">
      <c r="A491" s="509"/>
      <c r="B491" s="509"/>
      <c r="C491" s="509"/>
      <c r="D491" s="509"/>
      <c r="E491" s="509"/>
      <c r="F491" s="509"/>
      <c r="G491" s="509"/>
      <c r="H491" s="509"/>
      <c r="I491" s="509"/>
      <c r="J491" s="509"/>
    </row>
    <row r="492" spans="1:10" ht="13.5" customHeight="1" thickBot="1">
      <c r="B492" s="509"/>
      <c r="C492" s="509"/>
      <c r="D492" s="509"/>
      <c r="E492" s="509"/>
      <c r="F492" s="509"/>
      <c r="G492" s="509"/>
      <c r="H492" s="509"/>
      <c r="I492" s="509"/>
      <c r="J492" s="509"/>
    </row>
    <row r="493" spans="1:10" ht="13.5" customHeight="1">
      <c r="C493" s="853"/>
      <c r="D493" s="854"/>
      <c r="E493" s="855"/>
      <c r="F493" s="855"/>
      <c r="G493" s="591"/>
      <c r="H493" s="541"/>
      <c r="I493" s="542"/>
    </row>
    <row r="494" spans="1:10" ht="13.5" customHeight="1">
      <c r="C494" s="857" t="s">
        <v>88</v>
      </c>
      <c r="D494" s="858"/>
      <c r="E494" s="859"/>
      <c r="F494" s="859"/>
      <c r="G494" s="592"/>
      <c r="H494" s="547"/>
      <c r="I494" s="548"/>
    </row>
    <row r="495" spans="1:10" ht="13.5" customHeight="1">
      <c r="C495" s="857" t="s">
        <v>89</v>
      </c>
      <c r="D495" s="858"/>
      <c r="E495" s="859"/>
      <c r="F495" s="859"/>
      <c r="G495" s="915" t="s">
        <v>90</v>
      </c>
      <c r="H495" s="859"/>
      <c r="I495" s="916"/>
    </row>
    <row r="496" spans="1:10" ht="13.5" customHeight="1">
      <c r="C496" s="857" t="str">
        <f>C455</f>
        <v>MUNICIPIO DE TUMACO</v>
      </c>
      <c r="D496" s="858"/>
      <c r="E496" s="859"/>
      <c r="F496" s="859"/>
      <c r="G496" s="592"/>
      <c r="H496" s="547"/>
      <c r="I496" s="548"/>
    </row>
    <row r="497" spans="3:9" ht="13.5" customHeight="1" thickBot="1">
      <c r="C497" s="593"/>
      <c r="D497" s="594"/>
      <c r="E497" s="595"/>
      <c r="F497" s="595"/>
      <c r="G497" s="596"/>
      <c r="H497" s="595"/>
      <c r="I497" s="597"/>
    </row>
    <row r="498" spans="3:9" ht="43.5" customHeight="1" thickBot="1">
      <c r="C498" s="860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498" s="861"/>
      <c r="E498" s="862"/>
      <c r="F498" s="862"/>
      <c r="G498" s="862"/>
      <c r="H498" s="862"/>
      <c r="I498" s="863"/>
    </row>
    <row r="499" spans="3:9" ht="13.5" customHeight="1">
      <c r="C499" s="901" t="str">
        <f>'PRES GEN'!D11</f>
        <v>SISTEMA SOLAR FOTOVOLTAICO OFF-GRID</v>
      </c>
      <c r="D499" s="902"/>
      <c r="E499" s="903"/>
      <c r="F499" s="903"/>
      <c r="G499" s="903"/>
      <c r="H499" s="903"/>
      <c r="I499" s="904"/>
    </row>
    <row r="500" spans="3:9" ht="14.25" customHeight="1">
      <c r="C500" s="732" t="s">
        <v>92</v>
      </c>
      <c r="D500" s="609"/>
      <c r="E500" s="905" t="str">
        <f>'PRES GEN'!D26</f>
        <v>Suministro e instalación salida de interruptor tubo metálico EMT 1/2" 2x12+12 AWG</v>
      </c>
      <c r="F500" s="906"/>
      <c r="G500" s="907"/>
      <c r="H500" s="911" t="s">
        <v>98</v>
      </c>
      <c r="I500" s="913" t="str">
        <f>'PRES GEN'!E26</f>
        <v>UND</v>
      </c>
    </row>
    <row r="501" spans="3:9" ht="33.75" customHeight="1">
      <c r="C501" s="533" t="str">
        <f>'PRES GEN'!C26</f>
        <v>2.15</v>
      </c>
      <c r="D501" s="733"/>
      <c r="E501" s="908"/>
      <c r="F501" s="909"/>
      <c r="G501" s="910"/>
      <c r="H501" s="912"/>
      <c r="I501" s="914"/>
    </row>
    <row r="502" spans="3:9" ht="13.5" customHeight="1">
      <c r="C502" s="556" t="s">
        <v>93</v>
      </c>
      <c r="D502" s="557"/>
      <c r="E502" s="558"/>
      <c r="F502" s="516"/>
      <c r="G502" s="559"/>
      <c r="H502" s="559"/>
      <c r="I502" s="560"/>
    </row>
    <row r="503" spans="3:9" ht="13.5" customHeight="1">
      <c r="C503" s="864" t="s">
        <v>85</v>
      </c>
      <c r="D503" s="865"/>
      <c r="E503" s="866"/>
      <c r="F503" s="720" t="s">
        <v>131</v>
      </c>
      <c r="G503" s="721" t="s">
        <v>280</v>
      </c>
      <c r="H503" s="721" t="s">
        <v>94</v>
      </c>
      <c r="I503" s="722" t="s">
        <v>105</v>
      </c>
    </row>
    <row r="504" spans="3:9" ht="13.5" customHeight="1">
      <c r="C504" s="885" t="str">
        <f>'LIST EQUIP'!D6</f>
        <v>Herramienta menor</v>
      </c>
      <c r="D504" s="886"/>
      <c r="E504" s="866"/>
      <c r="F504" s="528" t="s">
        <v>87</v>
      </c>
      <c r="G504" s="575">
        <f>'LIST EQUIP'!I120</f>
        <v>0</v>
      </c>
      <c r="H504" s="575">
        <v>0.05</v>
      </c>
      <c r="I504" s="576">
        <f>I528*H504</f>
        <v>11089.300000000001</v>
      </c>
    </row>
    <row r="505" spans="3:9" ht="13.5" customHeight="1">
      <c r="C505" s="514"/>
      <c r="D505" s="515"/>
      <c r="E505" s="516"/>
      <c r="F505" s="516"/>
      <c r="G505" s="559"/>
      <c r="H505" s="726" t="s">
        <v>61</v>
      </c>
      <c r="I505" s="572">
        <f>I526*H504</f>
        <v>5618.5374180000008</v>
      </c>
    </row>
    <row r="506" spans="3:9" ht="13.5" customHeight="1">
      <c r="C506" s="556" t="s">
        <v>97</v>
      </c>
      <c r="D506" s="557"/>
      <c r="E506" s="558"/>
      <c r="F506" s="516"/>
      <c r="G506" s="559"/>
      <c r="H506" s="559"/>
      <c r="I506" s="560"/>
    </row>
    <row r="507" spans="3:9" ht="13.5" customHeight="1">
      <c r="C507" s="942" t="s">
        <v>85</v>
      </c>
      <c r="D507" s="943"/>
      <c r="E507" s="866"/>
      <c r="F507" s="642" t="s">
        <v>98</v>
      </c>
      <c r="G507" s="725" t="s">
        <v>4</v>
      </c>
      <c r="H507" s="725" t="s">
        <v>99</v>
      </c>
      <c r="I507" s="643" t="s">
        <v>100</v>
      </c>
    </row>
    <row r="508" spans="3:9" ht="13.5" customHeight="1">
      <c r="C508" s="534" t="s">
        <v>433</v>
      </c>
      <c r="D508" s="535"/>
      <c r="E508" s="536"/>
      <c r="F508" s="528" t="s">
        <v>87</v>
      </c>
      <c r="G508" s="743">
        <v>2</v>
      </c>
      <c r="H508" s="575">
        <f>VLOOKUP(C508,'EST MERCADO'!$D$7:$H$61,5,FALSE)</f>
        <v>17525</v>
      </c>
      <c r="I508" s="576">
        <f t="shared" ref="I508:I514" si="3">G508*H508</f>
        <v>35050</v>
      </c>
    </row>
    <row r="509" spans="3:9" ht="13.5" customHeight="1">
      <c r="C509" s="534" t="s">
        <v>434</v>
      </c>
      <c r="D509" s="537"/>
      <c r="E509" s="536"/>
      <c r="F509" s="528" t="s">
        <v>87</v>
      </c>
      <c r="G509" s="743">
        <v>2</v>
      </c>
      <c r="H509" s="575">
        <f>VLOOKUP(C509,'EST MERCADO'!$D$7:$H$61,5,FALSE)</f>
        <v>1175</v>
      </c>
      <c r="I509" s="576">
        <f t="shared" si="3"/>
        <v>2350</v>
      </c>
    </row>
    <row r="510" spans="3:9" ht="13.5" customHeight="1">
      <c r="C510" s="534" t="s">
        <v>435</v>
      </c>
      <c r="D510" s="537"/>
      <c r="E510" s="536"/>
      <c r="F510" s="528" t="s">
        <v>87</v>
      </c>
      <c r="G510" s="743">
        <v>1</v>
      </c>
      <c r="H510" s="575">
        <f>VLOOKUP(C510,'EST MERCADO'!$D$7:$H$61,5,FALSE)</f>
        <v>1090</v>
      </c>
      <c r="I510" s="576">
        <f t="shared" si="3"/>
        <v>1090</v>
      </c>
    </row>
    <row r="511" spans="3:9" ht="13.5" customHeight="1">
      <c r="C511" s="534" t="s">
        <v>436</v>
      </c>
      <c r="D511" s="537"/>
      <c r="E511" s="536"/>
      <c r="F511" s="528" t="s">
        <v>87</v>
      </c>
      <c r="G511" s="743">
        <v>4</v>
      </c>
      <c r="H511" s="575">
        <f>VLOOKUP(C511,'EST MERCADO'!$D$7:$H$61,5,FALSE)</f>
        <v>1400</v>
      </c>
      <c r="I511" s="576">
        <f t="shared" si="3"/>
        <v>5600</v>
      </c>
    </row>
    <row r="512" spans="3:9" ht="13.5" customHeight="1">
      <c r="C512" s="534" t="s">
        <v>437</v>
      </c>
      <c r="D512" s="537"/>
      <c r="E512" s="536"/>
      <c r="F512" s="528" t="s">
        <v>87</v>
      </c>
      <c r="G512" s="743">
        <v>1</v>
      </c>
      <c r="H512" s="575">
        <f>VLOOKUP(C512,'EST MERCADO'!$D$7:$H$61,5,FALSE)</f>
        <v>1755</v>
      </c>
      <c r="I512" s="576">
        <f t="shared" si="3"/>
        <v>1755</v>
      </c>
    </row>
    <row r="513" spans="3:10" ht="13.5" customHeight="1">
      <c r="C513" s="534" t="s">
        <v>419</v>
      </c>
      <c r="D513" s="535"/>
      <c r="E513" s="536"/>
      <c r="F513" s="528" t="s">
        <v>139</v>
      </c>
      <c r="G513" s="743">
        <v>18</v>
      </c>
      <c r="H513" s="575">
        <f>VLOOKUP(C513,'EST MERCADO'!$D$7:$H$61,5,FALSE)</f>
        <v>2925</v>
      </c>
      <c r="I513" s="576">
        <f t="shared" si="3"/>
        <v>52650</v>
      </c>
    </row>
    <row r="514" spans="3:10" ht="13.5" customHeight="1">
      <c r="C514" s="534" t="s">
        <v>423</v>
      </c>
      <c r="D514" s="535"/>
      <c r="E514" s="536"/>
      <c r="F514" s="528" t="s">
        <v>87</v>
      </c>
      <c r="G514" s="743">
        <v>3</v>
      </c>
      <c r="H514" s="575">
        <f>VLOOKUP(C514,'EST MERCADO'!$D$7:$H$61,5,FALSE)</f>
        <v>900</v>
      </c>
      <c r="I514" s="576">
        <f t="shared" si="3"/>
        <v>2700</v>
      </c>
    </row>
    <row r="515" spans="3:10" ht="13.5" customHeight="1">
      <c r="C515" s="514"/>
      <c r="D515" s="515"/>
      <c r="E515" s="516"/>
      <c r="F515" s="516"/>
      <c r="G515" s="559"/>
      <c r="H515" s="723" t="s">
        <v>8</v>
      </c>
      <c r="I515" s="572">
        <f>SUM(I508:I514)</f>
        <v>101195</v>
      </c>
    </row>
    <row r="516" spans="3:10" ht="13.5" customHeight="1">
      <c r="C516" s="573" t="s">
        <v>101</v>
      </c>
      <c r="D516" s="557"/>
      <c r="E516" s="574"/>
      <c r="F516" s="516"/>
      <c r="G516" s="559"/>
      <c r="H516" s="559"/>
      <c r="I516" s="560"/>
    </row>
    <row r="517" spans="3:10" ht="13.5" customHeight="1">
      <c r="C517" s="641" t="s">
        <v>85</v>
      </c>
      <c r="D517" s="875" t="s">
        <v>102</v>
      </c>
      <c r="E517" s="876"/>
      <c r="F517" s="875" t="s">
        <v>103</v>
      </c>
      <c r="G517" s="876"/>
      <c r="H517" s="642" t="s">
        <v>104</v>
      </c>
      <c r="I517" s="643" t="s">
        <v>105</v>
      </c>
    </row>
    <row r="518" spans="3:10" ht="13.5" customHeight="1">
      <c r="C518" s="819" t="s">
        <v>125</v>
      </c>
      <c r="D518" s="873">
        <v>7</v>
      </c>
      <c r="E518" s="874"/>
      <c r="F518" s="867">
        <f>TRANS!F7</f>
        <v>214.2</v>
      </c>
      <c r="G518" s="868"/>
      <c r="H518" s="575">
        <f>TRANS!H7</f>
        <v>0.83</v>
      </c>
      <c r="I518" s="576">
        <f>+H518*F518*D518</f>
        <v>1244.5019999999997</v>
      </c>
    </row>
    <row r="519" spans="3:10" ht="13.5" customHeight="1">
      <c r="C519" s="815" t="str">
        <f>TRANS!D8</f>
        <v>TRANSPORTE ESPECIAL</v>
      </c>
      <c r="D519" s="877">
        <v>7</v>
      </c>
      <c r="E519" s="878"/>
      <c r="F519" s="899">
        <f>TRANS!$F$8</f>
        <v>80.8</v>
      </c>
      <c r="G519" s="900"/>
      <c r="H519" s="645">
        <f>TRANS!$H$8</f>
        <v>2.4</v>
      </c>
      <c r="I519" s="646">
        <f>F519*H519*D519</f>
        <v>1357.4399999999998</v>
      </c>
    </row>
    <row r="520" spans="3:10" ht="13.5" customHeight="1">
      <c r="C520" s="514"/>
      <c r="D520" s="515"/>
      <c r="E520" s="516"/>
      <c r="F520" s="516"/>
      <c r="G520" s="559"/>
      <c r="H520" s="726" t="s">
        <v>8</v>
      </c>
      <c r="I520" s="572">
        <f>SUM(I518:I519)</f>
        <v>2601.9419999999996</v>
      </c>
    </row>
    <row r="521" spans="3:10" ht="13.5" customHeight="1">
      <c r="C521" s="556" t="s">
        <v>106</v>
      </c>
      <c r="D521" s="557"/>
      <c r="E521" s="558"/>
      <c r="F521" s="516"/>
      <c r="G521" s="559"/>
      <c r="H521" s="559"/>
      <c r="I521" s="560"/>
    </row>
    <row r="522" spans="3:10" ht="13.5" customHeight="1">
      <c r="C522" s="577" t="s">
        <v>107</v>
      </c>
      <c r="D522" s="578" t="s">
        <v>4</v>
      </c>
      <c r="E522" s="578" t="s">
        <v>108</v>
      </c>
      <c r="F522" s="578" t="s">
        <v>109</v>
      </c>
      <c r="G522" s="578" t="s">
        <v>110</v>
      </c>
      <c r="H522" s="578" t="s">
        <v>111</v>
      </c>
      <c r="I522" s="579" t="s">
        <v>112</v>
      </c>
    </row>
    <row r="523" spans="3:10" ht="15.95" customHeight="1">
      <c r="C523" s="735" t="s">
        <v>118</v>
      </c>
      <c r="D523" s="799">
        <v>1</v>
      </c>
      <c r="E523" s="582">
        <f>VLOOKUP(C523,'LIST M.O'!D3:I151,4,)*D523</f>
        <v>87545.25</v>
      </c>
      <c r="F523" s="744">
        <f>VLOOKUP(C523,'LIST M.O'!$D$9:$I$13,5,)</f>
        <v>1.8784000000000001</v>
      </c>
      <c r="G523" s="736">
        <f>E523*F523</f>
        <v>164444.9976</v>
      </c>
      <c r="H523" s="737">
        <v>4</v>
      </c>
      <c r="I523" s="584">
        <f>G523/H523</f>
        <v>41111.249400000001</v>
      </c>
    </row>
    <row r="524" spans="3:10" ht="13.5" customHeight="1">
      <c r="C524" s="523" t="s">
        <v>119</v>
      </c>
      <c r="D524" s="813">
        <v>2</v>
      </c>
      <c r="E524" s="582">
        <f>VLOOKUP(C524,'LIST M.O'!D4:I152,4,)*D524</f>
        <v>151745.1</v>
      </c>
      <c r="F524" s="744">
        <f>VLOOKUP(C524,'LIST M.O'!$D$9:$I$13,5,)</f>
        <v>1.8784000000000001</v>
      </c>
      <c r="G524" s="736">
        <f>E524*F524</f>
        <v>285037.99584000005</v>
      </c>
      <c r="H524" s="738">
        <v>4</v>
      </c>
      <c r="I524" s="589">
        <f>G524/H524</f>
        <v>71259.498960000012</v>
      </c>
    </row>
    <row r="525" spans="3:10" ht="13.5" customHeight="1">
      <c r="C525" s="527"/>
      <c r="D525" s="814"/>
      <c r="E525" s="656"/>
      <c r="F525" s="739"/>
      <c r="G525" s="740"/>
      <c r="H525" s="741"/>
      <c r="I525" s="742"/>
    </row>
    <row r="526" spans="3:10" ht="13.5" customHeight="1">
      <c r="C526" s="514"/>
      <c r="D526" s="515"/>
      <c r="E526" s="516"/>
      <c r="F526" s="516"/>
      <c r="G526" s="559"/>
      <c r="H526" s="726" t="s">
        <v>8</v>
      </c>
      <c r="I526" s="572">
        <f>SUM(I523:I525)</f>
        <v>112370.74836000001</v>
      </c>
    </row>
    <row r="527" spans="3:10" ht="13.5" customHeight="1">
      <c r="C527" s="514"/>
      <c r="D527" s="515"/>
      <c r="E527" s="516"/>
      <c r="F527" s="516"/>
      <c r="G527" s="559"/>
      <c r="H527" s="559"/>
      <c r="I527" s="560"/>
    </row>
    <row r="528" spans="3:10" ht="13.5" customHeight="1" thickBot="1">
      <c r="C528" s="937"/>
      <c r="D528" s="938"/>
      <c r="E528" s="939"/>
      <c r="F528" s="940"/>
      <c r="G528" s="730" t="s">
        <v>113</v>
      </c>
      <c r="H528" s="731"/>
      <c r="I528" s="590">
        <f>ROUND(I515+I526+I505+I520,0)</f>
        <v>221786</v>
      </c>
      <c r="J528" s="509"/>
    </row>
    <row r="529" spans="1:10" ht="13.5" customHeight="1">
      <c r="A529" s="509"/>
      <c r="B529" s="509"/>
      <c r="C529" s="509"/>
      <c r="D529" s="509"/>
      <c r="E529" s="509"/>
      <c r="F529" s="509"/>
      <c r="G529" s="509"/>
      <c r="H529" s="509"/>
      <c r="I529" s="509"/>
      <c r="J529" s="509"/>
    </row>
    <row r="530" spans="1:10" ht="13.5" customHeight="1" thickBot="1">
      <c r="B530" s="509"/>
      <c r="C530" s="509"/>
      <c r="D530" s="509"/>
      <c r="E530" s="509"/>
      <c r="F530" s="509"/>
      <c r="G530" s="509"/>
      <c r="H530" s="509"/>
      <c r="I530" s="509"/>
      <c r="J530" s="509"/>
    </row>
    <row r="531" spans="1:10" ht="13.5" customHeight="1">
      <c r="C531" s="853"/>
      <c r="D531" s="854"/>
      <c r="E531" s="855"/>
      <c r="F531" s="855"/>
      <c r="G531" s="591"/>
      <c r="H531" s="541"/>
      <c r="I531" s="542"/>
    </row>
    <row r="532" spans="1:10" ht="13.5" customHeight="1">
      <c r="C532" s="857" t="s">
        <v>88</v>
      </c>
      <c r="D532" s="858"/>
      <c r="E532" s="859"/>
      <c r="F532" s="859"/>
      <c r="G532" s="592"/>
      <c r="H532" s="547"/>
      <c r="I532" s="548"/>
    </row>
    <row r="533" spans="1:10" ht="13.5" customHeight="1">
      <c r="C533" s="857" t="s">
        <v>89</v>
      </c>
      <c r="D533" s="858"/>
      <c r="E533" s="859"/>
      <c r="F533" s="859"/>
      <c r="G533" s="915" t="s">
        <v>90</v>
      </c>
      <c r="H533" s="859"/>
      <c r="I533" s="916"/>
    </row>
    <row r="534" spans="1:10" ht="13.5" customHeight="1">
      <c r="C534" s="857" t="str">
        <f>C496</f>
        <v>MUNICIPIO DE TUMACO</v>
      </c>
      <c r="D534" s="858"/>
      <c r="E534" s="859"/>
      <c r="F534" s="859"/>
      <c r="G534" s="592"/>
      <c r="H534" s="547"/>
      <c r="I534" s="548"/>
    </row>
    <row r="535" spans="1:10" ht="13.5" customHeight="1" thickBot="1">
      <c r="C535" s="593"/>
      <c r="D535" s="594"/>
      <c r="E535" s="595"/>
      <c r="F535" s="595"/>
      <c r="G535" s="596"/>
      <c r="H535" s="595"/>
      <c r="I535" s="597"/>
    </row>
    <row r="536" spans="1:10" ht="43.5" customHeight="1" thickBot="1">
      <c r="C536" s="860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536" s="861"/>
      <c r="E536" s="862"/>
      <c r="F536" s="862"/>
      <c r="G536" s="862"/>
      <c r="H536" s="862"/>
      <c r="I536" s="863"/>
    </row>
    <row r="537" spans="1:10" ht="13.5" customHeight="1">
      <c r="C537" s="901" t="str">
        <f>'PRES GEN'!D11</f>
        <v>SISTEMA SOLAR FOTOVOLTAICO OFF-GRID</v>
      </c>
      <c r="D537" s="902"/>
      <c r="E537" s="903"/>
      <c r="F537" s="903"/>
      <c r="G537" s="903"/>
      <c r="H537" s="903"/>
      <c r="I537" s="904"/>
    </row>
    <row r="538" spans="1:10" ht="14.25" customHeight="1">
      <c r="C538" s="732" t="s">
        <v>92</v>
      </c>
      <c r="D538" s="609"/>
      <c r="E538" s="905" t="str">
        <f>'PRES GEN'!D27</f>
        <v>Suministro e instalación luminaria panel LED RD 18W P24629</v>
      </c>
      <c r="F538" s="906"/>
      <c r="G538" s="907"/>
      <c r="H538" s="911" t="s">
        <v>98</v>
      </c>
      <c r="I538" s="913" t="str">
        <f>'PRES GEN'!E27</f>
        <v>UND</v>
      </c>
    </row>
    <row r="539" spans="1:10" ht="33.75" customHeight="1">
      <c r="C539" s="533" t="str">
        <f>'PRES GEN'!C27</f>
        <v>2.16</v>
      </c>
      <c r="D539" s="733"/>
      <c r="E539" s="908"/>
      <c r="F539" s="909"/>
      <c r="G539" s="910"/>
      <c r="H539" s="912"/>
      <c r="I539" s="914"/>
    </row>
    <row r="540" spans="1:10" ht="13.5" customHeight="1">
      <c r="C540" s="556" t="s">
        <v>93</v>
      </c>
      <c r="D540" s="557"/>
      <c r="E540" s="558"/>
      <c r="F540" s="516"/>
      <c r="G540" s="559"/>
      <c r="H540" s="559"/>
      <c r="I540" s="560"/>
    </row>
    <row r="541" spans="1:10" ht="13.5" customHeight="1">
      <c r="C541" s="864" t="s">
        <v>85</v>
      </c>
      <c r="D541" s="865"/>
      <c r="E541" s="866"/>
      <c r="F541" s="720" t="s">
        <v>131</v>
      </c>
      <c r="G541" s="721" t="s">
        <v>280</v>
      </c>
      <c r="H541" s="721" t="s">
        <v>94</v>
      </c>
      <c r="I541" s="722" t="s">
        <v>105</v>
      </c>
    </row>
    <row r="542" spans="1:10" ht="13.5" customHeight="1">
      <c r="C542" s="885" t="str">
        <f>'LIST EQUIP'!D6</f>
        <v>Herramienta menor</v>
      </c>
      <c r="D542" s="886"/>
      <c r="E542" s="866"/>
      <c r="F542" s="528" t="s">
        <v>87</v>
      </c>
      <c r="G542" s="575"/>
      <c r="H542" s="575">
        <v>0.05</v>
      </c>
      <c r="I542" s="576">
        <f>H542*I560</f>
        <v>1123.7074835999999</v>
      </c>
    </row>
    <row r="543" spans="1:10" ht="13.5" customHeight="1">
      <c r="C543" s="514"/>
      <c r="D543" s="515"/>
      <c r="E543" s="516"/>
      <c r="F543" s="516"/>
      <c r="G543" s="559"/>
      <c r="H543" s="726" t="s">
        <v>61</v>
      </c>
      <c r="I543" s="572">
        <f>SUM(I542:I542)</f>
        <v>1123.7074835999999</v>
      </c>
    </row>
    <row r="544" spans="1:10" ht="13.5" customHeight="1">
      <c r="C544" s="556" t="s">
        <v>97</v>
      </c>
      <c r="D544" s="557"/>
      <c r="E544" s="558"/>
      <c r="F544" s="516"/>
      <c r="G544" s="559"/>
      <c r="H544" s="559"/>
      <c r="I544" s="560"/>
    </row>
    <row r="545" spans="3:9" ht="13.5" customHeight="1">
      <c r="C545" s="942" t="s">
        <v>85</v>
      </c>
      <c r="D545" s="943"/>
      <c r="E545" s="866"/>
      <c r="F545" s="642" t="s">
        <v>98</v>
      </c>
      <c r="G545" s="725" t="s">
        <v>4</v>
      </c>
      <c r="H545" s="725" t="s">
        <v>99</v>
      </c>
      <c r="I545" s="643" t="s">
        <v>100</v>
      </c>
    </row>
    <row r="546" spans="3:9" ht="13.5" customHeight="1">
      <c r="C546" s="934" t="s">
        <v>442</v>
      </c>
      <c r="D546" s="935"/>
      <c r="E546" s="936"/>
      <c r="F546" s="528" t="s">
        <v>87</v>
      </c>
      <c r="G546" s="745">
        <v>1</v>
      </c>
      <c r="H546" s="575">
        <f>VLOOKUP(C546,'EST MERCADO'!$D$7:$H$61,5,FALSE)</f>
        <v>18725</v>
      </c>
      <c r="I546" s="576">
        <f>G546*H546</f>
        <v>18725</v>
      </c>
    </row>
    <row r="547" spans="3:9" ht="13.5" customHeight="1">
      <c r="C547" s="934" t="s">
        <v>443</v>
      </c>
      <c r="D547" s="935"/>
      <c r="E547" s="936"/>
      <c r="F547" s="528" t="s">
        <v>139</v>
      </c>
      <c r="G547" s="745">
        <v>1</v>
      </c>
      <c r="H547" s="575">
        <f>VLOOKUP(C547,'EST MERCADO'!$D$7:$H$61,5,FALSE)</f>
        <v>4975</v>
      </c>
      <c r="I547" s="576">
        <f>G547*H547</f>
        <v>4975</v>
      </c>
    </row>
    <row r="548" spans="3:9" ht="13.5" customHeight="1">
      <c r="C548" s="934" t="s">
        <v>423</v>
      </c>
      <c r="D548" s="935"/>
      <c r="E548" s="936"/>
      <c r="F548" s="528" t="s">
        <v>87</v>
      </c>
      <c r="G548" s="745">
        <v>3</v>
      </c>
      <c r="H548" s="575">
        <f>VLOOKUP(C548,'EST MERCADO'!$D$7:$H$61,5,FALSE)</f>
        <v>900</v>
      </c>
      <c r="I548" s="576">
        <f>G548*H548</f>
        <v>2700</v>
      </c>
    </row>
    <row r="549" spans="3:9" ht="13.5" customHeight="1">
      <c r="C549" s="514"/>
      <c r="D549" s="515"/>
      <c r="E549" s="516"/>
      <c r="F549" s="516"/>
      <c r="G549" s="559"/>
      <c r="H549" s="723" t="s">
        <v>8</v>
      </c>
      <c r="I549" s="572">
        <f>SUM(I546:I548)</f>
        <v>26400</v>
      </c>
    </row>
    <row r="550" spans="3:9" ht="13.5" customHeight="1">
      <c r="C550" s="573" t="s">
        <v>101</v>
      </c>
      <c r="D550" s="557"/>
      <c r="E550" s="574"/>
      <c r="F550" s="516"/>
      <c r="G550" s="559"/>
      <c r="H550" s="559"/>
      <c r="I550" s="560"/>
    </row>
    <row r="551" spans="3:9" ht="13.5" customHeight="1">
      <c r="C551" s="641" t="s">
        <v>85</v>
      </c>
      <c r="D551" s="875" t="s">
        <v>102</v>
      </c>
      <c r="E551" s="876"/>
      <c r="F551" s="875" t="s">
        <v>103</v>
      </c>
      <c r="G551" s="876"/>
      <c r="H551" s="642" t="s">
        <v>104</v>
      </c>
      <c r="I551" s="643" t="s">
        <v>105</v>
      </c>
    </row>
    <row r="552" spans="3:9" ht="13.5" customHeight="1">
      <c r="C552" s="527" t="s">
        <v>125</v>
      </c>
      <c r="D552" s="873">
        <v>1</v>
      </c>
      <c r="E552" s="874"/>
      <c r="F552" s="867">
        <f>TRANS!F7</f>
        <v>214.2</v>
      </c>
      <c r="G552" s="868"/>
      <c r="H552" s="575">
        <f>TRANS!H7</f>
        <v>0.83</v>
      </c>
      <c r="I552" s="576">
        <f>+H552*F552*D552</f>
        <v>177.78599999999997</v>
      </c>
    </row>
    <row r="553" spans="3:9" ht="13.5" customHeight="1">
      <c r="C553" s="623" t="str">
        <f>TRANS!D8</f>
        <v>TRANSPORTE ESPECIAL</v>
      </c>
      <c r="D553" s="877">
        <v>1</v>
      </c>
      <c r="E553" s="878"/>
      <c r="F553" s="899">
        <f>TRANS!$F$8</f>
        <v>80.8</v>
      </c>
      <c r="G553" s="900"/>
      <c r="H553" s="645">
        <f>TRANS!$H$8</f>
        <v>2.4</v>
      </c>
      <c r="I553" s="646">
        <f>F553*H553*D553</f>
        <v>193.92</v>
      </c>
    </row>
    <row r="554" spans="3:9" ht="13.5" customHeight="1">
      <c r="C554" s="514"/>
      <c r="D554" s="515"/>
      <c r="E554" s="516"/>
      <c r="F554" s="516"/>
      <c r="G554" s="559"/>
      <c r="H554" s="726" t="s">
        <v>8</v>
      </c>
      <c r="I554" s="572">
        <f>SUM(I552:I553)</f>
        <v>371.70599999999996</v>
      </c>
    </row>
    <row r="555" spans="3:9" ht="13.5" customHeight="1">
      <c r="C555" s="556" t="s">
        <v>106</v>
      </c>
      <c r="D555" s="557"/>
      <c r="E555" s="558"/>
      <c r="F555" s="516"/>
      <c r="G555" s="559"/>
      <c r="H555" s="559"/>
      <c r="I555" s="560"/>
    </row>
    <row r="556" spans="3:9" ht="13.5" customHeight="1">
      <c r="C556" s="577" t="s">
        <v>107</v>
      </c>
      <c r="D556" s="578" t="s">
        <v>4</v>
      </c>
      <c r="E556" s="578" t="s">
        <v>108</v>
      </c>
      <c r="F556" s="578" t="s">
        <v>109</v>
      </c>
      <c r="G556" s="578" t="s">
        <v>110</v>
      </c>
      <c r="H556" s="578" t="s">
        <v>111</v>
      </c>
      <c r="I556" s="579" t="s">
        <v>112</v>
      </c>
    </row>
    <row r="557" spans="3:9" ht="15.95" customHeight="1">
      <c r="C557" s="735" t="s">
        <v>118</v>
      </c>
      <c r="D557" s="799">
        <v>1</v>
      </c>
      <c r="E557" s="582">
        <f>VLOOKUP(C557,'LIST M.O'!D3:I151,4,)*D557</f>
        <v>87545.25</v>
      </c>
      <c r="F557" s="744">
        <f>VLOOKUP(C557,'LIST M.O'!$D$9:$I$13,5,)</f>
        <v>1.8784000000000001</v>
      </c>
      <c r="G557" s="736">
        <f>E557*F557</f>
        <v>164444.9976</v>
      </c>
      <c r="H557" s="737">
        <v>20</v>
      </c>
      <c r="I557" s="584">
        <f>G557/H557</f>
        <v>8222.2498799999994</v>
      </c>
    </row>
    <row r="558" spans="3:9" ht="13.5" customHeight="1">
      <c r="C558" s="523" t="s">
        <v>119</v>
      </c>
      <c r="D558" s="813">
        <v>2</v>
      </c>
      <c r="E558" s="582">
        <f>VLOOKUP(C558,'LIST M.O'!D4:I152,4,)*D558</f>
        <v>151745.1</v>
      </c>
      <c r="F558" s="744">
        <f>VLOOKUP(C558,'LIST M.O'!$D$9:$I$13,5,)</f>
        <v>1.8784000000000001</v>
      </c>
      <c r="G558" s="736">
        <f>E558*F558</f>
        <v>285037.99584000005</v>
      </c>
      <c r="H558" s="738">
        <v>20</v>
      </c>
      <c r="I558" s="589">
        <f>G558/H558</f>
        <v>14251.899792000002</v>
      </c>
    </row>
    <row r="559" spans="3:9" ht="13.5" customHeight="1">
      <c r="C559" s="527"/>
      <c r="D559" s="814"/>
      <c r="E559" s="656"/>
      <c r="F559" s="739"/>
      <c r="G559" s="740"/>
      <c r="H559" s="741"/>
      <c r="I559" s="742"/>
    </row>
    <row r="560" spans="3:9" ht="13.5" customHeight="1">
      <c r="C560" s="514"/>
      <c r="D560" s="515"/>
      <c r="E560" s="516"/>
      <c r="F560" s="516"/>
      <c r="G560" s="559"/>
      <c r="H560" s="726" t="s">
        <v>8</v>
      </c>
      <c r="I560" s="572">
        <f>SUM(I557:I559)</f>
        <v>22474.149672</v>
      </c>
    </row>
    <row r="561" spans="1:10" ht="13.5" customHeight="1">
      <c r="C561" s="514"/>
      <c r="D561" s="515"/>
      <c r="E561" s="516"/>
      <c r="F561" s="516"/>
      <c r="G561" s="559"/>
      <c r="H561" s="559"/>
      <c r="I561" s="560"/>
    </row>
    <row r="562" spans="1:10" ht="18.600000000000001" customHeight="1" thickBot="1">
      <c r="C562" s="937"/>
      <c r="D562" s="938"/>
      <c r="E562" s="939"/>
      <c r="F562" s="940"/>
      <c r="G562" s="730" t="s">
        <v>113</v>
      </c>
      <c r="H562" s="731"/>
      <c r="I562" s="590">
        <f>ROUND(I549+I560+I543+I554,0)</f>
        <v>50370</v>
      </c>
      <c r="J562" s="509"/>
    </row>
    <row r="563" spans="1:10" ht="13.5" customHeight="1" thickBot="1">
      <c r="A563" s="509"/>
      <c r="B563" s="509"/>
      <c r="C563" s="509"/>
      <c r="D563" s="509"/>
      <c r="E563" s="509"/>
      <c r="F563" s="509"/>
      <c r="G563" s="509"/>
      <c r="H563" s="509"/>
      <c r="I563" s="509"/>
      <c r="J563" s="509"/>
    </row>
    <row r="564" spans="1:10" ht="13.5" customHeight="1">
      <c r="C564" s="853"/>
      <c r="D564" s="854"/>
      <c r="E564" s="855"/>
      <c r="F564" s="855"/>
      <c r="G564" s="591"/>
      <c r="H564" s="541"/>
      <c r="I564" s="542"/>
    </row>
    <row r="565" spans="1:10" ht="13.5" customHeight="1">
      <c r="C565" s="857" t="s">
        <v>88</v>
      </c>
      <c r="D565" s="858"/>
      <c r="E565" s="859"/>
      <c r="F565" s="859"/>
      <c r="G565" s="592"/>
      <c r="H565" s="547"/>
      <c r="I565" s="548"/>
    </row>
    <row r="566" spans="1:10" ht="13.5" customHeight="1">
      <c r="C566" s="857" t="s">
        <v>89</v>
      </c>
      <c r="D566" s="858"/>
      <c r="E566" s="859"/>
      <c r="F566" s="859"/>
      <c r="G566" s="915" t="s">
        <v>90</v>
      </c>
      <c r="H566" s="859"/>
      <c r="I566" s="916"/>
    </row>
    <row r="567" spans="1:10" ht="13.5" customHeight="1">
      <c r="C567" s="857" t="str">
        <f>C534</f>
        <v>MUNICIPIO DE TUMACO</v>
      </c>
      <c r="D567" s="858"/>
      <c r="E567" s="859"/>
      <c r="F567" s="859"/>
      <c r="G567" s="592"/>
      <c r="H567" s="547"/>
      <c r="I567" s="548"/>
    </row>
    <row r="568" spans="1:10" ht="13.5" customHeight="1" thickBot="1">
      <c r="C568" s="593"/>
      <c r="D568" s="594"/>
      <c r="E568" s="595"/>
      <c r="F568" s="595"/>
      <c r="G568" s="596"/>
      <c r="H568" s="595"/>
      <c r="I568" s="597"/>
    </row>
    <row r="569" spans="1:10" ht="43.5" customHeight="1" thickBot="1">
      <c r="C569" s="860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569" s="861"/>
      <c r="E569" s="862"/>
      <c r="F569" s="862"/>
      <c r="G569" s="862"/>
      <c r="H569" s="862"/>
      <c r="I569" s="863"/>
    </row>
    <row r="570" spans="1:10" ht="13.5" customHeight="1">
      <c r="C570" s="901" t="str">
        <f>'PRES GEN'!D11</f>
        <v>SISTEMA SOLAR FOTOVOLTAICO OFF-GRID</v>
      </c>
      <c r="D570" s="902"/>
      <c r="E570" s="903"/>
      <c r="F570" s="903"/>
      <c r="G570" s="903"/>
      <c r="H570" s="903"/>
      <c r="I570" s="904"/>
    </row>
    <row r="571" spans="1:10" ht="14.25" customHeight="1">
      <c r="C571" s="732" t="s">
        <v>92</v>
      </c>
      <c r="D571" s="609"/>
      <c r="E571" s="905" t="str">
        <f>'PRES GEN'!D28</f>
        <v>Suministro e instalación interruptor sencillo 15A</v>
      </c>
      <c r="F571" s="906"/>
      <c r="G571" s="907"/>
      <c r="H571" s="911" t="s">
        <v>98</v>
      </c>
      <c r="I571" s="913" t="str">
        <f>'PRES GEN'!E28</f>
        <v>UND</v>
      </c>
    </row>
    <row r="572" spans="1:10" ht="33.75" customHeight="1">
      <c r="C572" s="533" t="str">
        <f>'PRES GEN'!C28</f>
        <v>2.17</v>
      </c>
      <c r="D572" s="733"/>
      <c r="E572" s="908"/>
      <c r="F572" s="909"/>
      <c r="G572" s="910"/>
      <c r="H572" s="912"/>
      <c r="I572" s="914"/>
    </row>
    <row r="573" spans="1:10" ht="13.5" customHeight="1">
      <c r="C573" s="556" t="s">
        <v>93</v>
      </c>
      <c r="D573" s="557"/>
      <c r="E573" s="558"/>
      <c r="F573" s="516"/>
      <c r="G573" s="559"/>
      <c r="H573" s="559"/>
      <c r="I573" s="560"/>
    </row>
    <row r="574" spans="1:10" ht="13.5" customHeight="1">
      <c r="C574" s="864" t="s">
        <v>85</v>
      </c>
      <c r="D574" s="865"/>
      <c r="E574" s="866"/>
      <c r="F574" s="720" t="s">
        <v>131</v>
      </c>
      <c r="G574" s="721" t="s">
        <v>280</v>
      </c>
      <c r="H574" s="721" t="s">
        <v>94</v>
      </c>
      <c r="I574" s="722" t="s">
        <v>105</v>
      </c>
    </row>
    <row r="575" spans="1:10" ht="13.5" customHeight="1">
      <c r="C575" s="885" t="str">
        <f>'LIST EQUIP'!D6</f>
        <v>Herramienta menor</v>
      </c>
      <c r="D575" s="886"/>
      <c r="E575" s="866"/>
      <c r="F575" s="528" t="s">
        <v>87</v>
      </c>
      <c r="G575" s="575"/>
      <c r="H575" s="575">
        <v>0.05</v>
      </c>
      <c r="I575" s="576">
        <f>H575*I592</f>
        <v>767.40998880000006</v>
      </c>
    </row>
    <row r="576" spans="1:10" ht="13.5" customHeight="1">
      <c r="C576" s="514"/>
      <c r="D576" s="515"/>
      <c r="E576" s="516"/>
      <c r="F576" s="516"/>
      <c r="G576" s="559"/>
      <c r="H576" s="726" t="s">
        <v>61</v>
      </c>
      <c r="I576" s="572">
        <f>SUM(I575:I575)</f>
        <v>767.40998880000006</v>
      </c>
    </row>
    <row r="577" spans="3:9" ht="13.5" customHeight="1">
      <c r="C577" s="556" t="s">
        <v>97</v>
      </c>
      <c r="D577" s="557"/>
      <c r="E577" s="558"/>
      <c r="F577" s="516"/>
      <c r="G577" s="559"/>
      <c r="H577" s="559"/>
      <c r="I577" s="560"/>
    </row>
    <row r="578" spans="3:9" ht="13.5" customHeight="1">
      <c r="C578" s="942" t="s">
        <v>85</v>
      </c>
      <c r="D578" s="943"/>
      <c r="E578" s="866"/>
      <c r="F578" s="642" t="s">
        <v>98</v>
      </c>
      <c r="G578" s="725" t="s">
        <v>4</v>
      </c>
      <c r="H578" s="725" t="s">
        <v>99</v>
      </c>
      <c r="I578" s="643" t="s">
        <v>100</v>
      </c>
    </row>
    <row r="579" spans="3:9" ht="13.5" customHeight="1">
      <c r="C579" s="934" t="s">
        <v>444</v>
      </c>
      <c r="D579" s="935"/>
      <c r="E579" s="936"/>
      <c r="F579" s="528" t="s">
        <v>87</v>
      </c>
      <c r="G579" s="745">
        <v>1</v>
      </c>
      <c r="H579" s="575">
        <f>VLOOKUP(C579,'EST MERCADO'!$D$7:$H$61,5,FALSE)</f>
        <v>8850</v>
      </c>
      <c r="I579" s="576">
        <f>G579*H579</f>
        <v>8850</v>
      </c>
    </row>
    <row r="580" spans="3:9" ht="13.5" customHeight="1">
      <c r="C580" s="934" t="s">
        <v>423</v>
      </c>
      <c r="D580" s="935"/>
      <c r="E580" s="936"/>
      <c r="F580" s="528" t="s">
        <v>87</v>
      </c>
      <c r="G580" s="745">
        <v>3</v>
      </c>
      <c r="H580" s="575">
        <f>VLOOKUP(C580,'EST MERCADO'!$D$7:$H$61,5,FALSE)</f>
        <v>900</v>
      </c>
      <c r="I580" s="576">
        <f>G580*H580</f>
        <v>2700</v>
      </c>
    </row>
    <row r="581" spans="3:9" ht="13.5" customHeight="1">
      <c r="C581" s="514"/>
      <c r="D581" s="515"/>
      <c r="E581" s="516"/>
      <c r="F581" s="516"/>
      <c r="G581" s="559"/>
      <c r="H581" s="723" t="s">
        <v>8</v>
      </c>
      <c r="I581" s="572">
        <f>SUM(I579:I580)</f>
        <v>11550</v>
      </c>
    </row>
    <row r="582" spans="3:9" ht="13.5" customHeight="1">
      <c r="C582" s="573" t="s">
        <v>101</v>
      </c>
      <c r="D582" s="557"/>
      <c r="E582" s="574"/>
      <c r="F582" s="516"/>
      <c r="G582" s="559"/>
      <c r="H582" s="559"/>
      <c r="I582" s="560"/>
    </row>
    <row r="583" spans="3:9" ht="13.5" customHeight="1">
      <c r="C583" s="641" t="s">
        <v>85</v>
      </c>
      <c r="D583" s="875" t="s">
        <v>102</v>
      </c>
      <c r="E583" s="876"/>
      <c r="F583" s="875" t="s">
        <v>103</v>
      </c>
      <c r="G583" s="876"/>
      <c r="H583" s="642" t="s">
        <v>104</v>
      </c>
      <c r="I583" s="643" t="s">
        <v>105</v>
      </c>
    </row>
    <row r="584" spans="3:9" ht="13.5" customHeight="1">
      <c r="C584" s="527" t="s">
        <v>125</v>
      </c>
      <c r="D584" s="873">
        <v>1</v>
      </c>
      <c r="E584" s="874"/>
      <c r="F584" s="867">
        <f>TRANS!F7</f>
        <v>214.2</v>
      </c>
      <c r="G584" s="868"/>
      <c r="H584" s="575">
        <f>TRANS!H7</f>
        <v>0.83</v>
      </c>
      <c r="I584" s="576">
        <f>+H584*F584*D584</f>
        <v>177.78599999999997</v>
      </c>
    </row>
    <row r="585" spans="3:9" ht="13.5" customHeight="1">
      <c r="C585" s="623" t="str">
        <f>TRANS!D8</f>
        <v>TRANSPORTE ESPECIAL</v>
      </c>
      <c r="D585" s="877">
        <v>1</v>
      </c>
      <c r="E585" s="878"/>
      <c r="F585" s="899">
        <f>TRANS!$F$8</f>
        <v>80.8</v>
      </c>
      <c r="G585" s="900"/>
      <c r="H585" s="645">
        <f>TRANS!$H$8</f>
        <v>2.4</v>
      </c>
      <c r="I585" s="646">
        <f>F585*H585*D585</f>
        <v>193.92</v>
      </c>
    </row>
    <row r="586" spans="3:9" ht="13.5" customHeight="1">
      <c r="C586" s="514"/>
      <c r="D586" s="515"/>
      <c r="E586" s="516"/>
      <c r="F586" s="516"/>
      <c r="G586" s="559"/>
      <c r="H586" s="726" t="s">
        <v>8</v>
      </c>
      <c r="I586" s="572">
        <f>SUM(I584:I585)</f>
        <v>371.70599999999996</v>
      </c>
    </row>
    <row r="587" spans="3:9" ht="13.5" customHeight="1">
      <c r="C587" s="556" t="s">
        <v>106</v>
      </c>
      <c r="D587" s="557"/>
      <c r="E587" s="558"/>
      <c r="F587" s="516"/>
      <c r="G587" s="559"/>
      <c r="H587" s="559"/>
      <c r="I587" s="560"/>
    </row>
    <row r="588" spans="3:9" ht="13.5" customHeight="1">
      <c r="C588" s="577" t="s">
        <v>107</v>
      </c>
      <c r="D588" s="578" t="s">
        <v>4</v>
      </c>
      <c r="E588" s="578" t="s">
        <v>108</v>
      </c>
      <c r="F588" s="578" t="s">
        <v>109</v>
      </c>
      <c r="G588" s="578" t="s">
        <v>110</v>
      </c>
      <c r="H588" s="578" t="s">
        <v>111</v>
      </c>
      <c r="I588" s="579" t="s">
        <v>112</v>
      </c>
    </row>
    <row r="589" spans="3:9" ht="15.95" customHeight="1">
      <c r="C589" s="735" t="s">
        <v>118</v>
      </c>
      <c r="D589" s="799">
        <v>1</v>
      </c>
      <c r="E589" s="582">
        <f>VLOOKUP(C589,'LIST M.O'!D3:I151,4,)*D622</f>
        <v>87545.25</v>
      </c>
      <c r="F589" s="744">
        <f>VLOOKUP(C589,'LIST M.O'!$D$9:$I$13,5,)</f>
        <v>1.8784000000000001</v>
      </c>
      <c r="G589" s="736">
        <f>E589*F589</f>
        <v>164444.9976</v>
      </c>
      <c r="H589" s="737">
        <v>20</v>
      </c>
      <c r="I589" s="584">
        <f>G589/H589</f>
        <v>8222.2498799999994</v>
      </c>
    </row>
    <row r="590" spans="3:9" ht="13.5" customHeight="1">
      <c r="C590" s="523" t="s">
        <v>119</v>
      </c>
      <c r="D590" s="813">
        <v>2</v>
      </c>
      <c r="E590" s="582">
        <f>VLOOKUP(C590,'LIST M.O'!D4:I152,4,)*D623</f>
        <v>75872.55</v>
      </c>
      <c r="F590" s="744">
        <f>VLOOKUP(C590,'LIST M.O'!$D$9:$I$13,5,)</f>
        <v>1.8784000000000001</v>
      </c>
      <c r="G590" s="736">
        <f>E590*F590</f>
        <v>142518.99792000002</v>
      </c>
      <c r="H590" s="738">
        <v>20</v>
      </c>
      <c r="I590" s="589">
        <f>G590/H590</f>
        <v>7125.949896000001</v>
      </c>
    </row>
    <row r="591" spans="3:9" ht="13.5" customHeight="1">
      <c r="C591" s="527"/>
      <c r="D591" s="528"/>
      <c r="E591" s="656"/>
      <c r="F591" s="739"/>
      <c r="G591" s="740"/>
      <c r="H591" s="741"/>
      <c r="I591" s="742"/>
    </row>
    <row r="592" spans="3:9" ht="13.5" customHeight="1">
      <c r="C592" s="514"/>
      <c r="D592" s="515"/>
      <c r="E592" s="516"/>
      <c r="F592" s="516"/>
      <c r="G592" s="559"/>
      <c r="H592" s="726" t="s">
        <v>8</v>
      </c>
      <c r="I592" s="572">
        <f>SUM(I589:I591)</f>
        <v>15348.199776000001</v>
      </c>
    </row>
    <row r="593" spans="1:10" ht="13.5" customHeight="1">
      <c r="C593" s="514"/>
      <c r="D593" s="515"/>
      <c r="E593" s="516"/>
      <c r="F593" s="516"/>
      <c r="G593" s="559"/>
      <c r="H593" s="559"/>
      <c r="I593" s="560"/>
    </row>
    <row r="594" spans="1:10" ht="18.600000000000001" customHeight="1" thickBot="1">
      <c r="C594" s="937"/>
      <c r="D594" s="938"/>
      <c r="E594" s="939"/>
      <c r="F594" s="940"/>
      <c r="G594" s="730" t="s">
        <v>113</v>
      </c>
      <c r="H594" s="731"/>
      <c r="I594" s="590">
        <f>ROUND(I581+I592+I576+I586,0)</f>
        <v>28037</v>
      </c>
      <c r="J594" s="509"/>
    </row>
    <row r="595" spans="1:10" ht="13.5" customHeight="1" thickBot="1">
      <c r="A595" s="509"/>
      <c r="B595" s="509"/>
      <c r="C595" s="509"/>
      <c r="D595" s="509"/>
      <c r="E595" s="509"/>
      <c r="F595" s="509"/>
      <c r="G595" s="509"/>
      <c r="H595" s="509"/>
      <c r="I595" s="509"/>
      <c r="J595" s="509"/>
    </row>
    <row r="596" spans="1:10" ht="13.5" customHeight="1">
      <c r="C596" s="853"/>
      <c r="D596" s="854"/>
      <c r="E596" s="855"/>
      <c r="F596" s="855"/>
      <c r="G596" s="591"/>
      <c r="H596" s="541"/>
      <c r="I596" s="542"/>
    </row>
    <row r="597" spans="1:10" ht="13.5" customHeight="1">
      <c r="C597" s="857" t="s">
        <v>88</v>
      </c>
      <c r="D597" s="858"/>
      <c r="E597" s="859"/>
      <c r="F597" s="859"/>
      <c r="G597" s="592"/>
      <c r="H597" s="547"/>
      <c r="I597" s="548"/>
    </row>
    <row r="598" spans="1:10" ht="13.5" customHeight="1">
      <c r="C598" s="857" t="s">
        <v>89</v>
      </c>
      <c r="D598" s="858"/>
      <c r="E598" s="859"/>
      <c r="F598" s="859"/>
      <c r="G598" s="915" t="s">
        <v>90</v>
      </c>
      <c r="H598" s="859"/>
      <c r="I598" s="916"/>
    </row>
    <row r="599" spans="1:10" ht="13.5" customHeight="1">
      <c r="C599" s="857" t="str">
        <f>C567</f>
        <v>MUNICIPIO DE TUMACO</v>
      </c>
      <c r="D599" s="858"/>
      <c r="E599" s="859"/>
      <c r="F599" s="859"/>
      <c r="G599" s="592"/>
      <c r="H599" s="547"/>
      <c r="I599" s="548"/>
    </row>
    <row r="600" spans="1:10" ht="13.5" customHeight="1" thickBot="1">
      <c r="C600" s="593"/>
      <c r="D600" s="594"/>
      <c r="E600" s="595"/>
      <c r="F600" s="595"/>
      <c r="G600" s="596"/>
      <c r="H600" s="595"/>
      <c r="I600" s="597"/>
    </row>
    <row r="601" spans="1:10" ht="43.5" customHeight="1" thickBot="1">
      <c r="C601" s="860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601" s="861"/>
      <c r="E601" s="862"/>
      <c r="F601" s="862"/>
      <c r="G601" s="862"/>
      <c r="H601" s="862"/>
      <c r="I601" s="863"/>
    </row>
    <row r="602" spans="1:10" ht="13.5" customHeight="1">
      <c r="C602" s="901" t="str">
        <f>'PRES GEN'!D11</f>
        <v>SISTEMA SOLAR FOTOVOLTAICO OFF-GRID</v>
      </c>
      <c r="D602" s="902"/>
      <c r="E602" s="903"/>
      <c r="F602" s="903"/>
      <c r="G602" s="903"/>
      <c r="H602" s="903"/>
      <c r="I602" s="904"/>
    </row>
    <row r="603" spans="1:10" ht="14.25" customHeight="1">
      <c r="C603" s="732" t="s">
        <v>92</v>
      </c>
      <c r="D603" s="609"/>
      <c r="E603" s="905" t="str">
        <f>'PRES GEN'!D29</f>
        <v>Suministro e instalación de tomacorriente doble 2P+T NEMA 5-15R</v>
      </c>
      <c r="F603" s="906"/>
      <c r="G603" s="907"/>
      <c r="H603" s="911" t="s">
        <v>98</v>
      </c>
      <c r="I603" s="913" t="str">
        <f>'PRES GEN'!E29</f>
        <v>UND</v>
      </c>
    </row>
    <row r="604" spans="1:10" ht="33.75" customHeight="1">
      <c r="C604" s="533" t="str">
        <f>'PRES GEN'!C29</f>
        <v>2.18</v>
      </c>
      <c r="D604" s="733"/>
      <c r="E604" s="908"/>
      <c r="F604" s="909"/>
      <c r="G604" s="910"/>
      <c r="H604" s="912"/>
      <c r="I604" s="914"/>
    </row>
    <row r="605" spans="1:10" ht="13.5" customHeight="1">
      <c r="C605" s="556" t="s">
        <v>93</v>
      </c>
      <c r="D605" s="557"/>
      <c r="E605" s="558"/>
      <c r="F605" s="516"/>
      <c r="G605" s="559"/>
      <c r="H605" s="559"/>
      <c r="I605" s="560"/>
    </row>
    <row r="606" spans="1:10" ht="13.5" customHeight="1">
      <c r="C606" s="864" t="s">
        <v>85</v>
      </c>
      <c r="D606" s="865"/>
      <c r="E606" s="866"/>
      <c r="F606" s="720" t="s">
        <v>131</v>
      </c>
      <c r="G606" s="721" t="s">
        <v>280</v>
      </c>
      <c r="H606" s="721" t="s">
        <v>94</v>
      </c>
      <c r="I606" s="722" t="s">
        <v>105</v>
      </c>
    </row>
    <row r="607" spans="1:10" ht="13.5" customHeight="1">
      <c r="C607" s="885" t="str">
        <f>'LIST EQUIP'!D6</f>
        <v>Herramienta menor</v>
      </c>
      <c r="D607" s="886"/>
      <c r="E607" s="866"/>
      <c r="F607" s="528" t="s">
        <v>87</v>
      </c>
      <c r="G607" s="575"/>
      <c r="H607" s="575">
        <v>0.05</v>
      </c>
      <c r="I607" s="576">
        <f>H607*I625</f>
        <v>1023.2133184000003</v>
      </c>
    </row>
    <row r="608" spans="1:10" ht="13.5" customHeight="1">
      <c r="C608" s="514"/>
      <c r="D608" s="515"/>
      <c r="E608" s="516"/>
      <c r="F608" s="516"/>
      <c r="G608" s="559"/>
      <c r="H608" s="726" t="s">
        <v>61</v>
      </c>
      <c r="I608" s="572">
        <f>SUM(I607:I607)</f>
        <v>1023.2133184000003</v>
      </c>
    </row>
    <row r="609" spans="3:9" ht="13.5" customHeight="1">
      <c r="C609" s="556" t="s">
        <v>97</v>
      </c>
      <c r="D609" s="557"/>
      <c r="E609" s="558"/>
      <c r="F609" s="516"/>
      <c r="G609" s="559"/>
      <c r="H609" s="559"/>
      <c r="I609" s="560"/>
    </row>
    <row r="610" spans="3:9" ht="13.5" customHeight="1">
      <c r="C610" s="942" t="s">
        <v>85</v>
      </c>
      <c r="D610" s="943"/>
      <c r="E610" s="866"/>
      <c r="F610" s="642" t="s">
        <v>98</v>
      </c>
      <c r="G610" s="725" t="s">
        <v>4</v>
      </c>
      <c r="H610" s="725" t="s">
        <v>99</v>
      </c>
      <c r="I610" s="643" t="s">
        <v>100</v>
      </c>
    </row>
    <row r="611" spans="3:9" ht="13.5" customHeight="1">
      <c r="C611" s="934" t="s">
        <v>445</v>
      </c>
      <c r="D611" s="935"/>
      <c r="E611" s="936"/>
      <c r="F611" s="528" t="s">
        <v>87</v>
      </c>
      <c r="G611" s="745">
        <v>1</v>
      </c>
      <c r="H611" s="575">
        <f>VLOOKUP(C611,'EST MERCADO'!$D$7:$H$61,5,FALSE)</f>
        <v>12350</v>
      </c>
      <c r="I611" s="576">
        <f>G611*H611</f>
        <v>12350</v>
      </c>
    </row>
    <row r="612" spans="3:9" ht="13.5" customHeight="1">
      <c r="C612" s="934" t="s">
        <v>446</v>
      </c>
      <c r="D612" s="935"/>
      <c r="E612" s="936"/>
      <c r="F612" s="528" t="s">
        <v>87</v>
      </c>
      <c r="G612" s="745">
        <v>1</v>
      </c>
      <c r="H612" s="575">
        <f>VLOOKUP(C612,'EST MERCADO'!$D$7:$H$61,5,FALSE)</f>
        <v>5005</v>
      </c>
      <c r="I612" s="576">
        <f>G612*H612</f>
        <v>5005</v>
      </c>
    </row>
    <row r="613" spans="3:9" ht="13.5" customHeight="1">
      <c r="C613" s="934" t="s">
        <v>423</v>
      </c>
      <c r="D613" s="935"/>
      <c r="E613" s="936"/>
      <c r="F613" s="528" t="s">
        <v>87</v>
      </c>
      <c r="G613" s="745">
        <v>3</v>
      </c>
      <c r="H613" s="575">
        <f>VLOOKUP(C613,'EST MERCADO'!$D$7:$H$61,5,FALSE)</f>
        <v>900</v>
      </c>
      <c r="I613" s="576">
        <f>G613*H613</f>
        <v>2700</v>
      </c>
    </row>
    <row r="614" spans="3:9" ht="13.5" customHeight="1">
      <c r="C614" s="514"/>
      <c r="D614" s="515"/>
      <c r="E614" s="516"/>
      <c r="F614" s="516"/>
      <c r="G614" s="559"/>
      <c r="H614" s="723" t="s">
        <v>8</v>
      </c>
      <c r="I614" s="572">
        <f>SUM(I611:I613)</f>
        <v>20055</v>
      </c>
    </row>
    <row r="615" spans="3:9" ht="13.5" customHeight="1">
      <c r="C615" s="573" t="s">
        <v>101</v>
      </c>
      <c r="D615" s="557"/>
      <c r="E615" s="574"/>
      <c r="F615" s="516"/>
      <c r="G615" s="559"/>
      <c r="H615" s="559"/>
      <c r="I615" s="560"/>
    </row>
    <row r="616" spans="3:9" ht="13.5" customHeight="1">
      <c r="C616" s="641" t="s">
        <v>85</v>
      </c>
      <c r="D616" s="875" t="s">
        <v>102</v>
      </c>
      <c r="E616" s="876"/>
      <c r="F616" s="875" t="s">
        <v>103</v>
      </c>
      <c r="G616" s="876"/>
      <c r="H616" s="642" t="s">
        <v>104</v>
      </c>
      <c r="I616" s="643" t="s">
        <v>105</v>
      </c>
    </row>
    <row r="617" spans="3:9" ht="13.5" customHeight="1">
      <c r="C617" s="819" t="s">
        <v>125</v>
      </c>
      <c r="D617" s="873">
        <v>1</v>
      </c>
      <c r="E617" s="874"/>
      <c r="F617" s="867">
        <f>TRANS!F7</f>
        <v>214.2</v>
      </c>
      <c r="G617" s="868"/>
      <c r="H617" s="575">
        <f>TRANS!H7</f>
        <v>0.83</v>
      </c>
      <c r="I617" s="576">
        <f>+H617*F617*D617</f>
        <v>177.78599999999997</v>
      </c>
    </row>
    <row r="618" spans="3:9" ht="13.5" customHeight="1">
      <c r="C618" s="815" t="str">
        <f>TRANS!D8</f>
        <v>TRANSPORTE ESPECIAL</v>
      </c>
      <c r="D618" s="877">
        <v>1</v>
      </c>
      <c r="E618" s="878"/>
      <c r="F618" s="899">
        <f>TRANS!$F$8</f>
        <v>80.8</v>
      </c>
      <c r="G618" s="900"/>
      <c r="H618" s="645">
        <f>TRANS!$H$8</f>
        <v>2.4</v>
      </c>
      <c r="I618" s="646">
        <f>F618*H618*D618</f>
        <v>193.92</v>
      </c>
    </row>
    <row r="619" spans="3:9" ht="13.5" customHeight="1">
      <c r="C619" s="514"/>
      <c r="D619" s="515"/>
      <c r="E619" s="516"/>
      <c r="F619" s="516"/>
      <c r="G619" s="559"/>
      <c r="H619" s="726" t="s">
        <v>8</v>
      </c>
      <c r="I619" s="572">
        <f>SUM(I617:I618)</f>
        <v>371.70599999999996</v>
      </c>
    </row>
    <row r="620" spans="3:9" ht="13.5" customHeight="1">
      <c r="C620" s="556" t="s">
        <v>106</v>
      </c>
      <c r="D620" s="557"/>
      <c r="E620" s="558"/>
      <c r="F620" s="516"/>
      <c r="G620" s="559"/>
      <c r="H620" s="559"/>
      <c r="I620" s="560"/>
    </row>
    <row r="621" spans="3:9" ht="13.5" customHeight="1">
      <c r="C621" s="577" t="s">
        <v>107</v>
      </c>
      <c r="D621" s="578" t="s">
        <v>4</v>
      </c>
      <c r="E621" s="578" t="s">
        <v>108</v>
      </c>
      <c r="F621" s="578" t="s">
        <v>109</v>
      </c>
      <c r="G621" s="578" t="s">
        <v>110</v>
      </c>
      <c r="H621" s="578" t="s">
        <v>111</v>
      </c>
      <c r="I621" s="579" t="s">
        <v>112</v>
      </c>
    </row>
    <row r="622" spans="3:9" ht="15.95" customHeight="1">
      <c r="C622" s="735" t="s">
        <v>118</v>
      </c>
      <c r="D622" s="799">
        <v>1</v>
      </c>
      <c r="E622" s="582">
        <f>VLOOKUP(C622,'LIST M.O'!D3:I151,4,)*D622</f>
        <v>87545.25</v>
      </c>
      <c r="F622" s="744">
        <f>VLOOKUP(C622,'LIST M.O'!$D$9:$I$13,5,)</f>
        <v>1.8784000000000001</v>
      </c>
      <c r="G622" s="736">
        <f>E622*F622</f>
        <v>164444.9976</v>
      </c>
      <c r="H622" s="737">
        <v>15</v>
      </c>
      <c r="I622" s="584">
        <f>G622/H622</f>
        <v>10962.99984</v>
      </c>
    </row>
    <row r="623" spans="3:9" ht="13.5" customHeight="1">
      <c r="C623" s="523" t="s">
        <v>119</v>
      </c>
      <c r="D623" s="813">
        <v>1</v>
      </c>
      <c r="E623" s="582">
        <f>VLOOKUP(C623,'LIST M.O'!D4:I152,4,)*D623</f>
        <v>75872.55</v>
      </c>
      <c r="F623" s="744">
        <f>VLOOKUP(C623,'LIST M.O'!$D$9:$I$13,5,)</f>
        <v>1.8784000000000001</v>
      </c>
      <c r="G623" s="736">
        <f>E623*F623</f>
        <v>142518.99792000002</v>
      </c>
      <c r="H623" s="738">
        <v>15</v>
      </c>
      <c r="I623" s="589">
        <f>G623/H623</f>
        <v>9501.2665280000019</v>
      </c>
    </row>
    <row r="624" spans="3:9" ht="13.5" customHeight="1">
      <c r="C624" s="527"/>
      <c r="D624" s="814"/>
      <c r="E624" s="656"/>
      <c r="F624" s="739"/>
      <c r="G624" s="740"/>
      <c r="H624" s="741"/>
      <c r="I624" s="742"/>
    </row>
    <row r="625" spans="1:10" ht="13.5" customHeight="1">
      <c r="C625" s="514"/>
      <c r="D625" s="515"/>
      <c r="E625" s="516"/>
      <c r="F625" s="516"/>
      <c r="G625" s="559"/>
      <c r="H625" s="726" t="s">
        <v>8</v>
      </c>
      <c r="I625" s="572">
        <f>SUM(I622:I624)</f>
        <v>20464.266368000004</v>
      </c>
    </row>
    <row r="626" spans="1:10" ht="13.5" customHeight="1">
      <c r="C626" s="514"/>
      <c r="D626" s="515"/>
      <c r="E626" s="516"/>
      <c r="F626" s="516"/>
      <c r="G626" s="559"/>
      <c r="H626" s="559"/>
      <c r="I626" s="560"/>
    </row>
    <row r="627" spans="1:10" ht="18.600000000000001" customHeight="1" thickBot="1">
      <c r="C627" s="937"/>
      <c r="D627" s="938"/>
      <c r="E627" s="939"/>
      <c r="F627" s="940"/>
      <c r="G627" s="730" t="s">
        <v>113</v>
      </c>
      <c r="H627" s="731"/>
      <c r="I627" s="590">
        <f>ROUND(I614+I625+I608+I619,0)</f>
        <v>41914</v>
      </c>
      <c r="J627" s="509"/>
    </row>
    <row r="628" spans="1:10" ht="13.5" customHeight="1" thickBot="1">
      <c r="A628" s="509"/>
      <c r="B628" s="509"/>
      <c r="C628" s="509"/>
      <c r="D628" s="509"/>
      <c r="E628" s="509"/>
      <c r="F628" s="509"/>
      <c r="G628" s="509"/>
      <c r="H628" s="509"/>
      <c r="I628" s="509"/>
      <c r="J628" s="509"/>
    </row>
    <row r="629" spans="1:10" ht="13.5" customHeight="1">
      <c r="C629" s="853"/>
      <c r="D629" s="854"/>
      <c r="E629" s="855"/>
      <c r="F629" s="855"/>
      <c r="G629" s="591"/>
      <c r="H629" s="541"/>
      <c r="I629" s="542"/>
    </row>
    <row r="630" spans="1:10" ht="13.5" customHeight="1">
      <c r="C630" s="857" t="s">
        <v>88</v>
      </c>
      <c r="D630" s="858"/>
      <c r="E630" s="859"/>
      <c r="F630" s="859"/>
      <c r="G630" s="592"/>
      <c r="H630" s="547"/>
      <c r="I630" s="548"/>
    </row>
    <row r="631" spans="1:10" ht="13.5" customHeight="1">
      <c r="C631" s="857" t="s">
        <v>89</v>
      </c>
      <c r="D631" s="858"/>
      <c r="E631" s="859"/>
      <c r="F631" s="859"/>
      <c r="G631" s="915" t="s">
        <v>90</v>
      </c>
      <c r="H631" s="859"/>
      <c r="I631" s="916"/>
    </row>
    <row r="632" spans="1:10" ht="13.5" customHeight="1">
      <c r="C632" s="857" t="str">
        <f>C599</f>
        <v>MUNICIPIO DE TUMACO</v>
      </c>
      <c r="D632" s="858"/>
      <c r="E632" s="859"/>
      <c r="F632" s="859"/>
      <c r="G632" s="592"/>
      <c r="H632" s="547"/>
      <c r="I632" s="548"/>
    </row>
    <row r="633" spans="1:10" ht="13.5" customHeight="1" thickBot="1">
      <c r="C633" s="593"/>
      <c r="D633" s="594"/>
      <c r="E633" s="595"/>
      <c r="F633" s="595"/>
      <c r="G633" s="596"/>
      <c r="H633" s="595"/>
      <c r="I633" s="597"/>
    </row>
    <row r="634" spans="1:10" ht="52.5" customHeight="1" thickBot="1">
      <c r="C634" s="860" t="str">
        <f>C8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634" s="861"/>
      <c r="E634" s="862"/>
      <c r="F634" s="862"/>
      <c r="G634" s="862"/>
      <c r="H634" s="862"/>
      <c r="I634" s="863"/>
    </row>
    <row r="635" spans="1:10" ht="13.5" customHeight="1">
      <c r="C635" s="901" t="str">
        <f>'PRES GEN'!D11</f>
        <v>SISTEMA SOLAR FOTOVOLTAICO OFF-GRID</v>
      </c>
      <c r="D635" s="902"/>
      <c r="E635" s="903"/>
      <c r="F635" s="903"/>
      <c r="G635" s="903"/>
      <c r="H635" s="903"/>
      <c r="I635" s="904"/>
    </row>
    <row r="636" spans="1:10" ht="14.25" customHeight="1">
      <c r="C636" s="732" t="s">
        <v>92</v>
      </c>
      <c r="D636" s="609"/>
      <c r="E636" s="905" t="str">
        <f>'PRES GEN'!D30</f>
        <v>Suministro e instalación sistema de puesta a tierra para sistema fotovoltaico, incluye varilla CopperWeld 5/8"x2,4mt, accesorios para conexión, caja de inspección polimérica de 30cmx30cm, cable de cobre desnudo 1/0 AWG y componente para adecuación del terreno.</v>
      </c>
      <c r="F636" s="906"/>
      <c r="G636" s="907"/>
      <c r="H636" s="911" t="s">
        <v>98</v>
      </c>
      <c r="I636" s="913" t="str">
        <f>'PRES GEN'!E30</f>
        <v>UND</v>
      </c>
    </row>
    <row r="637" spans="1:10" ht="44.1" customHeight="1">
      <c r="C637" s="746" t="str">
        <f>'PRES GEN'!C30</f>
        <v>2.19</v>
      </c>
      <c r="D637" s="747"/>
      <c r="E637" s="908"/>
      <c r="F637" s="909"/>
      <c r="G637" s="910"/>
      <c r="H637" s="912"/>
      <c r="I637" s="914"/>
    </row>
    <row r="638" spans="1:10" ht="13.5" customHeight="1">
      <c r="C638" s="556" t="s">
        <v>93</v>
      </c>
      <c r="D638" s="557"/>
      <c r="E638" s="558"/>
      <c r="F638" s="516"/>
      <c r="G638" s="559"/>
      <c r="H638" s="559"/>
      <c r="I638" s="560"/>
    </row>
    <row r="639" spans="1:10" ht="13.5" customHeight="1">
      <c r="C639" s="864" t="s">
        <v>85</v>
      </c>
      <c r="D639" s="865"/>
      <c r="E639" s="866"/>
      <c r="F639" s="720" t="s">
        <v>131</v>
      </c>
      <c r="G639" s="721" t="s">
        <v>280</v>
      </c>
      <c r="H639" s="721" t="s">
        <v>94</v>
      </c>
      <c r="I639" s="722" t="s">
        <v>105</v>
      </c>
    </row>
    <row r="640" spans="1:10" ht="13.5" customHeight="1">
      <c r="C640" s="947" t="s">
        <v>114</v>
      </c>
      <c r="D640" s="948"/>
      <c r="E640" s="866"/>
      <c r="F640" s="665" t="s">
        <v>87</v>
      </c>
      <c r="G640" s="666"/>
      <c r="H640" s="666">
        <v>0.05</v>
      </c>
      <c r="I640" s="667">
        <f>H640*I660</f>
        <v>22474.149672000003</v>
      </c>
    </row>
    <row r="641" spans="3:9" ht="13.5" customHeight="1">
      <c r="C641" s="885"/>
      <c r="D641" s="886"/>
      <c r="E641" s="866"/>
      <c r="F641" s="729"/>
      <c r="G641" s="575"/>
      <c r="H641" s="575"/>
      <c r="I641" s="576"/>
    </row>
    <row r="642" spans="3:9" ht="13.5" customHeight="1">
      <c r="C642" s="514"/>
      <c r="D642" s="515"/>
      <c r="E642" s="516"/>
      <c r="F642" s="516"/>
      <c r="G642" s="559"/>
      <c r="H642" s="726" t="s">
        <v>61</v>
      </c>
      <c r="I642" s="572">
        <f>SUM(I640:I641)</f>
        <v>22474.149672000003</v>
      </c>
    </row>
    <row r="643" spans="3:9" ht="13.5" customHeight="1">
      <c r="C643" s="556" t="s">
        <v>97</v>
      </c>
      <c r="D643" s="557"/>
      <c r="E643" s="558"/>
      <c r="F643" s="516"/>
      <c r="G643" s="559"/>
      <c r="H643" s="559"/>
      <c r="I643" s="560"/>
    </row>
    <row r="644" spans="3:9" ht="13.5" customHeight="1">
      <c r="C644" s="942" t="s">
        <v>85</v>
      </c>
      <c r="D644" s="943"/>
      <c r="E644" s="866"/>
      <c r="F644" s="642" t="s">
        <v>98</v>
      </c>
      <c r="G644" s="725" t="s">
        <v>4</v>
      </c>
      <c r="H644" s="725" t="s">
        <v>99</v>
      </c>
      <c r="I644" s="643" t="s">
        <v>100</v>
      </c>
    </row>
    <row r="645" spans="3:9" ht="14.1" customHeight="1">
      <c r="C645" s="944" t="s">
        <v>134</v>
      </c>
      <c r="D645" s="893"/>
      <c r="E645" s="866"/>
      <c r="F645" s="528" t="s">
        <v>87</v>
      </c>
      <c r="G645" s="570">
        <v>1</v>
      </c>
      <c r="H645" s="570">
        <f>VLOOKUP(C645,'EST MERCADO'!$D$7:$H$61,5,FALSE)</f>
        <v>208550</v>
      </c>
      <c r="I645" s="563">
        <f>H645*G645</f>
        <v>208550</v>
      </c>
    </row>
    <row r="646" spans="3:9" ht="14.1" customHeight="1">
      <c r="C646" s="944" t="s">
        <v>135</v>
      </c>
      <c r="D646" s="893"/>
      <c r="E646" s="866"/>
      <c r="F646" s="528" t="s">
        <v>87</v>
      </c>
      <c r="G646" s="575">
        <v>1</v>
      </c>
      <c r="H646" s="570">
        <f>VLOOKUP(C646,'EST MERCADO'!$D$7:$H$61,5,FALSE)</f>
        <v>9440</v>
      </c>
      <c r="I646" s="563">
        <f>H646*G646</f>
        <v>9440</v>
      </c>
    </row>
    <row r="647" spans="3:9" ht="14.1" customHeight="1">
      <c r="C647" s="945" t="s">
        <v>136</v>
      </c>
      <c r="D647" s="946"/>
      <c r="E647" s="887"/>
      <c r="F647" s="528" t="s">
        <v>87</v>
      </c>
      <c r="G647" s="575">
        <v>1</v>
      </c>
      <c r="H647" s="570">
        <f>VLOOKUP(C647,'EST MERCADO'!$D$7:$H$61,5,FALSE)</f>
        <v>85500</v>
      </c>
      <c r="I647" s="563">
        <f>H647*G647</f>
        <v>85500</v>
      </c>
    </row>
    <row r="648" spans="3:9" ht="14.1" customHeight="1">
      <c r="C648" s="945" t="s">
        <v>489</v>
      </c>
      <c r="D648" s="946"/>
      <c r="E648" s="887"/>
      <c r="F648" s="528" t="s">
        <v>137</v>
      </c>
      <c r="G648" s="575">
        <v>27.43168204181228</v>
      </c>
      <c r="H648" s="570">
        <f>VLOOKUP(C648,'EST MERCADO'!$D$7:$H$61,5,FALSE)</f>
        <v>5150</v>
      </c>
      <c r="I648" s="563">
        <f>H648*G648</f>
        <v>141273.16251533324</v>
      </c>
    </row>
    <row r="649" spans="3:9" ht="14.1" customHeight="1">
      <c r="C649" s="944" t="s">
        <v>138</v>
      </c>
      <c r="D649" s="893"/>
      <c r="E649" s="866"/>
      <c r="F649" s="528" t="s">
        <v>139</v>
      </c>
      <c r="G649" s="570">
        <v>8</v>
      </c>
      <c r="H649" s="570">
        <f>VLOOKUP(C649,'EST MERCADO'!$D$7:$H$61,5,FALSE)</f>
        <v>37600</v>
      </c>
      <c r="I649" s="563">
        <f>H649*G649</f>
        <v>300800</v>
      </c>
    </row>
    <row r="650" spans="3:9" ht="13.5" customHeight="1">
      <c r="C650" s="514"/>
      <c r="D650" s="515"/>
      <c r="E650" s="516"/>
      <c r="F650" s="516"/>
      <c r="G650" s="559"/>
      <c r="H650" s="723" t="s">
        <v>8</v>
      </c>
      <c r="I650" s="572">
        <f>SUM(I645:I649)</f>
        <v>745563.16251533327</v>
      </c>
    </row>
    <row r="651" spans="3:9" ht="13.5" customHeight="1">
      <c r="C651" s="573" t="s">
        <v>101</v>
      </c>
      <c r="D651" s="557"/>
      <c r="E651" s="574"/>
      <c r="F651" s="516"/>
      <c r="G651" s="559"/>
      <c r="H651" s="559"/>
      <c r="I651" s="560"/>
    </row>
    <row r="652" spans="3:9" ht="13.5" customHeight="1">
      <c r="C652" s="641" t="s">
        <v>85</v>
      </c>
      <c r="D652" s="875" t="s">
        <v>102</v>
      </c>
      <c r="E652" s="876"/>
      <c r="F652" s="875" t="s">
        <v>103</v>
      </c>
      <c r="G652" s="876"/>
      <c r="H652" s="642" t="s">
        <v>104</v>
      </c>
      <c r="I652" s="643" t="s">
        <v>105</v>
      </c>
    </row>
    <row r="653" spans="3:9" ht="18.600000000000001" customHeight="1">
      <c r="C653" s="517" t="s">
        <v>125</v>
      </c>
      <c r="D653" s="873">
        <v>30</v>
      </c>
      <c r="E653" s="874"/>
      <c r="F653" s="867">
        <f>TRANS!F7</f>
        <v>214.2</v>
      </c>
      <c r="G653" s="868"/>
      <c r="H653" s="575">
        <f>TRANS!H7</f>
        <v>0.83</v>
      </c>
      <c r="I653" s="576">
        <f>F653*H653*D653</f>
        <v>5333.579999999999</v>
      </c>
    </row>
    <row r="654" spans="3:9" ht="13.5" customHeight="1">
      <c r="C654" s="815" t="str">
        <f>TRANS!D8</f>
        <v>TRANSPORTE ESPECIAL</v>
      </c>
      <c r="D654" s="877">
        <v>1</v>
      </c>
      <c r="E654" s="878"/>
      <c r="F654" s="899">
        <f>TRANS!$F$8</f>
        <v>80.8</v>
      </c>
      <c r="G654" s="900"/>
      <c r="H654" s="645">
        <f>TRANS!$H$8</f>
        <v>2.4</v>
      </c>
      <c r="I654" s="646">
        <f>F654*H654*D654</f>
        <v>193.92</v>
      </c>
    </row>
    <row r="655" spans="3:9" ht="13.5" customHeight="1">
      <c r="C655" s="514"/>
      <c r="D655" s="515"/>
      <c r="E655" s="516"/>
      <c r="F655" s="516"/>
      <c r="G655" s="559"/>
      <c r="H655" s="726" t="s">
        <v>8</v>
      </c>
      <c r="I655" s="572">
        <f>SUM(I653:I654)</f>
        <v>5527.4999999999991</v>
      </c>
    </row>
    <row r="656" spans="3:9" ht="13.5" customHeight="1">
      <c r="C656" s="556" t="s">
        <v>106</v>
      </c>
      <c r="D656" s="557"/>
      <c r="E656" s="558"/>
      <c r="F656" s="516"/>
      <c r="G656" s="559"/>
      <c r="H656" s="559"/>
      <c r="I656" s="560"/>
    </row>
    <row r="657" spans="3:10" ht="13.5" customHeight="1">
      <c r="C657" s="622" t="s">
        <v>107</v>
      </c>
      <c r="D657" s="613" t="s">
        <v>4</v>
      </c>
      <c r="E657" s="613" t="s">
        <v>108</v>
      </c>
      <c r="F657" s="613" t="s">
        <v>109</v>
      </c>
      <c r="G657" s="613" t="s">
        <v>110</v>
      </c>
      <c r="H657" s="613" t="s">
        <v>111</v>
      </c>
      <c r="I657" s="748" t="s">
        <v>112</v>
      </c>
    </row>
    <row r="658" spans="3:10" ht="13.5" customHeight="1">
      <c r="C658" s="555" t="s">
        <v>118</v>
      </c>
      <c r="D658" s="809">
        <v>1</v>
      </c>
      <c r="E658" s="621">
        <f>VLOOKUP(C658,'LIST M.O'!D3:I151,4,)*D658</f>
        <v>87545.25</v>
      </c>
      <c r="F658" s="511">
        <f>VLOOKUP(C658,'LIST M.O'!$D$9:$I$13,5,)</f>
        <v>1.8784000000000001</v>
      </c>
      <c r="G658" s="749">
        <f>F658*E658</f>
        <v>164444.9976</v>
      </c>
      <c r="H658" s="750">
        <v>1</v>
      </c>
      <c r="I658" s="751">
        <f>G658/H658</f>
        <v>164444.9976</v>
      </c>
    </row>
    <row r="659" spans="3:10" ht="13.5" customHeight="1">
      <c r="C659" s="555" t="s">
        <v>119</v>
      </c>
      <c r="D659" s="809">
        <v>2</v>
      </c>
      <c r="E659" s="621">
        <f>VLOOKUP(C659,'LIST M.O'!D4:I152,4,)*D659</f>
        <v>151745.1</v>
      </c>
      <c r="F659" s="511">
        <f>VLOOKUP(C659,'LIST M.O'!$D$9:$I$13,5,)</f>
        <v>1.8784000000000001</v>
      </c>
      <c r="G659" s="749">
        <f>F659*E659</f>
        <v>285037.99584000005</v>
      </c>
      <c r="H659" s="750">
        <v>1</v>
      </c>
      <c r="I659" s="751">
        <f>G659/H659</f>
        <v>285037.99584000005</v>
      </c>
    </row>
    <row r="660" spans="3:10" ht="13.5" customHeight="1">
      <c r="C660" s="514"/>
      <c r="D660" s="810"/>
      <c r="E660" s="516"/>
      <c r="F660" s="516"/>
      <c r="G660" s="559"/>
      <c r="H660" s="726" t="s">
        <v>8</v>
      </c>
      <c r="I660" s="572">
        <f>SUM(I658:I659)</f>
        <v>449482.99344000005</v>
      </c>
    </row>
    <row r="661" spans="3:10" ht="13.5" customHeight="1">
      <c r="C661" s="514"/>
      <c r="D661" s="515"/>
      <c r="E661" s="516"/>
      <c r="F661" s="516"/>
      <c r="G661" s="559"/>
      <c r="H661" s="559"/>
      <c r="I661" s="560"/>
    </row>
    <row r="662" spans="3:10" ht="13.5" customHeight="1" thickBot="1">
      <c r="C662" s="937"/>
      <c r="D662" s="938"/>
      <c r="E662" s="939"/>
      <c r="F662" s="940"/>
      <c r="G662" s="730" t="s">
        <v>113</v>
      </c>
      <c r="H662" s="731"/>
      <c r="I662" s="590">
        <f>ROUND(I650+I660+I642+I655,0)</f>
        <v>1223048</v>
      </c>
      <c r="J662" s="509"/>
    </row>
    <row r="663" spans="3:10" ht="15" customHeight="1">
      <c r="F663" s="508"/>
    </row>
    <row r="664" spans="3:10" ht="15" customHeight="1">
      <c r="F664" s="508"/>
    </row>
    <row r="665" spans="3:10" ht="15" customHeight="1">
      <c r="F665" s="508"/>
    </row>
  </sheetData>
  <mergeCells count="448">
    <mergeCell ref="F360:G360"/>
    <mergeCell ref="F359:G359"/>
    <mergeCell ref="C449:F449"/>
    <mergeCell ref="C452:F452"/>
    <mergeCell ref="C453:F453"/>
    <mergeCell ref="C454:F454"/>
    <mergeCell ref="G454:I454"/>
    <mergeCell ref="C372:F372"/>
    <mergeCell ref="C373:F373"/>
    <mergeCell ref="C374:F374"/>
    <mergeCell ref="G374:I374"/>
    <mergeCell ref="C375:F375"/>
    <mergeCell ref="C377:I377"/>
    <mergeCell ref="C378:I378"/>
    <mergeCell ref="E379:G380"/>
    <mergeCell ref="H379:H380"/>
    <mergeCell ref="I379:I380"/>
    <mergeCell ref="C383:E383"/>
    <mergeCell ref="C386:E386"/>
    <mergeCell ref="F361:G361"/>
    <mergeCell ref="D395:E395"/>
    <mergeCell ref="F395:G395"/>
    <mergeCell ref="D440:E440"/>
    <mergeCell ref="F440:G440"/>
    <mergeCell ref="C548:E548"/>
    <mergeCell ref="C562:F562"/>
    <mergeCell ref="C423:E423"/>
    <mergeCell ref="C424:E424"/>
    <mergeCell ref="C430:E430"/>
    <mergeCell ref="C431:E431"/>
    <mergeCell ref="C425:E425"/>
    <mergeCell ref="C426:E426"/>
    <mergeCell ref="C427:E427"/>
    <mergeCell ref="C428:E428"/>
    <mergeCell ref="C429:E429"/>
    <mergeCell ref="E538:G539"/>
    <mergeCell ref="C504:E504"/>
    <mergeCell ref="C507:E507"/>
    <mergeCell ref="C469:E469"/>
    <mergeCell ref="C476:E476"/>
    <mergeCell ref="C470:E470"/>
    <mergeCell ref="C474:E474"/>
    <mergeCell ref="C475:E475"/>
    <mergeCell ref="C471:E471"/>
    <mergeCell ref="C472:E472"/>
    <mergeCell ref="C473:E473"/>
    <mergeCell ref="F438:G438"/>
    <mergeCell ref="C455:F455"/>
    <mergeCell ref="H538:H539"/>
    <mergeCell ref="I538:I539"/>
    <mergeCell ref="C541:E541"/>
    <mergeCell ref="C542:E542"/>
    <mergeCell ref="C545:E545"/>
    <mergeCell ref="C528:F528"/>
    <mergeCell ref="C531:F531"/>
    <mergeCell ref="C532:F532"/>
    <mergeCell ref="C533:F533"/>
    <mergeCell ref="G533:I533"/>
    <mergeCell ref="C534:F534"/>
    <mergeCell ref="C536:I536"/>
    <mergeCell ref="C537:I537"/>
    <mergeCell ref="H459:H460"/>
    <mergeCell ref="I459:I460"/>
    <mergeCell ref="C462:E462"/>
    <mergeCell ref="C463:E463"/>
    <mergeCell ref="C464:E464"/>
    <mergeCell ref="C467:E467"/>
    <mergeCell ref="C468:E468"/>
    <mergeCell ref="C495:F495"/>
    <mergeCell ref="G495:I495"/>
    <mergeCell ref="D481:E481"/>
    <mergeCell ref="F481:G481"/>
    <mergeCell ref="E216:G217"/>
    <mergeCell ref="G408:I408"/>
    <mergeCell ref="C409:F409"/>
    <mergeCell ref="C411:I411"/>
    <mergeCell ref="C412:I412"/>
    <mergeCell ref="E413:G414"/>
    <mergeCell ref="H413:H414"/>
    <mergeCell ref="I413:I414"/>
    <mergeCell ref="F227:G227"/>
    <mergeCell ref="F228:G228"/>
    <mergeCell ref="F260:G260"/>
    <mergeCell ref="F261:G261"/>
    <mergeCell ref="C289:E289"/>
    <mergeCell ref="F323:G323"/>
    <mergeCell ref="F324:G324"/>
    <mergeCell ref="C353:E353"/>
    <mergeCell ref="C287:E287"/>
    <mergeCell ref="C288:E288"/>
    <mergeCell ref="C302:H302"/>
    <mergeCell ref="C304:F304"/>
    <mergeCell ref="C314:E314"/>
    <mergeCell ref="C315:E315"/>
    <mergeCell ref="C406:F406"/>
    <mergeCell ref="C407:F407"/>
    <mergeCell ref="H186:H187"/>
    <mergeCell ref="I186:I187"/>
    <mergeCell ref="C189:E189"/>
    <mergeCell ref="C190:E190"/>
    <mergeCell ref="C193:E193"/>
    <mergeCell ref="C162:E162"/>
    <mergeCell ref="C163:E163"/>
    <mergeCell ref="C164:E164"/>
    <mergeCell ref="C194:E194"/>
    <mergeCell ref="F167:G167"/>
    <mergeCell ref="F168:G168"/>
    <mergeCell ref="C177:H177"/>
    <mergeCell ref="C129:E129"/>
    <mergeCell ref="C130:E130"/>
    <mergeCell ref="C133:E133"/>
    <mergeCell ref="C134:E134"/>
    <mergeCell ref="C119:F119"/>
    <mergeCell ref="C120:F120"/>
    <mergeCell ref="C121:F121"/>
    <mergeCell ref="G121:I121"/>
    <mergeCell ref="C122:F122"/>
    <mergeCell ref="C124:I124"/>
    <mergeCell ref="C125:I125"/>
    <mergeCell ref="E126:G127"/>
    <mergeCell ref="H126:H127"/>
    <mergeCell ref="I126:I127"/>
    <mergeCell ref="F137:G137"/>
    <mergeCell ref="F138:G138"/>
    <mergeCell ref="C179:F179"/>
    <mergeCell ref="C180:F180"/>
    <mergeCell ref="C181:F181"/>
    <mergeCell ref="G181:I181"/>
    <mergeCell ref="C182:F182"/>
    <mergeCell ref="C184:I184"/>
    <mergeCell ref="C154:I154"/>
    <mergeCell ref="E155:G156"/>
    <mergeCell ref="H155:H156"/>
    <mergeCell ref="I155:I156"/>
    <mergeCell ref="C158:E158"/>
    <mergeCell ref="C159:E159"/>
    <mergeCell ref="F169:G169"/>
    <mergeCell ref="C598:F598"/>
    <mergeCell ref="G598:I598"/>
    <mergeCell ref="C599:F599"/>
    <mergeCell ref="C601:I601"/>
    <mergeCell ref="D10:G11"/>
    <mergeCell ref="C100:E100"/>
    <mergeCell ref="C101:E101"/>
    <mergeCell ref="C104:E104"/>
    <mergeCell ref="C105:E105"/>
    <mergeCell ref="F108:G108"/>
    <mergeCell ref="F109:G109"/>
    <mergeCell ref="C90:F90"/>
    <mergeCell ref="C91:F91"/>
    <mergeCell ref="C92:F92"/>
    <mergeCell ref="G92:I92"/>
    <mergeCell ref="C93:F93"/>
    <mergeCell ref="C95:I95"/>
    <mergeCell ref="C96:I96"/>
    <mergeCell ref="E97:G98"/>
    <mergeCell ref="H97:H98"/>
    <mergeCell ref="I97:I98"/>
    <mergeCell ref="C47:E47"/>
    <mergeCell ref="F50:G50"/>
    <mergeCell ref="F51:G51"/>
    <mergeCell ref="C354:E354"/>
    <mergeCell ref="C351:E351"/>
    <mergeCell ref="C352:E352"/>
    <mergeCell ref="C355:E355"/>
    <mergeCell ref="C370:F370"/>
    <mergeCell ref="F552:G552"/>
    <mergeCell ref="C564:F564"/>
    <mergeCell ref="C565:F565"/>
    <mergeCell ref="C417:E417"/>
    <mergeCell ref="C418:E418"/>
    <mergeCell ref="C421:E421"/>
    <mergeCell ref="C422:E422"/>
    <mergeCell ref="C432:E432"/>
    <mergeCell ref="C433:E433"/>
    <mergeCell ref="C434:E434"/>
    <mergeCell ref="C435:E435"/>
    <mergeCell ref="C408:F408"/>
    <mergeCell ref="C490:F490"/>
    <mergeCell ref="C493:F493"/>
    <mergeCell ref="C494:F494"/>
    <mergeCell ref="F479:G479"/>
    <mergeCell ref="F480:G480"/>
    <mergeCell ref="C458:I458"/>
    <mergeCell ref="E459:G460"/>
    <mergeCell ref="C319:E319"/>
    <mergeCell ref="C320:E320"/>
    <mergeCell ref="C629:F629"/>
    <mergeCell ref="C630:F630"/>
    <mergeCell ref="C332:H332"/>
    <mergeCell ref="C334:F334"/>
    <mergeCell ref="C335:F335"/>
    <mergeCell ref="C336:F336"/>
    <mergeCell ref="G336:I336"/>
    <mergeCell ref="C337:F337"/>
    <mergeCell ref="C339:I339"/>
    <mergeCell ref="C340:I340"/>
    <mergeCell ref="E341:G342"/>
    <mergeCell ref="H341:H342"/>
    <mergeCell ref="I341:I342"/>
    <mergeCell ref="C345:E345"/>
    <mergeCell ref="C348:E348"/>
    <mergeCell ref="C349:E349"/>
    <mergeCell ref="F517:G517"/>
    <mergeCell ref="F518:G518"/>
    <mergeCell ref="C546:E546"/>
    <mergeCell ref="C547:E547"/>
    <mergeCell ref="F551:G551"/>
    <mergeCell ref="C350:E350"/>
    <mergeCell ref="H279:H280"/>
    <mergeCell ref="I279:I280"/>
    <mergeCell ref="C282:E282"/>
    <mergeCell ref="C283:E283"/>
    <mergeCell ref="C284:E284"/>
    <mergeCell ref="F292:G292"/>
    <mergeCell ref="F293:G293"/>
    <mergeCell ref="H311:H312"/>
    <mergeCell ref="I311:I312"/>
    <mergeCell ref="C305:F305"/>
    <mergeCell ref="C306:F306"/>
    <mergeCell ref="G306:I306"/>
    <mergeCell ref="C307:F307"/>
    <mergeCell ref="C309:I309"/>
    <mergeCell ref="C310:I310"/>
    <mergeCell ref="E311:G312"/>
    <mergeCell ref="H246:H247"/>
    <mergeCell ref="I246:I247"/>
    <mergeCell ref="C240:F240"/>
    <mergeCell ref="C241:F241"/>
    <mergeCell ref="G241:I241"/>
    <mergeCell ref="C242:F242"/>
    <mergeCell ref="C244:I244"/>
    <mergeCell ref="C245:I245"/>
    <mergeCell ref="E246:G247"/>
    <mergeCell ref="H216:H217"/>
    <mergeCell ref="I216:I217"/>
    <mergeCell ref="C219:E219"/>
    <mergeCell ref="C220:E220"/>
    <mergeCell ref="C223:E223"/>
    <mergeCell ref="C224:E224"/>
    <mergeCell ref="C146:H146"/>
    <mergeCell ref="C209:F209"/>
    <mergeCell ref="C210:F210"/>
    <mergeCell ref="C211:F211"/>
    <mergeCell ref="G211:I211"/>
    <mergeCell ref="C212:F212"/>
    <mergeCell ref="C214:I214"/>
    <mergeCell ref="C215:I215"/>
    <mergeCell ref="F197:G197"/>
    <mergeCell ref="F198:G198"/>
    <mergeCell ref="C148:F148"/>
    <mergeCell ref="C149:F149"/>
    <mergeCell ref="C150:F150"/>
    <mergeCell ref="G150:I150"/>
    <mergeCell ref="C151:F151"/>
    <mergeCell ref="C153:I153"/>
    <mergeCell ref="C185:I185"/>
    <mergeCell ref="E186:G187"/>
    <mergeCell ref="F79:G79"/>
    <mergeCell ref="F80:G80"/>
    <mergeCell ref="C88:H88"/>
    <mergeCell ref="C73:E73"/>
    <mergeCell ref="C117:H117"/>
    <mergeCell ref="D109:E109"/>
    <mergeCell ref="D108:E108"/>
    <mergeCell ref="D80:E80"/>
    <mergeCell ref="D79:E79"/>
    <mergeCell ref="H39:H40"/>
    <mergeCell ref="I39:I40"/>
    <mergeCell ref="C42:E42"/>
    <mergeCell ref="C43:E43"/>
    <mergeCell ref="C46:E46"/>
    <mergeCell ref="D39:G40"/>
    <mergeCell ref="D51:E51"/>
    <mergeCell ref="D50:E50"/>
    <mergeCell ref="C71:E71"/>
    <mergeCell ref="C59:H59"/>
    <mergeCell ref="C61:F61"/>
    <mergeCell ref="H68:H69"/>
    <mergeCell ref="C64:F64"/>
    <mergeCell ref="C662:F662"/>
    <mergeCell ref="C3:F3"/>
    <mergeCell ref="C4:F4"/>
    <mergeCell ref="C5:F5"/>
    <mergeCell ref="G5:I5"/>
    <mergeCell ref="C6:F6"/>
    <mergeCell ref="C8:I8"/>
    <mergeCell ref="C9:I9"/>
    <mergeCell ref="H10:H11"/>
    <mergeCell ref="I10:I11"/>
    <mergeCell ref="C13:E13"/>
    <mergeCell ref="C14:E14"/>
    <mergeCell ref="C17:E17"/>
    <mergeCell ref="C18:E18"/>
    <mergeCell ref="C30:H30"/>
    <mergeCell ref="C32:F32"/>
    <mergeCell ref="C33:F33"/>
    <mergeCell ref="C34:F34"/>
    <mergeCell ref="G34:I34"/>
    <mergeCell ref="C35:F35"/>
    <mergeCell ref="I68:I69"/>
    <mergeCell ref="C62:F62"/>
    <mergeCell ref="C63:F63"/>
    <mergeCell ref="G63:I63"/>
    <mergeCell ref="I571:I572"/>
    <mergeCell ref="C574:E574"/>
    <mergeCell ref="C575:E575"/>
    <mergeCell ref="C649:E649"/>
    <mergeCell ref="C639:E639"/>
    <mergeCell ref="C632:F632"/>
    <mergeCell ref="C634:I634"/>
    <mergeCell ref="C635:I635"/>
    <mergeCell ref="E636:G637"/>
    <mergeCell ref="H636:H637"/>
    <mergeCell ref="I636:I637"/>
    <mergeCell ref="C645:E645"/>
    <mergeCell ref="C646:E646"/>
    <mergeCell ref="C647:E647"/>
    <mergeCell ref="C648:E648"/>
    <mergeCell ref="C640:E640"/>
    <mergeCell ref="C641:E641"/>
    <mergeCell ref="C644:E644"/>
    <mergeCell ref="C578:E578"/>
    <mergeCell ref="C579:E579"/>
    <mergeCell ref="C580:E580"/>
    <mergeCell ref="F583:G583"/>
    <mergeCell ref="C631:F631"/>
    <mergeCell ref="G631:I631"/>
    <mergeCell ref="D551:E551"/>
    <mergeCell ref="D584:E584"/>
    <mergeCell ref="D583:E583"/>
    <mergeCell ref="D617:E617"/>
    <mergeCell ref="D616:E616"/>
    <mergeCell ref="C387:E387"/>
    <mergeCell ref="C388:E388"/>
    <mergeCell ref="C602:I602"/>
    <mergeCell ref="E603:G604"/>
    <mergeCell ref="H603:H604"/>
    <mergeCell ref="I603:I604"/>
    <mergeCell ref="C606:E606"/>
    <mergeCell ref="C607:E607"/>
    <mergeCell ref="C610:E610"/>
    <mergeCell ref="C389:E389"/>
    <mergeCell ref="F393:G393"/>
    <mergeCell ref="F394:G394"/>
    <mergeCell ref="C404:F404"/>
    <mergeCell ref="H571:H572"/>
    <mergeCell ref="C566:F566"/>
    <mergeCell ref="G566:I566"/>
    <mergeCell ref="C567:F567"/>
    <mergeCell ref="C569:I569"/>
    <mergeCell ref="C570:I570"/>
    <mergeCell ref="D553:E553"/>
    <mergeCell ref="F553:G553"/>
    <mergeCell ref="D585:E585"/>
    <mergeCell ref="F585:G585"/>
    <mergeCell ref="D618:E618"/>
    <mergeCell ref="F618:G618"/>
    <mergeCell ref="D654:E654"/>
    <mergeCell ref="F654:G654"/>
    <mergeCell ref="D552:E552"/>
    <mergeCell ref="E571:G572"/>
    <mergeCell ref="F652:G652"/>
    <mergeCell ref="F653:G653"/>
    <mergeCell ref="D653:E653"/>
    <mergeCell ref="D652:E652"/>
    <mergeCell ref="C611:E611"/>
    <mergeCell ref="C613:E613"/>
    <mergeCell ref="F616:G616"/>
    <mergeCell ref="F617:G617"/>
    <mergeCell ref="C627:F627"/>
    <mergeCell ref="C612:E612"/>
    <mergeCell ref="F584:G584"/>
    <mergeCell ref="C594:F594"/>
    <mergeCell ref="C596:F596"/>
    <mergeCell ref="C597:F597"/>
    <mergeCell ref="F21:G21"/>
    <mergeCell ref="F22:G22"/>
    <mergeCell ref="D167:E167"/>
    <mergeCell ref="D169:E169"/>
    <mergeCell ref="D168:E168"/>
    <mergeCell ref="D262:E262"/>
    <mergeCell ref="F262:G262"/>
    <mergeCell ref="D294:E294"/>
    <mergeCell ref="F294:G294"/>
    <mergeCell ref="D198:E198"/>
    <mergeCell ref="D197:E197"/>
    <mergeCell ref="D228:E228"/>
    <mergeCell ref="D227:E227"/>
    <mergeCell ref="D261:E261"/>
    <mergeCell ref="D260:E260"/>
    <mergeCell ref="D292:E292"/>
    <mergeCell ref="D293:E293"/>
    <mergeCell ref="D138:E138"/>
    <mergeCell ref="D137:E137"/>
    <mergeCell ref="C66:I66"/>
    <mergeCell ref="C67:I67"/>
    <mergeCell ref="E68:G69"/>
    <mergeCell ref="C37:I37"/>
    <mergeCell ref="C38:I38"/>
    <mergeCell ref="C254:E254"/>
    <mergeCell ref="C256:E256"/>
    <mergeCell ref="C257:E257"/>
    <mergeCell ref="D519:E519"/>
    <mergeCell ref="F519:G519"/>
    <mergeCell ref="D518:E518"/>
    <mergeCell ref="D517:E517"/>
    <mergeCell ref="D480:E480"/>
    <mergeCell ref="D479:E479"/>
    <mergeCell ref="C496:F496"/>
    <mergeCell ref="C498:I498"/>
    <mergeCell ref="C499:I499"/>
    <mergeCell ref="E500:G501"/>
    <mergeCell ref="H500:H501"/>
    <mergeCell ref="I500:I501"/>
    <mergeCell ref="C503:E503"/>
    <mergeCell ref="C274:F274"/>
    <mergeCell ref="G274:I274"/>
    <mergeCell ref="C255:E255"/>
    <mergeCell ref="C316:E316"/>
    <mergeCell ref="C275:F275"/>
    <mergeCell ref="C277:I277"/>
    <mergeCell ref="C278:I278"/>
    <mergeCell ref="E279:G280"/>
    <mergeCell ref="C270:H270"/>
    <mergeCell ref="C272:F272"/>
    <mergeCell ref="C273:F273"/>
    <mergeCell ref="C457:I457"/>
    <mergeCell ref="C416:E416"/>
    <mergeCell ref="F439:G439"/>
    <mergeCell ref="D22:E22"/>
    <mergeCell ref="D21:E21"/>
    <mergeCell ref="D323:E323"/>
    <mergeCell ref="D324:E324"/>
    <mergeCell ref="D360:E360"/>
    <mergeCell ref="D359:E359"/>
    <mergeCell ref="D394:E394"/>
    <mergeCell ref="D393:E393"/>
    <mergeCell ref="D439:E439"/>
    <mergeCell ref="D438:E438"/>
    <mergeCell ref="D361:E361"/>
    <mergeCell ref="C72:E72"/>
    <mergeCell ref="C75:E75"/>
    <mergeCell ref="C76:E76"/>
    <mergeCell ref="C239:F239"/>
    <mergeCell ref="C249:E249"/>
    <mergeCell ref="C250:E250"/>
    <mergeCell ref="C253:E253"/>
  </mergeCells>
  <phoneticPr fontId="58" type="noConversion"/>
  <printOptions horizontalCentered="1"/>
  <pageMargins left="0.51181102362204722" right="0.51181102362204722" top="0.55118110236220474" bottom="0.55118110236220474" header="0" footer="0"/>
  <pageSetup scale="52" fitToHeight="0" orientation="portrait" r:id="rId1"/>
  <rowBreaks count="2" manualBreakCount="2">
    <brk id="60" min="1" max="8" man="1"/>
    <brk id="631" min="1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00B0F0"/>
    <pageSetUpPr fitToPage="1"/>
  </sheetPr>
  <dimension ref="A1:Z998"/>
  <sheetViews>
    <sheetView zoomScale="85" zoomScaleNormal="85" workbookViewId="0">
      <selection activeCell="J11" sqref="J11"/>
    </sheetView>
  </sheetViews>
  <sheetFormatPr baseColWidth="10" defaultColWidth="14.42578125" defaultRowHeight="15" customHeight="1"/>
  <cols>
    <col min="1" max="1" width="3.42578125" customWidth="1"/>
    <col min="2" max="2" width="2.42578125" customWidth="1"/>
    <col min="3" max="3" width="11.42578125" customWidth="1"/>
    <col min="4" max="4" width="34.42578125" customWidth="1"/>
    <col min="5" max="5" width="22.42578125" customWidth="1"/>
    <col min="6" max="6" width="21.42578125" customWidth="1"/>
    <col min="7" max="7" width="16" bestFit="1" customWidth="1"/>
    <col min="8" max="8" width="22.42578125" customWidth="1"/>
    <col min="9" max="9" width="23.140625" bestFit="1" customWidth="1"/>
    <col min="10" max="10" width="16.7109375" bestFit="1" customWidth="1"/>
    <col min="11" max="11" width="2.42578125" customWidth="1"/>
    <col min="12" max="12" width="20.140625" customWidth="1"/>
    <col min="13" max="13" width="16.42578125" bestFit="1" customWidth="1"/>
    <col min="14" max="14" width="17.28515625" bestFit="1" customWidth="1"/>
    <col min="15" max="15" width="17.42578125" customWidth="1"/>
    <col min="16" max="26" width="11.42578125" customWidth="1"/>
  </cols>
  <sheetData>
    <row r="1" spans="1:26" ht="13.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13.5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40.5" customHeight="1">
      <c r="A3" s="23"/>
      <c r="B3" s="23"/>
      <c r="C3" s="1030" t="str">
        <f>+'PRES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" s="1025"/>
      <c r="E3" s="1025"/>
      <c r="F3" s="1025"/>
      <c r="G3" s="1025"/>
      <c r="H3" s="1025"/>
      <c r="I3" s="1025"/>
      <c r="J3" s="1031"/>
      <c r="K3" s="23"/>
      <c r="L3" s="24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1.25" customHeight="1">
      <c r="A4" s="23"/>
      <c r="B4" s="23"/>
      <c r="C4" s="25"/>
      <c r="D4" s="26"/>
      <c r="E4" s="26"/>
      <c r="F4" s="26"/>
      <c r="G4" s="26"/>
      <c r="H4" s="26"/>
      <c r="I4" s="26"/>
      <c r="J4" s="27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ht="13.5" customHeight="1">
      <c r="A5" s="23"/>
      <c r="B5" s="23"/>
      <c r="C5" s="1032" t="s">
        <v>16</v>
      </c>
      <c r="D5" s="1025"/>
      <c r="E5" s="1025"/>
      <c r="F5" s="1025"/>
      <c r="G5" s="1025"/>
      <c r="H5" s="1025"/>
      <c r="I5" s="1025"/>
      <c r="J5" s="1031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21" customHeight="1">
      <c r="A6" s="23"/>
      <c r="B6" s="23"/>
      <c r="C6" s="28"/>
      <c r="D6" s="29"/>
      <c r="E6" s="29"/>
      <c r="F6" s="29"/>
      <c r="G6" s="29"/>
      <c r="H6" s="29"/>
      <c r="I6" s="29"/>
      <c r="J6" s="30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13.5" customHeight="1">
      <c r="A7" s="23"/>
      <c r="B7" s="23"/>
      <c r="C7" s="28"/>
      <c r="D7" s="29"/>
      <c r="E7" s="29"/>
      <c r="F7" s="29"/>
      <c r="G7" s="29"/>
      <c r="H7" s="1033" t="s">
        <v>17</v>
      </c>
      <c r="I7" s="1026"/>
      <c r="J7" s="31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31.5" customHeight="1">
      <c r="A8" s="23"/>
      <c r="B8" s="23"/>
      <c r="C8" s="1034" t="s">
        <v>18</v>
      </c>
      <c r="D8" s="1035"/>
      <c r="E8" s="1033">
        <f>+'PRES GEN'!H32</f>
        <v>67449015</v>
      </c>
      <c r="F8" s="1026"/>
      <c r="G8" s="32"/>
      <c r="H8" s="33" t="s">
        <v>19</v>
      </c>
      <c r="I8" s="34">
        <f>E8</f>
        <v>67449015</v>
      </c>
      <c r="J8" s="35">
        <f>I8/I12</f>
        <v>0.74978672436658866</v>
      </c>
      <c r="K8" s="23"/>
      <c r="L8" s="36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24" customHeight="1">
      <c r="A9" s="23"/>
      <c r="B9" s="23"/>
      <c r="C9" s="1036" t="s">
        <v>20</v>
      </c>
      <c r="D9" s="1037"/>
      <c r="E9" s="1038">
        <v>1</v>
      </c>
      <c r="F9" s="1039"/>
      <c r="G9" s="49" t="s">
        <v>21</v>
      </c>
      <c r="H9" s="37" t="s">
        <v>22</v>
      </c>
      <c r="I9" s="38">
        <f>SUM(F33,I20,G44)</f>
        <v>18461645.119116697</v>
      </c>
      <c r="J9" s="791">
        <f>I9/I8</f>
        <v>0.2737125978654647</v>
      </c>
      <c r="K9" s="39"/>
      <c r="L9" s="794"/>
      <c r="M9" s="36"/>
      <c r="N9" s="36">
        <f>H33+H44+J20</f>
        <v>0.27371259786546476</v>
      </c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27.75" customHeight="1">
      <c r="A10" s="23"/>
      <c r="B10" s="23"/>
      <c r="C10" s="40"/>
      <c r="D10" s="26"/>
      <c r="E10" s="26"/>
      <c r="F10" s="29"/>
      <c r="G10" s="41"/>
      <c r="H10" s="503" t="s">
        <v>23</v>
      </c>
      <c r="I10" s="504">
        <f>J10*I8</f>
        <v>2697960.6</v>
      </c>
      <c r="J10" s="792">
        <v>0.04</v>
      </c>
      <c r="K10" s="39"/>
      <c r="L10" s="794"/>
      <c r="M10" s="48"/>
      <c r="N10" s="36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24.75" customHeight="1" thickBot="1">
      <c r="A11" s="23"/>
      <c r="B11" s="23"/>
      <c r="C11" s="40"/>
      <c r="D11" s="26"/>
      <c r="E11" s="26"/>
      <c r="F11" s="29"/>
      <c r="G11" s="502" t="s">
        <v>15</v>
      </c>
      <c r="H11" s="505" t="s">
        <v>24</v>
      </c>
      <c r="I11" s="360">
        <f>J11*$I$8</f>
        <v>1348980.3</v>
      </c>
      <c r="J11" s="793">
        <v>0.02</v>
      </c>
      <c r="K11" s="39"/>
      <c r="L11" s="794"/>
      <c r="M11" s="23"/>
      <c r="N11" s="39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31.5" customHeight="1">
      <c r="A12" s="23"/>
      <c r="B12" s="23"/>
      <c r="C12" s="1040" t="s">
        <v>25</v>
      </c>
      <c r="D12" s="1041"/>
      <c r="E12" s="1042"/>
      <c r="F12" s="42"/>
      <c r="G12" s="43"/>
      <c r="H12" s="44" t="s">
        <v>26</v>
      </c>
      <c r="I12" s="362">
        <f>SUM(I8:I11)</f>
        <v>89957601.019116685</v>
      </c>
      <c r="J12" s="795">
        <f>J9+J10+J11</f>
        <v>0.3337125978654647</v>
      </c>
      <c r="K12" s="23"/>
      <c r="L12" s="783"/>
      <c r="M12" s="23"/>
      <c r="N12" s="24">
        <v>90000000</v>
      </c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30" customHeight="1">
      <c r="A13" s="23"/>
      <c r="B13" s="23"/>
      <c r="C13" s="1043" t="s">
        <v>27</v>
      </c>
      <c r="D13" s="1025"/>
      <c r="E13" s="1025"/>
      <c r="F13" s="1025"/>
      <c r="G13" s="1025"/>
      <c r="H13" s="1025"/>
      <c r="I13" s="1026"/>
      <c r="J13" s="45"/>
      <c r="K13" s="23"/>
      <c r="L13" s="36"/>
      <c r="M13" s="36"/>
      <c r="N13" s="24"/>
      <c r="O13" s="36"/>
      <c r="P13" s="36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47.45" customHeight="1">
      <c r="A14" s="23"/>
      <c r="B14" s="23"/>
      <c r="C14" s="46" t="s">
        <v>28</v>
      </c>
      <c r="D14" s="1044" t="s">
        <v>29</v>
      </c>
      <c r="E14" s="1044" t="s">
        <v>30</v>
      </c>
      <c r="F14" s="37" t="s">
        <v>31</v>
      </c>
      <c r="G14" s="37" t="s">
        <v>32</v>
      </c>
      <c r="H14" s="37" t="s">
        <v>33</v>
      </c>
      <c r="I14" s="37" t="s">
        <v>34</v>
      </c>
      <c r="J14" s="47" t="s">
        <v>34</v>
      </c>
      <c r="K14" s="23"/>
      <c r="L14" s="36"/>
      <c r="M14" s="36"/>
      <c r="N14" s="24"/>
      <c r="O14" s="36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32.25" customHeight="1">
      <c r="A15" s="23"/>
      <c r="B15" s="23"/>
      <c r="C15" s="46" t="s">
        <v>35</v>
      </c>
      <c r="D15" s="1045"/>
      <c r="E15" s="1045"/>
      <c r="F15" s="37" t="s">
        <v>36</v>
      </c>
      <c r="G15" s="37" t="s">
        <v>37</v>
      </c>
      <c r="H15" s="37" t="s">
        <v>38</v>
      </c>
      <c r="I15" s="37" t="s">
        <v>39</v>
      </c>
      <c r="J15" s="47" t="s">
        <v>40</v>
      </c>
      <c r="K15" s="23"/>
      <c r="L15" s="36"/>
      <c r="M15" s="36"/>
      <c r="N15" s="24"/>
      <c r="O15" s="36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24.75" customHeight="1">
      <c r="A16" s="23"/>
      <c r="B16" s="23"/>
      <c r="C16" s="1048" t="s">
        <v>41</v>
      </c>
      <c r="D16" s="1049"/>
      <c r="E16" s="1049"/>
      <c r="F16" s="1049"/>
      <c r="G16" s="1049"/>
      <c r="H16" s="1049"/>
      <c r="I16" s="1049"/>
      <c r="J16" s="1050"/>
      <c r="K16" s="23"/>
      <c r="L16" s="48"/>
      <c r="M16" s="23"/>
      <c r="N16" s="24"/>
      <c r="O16" s="36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24.75" hidden="1" customHeight="1">
      <c r="A17" s="23"/>
      <c r="B17" s="23"/>
      <c r="C17" s="355"/>
      <c r="D17" s="364"/>
      <c r="E17" s="482"/>
      <c r="F17" s="356"/>
      <c r="G17" s="381"/>
      <c r="H17" s="356"/>
      <c r="I17" s="357"/>
      <c r="J17" s="358"/>
      <c r="K17" s="23"/>
      <c r="L17" s="373"/>
      <c r="M17" s="36"/>
      <c r="N17" s="24"/>
      <c r="O17" s="36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30" customHeight="1">
      <c r="A18" s="23"/>
      <c r="B18" s="23"/>
      <c r="C18" s="355">
        <v>1</v>
      </c>
      <c r="D18" s="359" t="s">
        <v>232</v>
      </c>
      <c r="E18" s="482">
        <v>1</v>
      </c>
      <c r="F18" s="822">
        <v>0.5</v>
      </c>
      <c r="G18" s="381">
        <f>+SALARIOS!B11</f>
        <v>4377262.5</v>
      </c>
      <c r="H18" s="356">
        <f>'LIST M.O'!H11</f>
        <v>1.5948</v>
      </c>
      <c r="I18" s="360">
        <f>(C18*F18*G18*H18*$E$9)</f>
        <v>3490429.1175000002</v>
      </c>
      <c r="J18" s="361">
        <f>I18/$I$8</f>
        <v>5.1749148857103404E-2</v>
      </c>
      <c r="K18" s="23"/>
      <c r="L18" s="373"/>
      <c r="M18" s="36"/>
      <c r="N18" s="24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30" customHeight="1">
      <c r="A19" s="23"/>
      <c r="B19" s="23"/>
      <c r="C19" s="355">
        <v>1</v>
      </c>
      <c r="D19" s="359" t="str">
        <f>'LIST M.O'!D10</f>
        <v>Profesional SST - HSEQ</v>
      </c>
      <c r="E19" s="482">
        <f>+E18</f>
        <v>1</v>
      </c>
      <c r="F19" s="822">
        <v>0.5</v>
      </c>
      <c r="G19" s="381">
        <f>+SALARIOS!B11</f>
        <v>4377262.5</v>
      </c>
      <c r="H19" s="356">
        <f>'LIST M.O'!H10</f>
        <v>1.5948</v>
      </c>
      <c r="I19" s="360">
        <f>(C19*F19*G19*H19*$E$9)</f>
        <v>3490429.1175000002</v>
      </c>
      <c r="J19" s="361">
        <f>I19/$I$8</f>
        <v>5.1749148857103404E-2</v>
      </c>
      <c r="K19" s="23"/>
      <c r="L19" s="36"/>
      <c r="M19" s="36"/>
      <c r="N19" s="24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21" customHeight="1">
      <c r="A20" s="23"/>
      <c r="B20" s="23"/>
      <c r="C20" s="1051"/>
      <c r="D20" s="1052"/>
      <c r="E20" s="1052"/>
      <c r="F20" s="1052"/>
      <c r="G20" s="1052"/>
      <c r="H20" s="1053"/>
      <c r="I20" s="50">
        <f>SUM(I18:I19)</f>
        <v>6980858.2350000003</v>
      </c>
      <c r="J20" s="784">
        <f>SUM(J17:J19)</f>
        <v>0.10349829771420681</v>
      </c>
      <c r="K20" s="23"/>
      <c r="L20" s="51"/>
      <c r="M20" s="23"/>
      <c r="N20" s="52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21" customHeight="1">
      <c r="A21" s="23"/>
      <c r="B21" s="23"/>
      <c r="C21" s="53"/>
      <c r="D21" s="54"/>
      <c r="E21" s="54"/>
      <c r="F21" s="54"/>
      <c r="G21" s="54"/>
      <c r="H21" s="54"/>
      <c r="I21" s="26"/>
      <c r="J21" s="55"/>
      <c r="K21" s="23"/>
      <c r="L21" s="24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3.5" customHeight="1">
      <c r="A22" s="23"/>
      <c r="B22" s="23"/>
      <c r="C22" s="1054" t="s">
        <v>277</v>
      </c>
      <c r="D22" s="840"/>
      <c r="E22" s="840"/>
      <c r="F22" s="840"/>
      <c r="G22" s="840"/>
      <c r="H22" s="841"/>
      <c r="I22" s="37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3.5" customHeight="1">
      <c r="A23" s="23"/>
      <c r="B23" s="23"/>
      <c r="C23" s="1055" t="s">
        <v>42</v>
      </c>
      <c r="D23" s="1056"/>
      <c r="E23" s="1058" t="s">
        <v>43</v>
      </c>
      <c r="F23" s="1059" t="s">
        <v>44</v>
      </c>
      <c r="G23" s="1056"/>
      <c r="H23" s="1061" t="s">
        <v>45</v>
      </c>
      <c r="I23" s="23"/>
      <c r="J23" s="56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3.5" customHeight="1">
      <c r="A24" s="23"/>
      <c r="B24" s="23"/>
      <c r="C24" s="1057"/>
      <c r="D24" s="1037"/>
      <c r="E24" s="1045"/>
      <c r="F24" s="1060"/>
      <c r="G24" s="1037"/>
      <c r="H24" s="1062"/>
      <c r="I24" s="23"/>
      <c r="J24" s="39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>
      <c r="A25" s="23"/>
      <c r="B25" s="23"/>
      <c r="C25" s="1063" t="s">
        <v>46</v>
      </c>
      <c r="D25" s="1026"/>
      <c r="E25" s="500">
        <v>0.02</v>
      </c>
      <c r="F25" s="1046">
        <f>E25*$N$12</f>
        <v>1800000</v>
      </c>
      <c r="G25" s="1026"/>
      <c r="H25" s="57">
        <f>F25/I8</f>
        <v>2.6686824114481138E-2</v>
      </c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>
      <c r="A26" s="23"/>
      <c r="B26" s="23"/>
      <c r="C26" s="1063" t="s">
        <v>47</v>
      </c>
      <c r="D26" s="1026"/>
      <c r="E26" s="500">
        <v>0.02</v>
      </c>
      <c r="F26" s="1046">
        <f>E26*$N$12</f>
        <v>1800000</v>
      </c>
      <c r="G26" s="1026"/>
      <c r="H26" s="57">
        <f>F26/I8</f>
        <v>2.6686824114481138E-2</v>
      </c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>
      <c r="A27" s="23"/>
      <c r="B27" s="23"/>
      <c r="C27" s="1063" t="s">
        <v>48</v>
      </c>
      <c r="D27" s="1026"/>
      <c r="E27" s="58">
        <v>5.0000000000000001E-3</v>
      </c>
      <c r="F27" s="1046">
        <f>E27*$N$12</f>
        <v>450000</v>
      </c>
      <c r="G27" s="1026"/>
      <c r="H27" s="59">
        <f>F27/$I$8</f>
        <v>6.6717060286202844E-3</v>
      </c>
      <c r="I27" s="36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>
      <c r="A28" s="23"/>
      <c r="B28" s="23"/>
      <c r="C28" s="1047" t="s">
        <v>219</v>
      </c>
      <c r="D28" s="1026"/>
      <c r="E28" s="58">
        <v>0.02</v>
      </c>
      <c r="F28" s="1046">
        <f>E28*$N$12</f>
        <v>1800000</v>
      </c>
      <c r="G28" s="1026"/>
      <c r="H28" s="59">
        <f>F28/$I$8</f>
        <v>2.6686824114481138E-2</v>
      </c>
      <c r="I28" s="36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>
      <c r="A29" s="23"/>
      <c r="B29" s="23"/>
      <c r="C29" s="1047" t="s">
        <v>288</v>
      </c>
      <c r="D29" s="1026"/>
      <c r="E29" s="58">
        <v>0.05</v>
      </c>
      <c r="F29" s="1046">
        <f>E29*$N$12</f>
        <v>4500000</v>
      </c>
      <c r="G29" s="1026"/>
      <c r="H29" s="59">
        <f>F29/$I$8</f>
        <v>6.6717060286202848E-2</v>
      </c>
      <c r="I29" s="36"/>
      <c r="J29" s="23"/>
      <c r="K29" s="36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>
      <c r="A30" s="23"/>
      <c r="B30" s="23"/>
      <c r="C30" s="1047"/>
      <c r="D30" s="1026"/>
      <c r="E30" s="58"/>
      <c r="F30" s="1046"/>
      <c r="G30" s="1026"/>
      <c r="H30" s="59"/>
      <c r="I30" s="36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>
      <c r="A31" s="23"/>
      <c r="B31" s="23"/>
      <c r="C31" s="1047"/>
      <c r="D31" s="1026"/>
      <c r="E31" s="322"/>
      <c r="F31" s="1046"/>
      <c r="G31" s="1026"/>
      <c r="H31" s="59"/>
      <c r="I31" s="36"/>
      <c r="J31" s="23"/>
      <c r="K31" s="23"/>
      <c r="L31" s="23"/>
      <c r="M31" s="36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>
      <c r="A32" s="23"/>
      <c r="B32" s="23"/>
      <c r="C32" s="1047"/>
      <c r="D32" s="1026"/>
      <c r="E32" s="322"/>
      <c r="F32" s="1046"/>
      <c r="G32" s="1026"/>
      <c r="H32" s="59"/>
      <c r="I32" s="36"/>
      <c r="J32" s="782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>
      <c r="A33" s="23"/>
      <c r="B33" s="23"/>
      <c r="C33" s="1047"/>
      <c r="D33" s="1026"/>
      <c r="E33" s="58"/>
      <c r="F33" s="1064">
        <f>SUM(F25:G32)</f>
        <v>10350000</v>
      </c>
      <c r="G33" s="1026"/>
      <c r="H33" s="60">
        <f>SUM(H25:H32)</f>
        <v>0.15344923865826654</v>
      </c>
      <c r="I33" s="36"/>
      <c r="J33" s="36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3.5" customHeight="1">
      <c r="A34" s="23"/>
      <c r="B34" s="23"/>
      <c r="C34" s="61"/>
      <c r="D34" s="62"/>
      <c r="E34" s="63"/>
      <c r="F34" s="29"/>
      <c r="G34" s="29"/>
      <c r="H34" s="64"/>
      <c r="I34" s="36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3.5" customHeight="1">
      <c r="A35" s="23"/>
      <c r="B35" s="23"/>
      <c r="C35" s="28"/>
      <c r="D35" s="29"/>
      <c r="E35" s="29"/>
      <c r="F35" s="65"/>
      <c r="G35" s="29"/>
      <c r="H35" s="29"/>
      <c r="I35" s="29"/>
      <c r="J35" s="29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25.5">
      <c r="A36" s="23"/>
      <c r="B36" s="23"/>
      <c r="C36" s="1043" t="s">
        <v>278</v>
      </c>
      <c r="D36" s="1026"/>
      <c r="E36" s="318" t="s">
        <v>4</v>
      </c>
      <c r="F36" s="318" t="s">
        <v>49</v>
      </c>
      <c r="G36" s="318" t="s">
        <v>6</v>
      </c>
      <c r="H36" s="318" t="s">
        <v>45</v>
      </c>
      <c r="I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7.100000000000001" customHeight="1">
      <c r="A37" s="23"/>
      <c r="B37" s="23"/>
      <c r="C37" s="1028" t="s">
        <v>228</v>
      </c>
      <c r="D37" s="1026"/>
      <c r="E37" s="49">
        <v>1</v>
      </c>
      <c r="F37" s="497">
        <f t="shared" ref="F37:F42" si="0">H37*I$8</f>
        <v>128153.12850000001</v>
      </c>
      <c r="G37" s="498">
        <f t="shared" ref="G37:G42" si="1">E37*F37</f>
        <v>128153.12850000001</v>
      </c>
      <c r="H37" s="66">
        <v>1.9E-3</v>
      </c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3.5" customHeight="1">
      <c r="A38" s="23"/>
      <c r="B38" s="23"/>
      <c r="C38" s="1028" t="s">
        <v>225</v>
      </c>
      <c r="D38" s="1026"/>
      <c r="E38" s="67">
        <v>1</v>
      </c>
      <c r="F38" s="497">
        <f t="shared" si="0"/>
        <v>124919.27161669932</v>
      </c>
      <c r="G38" s="498">
        <f t="shared" si="1"/>
        <v>124919.27161669932</v>
      </c>
      <c r="H38" s="66">
        <v>1.8520547945244171E-3</v>
      </c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7.100000000000001" customHeight="1">
      <c r="A39" s="23"/>
      <c r="B39" s="23"/>
      <c r="C39" s="1028" t="s">
        <v>226</v>
      </c>
      <c r="D39" s="1026"/>
      <c r="E39" s="49">
        <v>1</v>
      </c>
      <c r="F39" s="497">
        <f t="shared" si="0"/>
        <v>60704.113499999999</v>
      </c>
      <c r="G39" s="498">
        <f t="shared" si="1"/>
        <v>60704.113499999999</v>
      </c>
      <c r="H39" s="66">
        <v>8.9999999999999998E-4</v>
      </c>
      <c r="I39" s="36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3.5" customHeight="1">
      <c r="A40" s="23"/>
      <c r="B40" s="23"/>
      <c r="C40" s="1028" t="s">
        <v>227</v>
      </c>
      <c r="D40" s="1026"/>
      <c r="E40" s="67">
        <v>1</v>
      </c>
      <c r="F40" s="497">
        <f t="shared" si="0"/>
        <v>33724.5075</v>
      </c>
      <c r="G40" s="498">
        <f t="shared" si="1"/>
        <v>33724.5075</v>
      </c>
      <c r="H40" s="66">
        <v>5.0000000000000001E-4</v>
      </c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3.5" customHeight="1">
      <c r="A41" s="23"/>
      <c r="B41" s="23"/>
      <c r="C41" s="1028" t="s">
        <v>221</v>
      </c>
      <c r="D41" s="1026"/>
      <c r="E41" s="49">
        <v>1</v>
      </c>
      <c r="F41" s="497">
        <f t="shared" si="0"/>
        <v>188857.242</v>
      </c>
      <c r="G41" s="498">
        <f t="shared" si="1"/>
        <v>188857.242</v>
      </c>
      <c r="H41" s="66">
        <v>2.8E-3</v>
      </c>
      <c r="I41" s="23"/>
      <c r="J41" s="23"/>
      <c r="K41" s="23"/>
      <c r="L41" s="23"/>
      <c r="M41" s="68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3.5" customHeight="1">
      <c r="A42" s="23"/>
      <c r="B42" s="23"/>
      <c r="C42" s="1028" t="s">
        <v>220</v>
      </c>
      <c r="D42" s="1026"/>
      <c r="E42" s="49">
        <v>1</v>
      </c>
      <c r="F42" s="497">
        <f t="shared" si="0"/>
        <v>94428.620999999999</v>
      </c>
      <c r="G42" s="498">
        <f t="shared" si="1"/>
        <v>94428.620999999999</v>
      </c>
      <c r="H42" s="66">
        <v>1.4E-3</v>
      </c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3.5" customHeight="1">
      <c r="A43" s="23"/>
      <c r="B43" s="23"/>
      <c r="C43" s="1029" t="s">
        <v>291</v>
      </c>
      <c r="D43" s="1026"/>
      <c r="E43" s="67">
        <f>E9</f>
        <v>1</v>
      </c>
      <c r="F43" s="497">
        <v>500000</v>
      </c>
      <c r="G43" s="498">
        <f>+F43*E43</f>
        <v>500000</v>
      </c>
      <c r="H43" s="66">
        <f>+G43/I8</f>
        <v>7.4130066984669828E-3</v>
      </c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3.5" customHeight="1">
      <c r="A44" s="23"/>
      <c r="B44" s="23"/>
      <c r="G44" s="498">
        <f>SUM(G37:G43)</f>
        <v>1130786.8841166995</v>
      </c>
      <c r="H44" s="499">
        <f>SUM(H37:H43)</f>
        <v>1.6765061492991399E-2</v>
      </c>
      <c r="I44" s="23"/>
      <c r="J44" s="68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3.5" customHeight="1">
      <c r="A45" s="23"/>
      <c r="B45" s="23"/>
      <c r="C45" s="69"/>
      <c r="D45" s="69"/>
      <c r="E45" s="70"/>
      <c r="F45" s="71"/>
      <c r="G45" s="72"/>
      <c r="H45" s="73"/>
      <c r="I45" s="23"/>
      <c r="J45" s="68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3.5" customHeight="1">
      <c r="A46" s="23"/>
      <c r="B46" s="23"/>
      <c r="C46" s="1024" t="s">
        <v>50</v>
      </c>
      <c r="D46" s="1025"/>
      <c r="E46" s="1025"/>
      <c r="F46" s="1025"/>
      <c r="G46" s="1025"/>
      <c r="H46" s="1026"/>
      <c r="I46" s="23"/>
      <c r="J46" s="68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3.5" customHeight="1">
      <c r="A47" s="23"/>
      <c r="B47" s="23"/>
      <c r="C47" s="1027" t="s">
        <v>51</v>
      </c>
      <c r="D47" s="1025"/>
      <c r="E47" s="1025"/>
      <c r="F47" s="1025"/>
      <c r="G47" s="1026"/>
      <c r="H47" s="66">
        <f>J10</f>
        <v>0.04</v>
      </c>
      <c r="I47" s="23"/>
      <c r="J47" s="68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3.5" customHeight="1">
      <c r="A48" s="23"/>
      <c r="B48" s="23"/>
      <c r="C48" s="69"/>
      <c r="D48" s="69"/>
      <c r="E48" s="70"/>
      <c r="F48" s="71"/>
      <c r="G48" s="72"/>
      <c r="H48" s="73"/>
      <c r="I48" s="23"/>
      <c r="J48" s="68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3.5" customHeight="1">
      <c r="A49" s="23"/>
      <c r="B49" s="23"/>
      <c r="C49" s="1024" t="s">
        <v>52</v>
      </c>
      <c r="D49" s="1025"/>
      <c r="E49" s="1025"/>
      <c r="F49" s="1025"/>
      <c r="G49" s="1025"/>
      <c r="H49" s="1026"/>
      <c r="I49" s="23"/>
      <c r="J49" s="68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3.5" customHeight="1">
      <c r="A50" s="23"/>
      <c r="B50" s="23"/>
      <c r="C50" s="1027" t="s">
        <v>53</v>
      </c>
      <c r="D50" s="1025"/>
      <c r="E50" s="1025"/>
      <c r="F50" s="1025"/>
      <c r="G50" s="1026"/>
      <c r="H50" s="66">
        <f>J11</f>
        <v>0.02</v>
      </c>
      <c r="I50" s="23"/>
      <c r="J50" s="68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3.5" customHeight="1">
      <c r="A51" s="23"/>
      <c r="B51" s="23"/>
      <c r="C51" s="69"/>
      <c r="D51" s="69"/>
      <c r="E51" s="74"/>
      <c r="F51" s="71"/>
      <c r="G51" s="75"/>
      <c r="H51" s="76"/>
      <c r="I51" s="68"/>
      <c r="J51" s="68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3.5" customHeight="1">
      <c r="A52" s="23"/>
      <c r="B52" s="23"/>
      <c r="C52" s="69"/>
      <c r="D52" s="69"/>
      <c r="E52" s="366"/>
      <c r="F52" s="71"/>
      <c r="G52" s="75"/>
      <c r="H52" s="76"/>
      <c r="I52" s="23"/>
      <c r="J52" s="68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3.5" customHeight="1">
      <c r="A53" s="23"/>
      <c r="B53" s="23"/>
      <c r="C53" s="77"/>
      <c r="E53" s="29"/>
      <c r="F53" s="29"/>
      <c r="G53" s="476" t="s">
        <v>54</v>
      </c>
      <c r="H53" s="796">
        <f>J9</f>
        <v>0.2737125978654647</v>
      </c>
      <c r="I53" s="372"/>
      <c r="J53" s="71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3.5" customHeight="1">
      <c r="A54" s="23"/>
      <c r="B54" s="23"/>
      <c r="C54" s="77"/>
      <c r="F54" s="29"/>
      <c r="G54" s="78" t="s">
        <v>51</v>
      </c>
      <c r="H54" s="785">
        <f>H47</f>
        <v>0.04</v>
      </c>
      <c r="I54" s="23"/>
      <c r="J54" s="79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2.75" customHeight="1">
      <c r="A55" s="23"/>
      <c r="B55" s="23"/>
      <c r="C55" s="80"/>
      <c r="D55" s="29"/>
      <c r="E55" s="29"/>
      <c r="F55" s="29"/>
      <c r="G55" s="786" t="s">
        <v>53</v>
      </c>
      <c r="H55" s="787">
        <f>H50</f>
        <v>0.02</v>
      </c>
      <c r="I55" s="23"/>
      <c r="J55" s="81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3.5" customHeight="1" thickBot="1">
      <c r="A56" s="23"/>
      <c r="B56" s="23"/>
      <c r="C56" s="80"/>
      <c r="D56" s="23"/>
      <c r="F56" s="29"/>
      <c r="G56" s="788" t="s">
        <v>86</v>
      </c>
      <c r="H56" s="797">
        <f>SUM(H53:H55)</f>
        <v>0.3337125978654647</v>
      </c>
      <c r="I56" s="790"/>
      <c r="J56" s="29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3.5" customHeight="1">
      <c r="A57" s="23"/>
      <c r="B57" s="23"/>
      <c r="C57" s="23"/>
      <c r="D57" s="23"/>
      <c r="E57" s="23"/>
      <c r="F57" s="23"/>
      <c r="G57" s="23"/>
      <c r="H57" s="789"/>
      <c r="I57" s="23"/>
      <c r="J57" s="23"/>
      <c r="K57" s="23"/>
      <c r="L57" s="36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3.5" customHeight="1">
      <c r="A58" s="23"/>
      <c r="B58" s="23"/>
      <c r="C58" s="23"/>
      <c r="D58" s="8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3.5" customHeight="1">
      <c r="A59" s="23"/>
      <c r="B59" s="23"/>
      <c r="C59" s="23"/>
      <c r="D59" s="82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3.5" customHeight="1">
      <c r="A60" s="23"/>
      <c r="B60" s="23"/>
      <c r="C60" s="23"/>
      <c r="D60" s="82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3.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3.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3.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3.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3.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3.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3.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3.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3.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3.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3.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3.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3.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3.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3.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3.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3.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3.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3.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3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3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3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3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3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3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3.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3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3.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3.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3.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3.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3.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3.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3.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3.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3.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3.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3.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3.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3.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3.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3.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3.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3.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3.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3.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3.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3.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3.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3.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3.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3.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3.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3.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3.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3.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3.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3.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3.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3.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3.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3.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3.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3.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3.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3.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3.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3.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3.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3.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3.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3.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3.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3.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3.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3.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3.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3.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3.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3.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3.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3.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3.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3.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3.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3.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3.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3.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3.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3.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3.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3.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3.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3.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3.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3.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3.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3.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3.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3.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3.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3.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3.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3.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3.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3.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3.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3.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3.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3.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3.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3.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3.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3.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3.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3.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3.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3.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3.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3.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3.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3.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3.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3.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3.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3.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3.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3.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3.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3.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3.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3.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3.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3.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3.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3.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3.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3.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3.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3.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3.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3.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3.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3.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3.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3.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3.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3.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3.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3.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3.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3.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3.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3.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3.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3.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3.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3.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3.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3.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3.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3.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3.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3.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3.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3.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3.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3.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3.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3.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3.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3.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3.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3.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3.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3.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3.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3.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3.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3.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3.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3.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3.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3.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3.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3.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3.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3.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3.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3.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3.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3.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3.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3.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3.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3.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3.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3.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3.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3.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3.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3.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3.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3.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3.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3.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3.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3.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3.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3.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3.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3.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3.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3.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3.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3.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3.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3.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3.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3.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3.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3.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3.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3.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3.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3.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3.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3.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3.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3.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3.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3.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3.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3.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3.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3.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3.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3.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3.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3.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3.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3.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3.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3.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3.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3.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3.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3.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3.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3.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3.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3.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3.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3.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3.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3.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3.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3.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3.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3.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3.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3.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3.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3.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3.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3.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3.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3.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3.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3.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3.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3.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3.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3.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3.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3.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3.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3.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3.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3.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3.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3.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3.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3.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3.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3.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3.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3.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3.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3.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3.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3.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3.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3.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3.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3.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3.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3.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3.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3.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3.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3.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3.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3.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3.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3.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3.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3.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3.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3.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3.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3.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3.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3.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3.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3.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3.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3.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3.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3.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3.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3.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3.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3.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3.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3.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3.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3.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3.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3.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3.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3.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3.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3.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3.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3.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3.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3.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3.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3.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3.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3.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3.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3.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3.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3.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3.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3.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3.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3.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3.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3.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3.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3.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3.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3.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3.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3.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3.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3.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3.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3.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3.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3.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3.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3.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3.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3.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3.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3.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3.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3.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3.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3.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3.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3.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3.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3.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3.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3.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3.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3.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3.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3.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3.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3.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3.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3.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3.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3.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3.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3.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3.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3.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3.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3.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3.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3.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3.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3.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3.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3.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3.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3.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3.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3.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3.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3.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3.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3.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3.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3.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3.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3.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3.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3.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3.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3.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3.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3.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3.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3.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3.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3.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3.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3.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3.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3.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3.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3.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3.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3.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3.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3.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3.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3.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3.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3.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3.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3.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3.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3.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3.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3.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3.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3.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3.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3.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3.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3.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3.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3.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3.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3.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3.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3.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3.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3.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3.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3.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3.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3.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3.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3.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3.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3.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3.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3.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3.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3.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3.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3.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3.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3.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3.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3.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3.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3.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3.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3.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3.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3.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3.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3.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3.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3.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3.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3.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3.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3.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3.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3.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3.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3.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3.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3.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3.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3.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3.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3.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3.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3.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3.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3.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3.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3.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3.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3.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3.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3.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3.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3.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3.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3.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3.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3.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3.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3.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3.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3.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3.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3.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3.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3.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3.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3.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3.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3.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3.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3.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3.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3.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3.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3.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3.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3.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3.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3.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3.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3.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3.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3.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3.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3.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3.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3.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3.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3.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3.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3.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3.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3.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3.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3.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3.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3.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3.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3.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3.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3.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3.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3.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3.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3.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3.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3.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3.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3.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3.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3.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3.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3.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3.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3.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3.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3.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3.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3.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3.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3.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3.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3.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3.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3.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3.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3.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3.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3.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3.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3.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3.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3.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3.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3.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3.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3.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3.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3.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3.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3.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3.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3.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3.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3.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3.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3.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3.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3.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3.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3.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3.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3.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3.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3.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3.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3.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3.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3.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3.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3.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3.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3.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3.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3.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3.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3.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3.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3.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3.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3.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3.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3.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3.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3.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3.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3.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3.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3.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3.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3.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3.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3.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3.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3.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3.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3.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3.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3.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3.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3.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3.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3.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3.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3.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3.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3.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3.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3.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3.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3.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3.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3.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3.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3.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3.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3.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3.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3.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3.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3.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3.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3.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3.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3.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3.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3.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3.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3.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3.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3.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3.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3.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3.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3.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3.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3.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3.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3.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3.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3.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3.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3.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3.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3.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3.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3.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3.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3.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3.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3.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3.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3.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3.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3.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3.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3.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3.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3.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3.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3.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3.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3.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3.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3.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3.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3.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3.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3.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3.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3.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3.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3.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3.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3.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3.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3.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3.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3.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3.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3.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3.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3.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3.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3.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3.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3.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3.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3.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3.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3.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3.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3.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3.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3.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3.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3.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3.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3.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3.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3.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3.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3.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3.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3.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3.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3.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3.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3.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3.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3.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3.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3.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3.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3.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3.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3.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3.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3.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3.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3.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3.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3.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3.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3.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3.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3.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3.5" customHeight="1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3.5" customHeight="1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3.5" customHeight="1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3.5" customHeight="1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3.5" customHeight="1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3.5" customHeight="1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3.5" customHeight="1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3.5" customHeight="1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3.5" customHeight="1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3.5" customHeight="1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3.5" customHeight="1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3.5" customHeight="1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3.5" customHeight="1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3.5" customHeight="1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3.5" customHeight="1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3.5" customHeight="1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3.5" customHeight="1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3.5" customHeight="1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3.5" customHeight="1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3.5" customHeight="1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3.5" customHeight="1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3.5" customHeight="1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3.5" customHeight="1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3.5" customHeight="1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3.5" customHeight="1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3.5" customHeight="1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3.5" customHeight="1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3.5" customHeight="1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3.5" customHeight="1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3.5" customHeight="1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3.5" customHeight="1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3.5" customHeight="1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3.5" customHeight="1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3.5" customHeight="1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3.5" customHeight="1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3.5" customHeight="1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3.5" customHeight="1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3.5" customHeight="1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3.5" customHeight="1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3.5" customHeight="1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3.5" customHeight="1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3.5" customHeight="1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3.5" customHeight="1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3.5" customHeight="1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3.5" customHeight="1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3.5" customHeight="1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3.5" customHeight="1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3.5" customHeight="1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3.5" customHeight="1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3.5" customHeight="1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3.5" customHeight="1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3.5" customHeight="1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3.5" customHeight="1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3.5" customHeight="1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3.5" customHeight="1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3.5" customHeight="1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3.5" customHeight="1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3.5" customHeight="1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3.5" customHeight="1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3.5" customHeight="1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3.5" customHeight="1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3.5" customHeight="1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3.5" customHeight="1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3.5" customHeight="1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3.5" customHeight="1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3.5" customHeight="1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3.5" customHeight="1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3.5" customHeight="1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3.5" customHeight="1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3.5" customHeight="1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3.5" customHeight="1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3.5" customHeight="1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3.5" customHeight="1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3.5" customHeight="1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3.5" customHeight="1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3.5" customHeight="1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3.5" customHeight="1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3.5" customHeight="1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3.5" customHeight="1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3.5" customHeight="1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3.5" customHeight="1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3.5" customHeight="1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3.5" customHeight="1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3.5" customHeight="1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3.5" customHeight="1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3.5" customHeight="1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3.5" customHeight="1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3.5" customHeight="1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3.5" customHeight="1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3.5" customHeight="1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3.5" customHeight="1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3.5" customHeight="1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3.5" customHeight="1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3.5" customHeight="1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3.5" customHeight="1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3.5" customHeight="1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3.5" customHeight="1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3.5" customHeight="1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3.5" customHeight="1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3.5" customHeight="1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3.5" customHeight="1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3.5" customHeight="1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3.5" customHeight="1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3.5" customHeight="1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3.5" customHeight="1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3.5" customHeight="1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3.5" customHeight="1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3.5" customHeight="1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3.5" customHeight="1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3.5" customHeight="1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3.5" customHeight="1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3.5" customHeight="1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3.5" customHeight="1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3.5" customHeight="1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3.5" customHeight="1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3.5" customHeight="1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3.5" customHeight="1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3.5" customHeight="1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3.5" customHeight="1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3.5" customHeight="1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3.5" customHeight="1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3.5" customHeight="1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3.5" customHeight="1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3.5" customHeight="1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3.5" customHeight="1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3.5" customHeight="1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3.5" customHeight="1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3.5" customHeight="1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3.5" customHeight="1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3.5" customHeight="1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3.5" customHeight="1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3.5" customHeight="1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3.5" customHeight="1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3.5" customHeight="1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3.5" customHeight="1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3.5" customHeight="1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3.5" customHeight="1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3.5" customHeight="1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3.5" customHeight="1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3.5" customHeight="1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3.5" customHeight="1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3.5" customHeight="1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3.5" customHeight="1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3.5" customHeight="1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3.5" customHeight="1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3.5" customHeight="1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3.5" customHeight="1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3.5" customHeight="1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3.5" customHeight="1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3.5" customHeight="1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3.5" customHeight="1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3.5" customHeight="1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3.5" customHeight="1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3.5" customHeight="1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3.5" customHeight="1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3.5" customHeight="1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3.5" customHeight="1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3.5" customHeight="1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3.5" customHeight="1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3.5" customHeight="1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3.5" customHeight="1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3.5" customHeight="1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</sheetData>
  <mergeCells count="48">
    <mergeCell ref="C36:D36"/>
    <mergeCell ref="C39:D39"/>
    <mergeCell ref="C37:D37"/>
    <mergeCell ref="C42:D42"/>
    <mergeCell ref="F32:G32"/>
    <mergeCell ref="F33:G33"/>
    <mergeCell ref="F27:G27"/>
    <mergeCell ref="C29:D29"/>
    <mergeCell ref="F29:G29"/>
    <mergeCell ref="C30:D30"/>
    <mergeCell ref="F30:G30"/>
    <mergeCell ref="C28:D28"/>
    <mergeCell ref="F28:G28"/>
    <mergeCell ref="F31:G31"/>
    <mergeCell ref="C31:D31"/>
    <mergeCell ref="C32:D32"/>
    <mergeCell ref="C33:D33"/>
    <mergeCell ref="C16:J16"/>
    <mergeCell ref="C20:H20"/>
    <mergeCell ref="F25:G25"/>
    <mergeCell ref="F26:G26"/>
    <mergeCell ref="C22:H22"/>
    <mergeCell ref="C23:D24"/>
    <mergeCell ref="E23:E24"/>
    <mergeCell ref="F23:G24"/>
    <mergeCell ref="H23:H24"/>
    <mergeCell ref="C25:D25"/>
    <mergeCell ref="C26:D26"/>
    <mergeCell ref="C27:D27"/>
    <mergeCell ref="C9:D9"/>
    <mergeCell ref="E9:F9"/>
    <mergeCell ref="C12:E12"/>
    <mergeCell ref="C13:I13"/>
    <mergeCell ref="D14:D15"/>
    <mergeCell ref="E14:E15"/>
    <mergeCell ref="C3:J3"/>
    <mergeCell ref="C5:J5"/>
    <mergeCell ref="H7:I7"/>
    <mergeCell ref="C8:D8"/>
    <mergeCell ref="E8:F8"/>
    <mergeCell ref="C49:H49"/>
    <mergeCell ref="C50:G50"/>
    <mergeCell ref="C41:D41"/>
    <mergeCell ref="C40:D40"/>
    <mergeCell ref="C38:D38"/>
    <mergeCell ref="C43:D43"/>
    <mergeCell ref="C46:H46"/>
    <mergeCell ref="C47:G47"/>
  </mergeCells>
  <printOptions horizontalCentered="1"/>
  <pageMargins left="0.51181102362204722" right="0.51181102362204722" top="0.55118110236220474" bottom="0.55118110236220474" header="0" footer="0"/>
  <pageSetup scale="56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00B0F0"/>
    <pageSetUpPr fitToPage="1"/>
  </sheetPr>
  <dimension ref="A1:Z1000"/>
  <sheetViews>
    <sheetView workbookViewId="0">
      <selection activeCell="F14" activeCellId="1" sqref="F21 F14"/>
    </sheetView>
  </sheetViews>
  <sheetFormatPr baseColWidth="10" defaultColWidth="14.42578125" defaultRowHeight="15" customHeight="1"/>
  <cols>
    <col min="1" max="1" width="2.85546875" customWidth="1"/>
    <col min="2" max="2" width="3" customWidth="1"/>
    <col min="3" max="3" width="13.42578125" customWidth="1"/>
    <col min="4" max="5" width="25.42578125" customWidth="1"/>
    <col min="6" max="6" width="16.42578125" customWidth="1"/>
    <col min="7" max="7" width="16" customWidth="1"/>
    <col min="8" max="8" width="2.85546875" customWidth="1"/>
    <col min="9" max="26" width="11.42578125" customWidth="1"/>
  </cols>
  <sheetData>
    <row r="1" spans="1:26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>
      <c r="A2" s="10"/>
      <c r="B2" s="10"/>
      <c r="C2" s="62"/>
      <c r="D2" s="62"/>
      <c r="E2" s="62"/>
      <c r="F2" s="62"/>
      <c r="G2" s="62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>
      <c r="A3" s="10"/>
      <c r="B3" s="10"/>
      <c r="C3" s="1065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" s="1066"/>
      <c r="E3" s="1066"/>
      <c r="F3" s="1066"/>
      <c r="G3" s="1067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>
      <c r="A4" s="10"/>
      <c r="B4" s="10"/>
      <c r="C4" s="1068"/>
      <c r="D4" s="1069"/>
      <c r="E4" s="1069"/>
      <c r="F4" s="1069"/>
      <c r="G4" s="107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A5" s="10"/>
      <c r="B5" s="10"/>
      <c r="C5" s="1071"/>
      <c r="D5" s="1072"/>
      <c r="E5" s="1072"/>
      <c r="F5" s="1072"/>
      <c r="G5" s="1073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A6" s="10"/>
      <c r="B6" s="10"/>
      <c r="C6" s="83"/>
      <c r="D6" s="83"/>
      <c r="E6" s="83"/>
      <c r="F6" s="83"/>
      <c r="G6" s="83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A7" s="10"/>
      <c r="B7" s="10"/>
      <c r="C7" s="1074" t="s">
        <v>33</v>
      </c>
      <c r="D7" s="1025"/>
      <c r="E7" s="1025"/>
      <c r="F7" s="1025"/>
      <c r="G7" s="1026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>
      <c r="A8" s="10"/>
      <c r="B8" s="10"/>
      <c r="C8" s="84"/>
      <c r="D8" s="62"/>
      <c r="E8" s="62"/>
      <c r="F8" s="62"/>
      <c r="G8" s="62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>
      <c r="A9" s="10"/>
      <c r="B9" s="10"/>
      <c r="C9" s="85" t="s">
        <v>55</v>
      </c>
      <c r="D9" s="1075" t="s">
        <v>2</v>
      </c>
      <c r="E9" s="1076"/>
      <c r="F9" s="86" t="s">
        <v>56</v>
      </c>
      <c r="G9" s="87" t="s">
        <v>57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>
      <c r="A10" s="10"/>
      <c r="B10" s="10"/>
      <c r="C10" s="1077"/>
      <c r="D10" s="1078"/>
      <c r="E10" s="1078"/>
      <c r="F10" s="1078"/>
      <c r="G10" s="1079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>
      <c r="A11" s="10"/>
      <c r="B11" s="10"/>
      <c r="C11" s="88">
        <v>1</v>
      </c>
      <c r="D11" s="89" t="s">
        <v>58</v>
      </c>
      <c r="E11" s="89"/>
      <c r="F11" s="90"/>
      <c r="G11" s="91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>
      <c r="A12" s="10"/>
      <c r="B12" s="10"/>
      <c r="C12" s="92">
        <v>1.01</v>
      </c>
      <c r="D12" s="1080" t="s">
        <v>59</v>
      </c>
      <c r="E12" s="1026"/>
      <c r="F12" s="93">
        <v>100</v>
      </c>
      <c r="G12" s="94" t="s">
        <v>57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>
      <c r="A13" s="10"/>
      <c r="B13" s="10"/>
      <c r="C13" s="92">
        <v>1.02</v>
      </c>
      <c r="D13" s="1080" t="s">
        <v>60</v>
      </c>
      <c r="E13" s="1026"/>
      <c r="F13" s="93">
        <v>14.05</v>
      </c>
      <c r="G13" s="94" t="s">
        <v>57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>
      <c r="A14" s="10"/>
      <c r="B14" s="10"/>
      <c r="C14" s="1081" t="s">
        <v>61</v>
      </c>
      <c r="D14" s="1025"/>
      <c r="E14" s="1026"/>
      <c r="F14" s="95">
        <f>SUM(F12:F13)</f>
        <v>114.05</v>
      </c>
      <c r="G14" s="96" t="s">
        <v>57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>
      <c r="A15" s="10"/>
      <c r="B15" s="10"/>
      <c r="C15" s="1082"/>
      <c r="D15" s="1025"/>
      <c r="E15" s="1025"/>
      <c r="F15" s="1025"/>
      <c r="G15" s="1031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>
      <c r="A16" s="10"/>
      <c r="B16" s="10"/>
      <c r="C16" s="88">
        <v>2</v>
      </c>
      <c r="D16" s="89" t="s">
        <v>62</v>
      </c>
      <c r="E16" s="89"/>
      <c r="F16" s="90"/>
      <c r="G16" s="91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>
      <c r="A17" s="10"/>
      <c r="B17" s="10"/>
      <c r="C17" s="92">
        <v>2.0099999999999998</v>
      </c>
      <c r="D17" s="1080" t="s">
        <v>63</v>
      </c>
      <c r="E17" s="1026"/>
      <c r="F17" s="97">
        <v>8.33</v>
      </c>
      <c r="G17" s="94" t="s">
        <v>57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>
      <c r="A18" s="10"/>
      <c r="B18" s="10"/>
      <c r="C18" s="98">
        <f>+C17+0.01</f>
        <v>2.0199999999999996</v>
      </c>
      <c r="D18" s="1080" t="s">
        <v>64</v>
      </c>
      <c r="E18" s="1026"/>
      <c r="F18" s="97">
        <v>1</v>
      </c>
      <c r="G18" s="94" t="s">
        <v>57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>
      <c r="A19" s="10"/>
      <c r="B19" s="10"/>
      <c r="C19" s="98">
        <f>+C18+0.01</f>
        <v>2.0299999999999994</v>
      </c>
      <c r="D19" s="1080" t="s">
        <v>65</v>
      </c>
      <c r="E19" s="1026"/>
      <c r="F19" s="97">
        <v>8.33</v>
      </c>
      <c r="G19" s="94" t="s">
        <v>57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>
      <c r="A20" s="10"/>
      <c r="B20" s="10"/>
      <c r="C20" s="98">
        <f>+C19+0.01</f>
        <v>2.0399999999999991</v>
      </c>
      <c r="D20" s="1080" t="s">
        <v>66</v>
      </c>
      <c r="E20" s="1026"/>
      <c r="F20" s="97">
        <v>4.17</v>
      </c>
      <c r="G20" s="94" t="s">
        <v>57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customHeight="1">
      <c r="A21" s="10"/>
      <c r="B21" s="10"/>
      <c r="C21" s="1081" t="s">
        <v>61</v>
      </c>
      <c r="D21" s="1025"/>
      <c r="E21" s="1026"/>
      <c r="F21" s="95">
        <f>SUM(F17:F20)</f>
        <v>21.83</v>
      </c>
      <c r="G21" s="96" t="s">
        <v>57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>
      <c r="A22" s="10"/>
      <c r="B22" s="10"/>
      <c r="C22" s="1082"/>
      <c r="D22" s="1025"/>
      <c r="E22" s="1025"/>
      <c r="F22" s="1025"/>
      <c r="G22" s="1031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>
      <c r="A23" s="10"/>
      <c r="B23" s="10"/>
      <c r="C23" s="88">
        <v>3</v>
      </c>
      <c r="D23" s="89" t="s">
        <v>67</v>
      </c>
      <c r="E23" s="89"/>
      <c r="F23" s="90"/>
      <c r="G23" s="91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>
      <c r="A24" s="10"/>
      <c r="B24" s="10"/>
      <c r="C24" s="98">
        <v>3.01</v>
      </c>
      <c r="D24" s="1080" t="s">
        <v>68</v>
      </c>
      <c r="E24" s="1026"/>
      <c r="F24" s="97">
        <v>4</v>
      </c>
      <c r="G24" s="94" t="s">
        <v>57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>
      <c r="A25" s="10"/>
      <c r="B25" s="10"/>
      <c r="C25" s="98">
        <f>+C24+0.01</f>
        <v>3.0199999999999996</v>
      </c>
      <c r="D25" s="1080" t="s">
        <v>69</v>
      </c>
      <c r="E25" s="1026"/>
      <c r="F25" s="97">
        <v>2</v>
      </c>
      <c r="G25" s="94" t="s">
        <v>57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10"/>
      <c r="B26" s="10"/>
      <c r="C26" s="98">
        <v>3.03</v>
      </c>
      <c r="D26" s="1080" t="s">
        <v>70</v>
      </c>
      <c r="E26" s="1026"/>
      <c r="F26" s="97">
        <v>2.5</v>
      </c>
      <c r="G26" s="94" t="s">
        <v>57</v>
      </c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>
      <c r="A27" s="10"/>
      <c r="B27" s="10"/>
      <c r="C27" s="98">
        <v>3.04</v>
      </c>
      <c r="D27" s="1080" t="s">
        <v>71</v>
      </c>
      <c r="E27" s="1026"/>
      <c r="F27" s="97">
        <v>3</v>
      </c>
      <c r="G27" s="94" t="s">
        <v>57</v>
      </c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>
      <c r="A28" s="10"/>
      <c r="B28" s="10"/>
      <c r="C28" s="98">
        <v>3.05</v>
      </c>
      <c r="D28" s="1080" t="s">
        <v>72</v>
      </c>
      <c r="E28" s="1026"/>
      <c r="F28" s="97">
        <v>8.5</v>
      </c>
      <c r="G28" s="94" t="s">
        <v>57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>
      <c r="A29" s="10"/>
      <c r="B29" s="10"/>
      <c r="C29" s="98">
        <f>+C28+0.01</f>
        <v>3.0599999999999996</v>
      </c>
      <c r="D29" s="1080" t="s">
        <v>73</v>
      </c>
      <c r="E29" s="1026"/>
      <c r="F29" s="97">
        <v>12</v>
      </c>
      <c r="G29" s="94" t="s">
        <v>57</v>
      </c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10"/>
      <c r="B30" s="10"/>
      <c r="C30" s="98">
        <v>3.07</v>
      </c>
      <c r="D30" s="1080" t="s">
        <v>74</v>
      </c>
      <c r="E30" s="1026"/>
      <c r="F30" s="97">
        <v>6.96</v>
      </c>
      <c r="G30" s="94" t="s">
        <v>57</v>
      </c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>
      <c r="A31" s="10"/>
      <c r="B31" s="10"/>
      <c r="C31" s="1081" t="s">
        <v>61</v>
      </c>
      <c r="D31" s="1025"/>
      <c r="E31" s="1026"/>
      <c r="F31" s="95">
        <f>SUM(F24:F30)</f>
        <v>38.96</v>
      </c>
      <c r="G31" s="96" t="s">
        <v>57</v>
      </c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>
      <c r="A32" s="10"/>
      <c r="B32" s="10"/>
      <c r="C32" s="1082"/>
      <c r="D32" s="1025"/>
      <c r="E32" s="1025"/>
      <c r="F32" s="1025"/>
      <c r="G32" s="1031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>
      <c r="A33" s="10"/>
      <c r="B33" s="10"/>
      <c r="C33" s="88">
        <v>4</v>
      </c>
      <c r="D33" s="89" t="s">
        <v>75</v>
      </c>
      <c r="E33" s="89"/>
      <c r="F33" s="90"/>
      <c r="G33" s="91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>
      <c r="A34" s="10"/>
      <c r="B34" s="10"/>
      <c r="C34" s="98">
        <v>4.01</v>
      </c>
      <c r="D34" s="1080" t="s">
        <v>76</v>
      </c>
      <c r="E34" s="1026"/>
      <c r="F34" s="97">
        <v>13</v>
      </c>
      <c r="G34" s="94" t="s">
        <v>57</v>
      </c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>
      <c r="A35" s="10"/>
      <c r="B35" s="10"/>
      <c r="C35" s="98"/>
      <c r="D35" s="1080"/>
      <c r="E35" s="1026"/>
      <c r="F35" s="97"/>
      <c r="G35" s="94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>
      <c r="A36" s="10"/>
      <c r="B36" s="10"/>
      <c r="C36" s="1081" t="s">
        <v>61</v>
      </c>
      <c r="D36" s="1025"/>
      <c r="E36" s="1026"/>
      <c r="F36" s="99">
        <f>+F34</f>
        <v>13</v>
      </c>
      <c r="G36" s="94" t="s">
        <v>57</v>
      </c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>
      <c r="A37" s="10"/>
      <c r="B37" s="10"/>
      <c r="C37" s="100"/>
      <c r="D37" s="101"/>
      <c r="E37" s="101"/>
      <c r="F37" s="102"/>
      <c r="G37" s="103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>
      <c r="A38" s="10"/>
      <c r="B38" s="10"/>
      <c r="C38" s="1083" t="s">
        <v>33</v>
      </c>
      <c r="D38" s="1084"/>
      <c r="E38" s="1076"/>
      <c r="F38" s="104">
        <f>(F14+F21+F31+F36)/100</f>
        <v>1.8784000000000001</v>
      </c>
      <c r="G38" s="105" t="s">
        <v>57</v>
      </c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10"/>
      <c r="B39" s="10"/>
      <c r="C39" s="106"/>
      <c r="D39" s="106"/>
      <c r="E39" s="106"/>
      <c r="F39" s="107"/>
      <c r="G39" s="108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10"/>
      <c r="B40" s="10"/>
      <c r="C40" s="84"/>
      <c r="D40" s="84"/>
      <c r="E40" s="62"/>
      <c r="F40" s="62"/>
      <c r="G40" s="62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" customHeight="1">
      <c r="A41" s="10"/>
      <c r="B41" s="10"/>
      <c r="C41" s="1065" t="str">
        <f>+C3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41" s="1066"/>
      <c r="E41" s="1066"/>
      <c r="F41" s="1066"/>
      <c r="G41" s="1067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>
      <c r="A42" s="10"/>
      <c r="B42" s="10"/>
      <c r="C42" s="1068"/>
      <c r="D42" s="1069"/>
      <c r="E42" s="1069"/>
      <c r="F42" s="1069"/>
      <c r="G42" s="107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>
      <c r="A43" s="10"/>
      <c r="B43" s="10"/>
      <c r="C43" s="1071"/>
      <c r="D43" s="1072"/>
      <c r="E43" s="1072"/>
      <c r="F43" s="1072"/>
      <c r="G43" s="1073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>
      <c r="A44" s="10"/>
      <c r="B44" s="10"/>
      <c r="C44" s="1085"/>
      <c r="D44" s="1025"/>
      <c r="E44" s="1025"/>
      <c r="F44" s="1025"/>
      <c r="G44" s="1086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>
      <c r="A45" s="10"/>
      <c r="B45" s="10"/>
      <c r="C45" s="1087" t="s">
        <v>77</v>
      </c>
      <c r="D45" s="1025"/>
      <c r="E45" s="1025"/>
      <c r="F45" s="1025"/>
      <c r="G45" s="1026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>
      <c r="A46" s="10"/>
      <c r="B46" s="10"/>
      <c r="C46" s="84"/>
      <c r="D46" s="62"/>
      <c r="E46" s="62"/>
      <c r="F46" s="62"/>
      <c r="G46" s="62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10"/>
      <c r="B47" s="10"/>
      <c r="C47" s="85" t="s">
        <v>55</v>
      </c>
      <c r="D47" s="1075" t="s">
        <v>2</v>
      </c>
      <c r="E47" s="1076"/>
      <c r="F47" s="86" t="s">
        <v>56</v>
      </c>
      <c r="G47" s="87" t="s">
        <v>57</v>
      </c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10"/>
      <c r="B48" s="10"/>
      <c r="C48" s="109"/>
      <c r="D48" s="62"/>
      <c r="E48" s="62"/>
      <c r="F48" s="62"/>
      <c r="G48" s="1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10"/>
      <c r="B49" s="10"/>
      <c r="C49" s="88">
        <v>1</v>
      </c>
      <c r="D49" s="89" t="s">
        <v>58</v>
      </c>
      <c r="E49" s="89"/>
      <c r="F49" s="90"/>
      <c r="G49" s="91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10"/>
      <c r="B50" s="10"/>
      <c r="C50" s="92">
        <v>1.01</v>
      </c>
      <c r="D50" s="1080" t="s">
        <v>59</v>
      </c>
      <c r="E50" s="1026"/>
      <c r="F50" s="93">
        <v>100</v>
      </c>
      <c r="G50" s="94" t="s">
        <v>57</v>
      </c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10"/>
      <c r="B51" s="10"/>
      <c r="C51" s="1081" t="s">
        <v>61</v>
      </c>
      <c r="D51" s="1025"/>
      <c r="E51" s="1026"/>
      <c r="F51" s="95">
        <f>SUM(F50)</f>
        <v>100</v>
      </c>
      <c r="G51" s="96" t="s">
        <v>57</v>
      </c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>
      <c r="A52" s="10"/>
      <c r="B52" s="10"/>
      <c r="C52" s="1082"/>
      <c r="D52" s="1025"/>
      <c r="E52" s="1025"/>
      <c r="F52" s="1025"/>
      <c r="G52" s="1031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10"/>
      <c r="B53" s="10"/>
      <c r="C53" s="88">
        <v>2</v>
      </c>
      <c r="D53" s="89" t="s">
        <v>62</v>
      </c>
      <c r="E53" s="89"/>
      <c r="F53" s="90"/>
      <c r="G53" s="91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10"/>
      <c r="B54" s="10"/>
      <c r="C54" s="92">
        <v>2.0099999999999998</v>
      </c>
      <c r="D54" s="1080" t="s">
        <v>63</v>
      </c>
      <c r="E54" s="1026"/>
      <c r="F54" s="97">
        <v>8.33</v>
      </c>
      <c r="G54" s="94" t="s">
        <v>57</v>
      </c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>
      <c r="A55" s="10"/>
      <c r="B55" s="10"/>
      <c r="C55" s="98">
        <f>+C54+0.01</f>
        <v>2.0199999999999996</v>
      </c>
      <c r="D55" s="1080" t="s">
        <v>64</v>
      </c>
      <c r="E55" s="1026"/>
      <c r="F55" s="97">
        <v>1</v>
      </c>
      <c r="G55" s="94" t="s">
        <v>57</v>
      </c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>
      <c r="A56" s="10"/>
      <c r="B56" s="10"/>
      <c r="C56" s="98">
        <f>+C55+0.01</f>
        <v>2.0299999999999994</v>
      </c>
      <c r="D56" s="1080" t="s">
        <v>65</v>
      </c>
      <c r="E56" s="1026"/>
      <c r="F56" s="97">
        <v>8.33</v>
      </c>
      <c r="G56" s="94" t="s">
        <v>57</v>
      </c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>
      <c r="A57" s="10"/>
      <c r="B57" s="10"/>
      <c r="C57" s="98">
        <f>+C56+0.01</f>
        <v>2.0399999999999991</v>
      </c>
      <c r="D57" s="1080" t="s">
        <v>66</v>
      </c>
      <c r="E57" s="1026"/>
      <c r="F57" s="97">
        <v>4.17</v>
      </c>
      <c r="G57" s="94" t="s">
        <v>57</v>
      </c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>
      <c r="A58" s="10"/>
      <c r="B58" s="10"/>
      <c r="C58" s="1081" t="s">
        <v>61</v>
      </c>
      <c r="D58" s="1025"/>
      <c r="E58" s="1026"/>
      <c r="F58" s="95">
        <f>SUM(F54:F57)</f>
        <v>21.83</v>
      </c>
      <c r="G58" s="96" t="s">
        <v>57</v>
      </c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>
      <c r="A59" s="10"/>
      <c r="B59" s="10"/>
      <c r="C59" s="1082"/>
      <c r="D59" s="1025"/>
      <c r="E59" s="1025"/>
      <c r="F59" s="1025"/>
      <c r="G59" s="1031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>
      <c r="A60" s="10"/>
      <c r="B60" s="10"/>
      <c r="C60" s="88">
        <v>3</v>
      </c>
      <c r="D60" s="89" t="s">
        <v>67</v>
      </c>
      <c r="E60" s="89"/>
      <c r="F60" s="90"/>
      <c r="G60" s="91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>
      <c r="A61" s="10"/>
      <c r="B61" s="10"/>
      <c r="C61" s="98">
        <v>3.01</v>
      </c>
      <c r="D61" s="1080" t="s">
        <v>68</v>
      </c>
      <c r="E61" s="1026"/>
      <c r="F61" s="97">
        <v>4</v>
      </c>
      <c r="G61" s="94" t="s">
        <v>57</v>
      </c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10"/>
      <c r="B62" s="10"/>
      <c r="C62" s="98">
        <f t="shared" ref="C62:C67" si="0">+C61+0.01</f>
        <v>3.0199999999999996</v>
      </c>
      <c r="D62" s="1080" t="s">
        <v>69</v>
      </c>
      <c r="E62" s="1026"/>
      <c r="F62" s="97">
        <v>2</v>
      </c>
      <c r="G62" s="94" t="s">
        <v>57</v>
      </c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10"/>
      <c r="B63" s="10"/>
      <c r="C63" s="98">
        <f t="shared" si="0"/>
        <v>3.0299999999999994</v>
      </c>
      <c r="D63" s="1080" t="s">
        <v>70</v>
      </c>
      <c r="E63" s="1026"/>
      <c r="F63" s="97">
        <v>1.19</v>
      </c>
      <c r="G63" s="111" t="s">
        <v>57</v>
      </c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10"/>
      <c r="B64" s="10"/>
      <c r="C64" s="98">
        <f t="shared" si="0"/>
        <v>3.0399999999999991</v>
      </c>
      <c r="D64" s="1080" t="s">
        <v>71</v>
      </c>
      <c r="E64" s="1026"/>
      <c r="F64" s="97">
        <v>3</v>
      </c>
      <c r="G64" s="94" t="s">
        <v>57</v>
      </c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10"/>
      <c r="B65" s="10"/>
      <c r="C65" s="98">
        <f t="shared" si="0"/>
        <v>3.0499999999999989</v>
      </c>
      <c r="D65" s="1080" t="s">
        <v>72</v>
      </c>
      <c r="E65" s="1026"/>
      <c r="F65" s="97">
        <v>8.5</v>
      </c>
      <c r="G65" s="94" t="s">
        <v>57</v>
      </c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>
      <c r="A66" s="10"/>
      <c r="B66" s="10"/>
      <c r="C66" s="98">
        <f t="shared" si="0"/>
        <v>3.0599999999999987</v>
      </c>
      <c r="D66" s="1080" t="s">
        <v>73</v>
      </c>
      <c r="E66" s="1026"/>
      <c r="F66" s="97">
        <v>12</v>
      </c>
      <c r="G66" s="94" t="s">
        <v>57</v>
      </c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10"/>
      <c r="B67" s="10"/>
      <c r="C67" s="98">
        <f t="shared" si="0"/>
        <v>3.0699999999999985</v>
      </c>
      <c r="D67" s="1080" t="s">
        <v>78</v>
      </c>
      <c r="E67" s="1026"/>
      <c r="F67" s="97">
        <v>6.96</v>
      </c>
      <c r="G67" s="94" t="s">
        <v>57</v>
      </c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10"/>
      <c r="B68" s="10"/>
      <c r="C68" s="1081" t="s">
        <v>61</v>
      </c>
      <c r="D68" s="1025"/>
      <c r="E68" s="1026"/>
      <c r="F68" s="95">
        <f>SUM(F61:F67)</f>
        <v>37.65</v>
      </c>
      <c r="G68" s="96" t="s">
        <v>57</v>
      </c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>
      <c r="A69" s="10"/>
      <c r="B69" s="10"/>
      <c r="C69" s="1082"/>
      <c r="D69" s="1025"/>
      <c r="E69" s="1025"/>
      <c r="F69" s="1025"/>
      <c r="G69" s="1031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 customHeight="1">
      <c r="A70" s="10"/>
      <c r="B70" s="10"/>
      <c r="C70" s="100"/>
      <c r="D70" s="101"/>
      <c r="E70" s="101"/>
      <c r="F70" s="102"/>
      <c r="G70" s="103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>
      <c r="A71" s="10"/>
      <c r="B71" s="10"/>
      <c r="C71" s="1083" t="s">
        <v>33</v>
      </c>
      <c r="D71" s="1084"/>
      <c r="E71" s="1076"/>
      <c r="F71" s="104">
        <f>(F51+F58+F68)/100</f>
        <v>1.5948</v>
      </c>
      <c r="G71" s="105" t="s">
        <v>57</v>
      </c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 customHeight="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 customHeight="1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 customHeight="1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 customHeight="1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 customHeight="1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 customHeight="1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 customHeight="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 customHeight="1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 customHeight="1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 customHeight="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 customHeight="1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 customHeight="1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 customHeight="1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 customHeight="1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 customHeight="1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 customHeight="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 customHeight="1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 customHeight="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 customHeight="1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 customHeight="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 customHeigh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 customHeight="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 customHeight="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 customHeight="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 customHeight="1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 customHeight="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 customHeight="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 customHeight="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 customHeigh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 customHeight="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 customHeigh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 customHeight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 customHeight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 customHeight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 customHeight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 customHeight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 customHeight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 customHeight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 customHeight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 customHeight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 customHeight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 customHeight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 customHeight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 customHeight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 customHeigh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 customHeight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 customHeigh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 customHeight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 customHeight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 customHeight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 customHeigh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 customHeight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 customHeigh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 customHeight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 customHeight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 customHeigh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 customHeight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 customHeight="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 customHeight="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 customHeight="1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 customHeight="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 customHeight="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 customHeight="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 customHeight="1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 customHeight="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 customHeight="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 customHeight="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 customHeight="1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 customHeight="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 customHeight="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 customHeight="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 customHeight="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 customHeight="1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 customHeight="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 customHeight="1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 customHeight="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 customHeigh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 customHeigh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 customHeigh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 customHeigh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 customHeigh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 customHeigh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 customHeigh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 customHeight="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 customHeight="1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 customHeight="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 customHeight="1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 customHeight="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 customHeight="1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 customHeight="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 customHeight="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 customHeight="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 customHeight="1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 customHeight="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 customHeight="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 customHeight="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 customHeight="1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 customHeight="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 customHeight="1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 customHeight="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 customHeight="1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 customHeight="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 customHeight="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 customHeight="1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 customHeight="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 customHeight="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 customHeight="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 customHeight="1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 customHeight="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 customHeight="1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 customHeight="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 customHeight="1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 customHeight="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 customHeight="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 customHeight="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 customHeight="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 customHeight="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 customHeight="1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 customHeight="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 customHeight="1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 customHeight="1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 customHeight="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 customHeight="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 customHeight="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 customHeight="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 customHeight="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 customHeight="1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 customHeight="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 customHeight="1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 customHeight="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 customHeight="1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 customHeight="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 customHeight="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 customHeight="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 customHeight="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 customHeight="1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 customHeight="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 customHeight="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 customHeight="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 customHeight="1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 customHeight="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 customHeight="1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 customHeight="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 customHeight="1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 customHeight="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 customHeight="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 customHeight="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 customHeight="1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 customHeight="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 customHeight="1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 customHeight="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 customHeight="1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 customHeight="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 customHeight="1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 customHeight="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 customHeight="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 customHeight="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 customHeight="1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 customHeight="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 customHeight="1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 customHeight="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 customHeight="1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 customHeight="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 customHeight="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 customHeight="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 customHeight="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 customHeight="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 customHeight="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 customHeight="1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 customHeight="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 customHeight="1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 customHeight="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 customHeight="1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 customHeight="1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 customHeight="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 customHeight="1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 customHeight="1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 customHeight="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 customHeight="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 customHeight="1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 customHeight="1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 customHeight="1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 customHeight="1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 customHeight="1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 customHeight="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 customHeight="1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 customHeight="1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 customHeight="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 customHeight="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 customHeight="1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 customHeight="1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 customHeight="1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 customHeight="1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 customHeight="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 customHeight="1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 customHeight="1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 customHeight="1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 customHeight="1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 customHeight="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 customHeight="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 customHeight="1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 customHeight="1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 customHeight="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 customHeight="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 customHeight="1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 customHeight="1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 customHeight="1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 customHeight="1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 customHeight="1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 customHeight="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 customHeight="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 customHeight="1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 customHeight="1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 customHeight="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 customHeight="1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 customHeight="1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 customHeight="1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 customHeight="1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 customHeight="1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 customHeight="1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 customHeight="1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 customHeight="1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 customHeight="1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 customHeight="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 customHeight="1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 customHeight="1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 customHeight="1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 customHeight="1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 customHeight="1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 customHeight="1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 customHeight="1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 customHeight="1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 customHeight="1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 customHeight="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 customHeight="1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 customHeight="1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 customHeight="1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 customHeight="1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 customHeight="1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 customHeight="1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 customHeight="1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 customHeight="1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 customHeight="1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 customHeight="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 customHeight="1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 customHeight="1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 customHeight="1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 customHeight="1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 customHeight="1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 customHeight="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 customHeight="1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 customHeight="1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 customHeight="1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 customHeight="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 customHeight="1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 customHeight="1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 customHeight="1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 customHeight="1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 customHeight="1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 customHeight="1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 customHeight="1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 customHeight="1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 customHeight="1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 customHeight="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 customHeight="1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 customHeight="1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 customHeight="1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 customHeight="1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 customHeight="1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 customHeight="1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 customHeight="1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 customHeight="1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 customHeight="1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 customHeight="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 customHeight="1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 customHeight="1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 customHeight="1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 customHeight="1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 customHeight="1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 customHeight="1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 customHeight="1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 customHeight="1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 customHeight="1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 customHeight="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 customHeight="1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 customHeight="1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 customHeight="1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 customHeight="1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 customHeight="1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 customHeight="1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 customHeight="1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 customHeight="1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 customHeight="1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 customHeight="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 customHeight="1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 customHeight="1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 customHeight="1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 customHeight="1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 customHeight="1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 customHeight="1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 customHeight="1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 customHeight="1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 customHeight="1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 customHeight="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 customHeight="1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 customHeight="1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 customHeight="1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 customHeight="1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 customHeight="1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 customHeight="1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 customHeight="1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 customHeight="1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 customHeight="1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 customHeight="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 customHeight="1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 customHeight="1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 customHeight="1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 customHeight="1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 customHeight="1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 customHeight="1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 customHeight="1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 customHeight="1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 customHeight="1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 customHeight="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 customHeight="1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 customHeight="1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 customHeight="1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 customHeight="1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 customHeight="1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 customHeight="1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 customHeight="1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 customHeight="1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 customHeight="1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 customHeight="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 customHeight="1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 customHeight="1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 customHeight="1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 customHeight="1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 customHeight="1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 customHeight="1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 customHeight="1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 customHeight="1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 customHeight="1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 customHeight="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 customHeight="1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 customHeight="1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 customHeight="1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 customHeight="1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 customHeight="1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 customHeight="1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 customHeight="1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 customHeight="1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 customHeight="1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 customHeight="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 customHeight="1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 customHeight="1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 customHeight="1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 customHeight="1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 customHeight="1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 customHeight="1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 customHeight="1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 customHeight="1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 customHeight="1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 customHeight="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 customHeight="1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 customHeight="1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 customHeight="1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 customHeight="1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 customHeight="1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 customHeight="1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 customHeight="1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 customHeight="1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 customHeight="1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 customHeight="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 customHeight="1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 customHeight="1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 customHeight="1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 customHeight="1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 customHeight="1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 customHeight="1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 customHeight="1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 customHeight="1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 customHeight="1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 customHeight="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 customHeight="1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 customHeight="1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 customHeight="1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 customHeight="1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 customHeight="1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 customHeight="1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 customHeight="1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 customHeight="1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 customHeight="1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 customHeight="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 customHeight="1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 customHeight="1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 customHeight="1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 customHeight="1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 customHeight="1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 customHeight="1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 customHeight="1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 customHeight="1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 customHeight="1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 customHeight="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 customHeight="1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 customHeight="1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 customHeight="1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 customHeight="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 customHeight="1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 customHeight="1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 customHeight="1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 customHeight="1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 customHeight="1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 customHeight="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 customHeight="1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 customHeight="1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 customHeight="1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 customHeight="1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 customHeight="1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 customHeight="1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 customHeight="1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 customHeight="1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 customHeight="1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 customHeight="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 customHeight="1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 customHeight="1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 customHeight="1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 customHeight="1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 customHeight="1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 customHeight="1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 customHeight="1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 customHeight="1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 customHeight="1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 customHeight="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 customHeight="1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 customHeight="1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 customHeight="1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 customHeight="1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 customHeight="1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 customHeight="1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 customHeight="1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 customHeight="1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 customHeight="1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 customHeight="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 customHeight="1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 customHeight="1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 customHeight="1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 customHeight="1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 customHeight="1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 customHeight="1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 customHeight="1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 customHeight="1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 customHeight="1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 customHeight="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 customHeight="1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 customHeight="1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 customHeight="1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 customHeight="1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 customHeight="1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 customHeight="1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 customHeight="1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 customHeight="1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 customHeight="1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 customHeight="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 customHeight="1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 customHeight="1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 customHeight="1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 customHeight="1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 customHeight="1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 customHeight="1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 customHeight="1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 customHeight="1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 customHeight="1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 customHeight="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 customHeight="1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 customHeight="1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 customHeight="1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 customHeight="1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 customHeight="1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 customHeight="1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 customHeight="1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 customHeight="1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 customHeight="1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 customHeight="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 customHeight="1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 customHeight="1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 customHeight="1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 customHeight="1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 customHeight="1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 customHeight="1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 customHeight="1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 customHeight="1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 customHeight="1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 customHeight="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 customHeight="1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 customHeight="1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 customHeight="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 customHeight="1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 customHeight="1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 customHeight="1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 customHeight="1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 customHeight="1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 customHeight="1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 customHeight="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 customHeight="1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 customHeight="1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 customHeight="1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 customHeight="1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 customHeight="1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 customHeight="1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 customHeight="1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 customHeight="1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 customHeight="1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 customHeight="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 customHeight="1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 customHeight="1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 customHeight="1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 customHeight="1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 customHeight="1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 customHeight="1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 customHeight="1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 customHeight="1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 customHeight="1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 customHeight="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 customHeight="1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 customHeight="1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 customHeight="1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 customHeight="1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 customHeight="1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 customHeight="1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 customHeight="1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 customHeight="1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 customHeight="1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 customHeight="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 customHeight="1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 customHeight="1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 customHeight="1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 customHeight="1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 customHeight="1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 customHeight="1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 customHeight="1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 customHeight="1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 customHeight="1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 customHeight="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 customHeight="1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 customHeight="1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 customHeight="1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 customHeight="1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 customHeight="1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 customHeight="1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 customHeight="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 customHeight="1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 customHeight="1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 customHeight="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 customHeight="1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 customHeight="1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 customHeight="1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 customHeight="1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 customHeight="1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 customHeight="1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 customHeight="1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 customHeight="1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 customHeight="1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 customHeight="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 customHeight="1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 customHeight="1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 customHeight="1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 customHeight="1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 customHeight="1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 customHeight="1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 customHeight="1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 customHeight="1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 customHeight="1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 customHeight="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 customHeight="1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 customHeight="1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 customHeight="1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 customHeight="1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 customHeight="1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 customHeight="1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 customHeight="1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 customHeight="1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 customHeight="1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 customHeight="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 customHeight="1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 customHeight="1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 customHeight="1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 customHeight="1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 customHeight="1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 customHeight="1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 customHeight="1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 customHeight="1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 customHeight="1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 customHeight="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 customHeight="1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 customHeight="1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 customHeight="1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 customHeight="1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 customHeight="1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 customHeight="1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 customHeight="1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 customHeight="1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 customHeight="1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 customHeight="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 customHeight="1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 customHeight="1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 customHeight="1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 customHeight="1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 customHeight="1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 customHeight="1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 customHeight="1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 customHeight="1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 customHeight="1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 customHeight="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 customHeight="1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 customHeight="1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 customHeight="1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 customHeight="1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 customHeight="1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 customHeight="1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 customHeight="1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 customHeight="1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 customHeight="1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 customHeight="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 customHeight="1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 customHeight="1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 customHeight="1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 customHeight="1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 customHeight="1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 customHeight="1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 customHeight="1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 customHeight="1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 customHeight="1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 customHeight="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 customHeight="1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 customHeight="1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 customHeight="1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 customHeight="1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 customHeight="1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 customHeight="1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 customHeight="1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 customHeight="1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 customHeight="1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 customHeight="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 customHeight="1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 customHeight="1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 customHeight="1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 customHeight="1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 customHeight="1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 customHeight="1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 customHeight="1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 customHeight="1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 customHeight="1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 customHeight="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 customHeight="1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 customHeight="1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 customHeight="1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 customHeight="1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 customHeight="1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 customHeight="1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 customHeight="1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 customHeight="1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 customHeight="1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 customHeight="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 customHeight="1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 customHeight="1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 customHeight="1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 customHeight="1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 customHeight="1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 customHeight="1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 customHeight="1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 customHeight="1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 customHeight="1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 customHeight="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 customHeight="1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 customHeight="1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 customHeight="1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 customHeight="1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 customHeight="1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 customHeight="1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 customHeight="1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 customHeight="1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 customHeight="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 customHeight="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 customHeight="1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 customHeight="1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 customHeight="1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 customHeight="1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 customHeight="1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 customHeight="1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 customHeight="1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 customHeight="1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 customHeight="1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 customHeight="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 customHeight="1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 customHeight="1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 customHeight="1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 customHeight="1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 customHeight="1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 customHeight="1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 customHeight="1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 customHeight="1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 customHeight="1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 customHeight="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 customHeight="1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 customHeight="1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 customHeight="1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 customHeight="1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 customHeight="1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 customHeight="1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 customHeight="1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 customHeight="1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 customHeight="1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 customHeight="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 customHeight="1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 customHeight="1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 customHeight="1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 customHeight="1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 customHeight="1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 customHeight="1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 customHeight="1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 customHeight="1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 customHeight="1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 customHeight="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 customHeight="1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 customHeight="1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 customHeight="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 customHeight="1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 customHeight="1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 customHeight="1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 customHeight="1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 customHeight="1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 customHeight="1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 customHeight="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 customHeight="1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 customHeight="1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 customHeight="1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 customHeight="1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 customHeight="1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 customHeight="1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 customHeight="1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 customHeight="1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 customHeight="1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 customHeight="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 customHeight="1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 customHeight="1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 customHeight="1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 customHeight="1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 customHeight="1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 customHeight="1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 customHeight="1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 customHeight="1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 customHeight="1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 customHeight="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 customHeight="1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 customHeight="1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 customHeight="1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 customHeight="1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 customHeight="1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 customHeight="1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 customHeight="1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 customHeight="1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 customHeight="1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 customHeight="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 customHeight="1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 customHeight="1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 customHeight="1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 customHeight="1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 customHeight="1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 customHeight="1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 customHeight="1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 customHeight="1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 customHeight="1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 customHeight="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 customHeight="1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 customHeight="1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 customHeight="1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 customHeight="1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 customHeight="1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 customHeight="1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 customHeight="1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 customHeight="1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 customHeight="1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 customHeight="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 customHeight="1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 customHeight="1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 customHeight="1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 customHeight="1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 customHeight="1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 customHeight="1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 customHeight="1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 customHeight="1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 customHeight="1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50">
    <mergeCell ref="D66:E66"/>
    <mergeCell ref="D67:E67"/>
    <mergeCell ref="C68:E68"/>
    <mergeCell ref="C69:G69"/>
    <mergeCell ref="C71:E71"/>
    <mergeCell ref="C52:G52"/>
    <mergeCell ref="D54:E54"/>
    <mergeCell ref="D55:E55"/>
    <mergeCell ref="D56:E56"/>
    <mergeCell ref="D65:E65"/>
    <mergeCell ref="D57:E57"/>
    <mergeCell ref="C58:E58"/>
    <mergeCell ref="C59:G59"/>
    <mergeCell ref="D61:E61"/>
    <mergeCell ref="D62:E62"/>
    <mergeCell ref="D63:E63"/>
    <mergeCell ref="D64:E64"/>
    <mergeCell ref="C44:G44"/>
    <mergeCell ref="C45:G45"/>
    <mergeCell ref="D47:E47"/>
    <mergeCell ref="D50:E50"/>
    <mergeCell ref="C51:E51"/>
    <mergeCell ref="D34:E34"/>
    <mergeCell ref="D35:E35"/>
    <mergeCell ref="C36:E36"/>
    <mergeCell ref="C38:E38"/>
    <mergeCell ref="C41:G43"/>
    <mergeCell ref="C32:G32"/>
    <mergeCell ref="D24:E24"/>
    <mergeCell ref="D25:E25"/>
    <mergeCell ref="D26:E26"/>
    <mergeCell ref="D27:E27"/>
    <mergeCell ref="D28:E28"/>
    <mergeCell ref="D29:E29"/>
    <mergeCell ref="D30:E30"/>
    <mergeCell ref="D19:E19"/>
    <mergeCell ref="D20:E20"/>
    <mergeCell ref="C21:E21"/>
    <mergeCell ref="C22:G22"/>
    <mergeCell ref="C31:E31"/>
    <mergeCell ref="C14:E14"/>
    <mergeCell ref="C15:G15"/>
    <mergeCell ref="D13:E13"/>
    <mergeCell ref="D17:E17"/>
    <mergeCell ref="D18:E18"/>
    <mergeCell ref="C3:G5"/>
    <mergeCell ref="C7:G7"/>
    <mergeCell ref="D9:E9"/>
    <mergeCell ref="C10:G10"/>
    <mergeCell ref="D12:E12"/>
  </mergeCells>
  <printOptions horizontalCentered="1"/>
  <pageMargins left="0.70866141732283472" right="0.70866141732283472" top="0.74803149606299213" bottom="0.74803149606299213" header="0" footer="0"/>
  <pageSetup scale="8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00B0F0"/>
    <pageSetUpPr fitToPage="1"/>
  </sheetPr>
  <dimension ref="A1:Z1137"/>
  <sheetViews>
    <sheetView zoomScale="70" zoomScaleNormal="70" workbookViewId="0"/>
  </sheetViews>
  <sheetFormatPr baseColWidth="10" defaultColWidth="14.42578125" defaultRowHeight="15" customHeight="1"/>
  <cols>
    <col min="1" max="1" width="2.85546875" customWidth="1"/>
    <col min="2" max="2" width="3.140625" customWidth="1"/>
    <col min="3" max="3" width="17.85546875" customWidth="1"/>
    <col min="4" max="4" width="55.42578125" customWidth="1"/>
    <col min="5" max="5" width="16" customWidth="1"/>
    <col min="6" max="6" width="19.140625" customWidth="1"/>
    <col min="7" max="7" width="16" customWidth="1"/>
    <col min="8" max="8" width="17.42578125" customWidth="1"/>
    <col min="9" max="9" width="3.140625" customWidth="1"/>
    <col min="10" max="26" width="16" customWidth="1"/>
  </cols>
  <sheetData>
    <row r="1" spans="1:26">
      <c r="A1" s="10"/>
      <c r="B1" s="10"/>
      <c r="C1" s="112"/>
      <c r="D1" s="113"/>
      <c r="E1" s="113"/>
      <c r="F1" s="113"/>
      <c r="G1" s="1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>
      <c r="A2" s="10"/>
      <c r="B2" s="10"/>
      <c r="C2" s="112"/>
      <c r="D2" s="113"/>
      <c r="E2" s="113"/>
      <c r="F2" s="113"/>
      <c r="G2" s="113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6" customHeight="1">
      <c r="A3" s="10"/>
      <c r="B3" s="10"/>
      <c r="C3" s="1103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" s="1025"/>
      <c r="E3" s="1025"/>
      <c r="F3" s="1025"/>
      <c r="G3" s="1025"/>
      <c r="H3" s="1026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0.5" customHeight="1">
      <c r="A4" s="10"/>
      <c r="B4" s="10"/>
      <c r="C4" s="112"/>
      <c r="D4" s="113"/>
      <c r="E4" s="113"/>
      <c r="F4" s="113"/>
      <c r="G4" s="113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24.75" customHeight="1">
      <c r="A5" s="10"/>
      <c r="B5" s="10"/>
      <c r="C5" s="1104" t="s">
        <v>79</v>
      </c>
      <c r="D5" s="1025"/>
      <c r="E5" s="1025"/>
      <c r="F5" s="1025"/>
      <c r="G5" s="1025"/>
      <c r="H5" s="1026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0.5" customHeight="1">
      <c r="A6" s="10"/>
      <c r="B6" s="10"/>
      <c r="C6" s="1105"/>
      <c r="D6" s="1025"/>
      <c r="E6" s="1025"/>
      <c r="F6" s="1025"/>
      <c r="G6" s="1025"/>
      <c r="H6" s="1086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A7" s="10"/>
      <c r="B7" s="10"/>
      <c r="C7" s="114" t="s">
        <v>80</v>
      </c>
      <c r="D7" s="1093" t="str">
        <f>'PRES GEN'!D11</f>
        <v>SISTEMA SOLAR FOTOVOLTAICO OFF-GRID</v>
      </c>
      <c r="E7" s="1025"/>
      <c r="F7" s="1025"/>
      <c r="G7" s="1025"/>
      <c r="H7" s="1026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>
      <c r="A8" s="10"/>
      <c r="B8" s="10"/>
      <c r="C8" s="114" t="s">
        <v>81</v>
      </c>
      <c r="D8" s="1093" t="str">
        <f>'PRES GEN'!C12</f>
        <v>2.1</v>
      </c>
      <c r="E8" s="1025"/>
      <c r="F8" s="1025"/>
      <c r="G8" s="1025"/>
      <c r="H8" s="1026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0" customHeight="1">
      <c r="A9" s="10"/>
      <c r="B9" s="10"/>
      <c r="C9" s="114" t="s">
        <v>82</v>
      </c>
      <c r="D9" s="1095" t="s">
        <v>324</v>
      </c>
      <c r="E9" s="1025"/>
      <c r="F9" s="1025"/>
      <c r="G9" s="1025"/>
      <c r="H9" s="1026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>
      <c r="A10" s="10"/>
      <c r="B10" s="10"/>
      <c r="C10" s="114" t="s">
        <v>83</v>
      </c>
      <c r="D10" s="1094" t="s">
        <v>3</v>
      </c>
      <c r="E10" s="1025"/>
      <c r="F10" s="1025"/>
      <c r="G10" s="1025"/>
      <c r="H10" s="1026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>
      <c r="A11" s="10"/>
      <c r="B11" s="10"/>
      <c r="C11" s="1106"/>
      <c r="D11" s="1025"/>
      <c r="E11" s="1025"/>
      <c r="F11" s="1025"/>
      <c r="G11" s="1025"/>
      <c r="H11" s="1026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26.25" customHeight="1">
      <c r="A12" s="115"/>
      <c r="B12" s="115"/>
      <c r="C12" s="116" t="s">
        <v>84</v>
      </c>
      <c r="D12" s="1107" t="s">
        <v>85</v>
      </c>
      <c r="E12" s="1025"/>
      <c r="F12" s="1026"/>
      <c r="G12" s="116" t="s">
        <v>3</v>
      </c>
      <c r="H12" s="117" t="s">
        <v>4</v>
      </c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</row>
    <row r="13" spans="1:26" ht="38.450000000000003" customHeight="1">
      <c r="A13" s="10"/>
      <c r="B13" s="10"/>
      <c r="C13" s="14">
        <v>1</v>
      </c>
      <c r="D13" s="1088" t="s">
        <v>325</v>
      </c>
      <c r="E13" s="1078"/>
      <c r="F13" s="1037"/>
      <c r="G13" s="14" t="s">
        <v>3</v>
      </c>
      <c r="H13" s="118">
        <v>2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8.450000000000003" customHeight="1">
      <c r="A14" s="10"/>
      <c r="B14" s="10"/>
      <c r="C14" s="14">
        <v>2</v>
      </c>
      <c r="D14" s="1088" t="s">
        <v>326</v>
      </c>
      <c r="E14" s="1078"/>
      <c r="F14" s="1037"/>
      <c r="G14" s="14" t="s">
        <v>3</v>
      </c>
      <c r="H14" s="118">
        <v>2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8.450000000000003" customHeight="1">
      <c r="A15" s="10"/>
      <c r="B15" s="10"/>
      <c r="C15" s="14">
        <v>3</v>
      </c>
      <c r="D15" s="1088" t="s">
        <v>327</v>
      </c>
      <c r="E15" s="1078"/>
      <c r="F15" s="1037"/>
      <c r="G15" s="14" t="s">
        <v>3</v>
      </c>
      <c r="H15" s="118">
        <v>2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8.450000000000003" customHeight="1">
      <c r="A16" s="10"/>
      <c r="B16" s="10"/>
      <c r="C16" s="14">
        <v>4</v>
      </c>
      <c r="D16" s="1088" t="s">
        <v>328</v>
      </c>
      <c r="E16" s="1078"/>
      <c r="F16" s="1037"/>
      <c r="G16" s="14" t="s">
        <v>3</v>
      </c>
      <c r="H16" s="118">
        <v>2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8.450000000000003" customHeight="1">
      <c r="A17" s="10"/>
      <c r="B17" s="10"/>
      <c r="C17" s="14">
        <v>5</v>
      </c>
      <c r="D17" s="1095" t="s">
        <v>329</v>
      </c>
      <c r="E17" s="1025"/>
      <c r="F17" s="1026"/>
      <c r="G17" s="14" t="s">
        <v>3</v>
      </c>
      <c r="H17" s="118">
        <v>2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>
      <c r="A18" s="10"/>
      <c r="B18" s="10"/>
      <c r="C18" s="1110" t="s">
        <v>86</v>
      </c>
      <c r="D18" s="1025"/>
      <c r="E18" s="1025"/>
      <c r="F18" s="1025"/>
      <c r="G18" s="1026"/>
      <c r="H18" s="119">
        <f>SUM(H13:H17)</f>
        <v>10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>
      <c r="A19" s="10"/>
      <c r="B19" s="10"/>
      <c r="C19" s="120"/>
      <c r="D19" s="121"/>
      <c r="E19" s="121"/>
      <c r="F19" s="121"/>
      <c r="G19" s="122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>
      <c r="A20" s="10"/>
      <c r="B20" s="10"/>
      <c r="C20" s="1092" t="s">
        <v>79</v>
      </c>
      <c r="D20" s="1025"/>
      <c r="E20" s="1025"/>
      <c r="F20" s="1025"/>
      <c r="G20" s="1025"/>
      <c r="H20" s="1026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>
      <c r="A21" s="10"/>
      <c r="B21" s="10"/>
      <c r="C21" s="123" t="s">
        <v>80</v>
      </c>
      <c r="D21" s="1093" t="str">
        <f>+'PRES GEN'!D11</f>
        <v>SISTEMA SOLAR FOTOVOLTAICO OFF-GRID</v>
      </c>
      <c r="E21" s="1025"/>
      <c r="F21" s="1025"/>
      <c r="G21" s="1025"/>
      <c r="H21" s="1026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>
      <c r="A22" s="10"/>
      <c r="B22" s="10"/>
      <c r="C22" s="123" t="s">
        <v>81</v>
      </c>
      <c r="D22" s="1093" t="str">
        <f>'PRES GEN'!C13</f>
        <v>2.2</v>
      </c>
      <c r="E22" s="1025"/>
      <c r="F22" s="1025"/>
      <c r="G22" s="1025"/>
      <c r="H22" s="1026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45" customHeight="1">
      <c r="A23" s="10"/>
      <c r="B23" s="10"/>
      <c r="C23" s="123" t="s">
        <v>82</v>
      </c>
      <c r="D23" s="1095" t="str">
        <f>'PRES GEN'!D13</f>
        <v>Instalacion Controlador Carga SmartSolar MPPT 100/30 24V</v>
      </c>
      <c r="E23" s="1025"/>
      <c r="F23" s="1025"/>
      <c r="G23" s="1025"/>
      <c r="H23" s="1026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>
      <c r="A24" s="10"/>
      <c r="B24" s="10"/>
      <c r="C24" s="123" t="s">
        <v>83</v>
      </c>
      <c r="D24" s="1094" t="s">
        <v>3</v>
      </c>
      <c r="E24" s="1025"/>
      <c r="F24" s="1025"/>
      <c r="G24" s="1025"/>
      <c r="H24" s="102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>
      <c r="A25" s="10"/>
      <c r="B25" s="10"/>
      <c r="C25" s="1096"/>
      <c r="D25" s="1025"/>
      <c r="E25" s="1025"/>
      <c r="F25" s="1025"/>
      <c r="G25" s="1025"/>
      <c r="H25" s="1026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26.25" customHeight="1">
      <c r="A26" s="115"/>
      <c r="B26" s="115"/>
      <c r="C26" s="116" t="s">
        <v>84</v>
      </c>
      <c r="D26" s="1100" t="s">
        <v>85</v>
      </c>
      <c r="E26" s="1101"/>
      <c r="F26" s="1102"/>
      <c r="G26" s="116" t="s">
        <v>3</v>
      </c>
      <c r="H26" s="117" t="s">
        <v>4</v>
      </c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</row>
    <row r="27" spans="1:26" ht="38.450000000000003" customHeight="1">
      <c r="A27" s="10"/>
      <c r="B27" s="10"/>
      <c r="C27" s="14">
        <v>1</v>
      </c>
      <c r="D27" s="1088" t="s">
        <v>332</v>
      </c>
      <c r="E27" s="1108"/>
      <c r="F27" s="1109"/>
      <c r="G27" s="14" t="s">
        <v>3</v>
      </c>
      <c r="H27" s="118">
        <v>1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8.450000000000003" customHeight="1">
      <c r="A28" s="10"/>
      <c r="B28" s="10"/>
      <c r="C28" s="14">
        <v>2</v>
      </c>
      <c r="D28" s="1088" t="s">
        <v>333</v>
      </c>
      <c r="E28" s="1108"/>
      <c r="F28" s="1109"/>
      <c r="G28" s="14" t="s">
        <v>3</v>
      </c>
      <c r="H28" s="118">
        <v>1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8.450000000000003" customHeight="1">
      <c r="A29" s="10"/>
      <c r="B29" s="10"/>
      <c r="C29" s="14">
        <v>3</v>
      </c>
      <c r="D29" s="1088" t="s">
        <v>334</v>
      </c>
      <c r="E29" s="1108"/>
      <c r="F29" s="1109"/>
      <c r="G29" s="14" t="s">
        <v>3</v>
      </c>
      <c r="H29" s="118">
        <v>1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8.450000000000003" customHeight="1">
      <c r="A30" s="10"/>
      <c r="B30" s="10"/>
      <c r="C30" s="14">
        <v>4</v>
      </c>
      <c r="D30" s="1088" t="s">
        <v>335</v>
      </c>
      <c r="E30" s="1108"/>
      <c r="F30" s="1109"/>
      <c r="G30" s="14" t="s">
        <v>3</v>
      </c>
      <c r="H30" s="118">
        <v>1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8.450000000000003" customHeight="1">
      <c r="A31" s="10"/>
      <c r="B31" s="10"/>
      <c r="C31" s="14">
        <v>5</v>
      </c>
      <c r="D31" s="1088" t="s">
        <v>336</v>
      </c>
      <c r="E31" s="1108"/>
      <c r="F31" s="1109"/>
      <c r="G31" s="14" t="s">
        <v>3</v>
      </c>
      <c r="H31" s="118">
        <v>1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>
      <c r="A32" s="10"/>
      <c r="B32" s="10"/>
      <c r="C32" s="1110" t="s">
        <v>86</v>
      </c>
      <c r="D32" s="1025"/>
      <c r="E32" s="1025"/>
      <c r="F32" s="1025"/>
      <c r="G32" s="1026"/>
      <c r="H32" s="119">
        <f>SUM(H27:H31)</f>
        <v>5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>
      <c r="A33" s="10"/>
      <c r="B33" s="10"/>
      <c r="C33" s="112"/>
      <c r="D33" s="113"/>
      <c r="E33" s="113"/>
      <c r="F33" s="113"/>
      <c r="G33" s="113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>
      <c r="A34" s="10"/>
      <c r="B34" s="10"/>
      <c r="C34" s="120"/>
      <c r="D34" s="121"/>
      <c r="E34" s="121"/>
      <c r="F34" s="121"/>
      <c r="G34" s="122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>
      <c r="A35" s="10"/>
      <c r="B35" s="10"/>
      <c r="C35" s="1092" t="s">
        <v>79</v>
      </c>
      <c r="D35" s="1025"/>
      <c r="E35" s="1025"/>
      <c r="F35" s="1025"/>
      <c r="G35" s="1025"/>
      <c r="H35" s="1026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>
      <c r="A36" s="10"/>
      <c r="B36" s="10"/>
      <c r="C36" s="123" t="s">
        <v>80</v>
      </c>
      <c r="D36" s="1093" t="str">
        <f>'PRES GEN'!D11</f>
        <v>SISTEMA SOLAR FOTOVOLTAICO OFF-GRID</v>
      </c>
      <c r="E36" s="1025"/>
      <c r="F36" s="1025"/>
      <c r="G36" s="1025"/>
      <c r="H36" s="1026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>
      <c r="A37" s="10"/>
      <c r="B37" s="10"/>
      <c r="C37" s="123" t="s">
        <v>81</v>
      </c>
      <c r="D37" s="1093" t="str">
        <f>'PRES GEN'!C14</f>
        <v>2.3</v>
      </c>
      <c r="E37" s="1025"/>
      <c r="F37" s="1025"/>
      <c r="G37" s="1025"/>
      <c r="H37" s="1026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45" customHeight="1">
      <c r="A38" s="10"/>
      <c r="B38" s="10"/>
      <c r="C38" s="123" t="s">
        <v>82</v>
      </c>
      <c r="D38" s="1095" t="str">
        <f>'PRES GEN'!D14</f>
        <v>Instalacion Inversor Onda Pura 1000W 24V</v>
      </c>
      <c r="E38" s="1025"/>
      <c r="F38" s="1025"/>
      <c r="G38" s="1025"/>
      <c r="H38" s="1026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10"/>
      <c r="B39" s="10"/>
      <c r="C39" s="123" t="s">
        <v>83</v>
      </c>
      <c r="D39" s="1094" t="s">
        <v>3</v>
      </c>
      <c r="E39" s="1025"/>
      <c r="F39" s="1025"/>
      <c r="G39" s="1025"/>
      <c r="H39" s="1026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10"/>
      <c r="B40" s="10"/>
      <c r="C40" s="1096"/>
      <c r="D40" s="1025"/>
      <c r="E40" s="1025"/>
      <c r="F40" s="1025"/>
      <c r="G40" s="1025"/>
      <c r="H40" s="1026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26.25" customHeight="1">
      <c r="A41" s="115"/>
      <c r="B41" s="115"/>
      <c r="C41" s="116" t="s">
        <v>84</v>
      </c>
      <c r="D41" s="1100" t="s">
        <v>85</v>
      </c>
      <c r="E41" s="1101"/>
      <c r="F41" s="1102"/>
      <c r="G41" s="116" t="s">
        <v>3</v>
      </c>
      <c r="H41" s="117" t="s">
        <v>4</v>
      </c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</row>
    <row r="42" spans="1:26" ht="38.450000000000003" customHeight="1">
      <c r="A42" s="10"/>
      <c r="B42" s="10"/>
      <c r="C42" s="14">
        <v>1</v>
      </c>
      <c r="D42" s="1088" t="s">
        <v>338</v>
      </c>
      <c r="E42" s="1108"/>
      <c r="F42" s="1109"/>
      <c r="G42" s="14" t="s">
        <v>3</v>
      </c>
      <c r="H42" s="118">
        <v>1</v>
      </c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8.450000000000003" customHeight="1">
      <c r="A43" s="10"/>
      <c r="B43" s="10"/>
      <c r="C43" s="14">
        <v>2</v>
      </c>
      <c r="D43" s="1088" t="s">
        <v>339</v>
      </c>
      <c r="E43" s="1108"/>
      <c r="F43" s="1109"/>
      <c r="G43" s="14" t="s">
        <v>3</v>
      </c>
      <c r="H43" s="118">
        <v>1</v>
      </c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8.450000000000003" customHeight="1">
      <c r="A44" s="10"/>
      <c r="B44" s="10"/>
      <c r="C44" s="14">
        <v>3</v>
      </c>
      <c r="D44" s="1088" t="s">
        <v>340</v>
      </c>
      <c r="E44" s="1108"/>
      <c r="F44" s="1109"/>
      <c r="G44" s="14" t="s">
        <v>3</v>
      </c>
      <c r="H44" s="118">
        <v>1</v>
      </c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8.450000000000003" customHeight="1">
      <c r="A45" s="10"/>
      <c r="B45" s="10"/>
      <c r="C45" s="14">
        <v>4</v>
      </c>
      <c r="D45" s="1088" t="s">
        <v>341</v>
      </c>
      <c r="E45" s="1108"/>
      <c r="F45" s="1109"/>
      <c r="G45" s="14" t="s">
        <v>3</v>
      </c>
      <c r="H45" s="118">
        <v>1</v>
      </c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8.450000000000003" customHeight="1">
      <c r="A46" s="10"/>
      <c r="B46" s="10"/>
      <c r="C46" s="14">
        <v>5</v>
      </c>
      <c r="D46" s="1088" t="s">
        <v>342</v>
      </c>
      <c r="E46" s="1108"/>
      <c r="F46" s="1109"/>
      <c r="G46" s="14" t="s">
        <v>3</v>
      </c>
      <c r="H46" s="118">
        <v>1</v>
      </c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10"/>
      <c r="B47" s="10"/>
      <c r="C47" s="1110" t="s">
        <v>86</v>
      </c>
      <c r="D47" s="1025"/>
      <c r="E47" s="1025"/>
      <c r="F47" s="1025"/>
      <c r="G47" s="1026"/>
      <c r="H47" s="119">
        <f>SUM(H42:H46)</f>
        <v>5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10"/>
      <c r="B48" s="10"/>
      <c r="C48" s="112"/>
      <c r="D48" s="113"/>
      <c r="E48" s="113"/>
      <c r="F48" s="113"/>
      <c r="G48" s="113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10"/>
      <c r="B49" s="10"/>
      <c r="C49" s="1111" t="s">
        <v>79</v>
      </c>
      <c r="D49" s="1112"/>
      <c r="E49" s="1112"/>
      <c r="F49" s="1112"/>
      <c r="G49" s="1112"/>
      <c r="H49" s="1113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10"/>
      <c r="B50" s="10"/>
      <c r="C50" s="123" t="s">
        <v>80</v>
      </c>
      <c r="D50" s="1093" t="str">
        <f>+CANTIDADES!D21:H21</f>
        <v>SISTEMA SOLAR FOTOVOLTAICO OFF-GRID</v>
      </c>
      <c r="E50" s="1025"/>
      <c r="F50" s="1025"/>
      <c r="G50" s="1025"/>
      <c r="H50" s="1026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10"/>
      <c r="B51" s="10"/>
      <c r="C51" s="123" t="s">
        <v>81</v>
      </c>
      <c r="D51" s="1094" t="str">
        <f>'PRES GEN'!C15</f>
        <v>2.4</v>
      </c>
      <c r="E51" s="1025"/>
      <c r="F51" s="1025"/>
      <c r="G51" s="1025"/>
      <c r="H51" s="1026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3.75" customHeight="1">
      <c r="A52" s="10"/>
      <c r="B52" s="10"/>
      <c r="C52" s="123" t="s">
        <v>82</v>
      </c>
      <c r="D52" s="1095" t="str">
        <f>+'PRES GEN'!D15</f>
        <v>Instalacion Estructura para montaje de paneles fotovoltaicos, incluye estructura adicional para montaje en poste metalico, perfilería de aluminio con riel de 2,5m y accesorios</v>
      </c>
      <c r="E52" s="1025"/>
      <c r="F52" s="1025"/>
      <c r="G52" s="1025"/>
      <c r="H52" s="1026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10"/>
      <c r="B53" s="10"/>
      <c r="C53" s="123" t="s">
        <v>83</v>
      </c>
      <c r="D53" s="1094" t="str">
        <f>+'PRES GEN'!E15</f>
        <v>UND</v>
      </c>
      <c r="E53" s="1025"/>
      <c r="F53" s="1025"/>
      <c r="G53" s="1025"/>
      <c r="H53" s="1026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10"/>
      <c r="B54" s="10"/>
      <c r="C54" s="1093"/>
      <c r="D54" s="1025"/>
      <c r="E54" s="1025"/>
      <c r="F54" s="1025"/>
      <c r="G54" s="1025"/>
      <c r="H54" s="1026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26.25" customHeight="1">
      <c r="A55" s="115"/>
      <c r="B55" s="115"/>
      <c r="C55" s="116" t="s">
        <v>84</v>
      </c>
      <c r="D55" s="1100" t="s">
        <v>85</v>
      </c>
      <c r="E55" s="1101"/>
      <c r="F55" s="1102"/>
      <c r="G55" s="116" t="s">
        <v>3</v>
      </c>
      <c r="H55" s="117" t="s">
        <v>4</v>
      </c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</row>
    <row r="56" spans="1:26" s="506" customFormat="1" ht="38.450000000000003" customHeight="1">
      <c r="A56" s="115"/>
      <c r="B56" s="115"/>
      <c r="C56" s="14">
        <v>1</v>
      </c>
      <c r="D56" s="1088" t="s">
        <v>343</v>
      </c>
      <c r="E56" s="1089"/>
      <c r="F56" s="1090"/>
      <c r="G56" s="14" t="s">
        <v>3</v>
      </c>
      <c r="H56" s="14">
        <v>1</v>
      </c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</row>
    <row r="57" spans="1:26" s="506" customFormat="1" ht="38.450000000000003" customHeight="1">
      <c r="A57" s="115"/>
      <c r="B57" s="115"/>
      <c r="C57" s="14">
        <v>2</v>
      </c>
      <c r="D57" s="1088" t="s">
        <v>344</v>
      </c>
      <c r="E57" s="1089"/>
      <c r="F57" s="1090"/>
      <c r="G57" s="14" t="s">
        <v>3</v>
      </c>
      <c r="H57" s="14">
        <v>1</v>
      </c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</row>
    <row r="58" spans="1:26" s="506" customFormat="1" ht="38.450000000000003" customHeight="1">
      <c r="A58" s="115"/>
      <c r="B58" s="115"/>
      <c r="C58" s="14">
        <v>3</v>
      </c>
      <c r="D58" s="1088" t="s">
        <v>345</v>
      </c>
      <c r="E58" s="1089"/>
      <c r="F58" s="1090"/>
      <c r="G58" s="14" t="s">
        <v>3</v>
      </c>
      <c r="H58" s="14">
        <v>1</v>
      </c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</row>
    <row r="59" spans="1:26" s="506" customFormat="1" ht="38.450000000000003" customHeight="1">
      <c r="A59" s="115"/>
      <c r="B59" s="115"/>
      <c r="C59" s="14">
        <v>4</v>
      </c>
      <c r="D59" s="1088" t="s">
        <v>346</v>
      </c>
      <c r="E59" s="1089"/>
      <c r="F59" s="1090"/>
      <c r="G59" s="14" t="s">
        <v>3</v>
      </c>
      <c r="H59" s="14">
        <v>1</v>
      </c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</row>
    <row r="60" spans="1:26" s="506" customFormat="1" ht="38.450000000000003" customHeight="1">
      <c r="A60" s="115"/>
      <c r="B60" s="115"/>
      <c r="C60" s="14">
        <v>5</v>
      </c>
      <c r="D60" s="1088" t="s">
        <v>347</v>
      </c>
      <c r="E60" s="1089"/>
      <c r="F60" s="1090"/>
      <c r="G60" s="14" t="s">
        <v>3</v>
      </c>
      <c r="H60" s="14">
        <v>1</v>
      </c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</row>
    <row r="61" spans="1:26" ht="15.75" customHeight="1">
      <c r="A61" s="10"/>
      <c r="B61" s="10"/>
      <c r="C61" s="1110" t="s">
        <v>86</v>
      </c>
      <c r="D61" s="1025"/>
      <c r="E61" s="1025"/>
      <c r="F61" s="1025"/>
      <c r="G61" s="1026"/>
      <c r="H61" s="119">
        <f>SUM(H53:H60)</f>
        <v>5</v>
      </c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10"/>
      <c r="B62" s="10"/>
      <c r="C62" s="112"/>
      <c r="D62" s="113"/>
      <c r="E62" s="113"/>
      <c r="F62" s="113"/>
      <c r="G62" s="113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10"/>
      <c r="B63" s="10"/>
      <c r="C63" s="1111" t="s">
        <v>79</v>
      </c>
      <c r="D63" s="1112"/>
      <c r="E63" s="1112"/>
      <c r="F63" s="1112"/>
      <c r="G63" s="1112"/>
      <c r="H63" s="1113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10"/>
      <c r="B64" s="10"/>
      <c r="C64" s="123" t="s">
        <v>80</v>
      </c>
      <c r="D64" s="1093" t="str">
        <f>+CANTIDADES!D36:H36</f>
        <v>SISTEMA SOLAR FOTOVOLTAICO OFF-GRID</v>
      </c>
      <c r="E64" s="1025"/>
      <c r="F64" s="1025"/>
      <c r="G64" s="1025"/>
      <c r="H64" s="1026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10"/>
      <c r="B65" s="10"/>
      <c r="C65" s="123" t="s">
        <v>81</v>
      </c>
      <c r="D65" s="1094" t="str">
        <f>'PRES GEN'!C16</f>
        <v>2.5</v>
      </c>
      <c r="E65" s="1025"/>
      <c r="F65" s="1025"/>
      <c r="G65" s="1025"/>
      <c r="H65" s="1026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3.75" customHeight="1">
      <c r="A66" s="10"/>
      <c r="B66" s="10"/>
      <c r="C66" s="123" t="s">
        <v>82</v>
      </c>
      <c r="D66" s="1095" t="str">
        <f>'PRES GEN'!D16</f>
        <v>Suministro e instalacion de poste metalico 3" x 3m posicionamiento ajustable, pintura electrostatica, incluye cimentacion en concreto 50x50x60 cm</v>
      </c>
      <c r="E66" s="1025"/>
      <c r="F66" s="1025"/>
      <c r="G66" s="1025"/>
      <c r="H66" s="1026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10"/>
      <c r="B67" s="10"/>
      <c r="C67" s="123" t="s">
        <v>83</v>
      </c>
      <c r="D67" s="1094" t="str">
        <f>+'PRES GEN'!E31</f>
        <v>SUBTOTAL</v>
      </c>
      <c r="E67" s="1025"/>
      <c r="F67" s="1025"/>
      <c r="G67" s="1025"/>
      <c r="H67" s="1026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10"/>
      <c r="B68" s="10"/>
      <c r="C68" s="1093"/>
      <c r="D68" s="1025"/>
      <c r="E68" s="1025"/>
      <c r="F68" s="1025"/>
      <c r="G68" s="1025"/>
      <c r="H68" s="1026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26.25" customHeight="1">
      <c r="A69" s="115"/>
      <c r="B69" s="115"/>
      <c r="C69" s="116" t="s">
        <v>84</v>
      </c>
      <c r="D69" s="1100" t="s">
        <v>85</v>
      </c>
      <c r="E69" s="1101"/>
      <c r="F69" s="1102"/>
      <c r="G69" s="116" t="s">
        <v>3</v>
      </c>
      <c r="H69" s="117" t="s">
        <v>4</v>
      </c>
      <c r="I69" s="115"/>
      <c r="J69" s="115"/>
      <c r="K69" s="115"/>
      <c r="L69" s="115"/>
      <c r="M69" s="115"/>
      <c r="N69" s="115"/>
      <c r="O69" s="115"/>
      <c r="P69" s="115"/>
      <c r="Q69" s="115"/>
      <c r="R69" s="115"/>
      <c r="S69" s="115"/>
      <c r="T69" s="115"/>
      <c r="U69" s="115"/>
      <c r="V69" s="115"/>
      <c r="W69" s="115"/>
      <c r="X69" s="115"/>
      <c r="Y69" s="115"/>
      <c r="Z69" s="115"/>
    </row>
    <row r="70" spans="1:26" s="506" customFormat="1" ht="38.450000000000003" customHeight="1">
      <c r="A70" s="115"/>
      <c r="B70" s="115"/>
      <c r="C70" s="14">
        <v>1</v>
      </c>
      <c r="D70" s="1088" t="s">
        <v>426</v>
      </c>
      <c r="E70" s="1089"/>
      <c r="F70" s="1090"/>
      <c r="G70" s="14" t="s">
        <v>3</v>
      </c>
      <c r="H70" s="14">
        <v>1</v>
      </c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</row>
    <row r="71" spans="1:26" s="506" customFormat="1" ht="38.450000000000003" customHeight="1">
      <c r="A71" s="115"/>
      <c r="B71" s="115"/>
      <c r="C71" s="14">
        <v>2</v>
      </c>
      <c r="D71" s="1088" t="s">
        <v>427</v>
      </c>
      <c r="E71" s="1089"/>
      <c r="F71" s="1090"/>
      <c r="G71" s="14" t="s">
        <v>3</v>
      </c>
      <c r="H71" s="14">
        <v>1</v>
      </c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5"/>
      <c r="V71" s="115"/>
      <c r="W71" s="115"/>
      <c r="X71" s="115"/>
      <c r="Y71" s="115"/>
      <c r="Z71" s="115"/>
    </row>
    <row r="72" spans="1:26" s="506" customFormat="1" ht="38.450000000000003" customHeight="1">
      <c r="A72" s="115"/>
      <c r="B72" s="115"/>
      <c r="C72" s="14">
        <v>3</v>
      </c>
      <c r="D72" s="1088" t="s">
        <v>428</v>
      </c>
      <c r="E72" s="1089"/>
      <c r="F72" s="1090"/>
      <c r="G72" s="14" t="s">
        <v>3</v>
      </c>
      <c r="H72" s="14">
        <v>1</v>
      </c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115"/>
      <c r="Y72" s="115"/>
      <c r="Z72" s="115"/>
    </row>
    <row r="73" spans="1:26" s="506" customFormat="1" ht="38.450000000000003" customHeight="1">
      <c r="A73" s="115"/>
      <c r="B73" s="115"/>
      <c r="C73" s="14">
        <v>4</v>
      </c>
      <c r="D73" s="1088" t="s">
        <v>429</v>
      </c>
      <c r="E73" s="1089"/>
      <c r="F73" s="1090"/>
      <c r="G73" s="14" t="s">
        <v>3</v>
      </c>
      <c r="H73" s="14">
        <v>1</v>
      </c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</row>
    <row r="74" spans="1:26" s="506" customFormat="1" ht="38.450000000000003" customHeight="1">
      <c r="A74" s="115"/>
      <c r="B74" s="115"/>
      <c r="C74" s="14">
        <v>5</v>
      </c>
      <c r="D74" s="1088" t="s">
        <v>430</v>
      </c>
      <c r="E74" s="1089"/>
      <c r="F74" s="1090"/>
      <c r="G74" s="14" t="s">
        <v>3</v>
      </c>
      <c r="H74" s="14">
        <v>1</v>
      </c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</row>
    <row r="75" spans="1:26" ht="15.75" customHeight="1">
      <c r="A75" s="10"/>
      <c r="B75" s="10"/>
      <c r="C75" s="1110" t="s">
        <v>86</v>
      </c>
      <c r="D75" s="1025"/>
      <c r="E75" s="1025"/>
      <c r="F75" s="1025"/>
      <c r="G75" s="1026"/>
      <c r="H75" s="119">
        <f>SUM(H67:H74)</f>
        <v>5</v>
      </c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0"/>
      <c r="B76" s="10"/>
      <c r="C76" s="112"/>
      <c r="D76" s="113"/>
      <c r="E76" s="113"/>
      <c r="F76" s="113"/>
      <c r="G76" s="113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0"/>
      <c r="B77" s="10"/>
      <c r="C77" s="1092" t="s">
        <v>79</v>
      </c>
      <c r="D77" s="1025"/>
      <c r="E77" s="1025"/>
      <c r="F77" s="1025"/>
      <c r="G77" s="1025"/>
      <c r="H77" s="1026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0"/>
      <c r="B78" s="10"/>
      <c r="C78" s="123" t="s">
        <v>80</v>
      </c>
      <c r="D78" s="1093" t="str">
        <f>+CANTIDADES!D21:H21</f>
        <v>SISTEMA SOLAR FOTOVOLTAICO OFF-GRID</v>
      </c>
      <c r="E78" s="1025"/>
      <c r="F78" s="1025"/>
      <c r="G78" s="1025"/>
      <c r="H78" s="1026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0"/>
      <c r="B79" s="10"/>
      <c r="C79" s="123" t="s">
        <v>81</v>
      </c>
      <c r="D79" s="1094" t="str">
        <f>'PRES GEN'!C17</f>
        <v>2.6</v>
      </c>
      <c r="E79" s="1025"/>
      <c r="F79" s="1025"/>
      <c r="G79" s="1025"/>
      <c r="H79" s="1026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8.1" customHeight="1">
      <c r="A80" s="10"/>
      <c r="B80" s="10"/>
      <c r="C80" s="123" t="s">
        <v>82</v>
      </c>
      <c r="D80" s="1095" t="str">
        <f>'PRES GEN'!D17</f>
        <v>Instalacion Tablero de protecciones 8 ctos tipo riel, Paneles Solares FV, incluye protecciones 2x32A 2 Polos</v>
      </c>
      <c r="E80" s="1025"/>
      <c r="F80" s="1025"/>
      <c r="G80" s="1025"/>
      <c r="H80" s="1026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0"/>
      <c r="B81" s="10"/>
      <c r="C81" s="123" t="s">
        <v>83</v>
      </c>
      <c r="D81" s="1093"/>
      <c r="E81" s="1025"/>
      <c r="F81" s="1025"/>
      <c r="G81" s="1025"/>
      <c r="H81" s="1026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0"/>
      <c r="B82" s="10"/>
      <c r="C82" s="1114"/>
      <c r="D82" s="1025"/>
      <c r="E82" s="1025"/>
      <c r="F82" s="1025"/>
      <c r="G82" s="1025"/>
      <c r="H82" s="1026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0"/>
      <c r="B83" s="10"/>
      <c r="C83" s="116" t="s">
        <v>84</v>
      </c>
      <c r="D83" s="1097" t="s">
        <v>85</v>
      </c>
      <c r="E83" s="1098"/>
      <c r="F83" s="1099"/>
      <c r="G83" s="116" t="s">
        <v>3</v>
      </c>
      <c r="H83" s="117" t="s">
        <v>4</v>
      </c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8.450000000000003" customHeight="1">
      <c r="A84" s="10"/>
      <c r="B84" s="10"/>
      <c r="C84" s="14">
        <v>1</v>
      </c>
      <c r="D84" s="1088" t="s">
        <v>361</v>
      </c>
      <c r="E84" s="1089"/>
      <c r="F84" s="1090"/>
      <c r="G84" s="14" t="s">
        <v>3</v>
      </c>
      <c r="H84" s="14">
        <v>1</v>
      </c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8.450000000000003" customHeight="1">
      <c r="A85" s="10"/>
      <c r="B85" s="10"/>
      <c r="C85" s="14">
        <v>2</v>
      </c>
      <c r="D85" s="1088" t="s">
        <v>362</v>
      </c>
      <c r="E85" s="1089"/>
      <c r="F85" s="1090"/>
      <c r="G85" s="14" t="s">
        <v>3</v>
      </c>
      <c r="H85" s="14">
        <v>1</v>
      </c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8.450000000000003" customHeight="1">
      <c r="A86" s="10"/>
      <c r="B86" s="10"/>
      <c r="C86" s="14">
        <v>3</v>
      </c>
      <c r="D86" s="1088" t="s">
        <v>363</v>
      </c>
      <c r="E86" s="1089"/>
      <c r="F86" s="1090"/>
      <c r="G86" s="14" t="s">
        <v>3</v>
      </c>
      <c r="H86" s="14">
        <v>1</v>
      </c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8.450000000000003" customHeight="1">
      <c r="A87" s="10"/>
      <c r="B87" s="10"/>
      <c r="C87" s="14">
        <v>4</v>
      </c>
      <c r="D87" s="1088" t="s">
        <v>364</v>
      </c>
      <c r="E87" s="1089"/>
      <c r="F87" s="1090"/>
      <c r="G87" s="14" t="s">
        <v>3</v>
      </c>
      <c r="H87" s="14">
        <v>1</v>
      </c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8.450000000000003" customHeight="1">
      <c r="A88" s="10"/>
      <c r="B88" s="10"/>
      <c r="C88" s="14">
        <v>5</v>
      </c>
      <c r="D88" s="1088" t="s">
        <v>365</v>
      </c>
      <c r="E88" s="1089"/>
      <c r="F88" s="1090"/>
      <c r="G88" s="14" t="s">
        <v>3</v>
      </c>
      <c r="H88" s="14">
        <v>1</v>
      </c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0"/>
      <c r="B89" s="10"/>
      <c r="C89" s="1091" t="s">
        <v>86</v>
      </c>
      <c r="D89" s="1025"/>
      <c r="E89" s="1025"/>
      <c r="F89" s="1025"/>
      <c r="G89" s="1026"/>
      <c r="H89" s="124">
        <f>SUM(H84:H88)</f>
        <v>5</v>
      </c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0"/>
      <c r="B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0"/>
      <c r="B91" s="10"/>
      <c r="C91" s="1092" t="s">
        <v>79</v>
      </c>
      <c r="D91" s="1025"/>
      <c r="E91" s="1025"/>
      <c r="F91" s="1025"/>
      <c r="G91" s="1025"/>
      <c r="H91" s="1026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0"/>
      <c r="B92" s="10"/>
      <c r="C92" s="123" t="s">
        <v>80</v>
      </c>
      <c r="D92" s="1093" t="str">
        <f>+'PRES GEN'!D11</f>
        <v>SISTEMA SOLAR FOTOVOLTAICO OFF-GRID</v>
      </c>
      <c r="E92" s="1025"/>
      <c r="F92" s="1025"/>
      <c r="G92" s="1025"/>
      <c r="H92" s="1026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0"/>
      <c r="B93" s="10"/>
      <c r="C93" s="123" t="s">
        <v>81</v>
      </c>
      <c r="D93" s="1094" t="str">
        <f>'PRES GEN'!C18</f>
        <v>2.7</v>
      </c>
      <c r="E93" s="1025"/>
      <c r="F93" s="1025"/>
      <c r="G93" s="1025"/>
      <c r="H93" s="1026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8.1" customHeight="1">
      <c r="A94" s="10"/>
      <c r="B94" s="10"/>
      <c r="C94" s="123" t="s">
        <v>82</v>
      </c>
      <c r="D94" s="1095" t="str">
        <f>'PRES GEN'!D18</f>
        <v>Instalacion Cableado Paneles solares - Protecciones DC - Controlador, incluye protecciones DC 2x32A, conectores MC4 y accesorios de conexión</v>
      </c>
      <c r="E94" s="1025"/>
      <c r="F94" s="1025"/>
      <c r="G94" s="1025"/>
      <c r="H94" s="1026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0"/>
      <c r="B95" s="10"/>
      <c r="C95" s="123" t="s">
        <v>83</v>
      </c>
      <c r="D95" s="1093"/>
      <c r="E95" s="1025"/>
      <c r="F95" s="1025"/>
      <c r="G95" s="1025"/>
      <c r="H95" s="1026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0"/>
      <c r="B96" s="10"/>
      <c r="C96" s="1114"/>
      <c r="D96" s="1025"/>
      <c r="E96" s="1025"/>
      <c r="F96" s="1025"/>
      <c r="G96" s="1025"/>
      <c r="H96" s="1026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0"/>
      <c r="B97" s="10"/>
      <c r="C97" s="116" t="s">
        <v>84</v>
      </c>
      <c r="D97" s="1097" t="s">
        <v>85</v>
      </c>
      <c r="E97" s="1098"/>
      <c r="F97" s="1099"/>
      <c r="G97" s="116" t="s">
        <v>3</v>
      </c>
      <c r="H97" s="117" t="s">
        <v>4</v>
      </c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8.450000000000003" customHeight="1">
      <c r="A98" s="10"/>
      <c r="B98" s="10"/>
      <c r="C98" s="14">
        <v>1</v>
      </c>
      <c r="D98" s="1088" t="s">
        <v>366</v>
      </c>
      <c r="E98" s="1089"/>
      <c r="F98" s="1090"/>
      <c r="G98" s="14" t="s">
        <v>3</v>
      </c>
      <c r="H98" s="14">
        <v>1</v>
      </c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8.450000000000003" customHeight="1">
      <c r="A99" s="10"/>
      <c r="B99" s="10"/>
      <c r="C99" s="14">
        <v>2</v>
      </c>
      <c r="D99" s="1088" t="s">
        <v>367</v>
      </c>
      <c r="E99" s="1089"/>
      <c r="F99" s="1090"/>
      <c r="G99" s="14" t="s">
        <v>3</v>
      </c>
      <c r="H99" s="14">
        <v>1</v>
      </c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8.450000000000003" customHeight="1">
      <c r="A100" s="10"/>
      <c r="B100" s="10"/>
      <c r="C100" s="14">
        <v>3</v>
      </c>
      <c r="D100" s="1088" t="s">
        <v>368</v>
      </c>
      <c r="E100" s="1089"/>
      <c r="F100" s="1090"/>
      <c r="G100" s="14" t="s">
        <v>3</v>
      </c>
      <c r="H100" s="14">
        <v>1</v>
      </c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8.450000000000003" customHeight="1">
      <c r="A101" s="10"/>
      <c r="B101" s="10"/>
      <c r="C101" s="14">
        <v>4</v>
      </c>
      <c r="D101" s="1088" t="s">
        <v>369</v>
      </c>
      <c r="E101" s="1089"/>
      <c r="F101" s="1090"/>
      <c r="G101" s="14" t="s">
        <v>3</v>
      </c>
      <c r="H101" s="14">
        <v>1</v>
      </c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8.450000000000003" customHeight="1">
      <c r="A102" s="10"/>
      <c r="B102" s="10"/>
      <c r="C102" s="14">
        <v>5</v>
      </c>
      <c r="D102" s="1088" t="s">
        <v>370</v>
      </c>
      <c r="E102" s="1089"/>
      <c r="F102" s="1090"/>
      <c r="G102" s="14" t="s">
        <v>3</v>
      </c>
      <c r="H102" s="14">
        <v>1</v>
      </c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0"/>
      <c r="B103" s="10"/>
      <c r="C103" s="1091" t="s">
        <v>86</v>
      </c>
      <c r="D103" s="1025"/>
      <c r="E103" s="1025"/>
      <c r="F103" s="1025"/>
      <c r="G103" s="1026"/>
      <c r="H103" s="124">
        <f>SUM(H98:H102)</f>
        <v>5</v>
      </c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0"/>
      <c r="B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0"/>
      <c r="B105" s="10"/>
      <c r="C105" s="1092" t="s">
        <v>79</v>
      </c>
      <c r="D105" s="1025"/>
      <c r="E105" s="1025"/>
      <c r="F105" s="1025"/>
      <c r="G105" s="1025"/>
      <c r="H105" s="1026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0"/>
      <c r="B106" s="10"/>
      <c r="C106" s="123" t="s">
        <v>80</v>
      </c>
      <c r="D106" s="1093" t="str">
        <f>'PRES GEN'!D11</f>
        <v>SISTEMA SOLAR FOTOVOLTAICO OFF-GRID</v>
      </c>
      <c r="E106" s="1025"/>
      <c r="F106" s="1025"/>
      <c r="G106" s="1025"/>
      <c r="H106" s="1026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0"/>
      <c r="B107" s="10"/>
      <c r="C107" s="123" t="s">
        <v>81</v>
      </c>
      <c r="D107" s="1094" t="str">
        <f>'PRES GEN'!C19</f>
        <v>2.8</v>
      </c>
      <c r="E107" s="1025"/>
      <c r="F107" s="1025"/>
      <c r="G107" s="1025"/>
      <c r="H107" s="1026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5.25" customHeight="1">
      <c r="A108" s="10"/>
      <c r="B108" s="10"/>
      <c r="C108" s="123" t="s">
        <v>82</v>
      </c>
      <c r="D108" s="1095" t="str">
        <f>'PRES GEN'!D19</f>
        <v>Suministro e instalacion Cableado Controlador - Bateria 4AWG tipo soldador, Bateria - inversor 8AWG tipo soldador</v>
      </c>
      <c r="E108" s="1025"/>
      <c r="F108" s="1025"/>
      <c r="G108" s="1025"/>
      <c r="H108" s="1026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0"/>
      <c r="B109" s="10"/>
      <c r="C109" s="123" t="s">
        <v>83</v>
      </c>
      <c r="D109" s="1094" t="str">
        <f>'PRES GEN'!E19</f>
        <v>UND</v>
      </c>
      <c r="E109" s="1025"/>
      <c r="F109" s="1025"/>
      <c r="G109" s="1025"/>
      <c r="H109" s="1026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0"/>
      <c r="B110" s="10"/>
      <c r="C110" s="1096"/>
      <c r="D110" s="1025"/>
      <c r="E110" s="1025"/>
      <c r="F110" s="1025"/>
      <c r="G110" s="1025"/>
      <c r="H110" s="1026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15"/>
      <c r="B111" s="115"/>
      <c r="C111" s="116" t="s">
        <v>84</v>
      </c>
      <c r="D111" s="1097" t="s">
        <v>85</v>
      </c>
      <c r="E111" s="1098"/>
      <c r="F111" s="1099"/>
      <c r="G111" s="116" t="s">
        <v>3</v>
      </c>
      <c r="H111" s="117" t="s">
        <v>4</v>
      </c>
      <c r="I111" s="115"/>
      <c r="J111" s="115"/>
      <c r="K111" s="115"/>
      <c r="L111" s="115"/>
      <c r="M111" s="115"/>
      <c r="N111" s="115"/>
      <c r="O111" s="115"/>
      <c r="P111" s="115"/>
      <c r="Q111" s="115"/>
      <c r="R111" s="115"/>
      <c r="S111" s="115"/>
      <c r="T111" s="115"/>
      <c r="U111" s="115"/>
      <c r="V111" s="115"/>
      <c r="W111" s="115"/>
      <c r="X111" s="115"/>
      <c r="Y111" s="115"/>
      <c r="Z111" s="115"/>
    </row>
    <row r="112" spans="1:26" ht="35.1" customHeight="1">
      <c r="A112" s="10"/>
      <c r="B112" s="10"/>
      <c r="C112" s="14">
        <v>1</v>
      </c>
      <c r="D112" s="1088" t="s">
        <v>375</v>
      </c>
      <c r="E112" s="1089"/>
      <c r="F112" s="1090"/>
      <c r="G112" s="14" t="s">
        <v>3</v>
      </c>
      <c r="H112" s="14">
        <v>1</v>
      </c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5.1" customHeight="1">
      <c r="A113" s="10"/>
      <c r="B113" s="10"/>
      <c r="C113" s="14">
        <v>2</v>
      </c>
      <c r="D113" s="1088" t="s">
        <v>376</v>
      </c>
      <c r="E113" s="1089"/>
      <c r="F113" s="1090"/>
      <c r="G113" s="14" t="s">
        <v>3</v>
      </c>
      <c r="H113" s="14">
        <v>1</v>
      </c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5.1" customHeight="1">
      <c r="A114" s="10"/>
      <c r="B114" s="10"/>
      <c r="C114" s="14">
        <v>3</v>
      </c>
      <c r="D114" s="1088" t="s">
        <v>377</v>
      </c>
      <c r="E114" s="1089"/>
      <c r="F114" s="1090"/>
      <c r="G114" s="14" t="s">
        <v>3</v>
      </c>
      <c r="H114" s="14">
        <v>1</v>
      </c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5.1" customHeight="1">
      <c r="A115" s="10"/>
      <c r="B115" s="10"/>
      <c r="C115" s="14">
        <v>4</v>
      </c>
      <c r="D115" s="1088" t="s">
        <v>378</v>
      </c>
      <c r="E115" s="1089"/>
      <c r="F115" s="1090"/>
      <c r="G115" s="14" t="s">
        <v>3</v>
      </c>
      <c r="H115" s="14">
        <v>1</v>
      </c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5.1" customHeight="1">
      <c r="A116" s="10"/>
      <c r="B116" s="10"/>
      <c r="C116" s="14">
        <v>5</v>
      </c>
      <c r="D116" s="1088" t="s">
        <v>379</v>
      </c>
      <c r="E116" s="1089"/>
      <c r="F116" s="1090"/>
      <c r="G116" s="14" t="s">
        <v>3</v>
      </c>
      <c r="H116" s="14">
        <v>1</v>
      </c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0"/>
      <c r="B117" s="10"/>
      <c r="C117" s="1091" t="s">
        <v>86</v>
      </c>
      <c r="D117" s="1025"/>
      <c r="E117" s="1025"/>
      <c r="F117" s="1025"/>
      <c r="G117" s="1026"/>
      <c r="H117" s="124">
        <f>SUM(H112:H116)</f>
        <v>5</v>
      </c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0"/>
      <c r="B118" s="10"/>
      <c r="C118" s="1115"/>
      <c r="D118" s="1025"/>
      <c r="E118" s="1025"/>
      <c r="F118" s="1026"/>
      <c r="G118" s="1116"/>
      <c r="H118" s="1026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0"/>
      <c r="B119" s="10"/>
      <c r="C119" s="112"/>
      <c r="D119" s="113"/>
      <c r="E119" s="113"/>
      <c r="F119" s="113"/>
      <c r="G119" s="113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0"/>
      <c r="B120" s="10"/>
      <c r="C120" s="1117" t="s">
        <v>79</v>
      </c>
      <c r="D120" s="1025"/>
      <c r="E120" s="1025"/>
      <c r="F120" s="1025"/>
      <c r="G120" s="1025"/>
      <c r="H120" s="1026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0"/>
      <c r="B121" s="10"/>
      <c r="C121" s="123" t="s">
        <v>80</v>
      </c>
      <c r="D121" s="1093" t="str">
        <f>'PRES GEN'!D11</f>
        <v>SISTEMA SOLAR FOTOVOLTAICO OFF-GRID</v>
      </c>
      <c r="E121" s="1025"/>
      <c r="F121" s="1025"/>
      <c r="G121" s="1025"/>
      <c r="H121" s="1026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0"/>
      <c r="B122" s="10"/>
      <c r="C122" s="123" t="s">
        <v>81</v>
      </c>
      <c r="D122" s="1094" t="str">
        <f>'PRES GEN'!C20</f>
        <v>2.9</v>
      </c>
      <c r="E122" s="1025"/>
      <c r="F122" s="1025"/>
      <c r="G122" s="1025"/>
      <c r="H122" s="1026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5.25" customHeight="1">
      <c r="A123" s="10"/>
      <c r="B123" s="10"/>
      <c r="C123" s="123" t="s">
        <v>82</v>
      </c>
      <c r="D123" s="1095" t="str">
        <f>'PRES GEN'!D20</f>
        <v>Suministro e instalacion Gabinete Metalico tipo Exterior 100x80x30cm, con separador soporte para baterias, incluye montaje accesorios equipos y protecciones DC.</v>
      </c>
      <c r="E123" s="1025"/>
      <c r="F123" s="1025"/>
      <c r="G123" s="1025"/>
      <c r="H123" s="1026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0"/>
      <c r="B124" s="10"/>
      <c r="C124" s="123" t="s">
        <v>83</v>
      </c>
      <c r="D124" s="1094" t="s">
        <v>87</v>
      </c>
      <c r="E124" s="1025"/>
      <c r="F124" s="1025"/>
      <c r="G124" s="1025"/>
      <c r="H124" s="1026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0"/>
      <c r="B125" s="10"/>
      <c r="C125" s="1096"/>
      <c r="D125" s="1025"/>
      <c r="E125" s="1025"/>
      <c r="F125" s="1025"/>
      <c r="G125" s="1025"/>
      <c r="H125" s="1026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15"/>
      <c r="B126" s="115"/>
      <c r="C126" s="116" t="s">
        <v>84</v>
      </c>
      <c r="D126" s="1097" t="s">
        <v>85</v>
      </c>
      <c r="E126" s="1098"/>
      <c r="F126" s="1099"/>
      <c r="G126" s="116" t="s">
        <v>3</v>
      </c>
      <c r="H126" s="117" t="s">
        <v>4</v>
      </c>
      <c r="I126" s="115"/>
      <c r="J126" s="115"/>
      <c r="K126" s="115"/>
      <c r="L126" s="115"/>
      <c r="M126" s="115"/>
      <c r="N126" s="115"/>
      <c r="O126" s="115"/>
      <c r="P126" s="115"/>
      <c r="Q126" s="115"/>
      <c r="R126" s="115"/>
      <c r="S126" s="115"/>
      <c r="T126" s="115"/>
      <c r="U126" s="115"/>
      <c r="V126" s="115"/>
      <c r="W126" s="115"/>
      <c r="X126" s="115"/>
      <c r="Y126" s="115"/>
      <c r="Z126" s="115"/>
    </row>
    <row r="127" spans="1:26" ht="38.450000000000003" customHeight="1">
      <c r="A127" s="10"/>
      <c r="B127" s="10"/>
      <c r="C127" s="14">
        <v>1</v>
      </c>
      <c r="D127" s="1088" t="s">
        <v>380</v>
      </c>
      <c r="E127" s="1089"/>
      <c r="F127" s="1090"/>
      <c r="G127" s="14" t="s">
        <v>3</v>
      </c>
      <c r="H127" s="118">
        <v>1</v>
      </c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8.450000000000003" customHeight="1">
      <c r="A128" s="10"/>
      <c r="B128" s="10"/>
      <c r="C128" s="14">
        <v>2</v>
      </c>
      <c r="D128" s="1088" t="s">
        <v>381</v>
      </c>
      <c r="E128" s="1089"/>
      <c r="F128" s="1090"/>
      <c r="G128" s="14" t="s">
        <v>3</v>
      </c>
      <c r="H128" s="118">
        <v>1</v>
      </c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8.450000000000003" customHeight="1">
      <c r="A129" s="10"/>
      <c r="B129" s="10"/>
      <c r="C129" s="14">
        <v>3</v>
      </c>
      <c r="D129" s="1088" t="s">
        <v>382</v>
      </c>
      <c r="E129" s="1089"/>
      <c r="F129" s="1090"/>
      <c r="G129" s="14" t="s">
        <v>3</v>
      </c>
      <c r="H129" s="118">
        <v>1</v>
      </c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8.450000000000003" customHeight="1">
      <c r="A130" s="10"/>
      <c r="B130" s="10"/>
      <c r="C130" s="14">
        <v>4</v>
      </c>
      <c r="D130" s="1088" t="s">
        <v>383</v>
      </c>
      <c r="E130" s="1089"/>
      <c r="F130" s="1090"/>
      <c r="G130" s="14" t="s">
        <v>3</v>
      </c>
      <c r="H130" s="118">
        <v>1</v>
      </c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8.450000000000003" customHeight="1">
      <c r="A131" s="10"/>
      <c r="B131" s="10"/>
      <c r="C131" s="14">
        <v>5</v>
      </c>
      <c r="D131" s="1088" t="s">
        <v>384</v>
      </c>
      <c r="E131" s="1089"/>
      <c r="F131" s="1090"/>
      <c r="G131" s="14" t="s">
        <v>3</v>
      </c>
      <c r="H131" s="118">
        <v>1</v>
      </c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0"/>
      <c r="B132" s="10"/>
      <c r="C132" s="1091" t="s">
        <v>86</v>
      </c>
      <c r="D132" s="1025"/>
      <c r="E132" s="1025"/>
      <c r="F132" s="1025"/>
      <c r="G132" s="1026"/>
      <c r="H132" s="124">
        <f>SUM(H127:H131)</f>
        <v>5</v>
      </c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0"/>
      <c r="B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0"/>
      <c r="B134" s="10"/>
      <c r="C134" s="1092" t="s">
        <v>79</v>
      </c>
      <c r="D134" s="1025"/>
      <c r="E134" s="1025"/>
      <c r="F134" s="1025"/>
      <c r="G134" s="1025"/>
      <c r="H134" s="1026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0"/>
      <c r="B135" s="10"/>
      <c r="C135" s="123" t="s">
        <v>80</v>
      </c>
      <c r="D135" s="1093" t="str">
        <f>'PRES GEN'!D11</f>
        <v>SISTEMA SOLAR FOTOVOLTAICO OFF-GRID</v>
      </c>
      <c r="E135" s="1025"/>
      <c r="F135" s="1025"/>
      <c r="G135" s="1025"/>
      <c r="H135" s="1026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0"/>
      <c r="B136" s="10"/>
      <c r="C136" s="123" t="s">
        <v>81</v>
      </c>
      <c r="D136" s="1094" t="str">
        <f>'PRES GEN'!C21</f>
        <v>2.10</v>
      </c>
      <c r="E136" s="1025"/>
      <c r="F136" s="1025"/>
      <c r="G136" s="1025"/>
      <c r="H136" s="1026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48" customHeight="1">
      <c r="A137" s="10"/>
      <c r="B137" s="10"/>
      <c r="C137" s="123" t="s">
        <v>82</v>
      </c>
      <c r="D137" s="1095" t="str">
        <f>'PRES GEN'!D21</f>
        <v>Instalacion Bateria tipo gel 12V - 150Ah</v>
      </c>
      <c r="E137" s="1025"/>
      <c r="F137" s="1025"/>
      <c r="G137" s="1025"/>
      <c r="H137" s="1026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0"/>
      <c r="B138" s="10"/>
      <c r="C138" s="123" t="s">
        <v>83</v>
      </c>
      <c r="D138" s="1094" t="str">
        <f>'PRES GEN'!E21</f>
        <v>UND</v>
      </c>
      <c r="E138" s="1025"/>
      <c r="F138" s="1025"/>
      <c r="G138" s="1025"/>
      <c r="H138" s="1026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0"/>
      <c r="B139" s="10"/>
      <c r="C139" s="1096"/>
      <c r="D139" s="1025"/>
      <c r="E139" s="1025"/>
      <c r="F139" s="1025"/>
      <c r="G139" s="1025"/>
      <c r="H139" s="1026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15"/>
      <c r="B140" s="115"/>
      <c r="C140" s="116" t="s">
        <v>84</v>
      </c>
      <c r="D140" s="1097" t="s">
        <v>85</v>
      </c>
      <c r="E140" s="1098"/>
      <c r="F140" s="1099"/>
      <c r="G140" s="116" t="s">
        <v>3</v>
      </c>
      <c r="H140" s="117" t="s">
        <v>4</v>
      </c>
      <c r="I140" s="115"/>
      <c r="J140" s="115"/>
      <c r="K140" s="115"/>
      <c r="L140" s="115"/>
      <c r="M140" s="115"/>
      <c r="N140" s="115"/>
      <c r="O140" s="115"/>
      <c r="P140" s="115"/>
      <c r="Q140" s="115"/>
      <c r="R140" s="115"/>
      <c r="S140" s="115"/>
      <c r="T140" s="115"/>
      <c r="U140" s="115"/>
      <c r="V140" s="115"/>
      <c r="W140" s="115"/>
      <c r="X140" s="115"/>
      <c r="Y140" s="115"/>
      <c r="Z140" s="115"/>
    </row>
    <row r="141" spans="1:26" ht="38.450000000000003" customHeight="1">
      <c r="A141" s="10"/>
      <c r="B141" s="10"/>
      <c r="C141" s="14">
        <v>1</v>
      </c>
      <c r="D141" s="1088" t="s">
        <v>394</v>
      </c>
      <c r="E141" s="1089"/>
      <c r="F141" s="1090"/>
      <c r="G141" s="14" t="s">
        <v>3</v>
      </c>
      <c r="H141" s="118">
        <v>2</v>
      </c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8.450000000000003" customHeight="1">
      <c r="A142" s="10"/>
      <c r="B142" s="10"/>
      <c r="C142" s="14">
        <v>2</v>
      </c>
      <c r="D142" s="1088" t="s">
        <v>385</v>
      </c>
      <c r="E142" s="1089"/>
      <c r="F142" s="1090"/>
      <c r="G142" s="14" t="s">
        <v>3</v>
      </c>
      <c r="H142" s="118">
        <v>2</v>
      </c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8.450000000000003" customHeight="1">
      <c r="A143" s="10"/>
      <c r="B143" s="10"/>
      <c r="C143" s="14">
        <v>3</v>
      </c>
      <c r="D143" s="1088" t="s">
        <v>386</v>
      </c>
      <c r="E143" s="1089"/>
      <c r="F143" s="1090"/>
      <c r="G143" s="14" t="s">
        <v>3</v>
      </c>
      <c r="H143" s="118">
        <v>2</v>
      </c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8.450000000000003" customHeight="1">
      <c r="A144" s="10"/>
      <c r="B144" s="10"/>
      <c r="C144" s="14">
        <v>4</v>
      </c>
      <c r="D144" s="1088" t="s">
        <v>387</v>
      </c>
      <c r="E144" s="1089"/>
      <c r="F144" s="1090"/>
      <c r="G144" s="14" t="s">
        <v>3</v>
      </c>
      <c r="H144" s="118">
        <v>2</v>
      </c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8.450000000000003" customHeight="1">
      <c r="A145" s="10"/>
      <c r="B145" s="10"/>
      <c r="C145" s="14">
        <v>5</v>
      </c>
      <c r="D145" s="1088" t="s">
        <v>388</v>
      </c>
      <c r="E145" s="1089"/>
      <c r="F145" s="1090"/>
      <c r="G145" s="14" t="s">
        <v>3</v>
      </c>
      <c r="H145" s="118">
        <v>2</v>
      </c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0"/>
      <c r="B146" s="10"/>
      <c r="C146" s="1091" t="s">
        <v>86</v>
      </c>
      <c r="D146" s="1025"/>
      <c r="E146" s="1025"/>
      <c r="F146" s="1025"/>
      <c r="G146" s="1026"/>
      <c r="H146" s="124">
        <f>SUM(H141:H145)</f>
        <v>10</v>
      </c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0"/>
      <c r="B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0"/>
      <c r="B148" s="10"/>
      <c r="C148" s="1092" t="s">
        <v>79</v>
      </c>
      <c r="D148" s="1025"/>
      <c r="E148" s="1025"/>
      <c r="F148" s="1025"/>
      <c r="G148" s="1025"/>
      <c r="H148" s="1026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0"/>
      <c r="B149" s="10"/>
      <c r="C149" s="123" t="s">
        <v>80</v>
      </c>
      <c r="D149" s="1093" t="str">
        <f>'PRES GEN'!D11</f>
        <v>SISTEMA SOLAR FOTOVOLTAICO OFF-GRID</v>
      </c>
      <c r="E149" s="1025"/>
      <c r="F149" s="1025"/>
      <c r="G149" s="1025"/>
      <c r="H149" s="1026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0"/>
      <c r="B150" s="10"/>
      <c r="C150" s="123" t="s">
        <v>81</v>
      </c>
      <c r="D150" s="1094" t="str">
        <f>'PRES GEN'!C22</f>
        <v>2.11</v>
      </c>
      <c r="E150" s="1025"/>
      <c r="F150" s="1025"/>
      <c r="G150" s="1025"/>
      <c r="H150" s="1026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9.6" customHeight="1">
      <c r="A151" s="10"/>
      <c r="B151" s="10"/>
      <c r="C151" s="123" t="s">
        <v>82</v>
      </c>
      <c r="D151" s="1095" t="str">
        <f>'PRES GEN'!D22</f>
        <v>Suministro e instalacion Canalizaciones para cableado DC en coraza metalica 3/4", incluye accesorios.</v>
      </c>
      <c r="E151" s="1025"/>
      <c r="F151" s="1025"/>
      <c r="G151" s="1025"/>
      <c r="H151" s="1026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0"/>
      <c r="B152" s="10"/>
      <c r="C152" s="123" t="s">
        <v>83</v>
      </c>
      <c r="D152" s="1094" t="s">
        <v>3</v>
      </c>
      <c r="E152" s="1025"/>
      <c r="F152" s="1025"/>
      <c r="G152" s="1025"/>
      <c r="H152" s="1026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0"/>
      <c r="B153" s="10"/>
      <c r="C153" s="1096"/>
      <c r="D153" s="1025"/>
      <c r="E153" s="1025"/>
      <c r="F153" s="1025"/>
      <c r="G153" s="1025"/>
      <c r="H153" s="1026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15"/>
      <c r="B154" s="115"/>
      <c r="C154" s="116" t="s">
        <v>84</v>
      </c>
      <c r="D154" s="1097" t="s">
        <v>85</v>
      </c>
      <c r="E154" s="1098"/>
      <c r="F154" s="1099"/>
      <c r="G154" s="116" t="s">
        <v>3</v>
      </c>
      <c r="H154" s="117" t="s">
        <v>4</v>
      </c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</row>
    <row r="155" spans="1:26" ht="38.450000000000003" customHeight="1">
      <c r="A155" s="10"/>
      <c r="B155" s="10"/>
      <c r="C155" s="14">
        <v>1</v>
      </c>
      <c r="D155" s="1088" t="s">
        <v>395</v>
      </c>
      <c r="E155" s="1089"/>
      <c r="F155" s="1090"/>
      <c r="G155" s="14" t="s">
        <v>3</v>
      </c>
      <c r="H155" s="118">
        <v>1</v>
      </c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8.450000000000003" customHeight="1">
      <c r="A156" s="10"/>
      <c r="B156" s="10"/>
      <c r="C156" s="14">
        <v>2</v>
      </c>
      <c r="D156" s="1088" t="s">
        <v>456</v>
      </c>
      <c r="E156" s="1089"/>
      <c r="F156" s="1090"/>
      <c r="G156" s="14" t="s">
        <v>3</v>
      </c>
      <c r="H156" s="118">
        <v>1</v>
      </c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8.450000000000003" customHeight="1">
      <c r="A157" s="10"/>
      <c r="B157" s="10"/>
      <c r="C157" s="14">
        <v>3</v>
      </c>
      <c r="D157" s="1088" t="s">
        <v>457</v>
      </c>
      <c r="E157" s="1089"/>
      <c r="F157" s="1090"/>
      <c r="G157" s="14" t="s">
        <v>3</v>
      </c>
      <c r="H157" s="118">
        <v>1</v>
      </c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8.450000000000003" customHeight="1">
      <c r="A158" s="10"/>
      <c r="B158" s="10"/>
      <c r="C158" s="14">
        <v>4</v>
      </c>
      <c r="D158" s="1088" t="s">
        <v>461</v>
      </c>
      <c r="E158" s="1089"/>
      <c r="F158" s="1090"/>
      <c r="G158" s="14" t="s">
        <v>3</v>
      </c>
      <c r="H158" s="118">
        <v>1</v>
      </c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8.450000000000003" customHeight="1">
      <c r="A159" s="10"/>
      <c r="B159" s="10"/>
      <c r="C159" s="14">
        <v>5</v>
      </c>
      <c r="D159" s="1088" t="s">
        <v>458</v>
      </c>
      <c r="E159" s="1089"/>
      <c r="F159" s="1090"/>
      <c r="G159" s="14" t="s">
        <v>3</v>
      </c>
      <c r="H159" s="118">
        <v>1</v>
      </c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0"/>
      <c r="B160" s="10"/>
      <c r="C160" s="1091" t="s">
        <v>86</v>
      </c>
      <c r="D160" s="1025"/>
      <c r="E160" s="1025"/>
      <c r="F160" s="1025"/>
      <c r="G160" s="1026"/>
      <c r="H160" s="124">
        <f>SUM(H155:H159)</f>
        <v>5</v>
      </c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 customHeight="1">
      <c r="A162" s="10"/>
      <c r="B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 customHeight="1">
      <c r="A163" s="10"/>
      <c r="B163" s="10"/>
      <c r="C163" s="1092" t="s">
        <v>79</v>
      </c>
      <c r="D163" s="1025"/>
      <c r="E163" s="1025"/>
      <c r="F163" s="1025"/>
      <c r="G163" s="1025"/>
      <c r="H163" s="1026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 customHeight="1">
      <c r="A164" s="10"/>
      <c r="B164" s="10"/>
      <c r="C164" s="123" t="s">
        <v>80</v>
      </c>
      <c r="D164" s="1093" t="str">
        <f>'PRES GEN'!D11</f>
        <v>SISTEMA SOLAR FOTOVOLTAICO OFF-GRID</v>
      </c>
      <c r="E164" s="1025"/>
      <c r="F164" s="1025"/>
      <c r="G164" s="1025"/>
      <c r="H164" s="1026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 customHeight="1">
      <c r="A165" s="10"/>
      <c r="B165" s="10"/>
      <c r="C165" s="123" t="s">
        <v>81</v>
      </c>
      <c r="D165" s="1094" t="str">
        <f>'PRES GEN'!C23</f>
        <v>2.12</v>
      </c>
      <c r="E165" s="1025"/>
      <c r="F165" s="1025"/>
      <c r="G165" s="1025"/>
      <c r="H165" s="1026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9.6" customHeight="1">
      <c r="A166" s="10"/>
      <c r="B166" s="10"/>
      <c r="C166" s="123" t="s">
        <v>82</v>
      </c>
      <c r="D166" s="1095" t="str">
        <f>'PRES GEN'!D23</f>
        <v xml:space="preserve">Suministro e instalacion de Tablero de protecciones 8 ctos monofasico con tapa sin espacio para totalizador, incluye proteciones </v>
      </c>
      <c r="E166" s="1025"/>
      <c r="F166" s="1025"/>
      <c r="G166" s="1025"/>
      <c r="H166" s="1026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 customHeight="1">
      <c r="A167" s="10"/>
      <c r="B167" s="10"/>
      <c r="C167" s="123" t="s">
        <v>83</v>
      </c>
      <c r="D167" s="1094" t="str">
        <f>'PRES GEN'!E23</f>
        <v>UND</v>
      </c>
      <c r="E167" s="1025"/>
      <c r="F167" s="1025"/>
      <c r="G167" s="1025"/>
      <c r="H167" s="1026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 customHeight="1">
      <c r="A168" s="10"/>
      <c r="B168" s="10"/>
      <c r="C168" s="1096"/>
      <c r="D168" s="1025"/>
      <c r="E168" s="1025"/>
      <c r="F168" s="1025"/>
      <c r="G168" s="1025"/>
      <c r="H168" s="1026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 customHeight="1">
      <c r="A169" s="115"/>
      <c r="B169" s="115"/>
      <c r="C169" s="116" t="s">
        <v>84</v>
      </c>
      <c r="D169" s="1097" t="s">
        <v>85</v>
      </c>
      <c r="E169" s="1098"/>
      <c r="F169" s="1099"/>
      <c r="G169" s="116" t="s">
        <v>3</v>
      </c>
      <c r="H169" s="117" t="s">
        <v>4</v>
      </c>
      <c r="I169" s="115"/>
      <c r="J169" s="115"/>
      <c r="K169" s="115"/>
      <c r="L169" s="115"/>
      <c r="M169" s="115"/>
      <c r="N169" s="115"/>
      <c r="O169" s="115"/>
      <c r="P169" s="115"/>
      <c r="Q169" s="115"/>
      <c r="R169" s="115"/>
      <c r="S169" s="115"/>
      <c r="T169" s="115"/>
      <c r="U169" s="115"/>
      <c r="V169" s="115"/>
      <c r="W169" s="115"/>
      <c r="X169" s="115"/>
      <c r="Y169" s="115"/>
      <c r="Z169" s="115"/>
    </row>
    <row r="170" spans="1:26" ht="38.450000000000003" customHeight="1">
      <c r="A170" s="10"/>
      <c r="B170" s="10"/>
      <c r="C170" s="14">
        <v>1</v>
      </c>
      <c r="D170" s="1088" t="s">
        <v>453</v>
      </c>
      <c r="E170" s="1089"/>
      <c r="F170" s="1090"/>
      <c r="G170" s="14" t="s">
        <v>3</v>
      </c>
      <c r="H170" s="118">
        <v>1</v>
      </c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8.450000000000003" customHeight="1">
      <c r="A171" s="10"/>
      <c r="B171" s="10"/>
      <c r="C171" s="14">
        <v>2</v>
      </c>
      <c r="D171" s="1088" t="s">
        <v>459</v>
      </c>
      <c r="E171" s="1089"/>
      <c r="F171" s="1090"/>
      <c r="G171" s="14" t="s">
        <v>3</v>
      </c>
      <c r="H171" s="118">
        <v>1</v>
      </c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8.450000000000003" customHeight="1">
      <c r="A172" s="10"/>
      <c r="B172" s="10"/>
      <c r="C172" s="14">
        <v>3</v>
      </c>
      <c r="D172" s="1088" t="s">
        <v>460</v>
      </c>
      <c r="E172" s="1089"/>
      <c r="F172" s="1090"/>
      <c r="G172" s="14" t="s">
        <v>3</v>
      </c>
      <c r="H172" s="118">
        <v>1</v>
      </c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8.450000000000003" customHeight="1">
      <c r="A173" s="10"/>
      <c r="B173" s="10"/>
      <c r="C173" s="14">
        <v>4</v>
      </c>
      <c r="D173" s="1088" t="s">
        <v>462</v>
      </c>
      <c r="E173" s="1089"/>
      <c r="F173" s="1090"/>
      <c r="G173" s="14" t="s">
        <v>3</v>
      </c>
      <c r="H173" s="118">
        <v>1</v>
      </c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8.450000000000003" customHeight="1">
      <c r="A174" s="10"/>
      <c r="B174" s="10"/>
      <c r="C174" s="14">
        <v>5</v>
      </c>
      <c r="D174" s="1088" t="s">
        <v>463</v>
      </c>
      <c r="E174" s="1089"/>
      <c r="F174" s="1090"/>
      <c r="G174" s="14" t="s">
        <v>3</v>
      </c>
      <c r="H174" s="118">
        <v>1</v>
      </c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 customHeight="1">
      <c r="A175" s="10"/>
      <c r="B175" s="10"/>
      <c r="C175" s="1091" t="s">
        <v>86</v>
      </c>
      <c r="D175" s="1025"/>
      <c r="E175" s="1025"/>
      <c r="F175" s="1025"/>
      <c r="G175" s="1026"/>
      <c r="H175" s="124">
        <f>SUM(H170:H174)</f>
        <v>5</v>
      </c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 customHeight="1">
      <c r="A177" s="10"/>
      <c r="B177" s="10"/>
      <c r="C177" s="1092" t="s">
        <v>79</v>
      </c>
      <c r="D177" s="1025"/>
      <c r="E177" s="1025"/>
      <c r="F177" s="1025"/>
      <c r="G177" s="1025"/>
      <c r="H177" s="1026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 customHeight="1">
      <c r="A178" s="10"/>
      <c r="B178" s="10"/>
      <c r="C178" s="123" t="s">
        <v>80</v>
      </c>
      <c r="D178" s="1093" t="str">
        <f>'PRES GEN'!D11</f>
        <v>SISTEMA SOLAR FOTOVOLTAICO OFF-GRID</v>
      </c>
      <c r="E178" s="1025"/>
      <c r="F178" s="1025"/>
      <c r="G178" s="1025"/>
      <c r="H178" s="1026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 customHeight="1">
      <c r="A179" s="10"/>
      <c r="B179" s="10"/>
      <c r="C179" s="123" t="s">
        <v>81</v>
      </c>
      <c r="D179" s="1094" t="str">
        <f>'PRES GEN'!C24</f>
        <v>2.13</v>
      </c>
      <c r="E179" s="1025"/>
      <c r="F179" s="1025"/>
      <c r="G179" s="1025"/>
      <c r="H179" s="1026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8.1" customHeight="1">
      <c r="A180" s="10"/>
      <c r="B180" s="10"/>
      <c r="C180" s="123" t="s">
        <v>82</v>
      </c>
      <c r="D180" s="1095" t="str">
        <f>'PRES GEN'!D24</f>
        <v>Suministro e instalación salida de iluminación tubo metálico EMT 1/2" 2x12+12 AWG</v>
      </c>
      <c r="E180" s="1025"/>
      <c r="F180" s="1025"/>
      <c r="G180" s="1025"/>
      <c r="H180" s="1026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 customHeight="1">
      <c r="A181" s="10"/>
      <c r="B181" s="10"/>
      <c r="C181" s="123" t="s">
        <v>83</v>
      </c>
      <c r="D181" s="1094" t="s">
        <v>3</v>
      </c>
      <c r="E181" s="1025"/>
      <c r="F181" s="1025"/>
      <c r="G181" s="1025"/>
      <c r="H181" s="1026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 customHeight="1">
      <c r="A182" s="10"/>
      <c r="B182" s="10"/>
      <c r="C182" s="1096"/>
      <c r="D182" s="1025"/>
      <c r="E182" s="1025"/>
      <c r="F182" s="1025"/>
      <c r="G182" s="1025"/>
      <c r="H182" s="1026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" customHeight="1">
      <c r="A183" s="10"/>
      <c r="B183" s="10"/>
      <c r="C183" s="116" t="s">
        <v>84</v>
      </c>
      <c r="D183" s="1097" t="s">
        <v>85</v>
      </c>
      <c r="E183" s="1098"/>
      <c r="F183" s="1099"/>
      <c r="G183" s="116" t="s">
        <v>3</v>
      </c>
      <c r="H183" s="117" t="s">
        <v>4</v>
      </c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8.450000000000003" customHeight="1">
      <c r="A184" s="10"/>
      <c r="B184" s="10"/>
      <c r="C184" s="14">
        <v>1</v>
      </c>
      <c r="D184" s="1088" t="s">
        <v>431</v>
      </c>
      <c r="E184" s="1089"/>
      <c r="F184" s="1090"/>
      <c r="G184" s="14" t="s">
        <v>3</v>
      </c>
      <c r="H184" s="118">
        <v>4</v>
      </c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8.450000000000003" customHeight="1">
      <c r="A185" s="10"/>
      <c r="B185" s="10"/>
      <c r="C185" s="14">
        <v>2</v>
      </c>
      <c r="D185" s="1088" t="s">
        <v>464</v>
      </c>
      <c r="E185" s="1089"/>
      <c r="F185" s="1090"/>
      <c r="G185" s="14" t="s">
        <v>3</v>
      </c>
      <c r="H185" s="118">
        <v>4</v>
      </c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8.450000000000003" customHeight="1">
      <c r="A186" s="10"/>
      <c r="B186" s="10"/>
      <c r="C186" s="14">
        <v>3</v>
      </c>
      <c r="D186" s="1088" t="s">
        <v>465</v>
      </c>
      <c r="E186" s="1089"/>
      <c r="F186" s="1090"/>
      <c r="G186" s="14" t="s">
        <v>3</v>
      </c>
      <c r="H186" s="118">
        <v>4</v>
      </c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8.450000000000003" customHeight="1">
      <c r="A187" s="10"/>
      <c r="B187" s="10"/>
      <c r="C187" s="14">
        <v>4</v>
      </c>
      <c r="D187" s="1088" t="s">
        <v>466</v>
      </c>
      <c r="E187" s="1089"/>
      <c r="F187" s="1090"/>
      <c r="G187" s="14" t="s">
        <v>3</v>
      </c>
      <c r="H187" s="118">
        <v>4</v>
      </c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8.450000000000003" customHeight="1">
      <c r="A188" s="10"/>
      <c r="B188" s="10"/>
      <c r="C188" s="14">
        <v>5</v>
      </c>
      <c r="D188" s="1088" t="s">
        <v>467</v>
      </c>
      <c r="E188" s="1089"/>
      <c r="F188" s="1090"/>
      <c r="G188" s="14" t="s">
        <v>3</v>
      </c>
      <c r="H188" s="118">
        <v>4</v>
      </c>
      <c r="I188" s="15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 customHeight="1">
      <c r="A189" s="10"/>
      <c r="B189" s="10"/>
      <c r="C189" s="1091" t="s">
        <v>86</v>
      </c>
      <c r="D189" s="1025"/>
      <c r="E189" s="1025"/>
      <c r="F189" s="1025"/>
      <c r="G189" s="1026"/>
      <c r="H189" s="124">
        <f>SUM(H184:H188)</f>
        <v>20</v>
      </c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 customHeight="1">
      <c r="A190" s="10"/>
      <c r="B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 customHeight="1">
      <c r="A191" s="10"/>
      <c r="B191" s="10"/>
      <c r="C191" s="1092" t="s">
        <v>79</v>
      </c>
      <c r="D191" s="1025"/>
      <c r="E191" s="1025"/>
      <c r="F191" s="1025"/>
      <c r="G191" s="1025"/>
      <c r="H191" s="1026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 customHeight="1">
      <c r="A192" s="10"/>
      <c r="B192" s="10"/>
      <c r="C192" s="123" t="s">
        <v>80</v>
      </c>
      <c r="D192" s="1093" t="str">
        <f>'PRES GEN'!D11</f>
        <v>SISTEMA SOLAR FOTOVOLTAICO OFF-GRID</v>
      </c>
      <c r="E192" s="1025"/>
      <c r="F192" s="1025"/>
      <c r="G192" s="1025"/>
      <c r="H192" s="1026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 customHeight="1">
      <c r="A193" s="10"/>
      <c r="B193" s="10"/>
      <c r="C193" s="123" t="s">
        <v>81</v>
      </c>
      <c r="D193" s="1094" t="str">
        <f>'PRES GEN'!C25</f>
        <v>2.14</v>
      </c>
      <c r="E193" s="1025"/>
      <c r="F193" s="1025"/>
      <c r="G193" s="1025"/>
      <c r="H193" s="1026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8.1" customHeight="1">
      <c r="A194" s="10"/>
      <c r="B194" s="10"/>
      <c r="C194" s="123" t="s">
        <v>82</v>
      </c>
      <c r="D194" s="1095" t="str">
        <f>'PRES GEN'!D25</f>
        <v>Suministro e instalación salida de tomacorriente tubo metálico EMT 1/2" 2x12+12 AWG</v>
      </c>
      <c r="E194" s="1025"/>
      <c r="F194" s="1025"/>
      <c r="G194" s="1025"/>
      <c r="H194" s="1026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 customHeight="1">
      <c r="A195" s="10"/>
      <c r="B195" s="10"/>
      <c r="C195" s="123" t="s">
        <v>83</v>
      </c>
      <c r="D195" s="1094" t="str">
        <f>'PRES GEN'!E25</f>
        <v>UND</v>
      </c>
      <c r="E195" s="1025"/>
      <c r="F195" s="1025"/>
      <c r="G195" s="1025"/>
      <c r="H195" s="1026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 customHeight="1">
      <c r="A196" s="10"/>
      <c r="B196" s="10"/>
      <c r="C196" s="1096"/>
      <c r="D196" s="1025"/>
      <c r="E196" s="1025"/>
      <c r="F196" s="1025"/>
      <c r="G196" s="1025"/>
      <c r="H196" s="1026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" customHeight="1">
      <c r="A197" s="10"/>
      <c r="B197" s="10"/>
      <c r="C197" s="116" t="s">
        <v>84</v>
      </c>
      <c r="D197" s="1097" t="s">
        <v>85</v>
      </c>
      <c r="E197" s="1098"/>
      <c r="F197" s="1099"/>
      <c r="G197" s="116" t="s">
        <v>3</v>
      </c>
      <c r="H197" s="117" t="s">
        <v>4</v>
      </c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8.450000000000003" customHeight="1">
      <c r="A198" s="10"/>
      <c r="B198" s="10"/>
      <c r="C198" s="14">
        <v>1</v>
      </c>
      <c r="D198" s="1088" t="s">
        <v>438</v>
      </c>
      <c r="E198" s="1089"/>
      <c r="F198" s="1090"/>
      <c r="G198" s="14" t="s">
        <v>3</v>
      </c>
      <c r="H198" s="118">
        <v>5</v>
      </c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8.450000000000003" customHeight="1">
      <c r="A199" s="10"/>
      <c r="B199" s="10"/>
      <c r="C199" s="14">
        <v>2</v>
      </c>
      <c r="D199" s="1088" t="s">
        <v>468</v>
      </c>
      <c r="E199" s="1089"/>
      <c r="F199" s="1090"/>
      <c r="G199" s="14" t="s">
        <v>3</v>
      </c>
      <c r="H199" s="118">
        <v>5</v>
      </c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8.450000000000003" customHeight="1">
      <c r="A200" s="10"/>
      <c r="B200" s="10"/>
      <c r="C200" s="14">
        <v>3</v>
      </c>
      <c r="D200" s="1088" t="s">
        <v>469</v>
      </c>
      <c r="E200" s="1089"/>
      <c r="F200" s="1090"/>
      <c r="G200" s="14" t="s">
        <v>3</v>
      </c>
      <c r="H200" s="118">
        <v>5</v>
      </c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8.450000000000003" customHeight="1">
      <c r="A201" s="10"/>
      <c r="B201" s="10"/>
      <c r="C201" s="14">
        <v>4</v>
      </c>
      <c r="D201" s="1088" t="s">
        <v>470</v>
      </c>
      <c r="E201" s="1089"/>
      <c r="F201" s="1090"/>
      <c r="G201" s="14" t="s">
        <v>3</v>
      </c>
      <c r="H201" s="118">
        <v>5</v>
      </c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8.450000000000003" customHeight="1">
      <c r="A202" s="10"/>
      <c r="B202" s="10"/>
      <c r="C202" s="14">
        <v>5</v>
      </c>
      <c r="D202" s="1088" t="s">
        <v>471</v>
      </c>
      <c r="E202" s="1089"/>
      <c r="F202" s="1090"/>
      <c r="G202" s="14" t="s">
        <v>3</v>
      </c>
      <c r="H202" s="118">
        <v>5</v>
      </c>
      <c r="I202" s="15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 customHeight="1">
      <c r="A203" s="10"/>
      <c r="B203" s="10"/>
      <c r="C203" s="1091" t="s">
        <v>86</v>
      </c>
      <c r="D203" s="1025"/>
      <c r="E203" s="1025"/>
      <c r="F203" s="1025"/>
      <c r="G203" s="1026"/>
      <c r="H203" s="124">
        <f>SUM(H198:H202)</f>
        <v>25</v>
      </c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 customHeight="1">
      <c r="A204" s="10"/>
      <c r="B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 customHeight="1">
      <c r="A205" s="10"/>
      <c r="B205" s="10"/>
      <c r="C205" s="1092" t="s">
        <v>79</v>
      </c>
      <c r="D205" s="1025"/>
      <c r="E205" s="1025"/>
      <c r="F205" s="1025"/>
      <c r="G205" s="1025"/>
      <c r="H205" s="1026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 customHeight="1">
      <c r="A206" s="10"/>
      <c r="B206" s="10"/>
      <c r="C206" s="123" t="s">
        <v>80</v>
      </c>
      <c r="D206" s="1093" t="str">
        <f>'PRES GEN'!D11</f>
        <v>SISTEMA SOLAR FOTOVOLTAICO OFF-GRID</v>
      </c>
      <c r="E206" s="1025"/>
      <c r="F206" s="1025"/>
      <c r="G206" s="1025"/>
      <c r="H206" s="1026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 customHeight="1">
      <c r="A207" s="10"/>
      <c r="B207" s="10"/>
      <c r="C207" s="123" t="s">
        <v>81</v>
      </c>
      <c r="D207" s="1094" t="str">
        <f>'PRES GEN'!C26</f>
        <v>2.15</v>
      </c>
      <c r="E207" s="1025"/>
      <c r="F207" s="1025"/>
      <c r="G207" s="1025"/>
      <c r="H207" s="1026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8.1" customHeight="1">
      <c r="A208" s="10"/>
      <c r="B208" s="10"/>
      <c r="C208" s="123" t="s">
        <v>82</v>
      </c>
      <c r="D208" s="1095" t="str">
        <f>'PRES GEN'!D26</f>
        <v>Suministro e instalación salida de interruptor tubo metálico EMT 1/2" 2x12+12 AWG</v>
      </c>
      <c r="E208" s="1025"/>
      <c r="F208" s="1025"/>
      <c r="G208" s="1025"/>
      <c r="H208" s="1026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 customHeight="1">
      <c r="A209" s="10"/>
      <c r="B209" s="10"/>
      <c r="C209" s="123" t="s">
        <v>83</v>
      </c>
      <c r="D209" s="1094" t="str">
        <f>'PRES GEN'!E26</f>
        <v>UND</v>
      </c>
      <c r="E209" s="1025"/>
      <c r="F209" s="1025"/>
      <c r="G209" s="1025"/>
      <c r="H209" s="1026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 customHeight="1">
      <c r="A210" s="10"/>
      <c r="B210" s="10"/>
      <c r="C210" s="1096"/>
      <c r="D210" s="1025"/>
      <c r="E210" s="1025"/>
      <c r="F210" s="1025"/>
      <c r="G210" s="1025"/>
      <c r="H210" s="1026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" customHeight="1">
      <c r="A211" s="10"/>
      <c r="B211" s="10"/>
      <c r="C211" s="116" t="s">
        <v>84</v>
      </c>
      <c r="D211" s="1100" t="s">
        <v>85</v>
      </c>
      <c r="E211" s="1101"/>
      <c r="F211" s="1102"/>
      <c r="G211" s="116" t="s">
        <v>3</v>
      </c>
      <c r="H211" s="117" t="s">
        <v>4</v>
      </c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8.450000000000003" customHeight="1">
      <c r="A212" s="10"/>
      <c r="B212" s="10"/>
      <c r="C212" s="14">
        <v>1</v>
      </c>
      <c r="D212" s="1088" t="s">
        <v>441</v>
      </c>
      <c r="E212" s="1089"/>
      <c r="F212" s="1090"/>
      <c r="G212" s="14" t="s">
        <v>3</v>
      </c>
      <c r="H212" s="118">
        <v>2</v>
      </c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8.450000000000003" customHeight="1">
      <c r="A213" s="10"/>
      <c r="B213" s="10"/>
      <c r="C213" s="14">
        <v>2</v>
      </c>
      <c r="D213" s="1088" t="s">
        <v>472</v>
      </c>
      <c r="E213" s="1089"/>
      <c r="F213" s="1090"/>
      <c r="G213" s="14" t="s">
        <v>3</v>
      </c>
      <c r="H213" s="118">
        <v>2</v>
      </c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8.450000000000003" customHeight="1">
      <c r="A214" s="10"/>
      <c r="B214" s="10"/>
      <c r="C214" s="14">
        <v>3</v>
      </c>
      <c r="D214" s="1088" t="s">
        <v>473</v>
      </c>
      <c r="E214" s="1089"/>
      <c r="F214" s="1090"/>
      <c r="G214" s="14" t="s">
        <v>3</v>
      </c>
      <c r="H214" s="118">
        <v>2</v>
      </c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8.450000000000003" customHeight="1">
      <c r="A215" s="10"/>
      <c r="B215" s="10"/>
      <c r="C215" s="14">
        <v>4</v>
      </c>
      <c r="D215" s="1088" t="s">
        <v>474</v>
      </c>
      <c r="E215" s="1089"/>
      <c r="F215" s="1090"/>
      <c r="G215" s="14" t="s">
        <v>3</v>
      </c>
      <c r="H215" s="118">
        <v>2</v>
      </c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8.450000000000003" customHeight="1">
      <c r="A216" s="10"/>
      <c r="B216" s="10"/>
      <c r="C216" s="14">
        <v>5</v>
      </c>
      <c r="D216" s="1088" t="s">
        <v>475</v>
      </c>
      <c r="E216" s="1089"/>
      <c r="F216" s="1090"/>
      <c r="G216" s="14" t="s">
        <v>3</v>
      </c>
      <c r="H216" s="118">
        <v>2</v>
      </c>
      <c r="I216" s="15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 customHeight="1">
      <c r="A217" s="10"/>
      <c r="B217" s="10"/>
      <c r="C217" s="1091" t="s">
        <v>86</v>
      </c>
      <c r="D217" s="1025"/>
      <c r="E217" s="1025"/>
      <c r="F217" s="1025"/>
      <c r="G217" s="1026"/>
      <c r="H217" s="124">
        <f>SUM(H212:H216)</f>
        <v>10</v>
      </c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 customHeight="1">
      <c r="A218" s="10"/>
      <c r="B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 customHeight="1">
      <c r="A219" s="10"/>
      <c r="B219" s="10"/>
      <c r="C219" s="1092" t="s">
        <v>79</v>
      </c>
      <c r="D219" s="1025"/>
      <c r="E219" s="1025"/>
      <c r="F219" s="1025"/>
      <c r="G219" s="1025"/>
      <c r="H219" s="1026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 customHeight="1">
      <c r="A220" s="10"/>
      <c r="B220" s="10"/>
      <c r="C220" s="123" t="s">
        <v>80</v>
      </c>
      <c r="D220" s="1093" t="str">
        <f>'PRES GEN'!D11</f>
        <v>SISTEMA SOLAR FOTOVOLTAICO OFF-GRID</v>
      </c>
      <c r="E220" s="1025"/>
      <c r="F220" s="1025"/>
      <c r="G220" s="1025"/>
      <c r="H220" s="1026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 customHeight="1">
      <c r="A221" s="10"/>
      <c r="B221" s="10"/>
      <c r="C221" s="123" t="s">
        <v>81</v>
      </c>
      <c r="D221" s="1094" t="str">
        <f>'PRES GEN'!C27</f>
        <v>2.16</v>
      </c>
      <c r="E221" s="1025"/>
      <c r="F221" s="1025"/>
      <c r="G221" s="1025"/>
      <c r="H221" s="1026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8.1" customHeight="1">
      <c r="A222" s="10"/>
      <c r="B222" s="10"/>
      <c r="C222" s="123" t="s">
        <v>82</v>
      </c>
      <c r="D222" s="1095" t="str">
        <f>'PRES GEN'!D27</f>
        <v>Suministro e instalación luminaria panel LED RD 18W P24629</v>
      </c>
      <c r="E222" s="1025"/>
      <c r="F222" s="1025"/>
      <c r="G222" s="1025"/>
      <c r="H222" s="1026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 customHeight="1">
      <c r="A223" s="10"/>
      <c r="B223" s="10"/>
      <c r="C223" s="123" t="s">
        <v>83</v>
      </c>
      <c r="D223" s="1094" t="str">
        <f>'PRES GEN'!E27</f>
        <v>UND</v>
      </c>
      <c r="E223" s="1025"/>
      <c r="F223" s="1025"/>
      <c r="G223" s="1025"/>
      <c r="H223" s="1026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 customHeight="1">
      <c r="A224" s="10"/>
      <c r="B224" s="10"/>
      <c r="C224" s="1096"/>
      <c r="D224" s="1025"/>
      <c r="E224" s="1025"/>
      <c r="F224" s="1025"/>
      <c r="G224" s="1025"/>
      <c r="H224" s="1026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" customHeight="1">
      <c r="A225" s="10"/>
      <c r="B225" s="10"/>
      <c r="C225" s="116" t="s">
        <v>84</v>
      </c>
      <c r="D225" s="1100" t="s">
        <v>85</v>
      </c>
      <c r="E225" s="1101"/>
      <c r="F225" s="1102"/>
      <c r="G225" s="116" t="s">
        <v>3</v>
      </c>
      <c r="H225" s="117" t="s">
        <v>4</v>
      </c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8.450000000000003" customHeight="1">
      <c r="A226" s="10"/>
      <c r="B226" s="10"/>
      <c r="C226" s="14">
        <v>1</v>
      </c>
      <c r="D226" s="1088" t="s">
        <v>448</v>
      </c>
      <c r="E226" s="1089"/>
      <c r="F226" s="1090"/>
      <c r="G226" s="14" t="s">
        <v>3</v>
      </c>
      <c r="H226" s="118">
        <v>4</v>
      </c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8.450000000000003" customHeight="1">
      <c r="A227" s="10"/>
      <c r="B227" s="10"/>
      <c r="C227" s="14">
        <v>2</v>
      </c>
      <c r="D227" s="1088" t="s">
        <v>476</v>
      </c>
      <c r="E227" s="1089"/>
      <c r="F227" s="1090"/>
      <c r="G227" s="14" t="s">
        <v>3</v>
      </c>
      <c r="H227" s="118">
        <v>4</v>
      </c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8.450000000000003" customHeight="1">
      <c r="A228" s="10"/>
      <c r="B228" s="10"/>
      <c r="C228" s="14">
        <v>3</v>
      </c>
      <c r="D228" s="1088" t="s">
        <v>477</v>
      </c>
      <c r="E228" s="1089"/>
      <c r="F228" s="1090"/>
      <c r="G228" s="14" t="s">
        <v>3</v>
      </c>
      <c r="H228" s="118">
        <v>4</v>
      </c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8.450000000000003" customHeight="1">
      <c r="A229" s="10"/>
      <c r="B229" s="10"/>
      <c r="C229" s="14">
        <v>4</v>
      </c>
      <c r="D229" s="1088" t="s">
        <v>478</v>
      </c>
      <c r="E229" s="1089"/>
      <c r="F229" s="1090"/>
      <c r="G229" s="14" t="s">
        <v>3</v>
      </c>
      <c r="H229" s="118">
        <v>4</v>
      </c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8.450000000000003" customHeight="1">
      <c r="A230" s="10"/>
      <c r="B230" s="10"/>
      <c r="C230" s="14">
        <v>5</v>
      </c>
      <c r="D230" s="1088" t="s">
        <v>479</v>
      </c>
      <c r="E230" s="1089"/>
      <c r="F230" s="1090"/>
      <c r="G230" s="14" t="s">
        <v>3</v>
      </c>
      <c r="H230" s="118">
        <v>4</v>
      </c>
      <c r="I230" s="15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 customHeight="1">
      <c r="A231" s="10"/>
      <c r="B231" s="10"/>
      <c r="C231" s="1091" t="s">
        <v>86</v>
      </c>
      <c r="D231" s="1025"/>
      <c r="E231" s="1025"/>
      <c r="F231" s="1025"/>
      <c r="G231" s="1026"/>
      <c r="H231" s="124">
        <f>SUM(H226:H230)</f>
        <v>20</v>
      </c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 customHeight="1">
      <c r="A232" s="10"/>
      <c r="B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 customHeight="1">
      <c r="A233" s="10"/>
      <c r="B233" s="10"/>
      <c r="C233" s="1092" t="s">
        <v>79</v>
      </c>
      <c r="D233" s="1025"/>
      <c r="E233" s="1025"/>
      <c r="F233" s="1025"/>
      <c r="G233" s="1025"/>
      <c r="H233" s="1026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 customHeight="1">
      <c r="A234" s="10"/>
      <c r="B234" s="10"/>
      <c r="C234" s="123" t="s">
        <v>80</v>
      </c>
      <c r="D234" s="1093" t="str">
        <f>'PRES GEN'!D11</f>
        <v>SISTEMA SOLAR FOTOVOLTAICO OFF-GRID</v>
      </c>
      <c r="E234" s="1025"/>
      <c r="F234" s="1025"/>
      <c r="G234" s="1025"/>
      <c r="H234" s="1026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 customHeight="1">
      <c r="A235" s="10"/>
      <c r="B235" s="10"/>
      <c r="C235" s="123" t="s">
        <v>81</v>
      </c>
      <c r="D235" s="1094" t="str">
        <f>'PRES GEN'!C28</f>
        <v>2.17</v>
      </c>
      <c r="E235" s="1025"/>
      <c r="F235" s="1025"/>
      <c r="G235" s="1025"/>
      <c r="H235" s="1026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8.1" customHeight="1">
      <c r="A236" s="10"/>
      <c r="B236" s="10"/>
      <c r="C236" s="123" t="s">
        <v>82</v>
      </c>
      <c r="D236" s="1095" t="str">
        <f>'PRES GEN'!D28</f>
        <v>Suministro e instalación interruptor sencillo 15A</v>
      </c>
      <c r="E236" s="1025"/>
      <c r="F236" s="1025"/>
      <c r="G236" s="1025"/>
      <c r="H236" s="1026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 customHeight="1">
      <c r="A237" s="10"/>
      <c r="B237" s="10"/>
      <c r="C237" s="123" t="s">
        <v>83</v>
      </c>
      <c r="D237" s="1094" t="str">
        <f>'PRES GEN'!E28</f>
        <v>UND</v>
      </c>
      <c r="E237" s="1025"/>
      <c r="F237" s="1025"/>
      <c r="G237" s="1025"/>
      <c r="H237" s="1026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 customHeight="1">
      <c r="A238" s="10"/>
      <c r="B238" s="10"/>
      <c r="C238" s="1096"/>
      <c r="D238" s="1025"/>
      <c r="E238" s="1025"/>
      <c r="F238" s="1025"/>
      <c r="G238" s="1025"/>
      <c r="H238" s="1026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" customHeight="1">
      <c r="A239" s="10"/>
      <c r="B239" s="10"/>
      <c r="C239" s="116" t="s">
        <v>84</v>
      </c>
      <c r="D239" s="1100" t="s">
        <v>85</v>
      </c>
      <c r="E239" s="1101"/>
      <c r="F239" s="1102"/>
      <c r="G239" s="116" t="s">
        <v>3</v>
      </c>
      <c r="H239" s="117" t="s">
        <v>4</v>
      </c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8.450000000000003" customHeight="1">
      <c r="A240" s="10"/>
      <c r="B240" s="10"/>
      <c r="C240" s="14">
        <v>1</v>
      </c>
      <c r="D240" s="1088" t="s">
        <v>449</v>
      </c>
      <c r="E240" s="1089"/>
      <c r="F240" s="1090"/>
      <c r="G240" s="14" t="s">
        <v>3</v>
      </c>
      <c r="H240" s="118">
        <v>2</v>
      </c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8.450000000000003" customHeight="1">
      <c r="A241" s="10"/>
      <c r="B241" s="10"/>
      <c r="C241" s="14">
        <v>2</v>
      </c>
      <c r="D241" s="1088" t="s">
        <v>480</v>
      </c>
      <c r="E241" s="1089"/>
      <c r="F241" s="1090"/>
      <c r="G241" s="14" t="s">
        <v>3</v>
      </c>
      <c r="H241" s="118">
        <v>2</v>
      </c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8.450000000000003" customHeight="1">
      <c r="A242" s="10"/>
      <c r="B242" s="10"/>
      <c r="C242" s="14">
        <v>3</v>
      </c>
      <c r="D242" s="1088" t="s">
        <v>481</v>
      </c>
      <c r="E242" s="1089"/>
      <c r="F242" s="1090"/>
      <c r="G242" s="14" t="s">
        <v>3</v>
      </c>
      <c r="H242" s="118">
        <v>2</v>
      </c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8.450000000000003" customHeight="1">
      <c r="A243" s="10"/>
      <c r="B243" s="10"/>
      <c r="C243" s="14">
        <v>4</v>
      </c>
      <c r="D243" s="1088" t="s">
        <v>482</v>
      </c>
      <c r="E243" s="1089"/>
      <c r="F243" s="1090"/>
      <c r="G243" s="14" t="s">
        <v>3</v>
      </c>
      <c r="H243" s="118">
        <v>2</v>
      </c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8.450000000000003" customHeight="1">
      <c r="A244" s="10"/>
      <c r="B244" s="10"/>
      <c r="C244" s="14">
        <v>5</v>
      </c>
      <c r="D244" s="1088" t="s">
        <v>483</v>
      </c>
      <c r="E244" s="1089"/>
      <c r="F244" s="1090"/>
      <c r="G244" s="14" t="s">
        <v>3</v>
      </c>
      <c r="H244" s="118">
        <v>2</v>
      </c>
      <c r="I244" s="15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 customHeight="1">
      <c r="A245" s="10"/>
      <c r="B245" s="10"/>
      <c r="C245" s="1091" t="s">
        <v>86</v>
      </c>
      <c r="D245" s="1025"/>
      <c r="E245" s="1025"/>
      <c r="F245" s="1025"/>
      <c r="G245" s="1026"/>
      <c r="H245" s="124">
        <f>SUM(H240:H244)</f>
        <v>10</v>
      </c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 customHeight="1">
      <c r="A246" s="10"/>
      <c r="B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 customHeight="1">
      <c r="A247" s="10"/>
      <c r="B247" s="10"/>
      <c r="C247" s="1092" t="s">
        <v>79</v>
      </c>
      <c r="D247" s="1025"/>
      <c r="E247" s="1025"/>
      <c r="F247" s="1025"/>
      <c r="G247" s="1025"/>
      <c r="H247" s="1026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 customHeight="1">
      <c r="A248" s="10"/>
      <c r="B248" s="10"/>
      <c r="C248" s="123" t="s">
        <v>80</v>
      </c>
      <c r="D248" s="1093" t="str">
        <f>'PRES GEN'!D11</f>
        <v>SISTEMA SOLAR FOTOVOLTAICO OFF-GRID</v>
      </c>
      <c r="E248" s="1025"/>
      <c r="F248" s="1025"/>
      <c r="G248" s="1025"/>
      <c r="H248" s="1026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 customHeight="1">
      <c r="A249" s="10"/>
      <c r="B249" s="10"/>
      <c r="C249" s="123" t="s">
        <v>81</v>
      </c>
      <c r="D249" s="1094" t="str">
        <f>'PRES GEN'!C29</f>
        <v>2.18</v>
      </c>
      <c r="E249" s="1025"/>
      <c r="F249" s="1025"/>
      <c r="G249" s="1025"/>
      <c r="H249" s="1026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8.1" customHeight="1">
      <c r="A250" s="10"/>
      <c r="B250" s="10"/>
      <c r="C250" s="123" t="s">
        <v>82</v>
      </c>
      <c r="D250" s="1095" t="str">
        <f>'PRES GEN'!D29</f>
        <v>Suministro e instalación de tomacorriente doble 2P+T NEMA 5-15R</v>
      </c>
      <c r="E250" s="1025"/>
      <c r="F250" s="1025"/>
      <c r="G250" s="1025"/>
      <c r="H250" s="1026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 customHeight="1">
      <c r="A251" s="10"/>
      <c r="B251" s="10"/>
      <c r="C251" s="123" t="s">
        <v>83</v>
      </c>
      <c r="D251" s="1094" t="str">
        <f>'PRES GEN'!E29</f>
        <v>UND</v>
      </c>
      <c r="E251" s="1025"/>
      <c r="F251" s="1025"/>
      <c r="G251" s="1025"/>
      <c r="H251" s="1026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 customHeight="1">
      <c r="A252" s="10"/>
      <c r="B252" s="10"/>
      <c r="C252" s="1096"/>
      <c r="D252" s="1025"/>
      <c r="E252" s="1025"/>
      <c r="F252" s="1025"/>
      <c r="G252" s="1025"/>
      <c r="H252" s="1026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" customHeight="1">
      <c r="A253" s="10"/>
      <c r="B253" s="10"/>
      <c r="C253" s="116" t="s">
        <v>84</v>
      </c>
      <c r="D253" s="1100" t="s">
        <v>85</v>
      </c>
      <c r="E253" s="1101"/>
      <c r="F253" s="1102"/>
      <c r="G253" s="116" t="s">
        <v>3</v>
      </c>
      <c r="H253" s="117" t="s">
        <v>4</v>
      </c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8.450000000000003" customHeight="1">
      <c r="A254" s="10"/>
      <c r="B254" s="10"/>
      <c r="C254" s="14">
        <v>1</v>
      </c>
      <c r="D254" s="1088" t="s">
        <v>447</v>
      </c>
      <c r="E254" s="1089"/>
      <c r="F254" s="1090"/>
      <c r="G254" s="14" t="s">
        <v>3</v>
      </c>
      <c r="H254" s="118">
        <v>5</v>
      </c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8.450000000000003" customHeight="1">
      <c r="A255" s="10"/>
      <c r="B255" s="10"/>
      <c r="C255" s="14">
        <v>2</v>
      </c>
      <c r="D255" s="1088" t="s">
        <v>480</v>
      </c>
      <c r="E255" s="1089"/>
      <c r="F255" s="1090"/>
      <c r="G255" s="14" t="s">
        <v>3</v>
      </c>
      <c r="H255" s="118">
        <v>5</v>
      </c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8.450000000000003" customHeight="1">
      <c r="A256" s="10"/>
      <c r="B256" s="10"/>
      <c r="C256" s="14">
        <v>3</v>
      </c>
      <c r="D256" s="1088" t="s">
        <v>481</v>
      </c>
      <c r="E256" s="1089"/>
      <c r="F256" s="1090"/>
      <c r="G256" s="14" t="s">
        <v>3</v>
      </c>
      <c r="H256" s="118">
        <v>5</v>
      </c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8.450000000000003" customHeight="1">
      <c r="A257" s="10"/>
      <c r="B257" s="10"/>
      <c r="C257" s="14">
        <v>4</v>
      </c>
      <c r="D257" s="1088" t="s">
        <v>482</v>
      </c>
      <c r="E257" s="1089"/>
      <c r="F257" s="1090"/>
      <c r="G257" s="14" t="s">
        <v>3</v>
      </c>
      <c r="H257" s="118">
        <v>5</v>
      </c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8.450000000000003" customHeight="1">
      <c r="A258" s="10"/>
      <c r="B258" s="10"/>
      <c r="C258" s="14">
        <v>5</v>
      </c>
      <c r="D258" s="1088" t="s">
        <v>483</v>
      </c>
      <c r="E258" s="1089"/>
      <c r="F258" s="1090"/>
      <c r="G258" s="14" t="s">
        <v>3</v>
      </c>
      <c r="H258" s="118">
        <v>5</v>
      </c>
      <c r="I258" s="15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 customHeight="1">
      <c r="A259" s="10"/>
      <c r="B259" s="10"/>
      <c r="C259" s="1091" t="s">
        <v>86</v>
      </c>
      <c r="D259" s="1025"/>
      <c r="E259" s="1025"/>
      <c r="F259" s="1025"/>
      <c r="G259" s="1026"/>
      <c r="H259" s="124">
        <f>SUM(H254:H258)</f>
        <v>25</v>
      </c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 customHeight="1">
      <c r="A260" s="10"/>
      <c r="B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 customHeight="1">
      <c r="A261" s="10"/>
      <c r="B261" s="10"/>
      <c r="C261" s="1092" t="s">
        <v>79</v>
      </c>
      <c r="D261" s="1025"/>
      <c r="E261" s="1025"/>
      <c r="F261" s="1025"/>
      <c r="G261" s="1025"/>
      <c r="H261" s="1026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 customHeight="1">
      <c r="A262" s="10"/>
      <c r="B262" s="10"/>
      <c r="C262" s="123" t="s">
        <v>80</v>
      </c>
      <c r="D262" s="1094" t="str">
        <f>'PRES GEN'!D11</f>
        <v>SISTEMA SOLAR FOTOVOLTAICO OFF-GRID</v>
      </c>
      <c r="E262" s="1025"/>
      <c r="F262" s="1025"/>
      <c r="G262" s="1025"/>
      <c r="H262" s="1026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 customHeight="1">
      <c r="A263" s="10"/>
      <c r="B263" s="10"/>
      <c r="C263" s="123" t="s">
        <v>81</v>
      </c>
      <c r="D263" s="1094" t="str">
        <f>'PRES GEN'!C30</f>
        <v>2.19</v>
      </c>
      <c r="E263" s="1025"/>
      <c r="F263" s="1025"/>
      <c r="G263" s="1025"/>
      <c r="H263" s="1026"/>
      <c r="I263" s="112"/>
      <c r="J263" s="113"/>
      <c r="K263" s="113"/>
      <c r="L263" s="113"/>
      <c r="M263" s="113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62.1" customHeight="1">
      <c r="A264" s="10"/>
      <c r="B264" s="10"/>
      <c r="C264" s="123" t="s">
        <v>82</v>
      </c>
      <c r="D264" s="1095" t="str">
        <f>'PRES GEN'!D30</f>
        <v>Suministro e instalación sistema de puesta a tierra para sistema fotovoltaico, incluye varilla CopperWeld 5/8"x2,4mt, accesorios para conexión, caja de inspección polimérica de 30cmx30cm, cable de cobre desnudo 1/0 AWG y componente para adecuación del terreno.</v>
      </c>
      <c r="E264" s="1025"/>
      <c r="F264" s="1025"/>
      <c r="G264" s="1025"/>
      <c r="H264" s="1026"/>
      <c r="I264" s="112"/>
      <c r="J264" s="113"/>
      <c r="K264" s="113"/>
      <c r="L264" s="113"/>
      <c r="M264" s="113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 customHeight="1">
      <c r="A265" s="10"/>
      <c r="B265" s="10"/>
      <c r="C265" s="123" t="s">
        <v>83</v>
      </c>
      <c r="D265" s="1094" t="s">
        <v>3</v>
      </c>
      <c r="E265" s="1025"/>
      <c r="F265" s="1025"/>
      <c r="G265" s="1025"/>
      <c r="H265" s="1026"/>
      <c r="I265" s="112"/>
      <c r="J265" s="113"/>
      <c r="K265" s="113"/>
      <c r="L265" s="113"/>
      <c r="M265" s="113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 customHeight="1">
      <c r="A266" s="10"/>
      <c r="B266" s="10"/>
      <c r="C266" s="1096"/>
      <c r="D266" s="1025"/>
      <c r="E266" s="1025"/>
      <c r="F266" s="1025"/>
      <c r="G266" s="1025"/>
      <c r="H266" s="1026"/>
      <c r="I266" s="112"/>
      <c r="J266" s="113"/>
      <c r="K266" s="113"/>
      <c r="L266" s="113"/>
      <c r="M266" s="113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 customHeight="1">
      <c r="A267" s="10"/>
      <c r="B267" s="10"/>
      <c r="C267" s="116" t="s">
        <v>84</v>
      </c>
      <c r="D267" s="1097" t="s">
        <v>85</v>
      </c>
      <c r="E267" s="1098"/>
      <c r="F267" s="1099"/>
      <c r="G267" s="116" t="s">
        <v>3</v>
      </c>
      <c r="H267" s="117" t="s">
        <v>4</v>
      </c>
      <c r="I267" s="112"/>
      <c r="J267" s="113"/>
      <c r="K267" s="113"/>
      <c r="L267" s="113"/>
      <c r="M267" s="113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8.450000000000003" customHeight="1">
      <c r="A268" s="10"/>
      <c r="B268" s="10"/>
      <c r="C268" s="14">
        <v>1</v>
      </c>
      <c r="D268" s="1088" t="s">
        <v>484</v>
      </c>
      <c r="E268" s="1089"/>
      <c r="F268" s="1090"/>
      <c r="G268" s="14" t="s">
        <v>3</v>
      </c>
      <c r="H268" s="118">
        <v>1</v>
      </c>
      <c r="I268" s="10"/>
      <c r="J268" s="10"/>
      <c r="K268" s="113"/>
      <c r="L268" s="113"/>
      <c r="M268" s="113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8.450000000000003" customHeight="1">
      <c r="A269" s="10"/>
      <c r="B269" s="10"/>
      <c r="C269" s="14">
        <v>2</v>
      </c>
      <c r="D269" s="1088" t="s">
        <v>485</v>
      </c>
      <c r="E269" s="1089"/>
      <c r="F269" s="1090"/>
      <c r="G269" s="14" t="s">
        <v>3</v>
      </c>
      <c r="H269" s="118">
        <v>1</v>
      </c>
      <c r="I269" s="10"/>
      <c r="J269" s="10"/>
      <c r="K269" s="113"/>
      <c r="L269" s="113"/>
      <c r="M269" s="113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8.450000000000003" customHeight="1">
      <c r="A270" s="10"/>
      <c r="B270" s="10"/>
      <c r="C270" s="14">
        <v>3</v>
      </c>
      <c r="D270" s="1088" t="s">
        <v>486</v>
      </c>
      <c r="E270" s="1089"/>
      <c r="F270" s="1090"/>
      <c r="G270" s="14" t="s">
        <v>3</v>
      </c>
      <c r="H270" s="118">
        <v>1</v>
      </c>
      <c r="I270" s="10"/>
      <c r="J270" s="10"/>
      <c r="K270" s="113"/>
      <c r="L270" s="113"/>
      <c r="M270" s="113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8.450000000000003" customHeight="1">
      <c r="A271" s="10"/>
      <c r="B271" s="10"/>
      <c r="C271" s="14">
        <v>4</v>
      </c>
      <c r="D271" s="1088" t="s">
        <v>487</v>
      </c>
      <c r="E271" s="1089"/>
      <c r="F271" s="1090"/>
      <c r="G271" s="14" t="s">
        <v>3</v>
      </c>
      <c r="H271" s="118">
        <v>1</v>
      </c>
      <c r="I271" s="10"/>
      <c r="J271" s="10"/>
      <c r="K271" s="113"/>
      <c r="L271" s="113"/>
      <c r="M271" s="113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8.450000000000003" customHeight="1">
      <c r="A272" s="10"/>
      <c r="B272" s="10"/>
      <c r="C272" s="14">
        <v>5</v>
      </c>
      <c r="D272" s="1088" t="s">
        <v>488</v>
      </c>
      <c r="E272" s="1089"/>
      <c r="F272" s="1090"/>
      <c r="G272" s="14" t="s">
        <v>3</v>
      </c>
      <c r="H272" s="118">
        <v>1</v>
      </c>
      <c r="I272" s="10"/>
      <c r="J272" s="10"/>
      <c r="K272" s="113"/>
      <c r="L272" s="113"/>
      <c r="M272" s="113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 customHeight="1">
      <c r="A273" s="10"/>
      <c r="B273" s="10"/>
      <c r="C273" s="1091" t="s">
        <v>86</v>
      </c>
      <c r="D273" s="1025"/>
      <c r="E273" s="1025"/>
      <c r="F273" s="1025"/>
      <c r="G273" s="1026"/>
      <c r="H273" s="124">
        <f>SUM(H268:H272)</f>
        <v>5</v>
      </c>
      <c r="I273" s="10"/>
      <c r="J273" s="10"/>
      <c r="K273" s="113"/>
      <c r="L273" s="113"/>
      <c r="M273" s="113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 customHeight="1">
      <c r="A274" s="10"/>
      <c r="B274" s="10"/>
      <c r="C274" s="112"/>
      <c r="D274" s="113"/>
      <c r="E274" s="113"/>
      <c r="F274" s="113"/>
      <c r="G274" s="113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 customHeight="1">
      <c r="A275" s="10"/>
      <c r="B275" s="10"/>
      <c r="C275" s="112"/>
      <c r="D275" s="113"/>
      <c r="E275" s="113"/>
      <c r="F275" s="113"/>
      <c r="G275" s="113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 customHeight="1">
      <c r="A276" s="10"/>
      <c r="B276" s="10"/>
      <c r="C276" s="112"/>
      <c r="D276" s="10"/>
      <c r="E276" s="10"/>
      <c r="F276" s="10"/>
      <c r="G276" s="113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 customHeight="1">
      <c r="A277" s="10"/>
      <c r="B277" s="10"/>
      <c r="C277" s="112"/>
      <c r="D277" s="10"/>
      <c r="E277" s="10"/>
      <c r="F277" s="10"/>
      <c r="G277" s="113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 customHeight="1">
      <c r="A278" s="10"/>
      <c r="B278" s="10"/>
      <c r="C278" s="112"/>
      <c r="D278" s="10"/>
      <c r="E278" s="10"/>
      <c r="F278" s="10"/>
      <c r="G278" s="113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 customHeight="1">
      <c r="A279" s="10"/>
      <c r="B279" s="10"/>
      <c r="C279" s="112"/>
      <c r="D279" s="113"/>
      <c r="E279" s="113"/>
      <c r="F279" s="113"/>
      <c r="G279" s="113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 customHeight="1">
      <c r="A280" s="10"/>
      <c r="B280" s="10"/>
      <c r="C280" s="112"/>
      <c r="D280" s="112"/>
      <c r="E280" s="125"/>
      <c r="F280" s="113"/>
      <c r="G280" s="113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 customHeight="1">
      <c r="A281" s="10"/>
      <c r="B281" s="10"/>
      <c r="C281" s="112"/>
      <c r="D281" s="112"/>
      <c r="E281" s="125"/>
      <c r="F281" s="113"/>
      <c r="G281" s="113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 customHeight="1">
      <c r="A282" s="10"/>
      <c r="B282" s="10"/>
      <c r="C282" s="112"/>
      <c r="D282" s="112"/>
      <c r="E282" s="125"/>
      <c r="F282" s="113"/>
      <c r="G282" s="113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 customHeight="1">
      <c r="A283" s="10"/>
      <c r="B283" s="10"/>
      <c r="C283" s="112"/>
      <c r="D283" s="113"/>
      <c r="E283" s="113"/>
      <c r="F283" s="113"/>
      <c r="G283" s="113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 customHeight="1">
      <c r="A284" s="10"/>
      <c r="B284" s="10"/>
      <c r="C284" s="112"/>
      <c r="D284" s="113"/>
      <c r="E284" s="113"/>
      <c r="F284" s="113"/>
      <c r="G284" s="113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 customHeight="1">
      <c r="A285" s="10"/>
      <c r="B285" s="10"/>
      <c r="C285" s="112"/>
      <c r="D285" s="113"/>
      <c r="E285" s="113"/>
      <c r="F285" s="113"/>
      <c r="G285" s="113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 customHeight="1">
      <c r="A286" s="10"/>
      <c r="B286" s="10"/>
      <c r="C286" s="112"/>
      <c r="D286" s="113"/>
      <c r="E286" s="113"/>
      <c r="F286" s="113"/>
      <c r="G286" s="113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 customHeight="1">
      <c r="A287" s="10"/>
      <c r="B287" s="10"/>
      <c r="C287" s="112"/>
      <c r="D287" s="113"/>
      <c r="E287" s="113"/>
      <c r="F287" s="113"/>
      <c r="G287" s="113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 customHeight="1">
      <c r="A288" s="10"/>
      <c r="B288" s="10"/>
      <c r="C288" s="112"/>
      <c r="D288" s="113"/>
      <c r="E288" s="113"/>
      <c r="F288" s="113"/>
      <c r="G288" s="113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 customHeight="1">
      <c r="A289" s="10"/>
      <c r="B289" s="10"/>
      <c r="C289" s="112"/>
      <c r="D289" s="113"/>
      <c r="E289" s="113"/>
      <c r="F289" s="113"/>
      <c r="G289" s="113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 customHeight="1">
      <c r="A290" s="10"/>
      <c r="B290" s="10"/>
      <c r="C290" s="112"/>
      <c r="D290" s="113"/>
      <c r="E290" s="113"/>
      <c r="F290" s="113"/>
      <c r="G290" s="113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 customHeight="1">
      <c r="A291" s="10"/>
      <c r="B291" s="10"/>
      <c r="C291" s="112"/>
      <c r="D291" s="113"/>
      <c r="E291" s="113"/>
      <c r="F291" s="113"/>
      <c r="G291" s="113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 customHeight="1">
      <c r="A292" s="10"/>
      <c r="B292" s="10"/>
      <c r="C292" s="112"/>
      <c r="D292" s="113"/>
      <c r="E292" s="113"/>
      <c r="F292" s="113"/>
      <c r="G292" s="113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 customHeight="1">
      <c r="A293" s="10"/>
      <c r="B293" s="10"/>
      <c r="C293" s="112"/>
      <c r="D293" s="113"/>
      <c r="E293" s="113"/>
      <c r="F293" s="113"/>
      <c r="G293" s="113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 customHeight="1">
      <c r="A294" s="10"/>
      <c r="B294" s="10"/>
      <c r="C294" s="112"/>
      <c r="D294" s="113"/>
      <c r="E294" s="113"/>
      <c r="F294" s="113"/>
      <c r="G294" s="113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 customHeight="1">
      <c r="A295" s="10"/>
      <c r="B295" s="10"/>
      <c r="C295" s="112"/>
      <c r="D295" s="113"/>
      <c r="E295" s="113"/>
      <c r="F295" s="113"/>
      <c r="G295" s="113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 customHeight="1">
      <c r="A296" s="10"/>
      <c r="B296" s="10"/>
      <c r="C296" s="112"/>
      <c r="D296" s="113"/>
      <c r="E296" s="113"/>
      <c r="F296" s="113"/>
      <c r="G296" s="113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 customHeight="1">
      <c r="A297" s="10"/>
      <c r="B297" s="10"/>
      <c r="C297" s="112"/>
      <c r="D297" s="113"/>
      <c r="E297" s="113"/>
      <c r="F297" s="113"/>
      <c r="G297" s="113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 customHeight="1">
      <c r="A298" s="10"/>
      <c r="B298" s="10"/>
      <c r="C298" s="112"/>
      <c r="D298" s="113"/>
      <c r="E298" s="113"/>
      <c r="F298" s="113"/>
      <c r="G298" s="113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 customHeight="1">
      <c r="A299" s="10"/>
      <c r="B299" s="10"/>
      <c r="C299" s="112"/>
      <c r="D299" s="113"/>
      <c r="E299" s="113"/>
      <c r="F299" s="113"/>
      <c r="G299" s="113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 customHeight="1">
      <c r="A300" s="10"/>
      <c r="B300" s="10"/>
      <c r="C300" s="112"/>
      <c r="D300" s="113"/>
      <c r="E300" s="113"/>
      <c r="F300" s="113"/>
      <c r="G300" s="113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 customHeight="1">
      <c r="A301" s="10"/>
      <c r="B301" s="10"/>
      <c r="C301" s="112"/>
      <c r="D301" s="113"/>
      <c r="E301" s="113"/>
      <c r="F301" s="113"/>
      <c r="G301" s="113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 customHeight="1">
      <c r="A302" s="10"/>
      <c r="B302" s="10"/>
      <c r="C302" s="112"/>
      <c r="D302" s="113"/>
      <c r="E302" s="113"/>
      <c r="F302" s="113"/>
      <c r="G302" s="113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 customHeight="1">
      <c r="A303" s="10"/>
      <c r="B303" s="10"/>
      <c r="C303" s="112"/>
      <c r="D303" s="113"/>
      <c r="E303" s="113"/>
      <c r="F303" s="113"/>
      <c r="G303" s="113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 customHeight="1">
      <c r="A304" s="10"/>
      <c r="B304" s="10"/>
      <c r="C304" s="112"/>
      <c r="D304" s="113"/>
      <c r="E304" s="113"/>
      <c r="F304" s="113"/>
      <c r="G304" s="113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 customHeight="1">
      <c r="A305" s="10"/>
      <c r="B305" s="10"/>
      <c r="C305" s="112"/>
      <c r="D305" s="113"/>
      <c r="E305" s="113"/>
      <c r="F305" s="113"/>
      <c r="G305" s="113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 customHeight="1">
      <c r="A306" s="10"/>
      <c r="B306" s="10"/>
      <c r="C306" s="112"/>
      <c r="D306" s="113"/>
      <c r="E306" s="113"/>
      <c r="F306" s="113"/>
      <c r="G306" s="113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 customHeight="1">
      <c r="A307" s="10"/>
      <c r="B307" s="10"/>
      <c r="C307" s="112"/>
      <c r="D307" s="113"/>
      <c r="E307" s="113"/>
      <c r="F307" s="113"/>
      <c r="G307" s="113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 customHeight="1">
      <c r="A308" s="10"/>
      <c r="B308" s="10"/>
      <c r="C308" s="112"/>
      <c r="D308" s="113"/>
      <c r="E308" s="113"/>
      <c r="F308" s="113"/>
      <c r="G308" s="113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 customHeight="1">
      <c r="A309" s="10"/>
      <c r="B309" s="10"/>
      <c r="C309" s="112"/>
      <c r="D309" s="113"/>
      <c r="E309" s="113"/>
      <c r="F309" s="113"/>
      <c r="G309" s="113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 customHeight="1">
      <c r="A310" s="10"/>
      <c r="B310" s="10"/>
      <c r="C310" s="112"/>
      <c r="D310" s="113"/>
      <c r="E310" s="113"/>
      <c r="F310" s="113"/>
      <c r="G310" s="113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 customHeight="1">
      <c r="A311" s="10"/>
      <c r="B311" s="10"/>
      <c r="C311" s="112"/>
      <c r="D311" s="113"/>
      <c r="E311" s="113"/>
      <c r="F311" s="113"/>
      <c r="G311" s="113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 customHeight="1">
      <c r="A312" s="10"/>
      <c r="B312" s="10"/>
      <c r="C312" s="112"/>
      <c r="D312" s="113"/>
      <c r="E312" s="113"/>
      <c r="F312" s="113"/>
      <c r="G312" s="113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 customHeight="1">
      <c r="A313" s="10"/>
      <c r="B313" s="10"/>
      <c r="C313" s="112"/>
      <c r="D313" s="113"/>
      <c r="E313" s="113"/>
      <c r="F313" s="113"/>
      <c r="G313" s="113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 customHeight="1">
      <c r="A314" s="10"/>
      <c r="B314" s="10"/>
      <c r="C314" s="112"/>
      <c r="D314" s="113"/>
      <c r="E314" s="113"/>
      <c r="F314" s="113"/>
      <c r="G314" s="113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 customHeight="1">
      <c r="A315" s="10"/>
      <c r="B315" s="10"/>
      <c r="C315" s="112"/>
      <c r="D315" s="113"/>
      <c r="E315" s="113"/>
      <c r="F315" s="113"/>
      <c r="G315" s="113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 customHeight="1">
      <c r="A316" s="10"/>
      <c r="B316" s="10"/>
      <c r="C316" s="112"/>
      <c r="D316" s="113"/>
      <c r="E316" s="113"/>
      <c r="F316" s="113"/>
      <c r="G316" s="113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 customHeight="1">
      <c r="A317" s="10"/>
      <c r="B317" s="10"/>
      <c r="C317" s="112"/>
      <c r="D317" s="113"/>
      <c r="E317" s="113"/>
      <c r="F317" s="113"/>
      <c r="G317" s="113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 customHeight="1">
      <c r="A318" s="10"/>
      <c r="B318" s="10"/>
      <c r="C318" s="112"/>
      <c r="D318" s="113"/>
      <c r="E318" s="113"/>
      <c r="F318" s="113"/>
      <c r="G318" s="113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 customHeight="1">
      <c r="A319" s="10"/>
      <c r="B319" s="10"/>
      <c r="C319" s="112"/>
      <c r="D319" s="113"/>
      <c r="E319" s="113"/>
      <c r="F319" s="113"/>
      <c r="G319" s="113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 customHeight="1">
      <c r="A320" s="10"/>
      <c r="B320" s="10"/>
      <c r="C320" s="112"/>
      <c r="D320" s="113"/>
      <c r="E320" s="113"/>
      <c r="F320" s="113"/>
      <c r="G320" s="113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 customHeight="1">
      <c r="A321" s="10"/>
      <c r="B321" s="10"/>
      <c r="C321" s="112"/>
      <c r="D321" s="113"/>
      <c r="E321" s="113"/>
      <c r="F321" s="113"/>
      <c r="G321" s="113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 customHeight="1">
      <c r="A322" s="10"/>
      <c r="B322" s="10"/>
      <c r="C322" s="112"/>
      <c r="D322" s="113"/>
      <c r="E322" s="113"/>
      <c r="F322" s="113"/>
      <c r="G322" s="113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 customHeight="1">
      <c r="A323" s="10"/>
      <c r="B323" s="10"/>
      <c r="C323" s="112"/>
      <c r="D323" s="113"/>
      <c r="E323" s="113"/>
      <c r="F323" s="113"/>
      <c r="G323" s="113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 customHeight="1">
      <c r="A324" s="10"/>
      <c r="B324" s="10"/>
      <c r="C324" s="112"/>
      <c r="D324" s="113"/>
      <c r="E324" s="113"/>
      <c r="F324" s="113"/>
      <c r="G324" s="113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 customHeight="1">
      <c r="A325" s="10"/>
      <c r="B325" s="10"/>
      <c r="C325" s="112"/>
      <c r="D325" s="113"/>
      <c r="E325" s="113"/>
      <c r="F325" s="113"/>
      <c r="G325" s="113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 customHeight="1">
      <c r="A326" s="10"/>
      <c r="B326" s="10"/>
      <c r="C326" s="112"/>
      <c r="D326" s="113"/>
      <c r="E326" s="113"/>
      <c r="F326" s="113"/>
      <c r="G326" s="113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 customHeight="1">
      <c r="A327" s="10"/>
      <c r="B327" s="10"/>
      <c r="C327" s="112"/>
      <c r="D327" s="113"/>
      <c r="E327" s="113"/>
      <c r="F327" s="113"/>
      <c r="G327" s="113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 customHeight="1">
      <c r="A328" s="10"/>
      <c r="B328" s="10"/>
      <c r="C328" s="112"/>
      <c r="D328" s="113"/>
      <c r="E328" s="113"/>
      <c r="F328" s="113"/>
      <c r="G328" s="113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 customHeight="1">
      <c r="A329" s="10"/>
      <c r="B329" s="10"/>
      <c r="C329" s="112"/>
      <c r="D329" s="113"/>
      <c r="E329" s="113"/>
      <c r="F329" s="113"/>
      <c r="G329" s="113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 customHeight="1">
      <c r="A330" s="10"/>
      <c r="B330" s="10"/>
      <c r="C330" s="112"/>
      <c r="D330" s="113"/>
      <c r="E330" s="113"/>
      <c r="F330" s="113"/>
      <c r="G330" s="113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 customHeight="1">
      <c r="A331" s="10"/>
      <c r="B331" s="10"/>
      <c r="C331" s="112"/>
      <c r="D331" s="113"/>
      <c r="E331" s="113"/>
      <c r="F331" s="113"/>
      <c r="G331" s="113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 customHeight="1">
      <c r="A332" s="10"/>
      <c r="B332" s="10"/>
      <c r="C332" s="112"/>
      <c r="D332" s="113"/>
      <c r="E332" s="113"/>
      <c r="F332" s="113"/>
      <c r="G332" s="113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 customHeight="1">
      <c r="A333" s="10"/>
      <c r="B333" s="10"/>
      <c r="C333" s="112"/>
      <c r="D333" s="113"/>
      <c r="E333" s="113"/>
      <c r="F333" s="113"/>
      <c r="G333" s="113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 customHeight="1">
      <c r="A334" s="10"/>
      <c r="B334" s="10"/>
      <c r="C334" s="112"/>
      <c r="D334" s="113"/>
      <c r="E334" s="113"/>
      <c r="F334" s="113"/>
      <c r="G334" s="113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 customHeight="1">
      <c r="A335" s="10"/>
      <c r="B335" s="10"/>
      <c r="C335" s="112"/>
      <c r="D335" s="113"/>
      <c r="E335" s="113"/>
      <c r="F335" s="113"/>
      <c r="G335" s="113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 customHeight="1">
      <c r="A336" s="10"/>
      <c r="B336" s="10"/>
      <c r="C336" s="112"/>
      <c r="D336" s="113"/>
      <c r="E336" s="113"/>
      <c r="F336" s="113"/>
      <c r="G336" s="113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 customHeight="1">
      <c r="A337" s="10"/>
      <c r="B337" s="10"/>
      <c r="C337" s="112"/>
      <c r="D337" s="113"/>
      <c r="E337" s="113"/>
      <c r="F337" s="113"/>
      <c r="G337" s="113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 customHeight="1">
      <c r="A338" s="10"/>
      <c r="B338" s="10"/>
      <c r="C338" s="112"/>
      <c r="D338" s="113"/>
      <c r="E338" s="113"/>
      <c r="F338" s="113"/>
      <c r="G338" s="113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 customHeight="1">
      <c r="A339" s="10"/>
      <c r="B339" s="10"/>
      <c r="C339" s="112"/>
      <c r="D339" s="113"/>
      <c r="E339" s="113"/>
      <c r="F339" s="113"/>
      <c r="G339" s="113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 customHeight="1">
      <c r="A340" s="10"/>
      <c r="B340" s="10"/>
      <c r="C340" s="112"/>
      <c r="D340" s="113"/>
      <c r="E340" s="113"/>
      <c r="F340" s="113"/>
      <c r="G340" s="113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 customHeight="1">
      <c r="A341" s="10"/>
      <c r="B341" s="10"/>
      <c r="C341" s="112"/>
      <c r="D341" s="113"/>
      <c r="E341" s="113"/>
      <c r="F341" s="113"/>
      <c r="G341" s="113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 customHeight="1">
      <c r="A342" s="10"/>
      <c r="B342" s="10"/>
      <c r="C342" s="112"/>
      <c r="D342" s="113"/>
      <c r="E342" s="113"/>
      <c r="F342" s="113"/>
      <c r="G342" s="113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 customHeight="1">
      <c r="A343" s="10"/>
      <c r="B343" s="10"/>
      <c r="C343" s="112"/>
      <c r="D343" s="113"/>
      <c r="E343" s="113"/>
      <c r="F343" s="113"/>
      <c r="G343" s="113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 customHeight="1">
      <c r="A344" s="10"/>
      <c r="B344" s="10"/>
      <c r="C344" s="112"/>
      <c r="D344" s="113"/>
      <c r="E344" s="113"/>
      <c r="F344" s="113"/>
      <c r="G344" s="113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 customHeight="1">
      <c r="A345" s="10"/>
      <c r="B345" s="10"/>
      <c r="C345" s="112"/>
      <c r="D345" s="113"/>
      <c r="E345" s="113"/>
      <c r="F345" s="113"/>
      <c r="G345" s="113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 customHeight="1">
      <c r="A346" s="10"/>
      <c r="B346" s="10"/>
      <c r="C346" s="112"/>
      <c r="D346" s="113"/>
      <c r="E346" s="113"/>
      <c r="F346" s="113"/>
      <c r="G346" s="113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 customHeight="1">
      <c r="A347" s="10"/>
      <c r="B347" s="10"/>
      <c r="C347" s="112"/>
      <c r="D347" s="113"/>
      <c r="E347" s="113"/>
      <c r="F347" s="113"/>
      <c r="G347" s="113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 customHeight="1">
      <c r="A348" s="10"/>
      <c r="B348" s="10"/>
      <c r="C348" s="112"/>
      <c r="D348" s="113"/>
      <c r="E348" s="113"/>
      <c r="F348" s="113"/>
      <c r="G348" s="113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 customHeight="1">
      <c r="A349" s="10"/>
      <c r="B349" s="10"/>
      <c r="C349" s="112"/>
      <c r="D349" s="113"/>
      <c r="E349" s="113"/>
      <c r="F349" s="113"/>
      <c r="G349" s="113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 customHeight="1">
      <c r="A350" s="10"/>
      <c r="B350" s="10"/>
      <c r="C350" s="112"/>
      <c r="D350" s="113"/>
      <c r="E350" s="113"/>
      <c r="F350" s="113"/>
      <c r="G350" s="113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 customHeight="1">
      <c r="A351" s="10"/>
      <c r="B351" s="10"/>
      <c r="C351" s="112"/>
      <c r="D351" s="113"/>
      <c r="E351" s="113"/>
      <c r="F351" s="113"/>
      <c r="G351" s="113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 customHeight="1">
      <c r="A352" s="10"/>
      <c r="B352" s="10"/>
      <c r="C352" s="112"/>
      <c r="D352" s="113"/>
      <c r="E352" s="113"/>
      <c r="F352" s="113"/>
      <c r="G352" s="113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 customHeight="1">
      <c r="A353" s="10"/>
      <c r="B353" s="10"/>
      <c r="C353" s="112"/>
      <c r="D353" s="113"/>
      <c r="E353" s="113"/>
      <c r="F353" s="113"/>
      <c r="G353" s="113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 customHeight="1">
      <c r="A354" s="10"/>
      <c r="B354" s="10"/>
      <c r="C354" s="112"/>
      <c r="D354" s="113"/>
      <c r="E354" s="113"/>
      <c r="F354" s="113"/>
      <c r="G354" s="113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 customHeight="1">
      <c r="A355" s="10"/>
      <c r="B355" s="10"/>
      <c r="C355" s="112"/>
      <c r="D355" s="113"/>
      <c r="E355" s="113"/>
      <c r="F355" s="113"/>
      <c r="G355" s="113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 customHeight="1">
      <c r="A356" s="10"/>
      <c r="B356" s="10"/>
      <c r="C356" s="112"/>
      <c r="D356" s="113"/>
      <c r="E356" s="113"/>
      <c r="F356" s="113"/>
      <c r="G356" s="113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 customHeight="1">
      <c r="A357" s="10"/>
      <c r="B357" s="10"/>
      <c r="C357" s="112"/>
      <c r="D357" s="113"/>
      <c r="E357" s="113"/>
      <c r="F357" s="113"/>
      <c r="G357" s="113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 customHeight="1">
      <c r="A358" s="10"/>
      <c r="B358" s="10"/>
      <c r="C358" s="112"/>
      <c r="D358" s="113"/>
      <c r="E358" s="113"/>
      <c r="F358" s="113"/>
      <c r="G358" s="113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 customHeight="1">
      <c r="A359" s="10"/>
      <c r="B359" s="10"/>
      <c r="C359" s="112"/>
      <c r="D359" s="113"/>
      <c r="E359" s="113"/>
      <c r="F359" s="113"/>
      <c r="G359" s="113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 customHeight="1">
      <c r="A360" s="10"/>
      <c r="B360" s="10"/>
      <c r="C360" s="112"/>
      <c r="D360" s="113"/>
      <c r="E360" s="113"/>
      <c r="F360" s="113"/>
      <c r="G360" s="113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 customHeight="1">
      <c r="A361" s="10"/>
      <c r="B361" s="10"/>
      <c r="C361" s="112"/>
      <c r="D361" s="113"/>
      <c r="E361" s="113"/>
      <c r="F361" s="113"/>
      <c r="G361" s="113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 customHeight="1">
      <c r="A362" s="10"/>
      <c r="B362" s="10"/>
      <c r="C362" s="112"/>
      <c r="D362" s="113"/>
      <c r="E362" s="113"/>
      <c r="F362" s="113"/>
      <c r="G362" s="113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 customHeight="1">
      <c r="A363" s="10"/>
      <c r="B363" s="10"/>
      <c r="C363" s="112"/>
      <c r="D363" s="113"/>
      <c r="E363" s="113"/>
      <c r="F363" s="113"/>
      <c r="G363" s="113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 customHeight="1">
      <c r="A364" s="10"/>
      <c r="B364" s="10"/>
      <c r="C364" s="112"/>
      <c r="D364" s="113"/>
      <c r="E364" s="113"/>
      <c r="F364" s="113"/>
      <c r="G364" s="113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 customHeight="1">
      <c r="A365" s="10"/>
      <c r="B365" s="10"/>
      <c r="C365" s="112"/>
      <c r="D365" s="113"/>
      <c r="E365" s="113"/>
      <c r="F365" s="113"/>
      <c r="G365" s="113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 customHeight="1">
      <c r="A366" s="10"/>
      <c r="B366" s="10"/>
      <c r="C366" s="112"/>
      <c r="D366" s="113"/>
      <c r="E366" s="113"/>
      <c r="F366" s="113"/>
      <c r="G366" s="113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 customHeight="1">
      <c r="A367" s="10"/>
      <c r="B367" s="10"/>
      <c r="C367" s="112"/>
      <c r="D367" s="113"/>
      <c r="E367" s="113"/>
      <c r="F367" s="113"/>
      <c r="G367" s="113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 customHeight="1">
      <c r="A368" s="10"/>
      <c r="B368" s="10"/>
      <c r="C368" s="112"/>
      <c r="D368" s="113"/>
      <c r="E368" s="113"/>
      <c r="F368" s="113"/>
      <c r="G368" s="113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 customHeight="1">
      <c r="A369" s="10"/>
      <c r="B369" s="10"/>
      <c r="C369" s="112"/>
      <c r="D369" s="113"/>
      <c r="E369" s="113"/>
      <c r="F369" s="113"/>
      <c r="G369" s="113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 customHeight="1">
      <c r="A370" s="10"/>
      <c r="B370" s="10"/>
      <c r="C370" s="112"/>
      <c r="D370" s="113"/>
      <c r="E370" s="113"/>
      <c r="F370" s="113"/>
      <c r="G370" s="113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 customHeight="1">
      <c r="A371" s="10"/>
      <c r="B371" s="10"/>
      <c r="C371" s="112"/>
      <c r="D371" s="113"/>
      <c r="E371" s="113"/>
      <c r="F371" s="113"/>
      <c r="G371" s="113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 customHeight="1">
      <c r="A372" s="10"/>
      <c r="B372" s="10"/>
      <c r="C372" s="112"/>
      <c r="D372" s="113"/>
      <c r="E372" s="113"/>
      <c r="F372" s="113"/>
      <c r="G372" s="113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 customHeight="1">
      <c r="A373" s="10"/>
      <c r="B373" s="10"/>
      <c r="C373" s="112"/>
      <c r="D373" s="113"/>
      <c r="E373" s="113"/>
      <c r="F373" s="113"/>
      <c r="G373" s="113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 customHeight="1">
      <c r="A374" s="10"/>
      <c r="B374" s="10"/>
      <c r="C374" s="112"/>
      <c r="D374" s="113"/>
      <c r="E374" s="113"/>
      <c r="F374" s="113"/>
      <c r="G374" s="113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 customHeight="1">
      <c r="A375" s="10"/>
      <c r="B375" s="10"/>
      <c r="C375" s="112"/>
      <c r="D375" s="113"/>
      <c r="E375" s="113"/>
      <c r="F375" s="113"/>
      <c r="G375" s="113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 customHeight="1">
      <c r="A376" s="10"/>
      <c r="B376" s="10"/>
      <c r="C376" s="112"/>
      <c r="D376" s="113"/>
      <c r="E376" s="113"/>
      <c r="F376" s="113"/>
      <c r="G376" s="113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 customHeight="1">
      <c r="A377" s="10"/>
      <c r="B377" s="10"/>
      <c r="C377" s="112"/>
      <c r="D377" s="113"/>
      <c r="E377" s="113"/>
      <c r="F377" s="113"/>
      <c r="G377" s="113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 customHeight="1">
      <c r="A378" s="10"/>
      <c r="B378" s="10"/>
      <c r="C378" s="112"/>
      <c r="D378" s="113"/>
      <c r="E378" s="113"/>
      <c r="F378" s="113"/>
      <c r="G378" s="113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 customHeight="1">
      <c r="A379" s="10"/>
      <c r="B379" s="10"/>
      <c r="C379" s="112"/>
      <c r="D379" s="113"/>
      <c r="E379" s="113"/>
      <c r="F379" s="113"/>
      <c r="G379" s="113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 customHeight="1">
      <c r="A380" s="10"/>
      <c r="B380" s="10"/>
      <c r="C380" s="112"/>
      <c r="D380" s="113"/>
      <c r="E380" s="113"/>
      <c r="F380" s="113"/>
      <c r="G380" s="113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 customHeight="1">
      <c r="A381" s="10"/>
      <c r="B381" s="10"/>
      <c r="C381" s="112"/>
      <c r="D381" s="113"/>
      <c r="E381" s="113"/>
      <c r="F381" s="113"/>
      <c r="G381" s="113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 customHeight="1">
      <c r="A382" s="10"/>
      <c r="B382" s="10"/>
      <c r="C382" s="112"/>
      <c r="D382" s="113"/>
      <c r="E382" s="113"/>
      <c r="F382" s="113"/>
      <c r="G382" s="113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 customHeight="1">
      <c r="A383" s="10"/>
      <c r="B383" s="10"/>
      <c r="C383" s="112"/>
      <c r="D383" s="113"/>
      <c r="E383" s="113"/>
      <c r="F383" s="113"/>
      <c r="G383" s="113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 customHeight="1">
      <c r="A384" s="10"/>
      <c r="B384" s="10"/>
      <c r="C384" s="112"/>
      <c r="D384" s="113"/>
      <c r="E384" s="113"/>
      <c r="F384" s="113"/>
      <c r="G384" s="113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 customHeight="1">
      <c r="A385" s="10"/>
      <c r="B385" s="10"/>
      <c r="C385" s="112"/>
      <c r="D385" s="113"/>
      <c r="E385" s="113"/>
      <c r="F385" s="113"/>
      <c r="G385" s="113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 customHeight="1">
      <c r="A386" s="10"/>
      <c r="B386" s="10"/>
      <c r="C386" s="112"/>
      <c r="D386" s="113"/>
      <c r="E386" s="113"/>
      <c r="F386" s="113"/>
      <c r="G386" s="113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 customHeight="1">
      <c r="A387" s="10"/>
      <c r="B387" s="10"/>
      <c r="C387" s="112"/>
      <c r="D387" s="113"/>
      <c r="E387" s="113"/>
      <c r="F387" s="113"/>
      <c r="G387" s="113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 customHeight="1">
      <c r="A388" s="10"/>
      <c r="B388" s="10"/>
      <c r="C388" s="112"/>
      <c r="D388" s="113"/>
      <c r="E388" s="113"/>
      <c r="F388" s="113"/>
      <c r="G388" s="113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 customHeight="1">
      <c r="A389" s="10"/>
      <c r="B389" s="10"/>
      <c r="C389" s="112"/>
      <c r="D389" s="113"/>
      <c r="E389" s="113"/>
      <c r="F389" s="113"/>
      <c r="G389" s="113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 customHeight="1">
      <c r="A390" s="10"/>
      <c r="B390" s="10"/>
      <c r="C390" s="112"/>
      <c r="D390" s="113"/>
      <c r="E390" s="113"/>
      <c r="F390" s="113"/>
      <c r="G390" s="113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 customHeight="1">
      <c r="A391" s="10"/>
      <c r="B391" s="10"/>
      <c r="C391" s="112"/>
      <c r="D391" s="113"/>
      <c r="E391" s="113"/>
      <c r="F391" s="113"/>
      <c r="G391" s="113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 customHeight="1">
      <c r="A392" s="10"/>
      <c r="B392" s="10"/>
      <c r="C392" s="112"/>
      <c r="D392" s="113"/>
      <c r="E392" s="113"/>
      <c r="F392" s="113"/>
      <c r="G392" s="113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 customHeight="1">
      <c r="A393" s="10"/>
      <c r="B393" s="10"/>
      <c r="C393" s="112"/>
      <c r="D393" s="113"/>
      <c r="E393" s="113"/>
      <c r="F393" s="113"/>
      <c r="G393" s="113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 customHeight="1">
      <c r="A394" s="10"/>
      <c r="B394" s="10"/>
      <c r="C394" s="112"/>
      <c r="D394" s="113"/>
      <c r="E394" s="113"/>
      <c r="F394" s="113"/>
      <c r="G394" s="113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 customHeight="1">
      <c r="A395" s="10"/>
      <c r="B395" s="10"/>
      <c r="C395" s="112"/>
      <c r="D395" s="113"/>
      <c r="E395" s="113"/>
      <c r="F395" s="113"/>
      <c r="G395" s="113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 customHeight="1">
      <c r="A396" s="10"/>
      <c r="B396" s="10"/>
      <c r="C396" s="112"/>
      <c r="D396" s="113"/>
      <c r="E396" s="113"/>
      <c r="F396" s="113"/>
      <c r="G396" s="113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 customHeight="1">
      <c r="A397" s="10"/>
      <c r="B397" s="10"/>
      <c r="C397" s="112"/>
      <c r="D397" s="113"/>
      <c r="E397" s="113"/>
      <c r="F397" s="113"/>
      <c r="G397" s="113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 customHeight="1">
      <c r="A398" s="10"/>
      <c r="B398" s="10"/>
      <c r="C398" s="112"/>
      <c r="D398" s="113"/>
      <c r="E398" s="113"/>
      <c r="F398" s="113"/>
      <c r="G398" s="113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 customHeight="1">
      <c r="A399" s="10"/>
      <c r="B399" s="10"/>
      <c r="C399" s="112"/>
      <c r="D399" s="113"/>
      <c r="E399" s="113"/>
      <c r="F399" s="113"/>
      <c r="G399" s="113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 customHeight="1">
      <c r="A400" s="10"/>
      <c r="B400" s="10"/>
      <c r="C400" s="112"/>
      <c r="D400" s="113"/>
      <c r="E400" s="113"/>
      <c r="F400" s="113"/>
      <c r="G400" s="113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 customHeight="1">
      <c r="A401" s="10"/>
      <c r="B401" s="10"/>
      <c r="C401" s="112"/>
      <c r="D401" s="113"/>
      <c r="E401" s="113"/>
      <c r="F401" s="113"/>
      <c r="G401" s="113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 customHeight="1">
      <c r="A402" s="10"/>
      <c r="B402" s="10"/>
      <c r="C402" s="112"/>
      <c r="D402" s="113"/>
      <c r="E402" s="113"/>
      <c r="F402" s="113"/>
      <c r="G402" s="113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 customHeight="1">
      <c r="A403" s="10"/>
      <c r="B403" s="10"/>
      <c r="C403" s="112"/>
      <c r="D403" s="113"/>
      <c r="E403" s="113"/>
      <c r="F403" s="113"/>
      <c r="G403" s="113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 customHeight="1">
      <c r="A404" s="10"/>
      <c r="B404" s="10"/>
      <c r="C404" s="112"/>
      <c r="D404" s="113"/>
      <c r="E404" s="113"/>
      <c r="F404" s="113"/>
      <c r="G404" s="113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 customHeight="1">
      <c r="A405" s="10"/>
      <c r="B405" s="10"/>
      <c r="C405" s="112"/>
      <c r="D405" s="113"/>
      <c r="E405" s="113"/>
      <c r="F405" s="113"/>
      <c r="G405" s="113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 customHeight="1">
      <c r="A406" s="10"/>
      <c r="B406" s="10"/>
      <c r="C406" s="112"/>
      <c r="D406" s="113"/>
      <c r="E406" s="113"/>
      <c r="F406" s="113"/>
      <c r="G406" s="113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 customHeight="1">
      <c r="A407" s="10"/>
      <c r="B407" s="10"/>
      <c r="C407" s="112"/>
      <c r="D407" s="113"/>
      <c r="E407" s="113"/>
      <c r="F407" s="113"/>
      <c r="G407" s="113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 customHeight="1">
      <c r="A408" s="10"/>
      <c r="B408" s="10"/>
      <c r="C408" s="112"/>
      <c r="D408" s="113"/>
      <c r="E408" s="113"/>
      <c r="F408" s="113"/>
      <c r="G408" s="113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 customHeight="1">
      <c r="A409" s="10"/>
      <c r="B409" s="10"/>
      <c r="C409" s="112"/>
      <c r="D409" s="113"/>
      <c r="E409" s="113"/>
      <c r="F409" s="113"/>
      <c r="G409" s="113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 customHeight="1">
      <c r="A410" s="10"/>
      <c r="B410" s="10"/>
      <c r="C410" s="112"/>
      <c r="D410" s="113"/>
      <c r="E410" s="113"/>
      <c r="F410" s="113"/>
      <c r="G410" s="113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 customHeight="1">
      <c r="A411" s="10"/>
      <c r="B411" s="10"/>
      <c r="C411" s="112"/>
      <c r="D411" s="113"/>
      <c r="E411" s="113"/>
      <c r="F411" s="113"/>
      <c r="G411" s="113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 customHeight="1">
      <c r="A412" s="10"/>
      <c r="B412" s="10"/>
      <c r="C412" s="112"/>
      <c r="D412" s="113"/>
      <c r="E412" s="113"/>
      <c r="F412" s="113"/>
      <c r="G412" s="113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 customHeight="1">
      <c r="A413" s="10"/>
      <c r="B413" s="10"/>
      <c r="C413" s="112"/>
      <c r="D413" s="113"/>
      <c r="E413" s="113"/>
      <c r="F413" s="113"/>
      <c r="G413" s="113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 customHeight="1">
      <c r="A414" s="10"/>
      <c r="B414" s="10"/>
      <c r="C414" s="112"/>
      <c r="D414" s="113"/>
      <c r="E414" s="113"/>
      <c r="F414" s="113"/>
      <c r="G414" s="113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 customHeight="1">
      <c r="A415" s="10"/>
      <c r="B415" s="10"/>
      <c r="C415" s="112"/>
      <c r="D415" s="113"/>
      <c r="E415" s="113"/>
      <c r="F415" s="113"/>
      <c r="G415" s="113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 customHeight="1">
      <c r="A416" s="10"/>
      <c r="B416" s="10"/>
      <c r="C416" s="112"/>
      <c r="D416" s="113"/>
      <c r="E416" s="113"/>
      <c r="F416" s="113"/>
      <c r="G416" s="113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 customHeight="1">
      <c r="A417" s="10"/>
      <c r="B417" s="10"/>
      <c r="C417" s="112"/>
      <c r="D417" s="113"/>
      <c r="E417" s="113"/>
      <c r="F417" s="113"/>
      <c r="G417" s="113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 customHeight="1">
      <c r="A418" s="10"/>
      <c r="B418" s="10"/>
      <c r="C418" s="112"/>
      <c r="D418" s="113"/>
      <c r="E418" s="113"/>
      <c r="F418" s="113"/>
      <c r="G418" s="113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 customHeight="1">
      <c r="A419" s="10"/>
      <c r="B419" s="10"/>
      <c r="C419" s="112"/>
      <c r="D419" s="113"/>
      <c r="E419" s="113"/>
      <c r="F419" s="113"/>
      <c r="G419" s="113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 customHeight="1">
      <c r="A420" s="10"/>
      <c r="B420" s="10"/>
      <c r="C420" s="112"/>
      <c r="D420" s="113"/>
      <c r="E420" s="113"/>
      <c r="F420" s="113"/>
      <c r="G420" s="113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 customHeight="1">
      <c r="A421" s="10"/>
      <c r="B421" s="10"/>
      <c r="C421" s="112"/>
      <c r="D421" s="113"/>
      <c r="E421" s="113"/>
      <c r="F421" s="113"/>
      <c r="G421" s="113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 customHeight="1">
      <c r="A422" s="10"/>
      <c r="B422" s="10"/>
      <c r="C422" s="112"/>
      <c r="D422" s="113"/>
      <c r="E422" s="113"/>
      <c r="F422" s="113"/>
      <c r="G422" s="113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 customHeight="1">
      <c r="A423" s="10"/>
      <c r="B423" s="10"/>
      <c r="C423" s="112"/>
      <c r="D423" s="113"/>
      <c r="E423" s="113"/>
      <c r="F423" s="113"/>
      <c r="G423" s="113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 customHeight="1">
      <c r="A424" s="10"/>
      <c r="B424" s="10"/>
      <c r="C424" s="112"/>
      <c r="D424" s="113"/>
      <c r="E424" s="113"/>
      <c r="F424" s="113"/>
      <c r="G424" s="113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 customHeight="1">
      <c r="A425" s="10"/>
      <c r="B425" s="10"/>
      <c r="C425" s="112"/>
      <c r="D425" s="113"/>
      <c r="E425" s="113"/>
      <c r="F425" s="113"/>
      <c r="G425" s="113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 customHeight="1">
      <c r="A426" s="10"/>
      <c r="B426" s="10"/>
      <c r="C426" s="112"/>
      <c r="D426" s="113"/>
      <c r="E426" s="113"/>
      <c r="F426" s="113"/>
      <c r="G426" s="113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 customHeight="1">
      <c r="A427" s="10"/>
      <c r="B427" s="10"/>
      <c r="C427" s="112"/>
      <c r="D427" s="113"/>
      <c r="E427" s="113"/>
      <c r="F427" s="113"/>
      <c r="G427" s="113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 customHeight="1">
      <c r="A428" s="10"/>
      <c r="B428" s="10"/>
      <c r="C428" s="112"/>
      <c r="D428" s="113"/>
      <c r="E428" s="113"/>
      <c r="F428" s="113"/>
      <c r="G428" s="113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 customHeight="1">
      <c r="A429" s="10"/>
      <c r="B429" s="10"/>
      <c r="C429" s="112"/>
      <c r="D429" s="113"/>
      <c r="E429" s="113"/>
      <c r="F429" s="113"/>
      <c r="G429" s="113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 customHeight="1">
      <c r="A430" s="10"/>
      <c r="B430" s="10"/>
      <c r="C430" s="112"/>
      <c r="D430" s="113"/>
      <c r="E430" s="113"/>
      <c r="F430" s="113"/>
      <c r="G430" s="113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 customHeight="1">
      <c r="A431" s="10"/>
      <c r="B431" s="10"/>
      <c r="C431" s="112"/>
      <c r="D431" s="113"/>
      <c r="E431" s="113"/>
      <c r="F431" s="113"/>
      <c r="G431" s="113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 customHeight="1">
      <c r="A432" s="10"/>
      <c r="B432" s="10"/>
      <c r="C432" s="112"/>
      <c r="D432" s="113"/>
      <c r="E432" s="113"/>
      <c r="F432" s="113"/>
      <c r="G432" s="113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 customHeight="1">
      <c r="A433" s="10"/>
      <c r="B433" s="10"/>
      <c r="C433" s="112"/>
      <c r="D433" s="113"/>
      <c r="E433" s="113"/>
      <c r="F433" s="113"/>
      <c r="G433" s="113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 customHeight="1">
      <c r="A434" s="10"/>
      <c r="B434" s="10"/>
      <c r="C434" s="112"/>
      <c r="D434" s="113"/>
      <c r="E434" s="113"/>
      <c r="F434" s="113"/>
      <c r="G434" s="113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 customHeight="1">
      <c r="A435" s="10"/>
      <c r="B435" s="10"/>
      <c r="C435" s="112"/>
      <c r="D435" s="113"/>
      <c r="E435" s="113"/>
      <c r="F435" s="113"/>
      <c r="G435" s="113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 customHeight="1">
      <c r="A436" s="10"/>
      <c r="B436" s="10"/>
      <c r="C436" s="112"/>
      <c r="D436" s="113"/>
      <c r="E436" s="113"/>
      <c r="F436" s="113"/>
      <c r="G436" s="113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 customHeight="1">
      <c r="A437" s="10"/>
      <c r="B437" s="10"/>
      <c r="C437" s="112"/>
      <c r="D437" s="113"/>
      <c r="E437" s="113"/>
      <c r="F437" s="113"/>
      <c r="G437" s="113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 customHeight="1">
      <c r="A438" s="10"/>
      <c r="B438" s="10"/>
      <c r="C438" s="112"/>
      <c r="D438" s="113"/>
      <c r="E438" s="113"/>
      <c r="F438" s="113"/>
      <c r="G438" s="113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 customHeight="1">
      <c r="A439" s="10"/>
      <c r="B439" s="10"/>
      <c r="C439" s="112"/>
      <c r="D439" s="113"/>
      <c r="E439" s="113"/>
      <c r="F439" s="113"/>
      <c r="G439" s="113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 customHeight="1">
      <c r="A440" s="10"/>
      <c r="B440" s="10"/>
      <c r="C440" s="112"/>
      <c r="D440" s="113"/>
      <c r="E440" s="113"/>
      <c r="F440" s="113"/>
      <c r="G440" s="113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 customHeight="1">
      <c r="A441" s="10"/>
      <c r="B441" s="10"/>
      <c r="C441" s="112"/>
      <c r="D441" s="113"/>
      <c r="E441" s="113"/>
      <c r="F441" s="113"/>
      <c r="G441" s="113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 customHeight="1">
      <c r="A442" s="10"/>
      <c r="B442" s="10"/>
      <c r="C442" s="112"/>
      <c r="D442" s="113"/>
      <c r="E442" s="113"/>
      <c r="F442" s="113"/>
      <c r="G442" s="113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 customHeight="1">
      <c r="A443" s="10"/>
      <c r="B443" s="10"/>
      <c r="C443" s="112"/>
      <c r="D443" s="113"/>
      <c r="E443" s="113"/>
      <c r="F443" s="113"/>
      <c r="G443" s="113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 customHeight="1">
      <c r="A444" s="10"/>
      <c r="B444" s="10"/>
      <c r="C444" s="112"/>
      <c r="D444" s="113"/>
      <c r="E444" s="113"/>
      <c r="F444" s="113"/>
      <c r="G444" s="113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 customHeight="1">
      <c r="A445" s="10"/>
      <c r="B445" s="10"/>
      <c r="C445" s="112"/>
      <c r="D445" s="113"/>
      <c r="E445" s="113"/>
      <c r="F445" s="113"/>
      <c r="G445" s="113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 customHeight="1">
      <c r="A446" s="10"/>
      <c r="B446" s="10"/>
      <c r="C446" s="112"/>
      <c r="D446" s="113"/>
      <c r="E446" s="113"/>
      <c r="F446" s="113"/>
      <c r="G446" s="113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 customHeight="1">
      <c r="A447" s="10"/>
      <c r="B447" s="10"/>
      <c r="C447" s="112"/>
      <c r="D447" s="113"/>
      <c r="E447" s="113"/>
      <c r="F447" s="113"/>
      <c r="G447" s="113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 customHeight="1">
      <c r="A448" s="10"/>
      <c r="B448" s="10"/>
      <c r="C448" s="112"/>
      <c r="D448" s="113"/>
      <c r="E448" s="113"/>
      <c r="F448" s="113"/>
      <c r="G448" s="113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 customHeight="1">
      <c r="A449" s="10"/>
      <c r="B449" s="10"/>
      <c r="C449" s="112"/>
      <c r="D449" s="113"/>
      <c r="E449" s="113"/>
      <c r="F449" s="113"/>
      <c r="G449" s="113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 customHeight="1">
      <c r="A450" s="10"/>
      <c r="B450" s="10"/>
      <c r="C450" s="112"/>
      <c r="D450" s="113"/>
      <c r="E450" s="113"/>
      <c r="F450" s="113"/>
      <c r="G450" s="113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 customHeight="1">
      <c r="A451" s="10"/>
      <c r="B451" s="10"/>
      <c r="C451" s="112"/>
      <c r="D451" s="113"/>
      <c r="E451" s="113"/>
      <c r="F451" s="113"/>
      <c r="G451" s="113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 customHeight="1">
      <c r="A452" s="10"/>
      <c r="B452" s="10"/>
      <c r="C452" s="112"/>
      <c r="D452" s="113"/>
      <c r="E452" s="113"/>
      <c r="F452" s="113"/>
      <c r="G452" s="113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 customHeight="1">
      <c r="A453" s="10"/>
      <c r="B453" s="10"/>
      <c r="C453" s="112"/>
      <c r="D453" s="113"/>
      <c r="E453" s="113"/>
      <c r="F453" s="113"/>
      <c r="G453" s="113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 customHeight="1">
      <c r="A454" s="10"/>
      <c r="B454" s="10"/>
      <c r="C454" s="112"/>
      <c r="D454" s="113"/>
      <c r="E454" s="113"/>
      <c r="F454" s="113"/>
      <c r="G454" s="113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 customHeight="1">
      <c r="A455" s="10"/>
      <c r="B455" s="10"/>
      <c r="C455" s="112"/>
      <c r="D455" s="113"/>
      <c r="E455" s="113"/>
      <c r="F455" s="113"/>
      <c r="G455" s="113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 customHeight="1">
      <c r="A456" s="10"/>
      <c r="B456" s="10"/>
      <c r="C456" s="112"/>
      <c r="D456" s="113"/>
      <c r="E456" s="113"/>
      <c r="F456" s="113"/>
      <c r="G456" s="113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 customHeight="1">
      <c r="A457" s="10"/>
      <c r="B457" s="10"/>
      <c r="C457" s="112"/>
      <c r="D457" s="113"/>
      <c r="E457" s="113"/>
      <c r="F457" s="113"/>
      <c r="G457" s="113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 customHeight="1">
      <c r="A458" s="10"/>
      <c r="B458" s="10"/>
      <c r="C458" s="112"/>
      <c r="D458" s="113"/>
      <c r="E458" s="113"/>
      <c r="F458" s="113"/>
      <c r="G458" s="113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 customHeight="1">
      <c r="A459" s="10"/>
      <c r="B459" s="10"/>
      <c r="C459" s="112"/>
      <c r="D459" s="113"/>
      <c r="E459" s="113"/>
      <c r="F459" s="113"/>
      <c r="G459" s="113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 customHeight="1">
      <c r="A460" s="10"/>
      <c r="B460" s="10"/>
      <c r="C460" s="112"/>
      <c r="D460" s="113"/>
      <c r="E460" s="113"/>
      <c r="F460" s="113"/>
      <c r="G460" s="113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 customHeight="1">
      <c r="A461" s="10"/>
      <c r="B461" s="10"/>
      <c r="C461" s="112"/>
      <c r="D461" s="113"/>
      <c r="E461" s="113"/>
      <c r="F461" s="113"/>
      <c r="G461" s="113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 customHeight="1">
      <c r="A462" s="10"/>
      <c r="B462" s="10"/>
      <c r="C462" s="112"/>
      <c r="D462" s="113"/>
      <c r="E462" s="113"/>
      <c r="F462" s="113"/>
      <c r="G462" s="113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 customHeight="1">
      <c r="A463" s="10"/>
      <c r="B463" s="10"/>
      <c r="C463" s="112"/>
      <c r="D463" s="113"/>
      <c r="E463" s="113"/>
      <c r="F463" s="113"/>
      <c r="G463" s="113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 customHeight="1">
      <c r="A464" s="10"/>
      <c r="B464" s="10"/>
      <c r="C464" s="112"/>
      <c r="D464" s="113"/>
      <c r="E464" s="113"/>
      <c r="F464" s="113"/>
      <c r="G464" s="113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 customHeight="1">
      <c r="A465" s="10"/>
      <c r="B465" s="10"/>
      <c r="C465" s="112"/>
      <c r="D465" s="113"/>
      <c r="E465" s="113"/>
      <c r="F465" s="113"/>
      <c r="G465" s="113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 customHeight="1">
      <c r="A466" s="10"/>
      <c r="B466" s="10"/>
      <c r="C466" s="112"/>
      <c r="D466" s="113"/>
      <c r="E466" s="113"/>
      <c r="F466" s="113"/>
      <c r="G466" s="113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 customHeight="1">
      <c r="A467" s="10"/>
      <c r="B467" s="10"/>
      <c r="C467" s="112"/>
      <c r="D467" s="113"/>
      <c r="E467" s="113"/>
      <c r="F467" s="113"/>
      <c r="G467" s="113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 customHeight="1">
      <c r="A468" s="10"/>
      <c r="B468" s="10"/>
      <c r="C468" s="112"/>
      <c r="D468" s="113"/>
      <c r="E468" s="113"/>
      <c r="F468" s="113"/>
      <c r="G468" s="113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 customHeight="1">
      <c r="A469" s="10"/>
      <c r="B469" s="10"/>
      <c r="C469" s="112"/>
      <c r="D469" s="113"/>
      <c r="E469" s="113"/>
      <c r="F469" s="113"/>
      <c r="G469" s="113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 customHeight="1">
      <c r="A470" s="10"/>
      <c r="B470" s="10"/>
      <c r="C470" s="112"/>
      <c r="D470" s="113"/>
      <c r="E470" s="113"/>
      <c r="F470" s="113"/>
      <c r="G470" s="113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 customHeight="1">
      <c r="A471" s="10"/>
      <c r="B471" s="10"/>
      <c r="C471" s="112"/>
      <c r="D471" s="113"/>
      <c r="E471" s="113"/>
      <c r="F471" s="113"/>
      <c r="G471" s="113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 customHeight="1">
      <c r="A472" s="10"/>
      <c r="B472" s="10"/>
      <c r="C472" s="112"/>
      <c r="D472" s="113"/>
      <c r="E472" s="113"/>
      <c r="F472" s="113"/>
      <c r="G472" s="113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 customHeight="1">
      <c r="A473" s="10"/>
      <c r="B473" s="10"/>
      <c r="C473" s="112"/>
      <c r="D473" s="113"/>
      <c r="E473" s="113"/>
      <c r="F473" s="113"/>
      <c r="G473" s="113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 customHeight="1">
      <c r="A474" s="10"/>
      <c r="B474" s="10"/>
      <c r="C474" s="112"/>
      <c r="D474" s="113"/>
      <c r="E474" s="113"/>
      <c r="F474" s="113"/>
      <c r="G474" s="113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 customHeight="1">
      <c r="A475" s="10"/>
      <c r="B475" s="10"/>
      <c r="C475" s="112"/>
      <c r="D475" s="113"/>
      <c r="E475" s="113"/>
      <c r="F475" s="113"/>
      <c r="G475" s="113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 customHeight="1">
      <c r="A476" s="10"/>
      <c r="B476" s="10"/>
      <c r="C476" s="112"/>
      <c r="D476" s="113"/>
      <c r="E476" s="113"/>
      <c r="F476" s="113"/>
      <c r="G476" s="113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 customHeight="1">
      <c r="A477" s="10"/>
      <c r="B477" s="10"/>
      <c r="C477" s="112"/>
      <c r="D477" s="113"/>
      <c r="E477" s="113"/>
      <c r="F477" s="113"/>
      <c r="G477" s="113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 customHeight="1">
      <c r="A478" s="10"/>
      <c r="B478" s="10"/>
      <c r="C478" s="112"/>
      <c r="D478" s="113"/>
      <c r="E478" s="113"/>
      <c r="F478" s="113"/>
      <c r="G478" s="113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 customHeight="1">
      <c r="A479" s="10"/>
      <c r="B479" s="10"/>
      <c r="C479" s="112"/>
      <c r="D479" s="113"/>
      <c r="E479" s="113"/>
      <c r="F479" s="113"/>
      <c r="G479" s="113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 customHeight="1">
      <c r="A480" s="10"/>
      <c r="B480" s="10"/>
      <c r="C480" s="112"/>
      <c r="D480" s="113"/>
      <c r="E480" s="113"/>
      <c r="F480" s="113"/>
      <c r="G480" s="113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 customHeight="1">
      <c r="A481" s="10"/>
      <c r="B481" s="10"/>
      <c r="C481" s="112"/>
      <c r="D481" s="113"/>
      <c r="E481" s="113"/>
      <c r="F481" s="113"/>
      <c r="G481" s="113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 customHeight="1">
      <c r="A482" s="10"/>
      <c r="B482" s="10"/>
      <c r="C482" s="112"/>
      <c r="D482" s="113"/>
      <c r="E482" s="113"/>
      <c r="F482" s="113"/>
      <c r="G482" s="113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 customHeight="1">
      <c r="A483" s="10"/>
      <c r="B483" s="10"/>
      <c r="C483" s="112"/>
      <c r="D483" s="113"/>
      <c r="E483" s="113"/>
      <c r="F483" s="113"/>
      <c r="G483" s="113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 customHeight="1">
      <c r="A484" s="10"/>
      <c r="B484" s="10"/>
      <c r="C484" s="112"/>
      <c r="D484" s="113"/>
      <c r="E484" s="113"/>
      <c r="F484" s="113"/>
      <c r="G484" s="113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 customHeight="1">
      <c r="A485" s="10"/>
      <c r="B485" s="10"/>
      <c r="C485" s="112"/>
      <c r="D485" s="113"/>
      <c r="E485" s="113"/>
      <c r="F485" s="113"/>
      <c r="G485" s="113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 customHeight="1">
      <c r="A486" s="10"/>
      <c r="B486" s="10"/>
      <c r="C486" s="112"/>
      <c r="D486" s="113"/>
      <c r="E486" s="113"/>
      <c r="F486" s="113"/>
      <c r="G486" s="113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 customHeight="1">
      <c r="A487" s="10"/>
      <c r="B487" s="10"/>
      <c r="C487" s="112"/>
      <c r="D487" s="113"/>
      <c r="E487" s="113"/>
      <c r="F487" s="113"/>
      <c r="G487" s="113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 customHeight="1">
      <c r="A488" s="10"/>
      <c r="B488" s="10"/>
      <c r="C488" s="112"/>
      <c r="D488" s="113"/>
      <c r="E488" s="113"/>
      <c r="F488" s="113"/>
      <c r="G488" s="113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 customHeight="1">
      <c r="A489" s="10"/>
      <c r="B489" s="10"/>
      <c r="C489" s="112"/>
      <c r="D489" s="113"/>
      <c r="E489" s="113"/>
      <c r="F489" s="113"/>
      <c r="G489" s="113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 customHeight="1">
      <c r="A490" s="10"/>
      <c r="B490" s="10"/>
      <c r="C490" s="112"/>
      <c r="D490" s="113"/>
      <c r="E490" s="113"/>
      <c r="F490" s="113"/>
      <c r="G490" s="113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 customHeight="1">
      <c r="A491" s="10"/>
      <c r="B491" s="10"/>
      <c r="C491" s="112"/>
      <c r="D491" s="113"/>
      <c r="E491" s="113"/>
      <c r="F491" s="113"/>
      <c r="G491" s="113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 customHeight="1">
      <c r="A492" s="10"/>
      <c r="B492" s="10"/>
      <c r="C492" s="112"/>
      <c r="D492" s="113"/>
      <c r="E492" s="113"/>
      <c r="F492" s="113"/>
      <c r="G492" s="113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 customHeight="1">
      <c r="A493" s="10"/>
      <c r="B493" s="10"/>
      <c r="C493" s="112"/>
      <c r="D493" s="113"/>
      <c r="E493" s="113"/>
      <c r="F493" s="113"/>
      <c r="G493" s="113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 customHeight="1">
      <c r="A494" s="10"/>
      <c r="B494" s="10"/>
      <c r="C494" s="112"/>
      <c r="D494" s="113"/>
      <c r="E494" s="113"/>
      <c r="F494" s="113"/>
      <c r="G494" s="113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 customHeight="1">
      <c r="A495" s="10"/>
      <c r="B495" s="10"/>
      <c r="C495" s="112"/>
      <c r="D495" s="113"/>
      <c r="E495" s="113"/>
      <c r="F495" s="113"/>
      <c r="G495" s="113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 customHeight="1">
      <c r="A496" s="10"/>
      <c r="B496" s="10"/>
      <c r="C496" s="112"/>
      <c r="D496" s="113"/>
      <c r="E496" s="113"/>
      <c r="F496" s="113"/>
      <c r="G496" s="113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 customHeight="1">
      <c r="A497" s="10"/>
      <c r="B497" s="10"/>
      <c r="C497" s="112"/>
      <c r="D497" s="113"/>
      <c r="E497" s="113"/>
      <c r="F497" s="113"/>
      <c r="G497" s="113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 customHeight="1">
      <c r="A498" s="10"/>
      <c r="B498" s="10"/>
      <c r="C498" s="112"/>
      <c r="D498" s="113"/>
      <c r="E498" s="113"/>
      <c r="F498" s="113"/>
      <c r="G498" s="113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 customHeight="1">
      <c r="A499" s="10"/>
      <c r="B499" s="10"/>
      <c r="C499" s="112"/>
      <c r="D499" s="113"/>
      <c r="E499" s="113"/>
      <c r="F499" s="113"/>
      <c r="G499" s="113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 customHeight="1">
      <c r="A500" s="10"/>
      <c r="B500" s="10"/>
      <c r="C500" s="112"/>
      <c r="D500" s="113"/>
      <c r="E500" s="113"/>
      <c r="F500" s="113"/>
      <c r="G500" s="113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 customHeight="1">
      <c r="A501" s="10"/>
      <c r="B501" s="10"/>
      <c r="C501" s="112"/>
      <c r="D501" s="113"/>
      <c r="E501" s="113"/>
      <c r="F501" s="113"/>
      <c r="G501" s="113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 customHeight="1">
      <c r="A502" s="10"/>
      <c r="B502" s="10"/>
      <c r="C502" s="112"/>
      <c r="D502" s="113"/>
      <c r="E502" s="113"/>
      <c r="F502" s="113"/>
      <c r="G502" s="113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 customHeight="1">
      <c r="A503" s="10"/>
      <c r="B503" s="10"/>
      <c r="C503" s="112"/>
      <c r="D503" s="113"/>
      <c r="E503" s="113"/>
      <c r="F503" s="113"/>
      <c r="G503" s="113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 customHeight="1">
      <c r="A504" s="10"/>
      <c r="B504" s="10"/>
      <c r="C504" s="112"/>
      <c r="D504" s="113"/>
      <c r="E504" s="113"/>
      <c r="F504" s="113"/>
      <c r="G504" s="113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 customHeight="1">
      <c r="A505" s="10"/>
      <c r="B505" s="10"/>
      <c r="C505" s="112"/>
      <c r="D505" s="113"/>
      <c r="E505" s="113"/>
      <c r="F505" s="113"/>
      <c r="G505" s="113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 customHeight="1">
      <c r="A506" s="10"/>
      <c r="B506" s="10"/>
      <c r="C506" s="112"/>
      <c r="D506" s="113"/>
      <c r="E506" s="113"/>
      <c r="F506" s="113"/>
      <c r="G506" s="113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 customHeight="1">
      <c r="A507" s="10"/>
      <c r="B507" s="10"/>
      <c r="C507" s="112"/>
      <c r="D507" s="113"/>
      <c r="E507" s="113"/>
      <c r="F507" s="113"/>
      <c r="G507" s="113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 customHeight="1">
      <c r="A508" s="10"/>
      <c r="B508" s="10"/>
      <c r="C508" s="112"/>
      <c r="D508" s="113"/>
      <c r="E508" s="113"/>
      <c r="F508" s="113"/>
      <c r="G508" s="113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 customHeight="1">
      <c r="A509" s="10"/>
      <c r="B509" s="10"/>
      <c r="C509" s="112"/>
      <c r="D509" s="113"/>
      <c r="E509" s="113"/>
      <c r="F509" s="113"/>
      <c r="G509" s="113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 customHeight="1">
      <c r="A510" s="10"/>
      <c r="B510" s="10"/>
      <c r="C510" s="112"/>
      <c r="D510" s="113"/>
      <c r="E510" s="113"/>
      <c r="F510" s="113"/>
      <c r="G510" s="113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 customHeight="1">
      <c r="A511" s="10"/>
      <c r="B511" s="10"/>
      <c r="C511" s="112"/>
      <c r="D511" s="113"/>
      <c r="E511" s="113"/>
      <c r="F511" s="113"/>
      <c r="G511" s="113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 customHeight="1">
      <c r="A512" s="10"/>
      <c r="B512" s="10"/>
      <c r="C512" s="112"/>
      <c r="D512" s="113"/>
      <c r="E512" s="113"/>
      <c r="F512" s="113"/>
      <c r="G512" s="113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 customHeight="1">
      <c r="A513" s="10"/>
      <c r="B513" s="10"/>
      <c r="C513" s="112"/>
      <c r="D513" s="113"/>
      <c r="E513" s="113"/>
      <c r="F513" s="113"/>
      <c r="G513" s="113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 customHeight="1">
      <c r="A514" s="10"/>
      <c r="B514" s="10"/>
      <c r="C514" s="112"/>
      <c r="D514" s="113"/>
      <c r="E514" s="113"/>
      <c r="F514" s="113"/>
      <c r="G514" s="113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 customHeight="1">
      <c r="A515" s="10"/>
      <c r="B515" s="10"/>
      <c r="C515" s="112"/>
      <c r="D515" s="113"/>
      <c r="E515" s="113"/>
      <c r="F515" s="113"/>
      <c r="G515" s="113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 customHeight="1">
      <c r="A516" s="10"/>
      <c r="B516" s="10"/>
      <c r="C516" s="112"/>
      <c r="D516" s="113"/>
      <c r="E516" s="113"/>
      <c r="F516" s="113"/>
      <c r="G516" s="113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 customHeight="1">
      <c r="A517" s="10"/>
      <c r="B517" s="10"/>
      <c r="C517" s="112"/>
      <c r="D517" s="113"/>
      <c r="E517" s="113"/>
      <c r="F517" s="113"/>
      <c r="G517" s="113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 customHeight="1">
      <c r="A518" s="10"/>
      <c r="B518" s="10"/>
      <c r="C518" s="112"/>
      <c r="D518" s="113"/>
      <c r="E518" s="113"/>
      <c r="F518" s="113"/>
      <c r="G518" s="113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 customHeight="1">
      <c r="A519" s="10"/>
      <c r="B519" s="10"/>
      <c r="C519" s="112"/>
      <c r="D519" s="113"/>
      <c r="E519" s="113"/>
      <c r="F519" s="113"/>
      <c r="G519" s="113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 customHeight="1">
      <c r="A520" s="10"/>
      <c r="B520" s="10"/>
      <c r="C520" s="112"/>
      <c r="D520" s="113"/>
      <c r="E520" s="113"/>
      <c r="F520" s="113"/>
      <c r="G520" s="113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 customHeight="1">
      <c r="A521" s="10"/>
      <c r="B521" s="10"/>
      <c r="C521" s="112"/>
      <c r="D521" s="113"/>
      <c r="E521" s="113"/>
      <c r="F521" s="113"/>
      <c r="G521" s="113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 customHeight="1">
      <c r="A522" s="10"/>
      <c r="B522" s="10"/>
      <c r="C522" s="112"/>
      <c r="D522" s="113"/>
      <c r="E522" s="113"/>
      <c r="F522" s="113"/>
      <c r="G522" s="113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 customHeight="1">
      <c r="A523" s="10"/>
      <c r="B523" s="10"/>
      <c r="C523" s="112"/>
      <c r="D523" s="113"/>
      <c r="E523" s="113"/>
      <c r="F523" s="113"/>
      <c r="G523" s="113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 customHeight="1">
      <c r="A524" s="10"/>
      <c r="B524" s="10"/>
      <c r="C524" s="112"/>
      <c r="D524" s="113"/>
      <c r="E524" s="113"/>
      <c r="F524" s="113"/>
      <c r="G524" s="113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 customHeight="1">
      <c r="A525" s="10"/>
      <c r="B525" s="10"/>
      <c r="C525" s="112"/>
      <c r="D525" s="113"/>
      <c r="E525" s="113"/>
      <c r="F525" s="113"/>
      <c r="G525" s="113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 customHeight="1">
      <c r="A526" s="10"/>
      <c r="B526" s="10"/>
      <c r="C526" s="112"/>
      <c r="D526" s="113"/>
      <c r="E526" s="113"/>
      <c r="F526" s="113"/>
      <c r="G526" s="113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 customHeight="1">
      <c r="A527" s="10"/>
      <c r="B527" s="10"/>
      <c r="C527" s="112"/>
      <c r="D527" s="113"/>
      <c r="E527" s="113"/>
      <c r="F527" s="113"/>
      <c r="G527" s="113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 customHeight="1">
      <c r="A528" s="10"/>
      <c r="B528" s="10"/>
      <c r="C528" s="112"/>
      <c r="D528" s="113"/>
      <c r="E528" s="113"/>
      <c r="F528" s="113"/>
      <c r="G528" s="113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 customHeight="1">
      <c r="A529" s="10"/>
      <c r="B529" s="10"/>
      <c r="C529" s="112"/>
      <c r="D529" s="113"/>
      <c r="E529" s="113"/>
      <c r="F529" s="113"/>
      <c r="G529" s="113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 customHeight="1">
      <c r="A530" s="10"/>
      <c r="B530" s="10"/>
      <c r="C530" s="112"/>
      <c r="D530" s="113"/>
      <c r="E530" s="113"/>
      <c r="F530" s="113"/>
      <c r="G530" s="113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 customHeight="1">
      <c r="A531" s="10"/>
      <c r="B531" s="10"/>
      <c r="C531" s="112"/>
      <c r="D531" s="113"/>
      <c r="E531" s="113"/>
      <c r="F531" s="113"/>
      <c r="G531" s="113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 customHeight="1">
      <c r="A532" s="10"/>
      <c r="B532" s="10"/>
      <c r="C532" s="112"/>
      <c r="D532" s="113"/>
      <c r="E532" s="113"/>
      <c r="F532" s="113"/>
      <c r="G532" s="113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 customHeight="1">
      <c r="A533" s="10"/>
      <c r="B533" s="10"/>
      <c r="C533" s="112"/>
      <c r="D533" s="113"/>
      <c r="E533" s="113"/>
      <c r="F533" s="113"/>
      <c r="G533" s="113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 customHeight="1">
      <c r="A534" s="10"/>
      <c r="B534" s="10"/>
      <c r="C534" s="112"/>
      <c r="D534" s="113"/>
      <c r="E534" s="113"/>
      <c r="F534" s="113"/>
      <c r="G534" s="113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 customHeight="1">
      <c r="A535" s="10"/>
      <c r="B535" s="10"/>
      <c r="C535" s="112"/>
      <c r="D535" s="113"/>
      <c r="E535" s="113"/>
      <c r="F535" s="113"/>
      <c r="G535" s="113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 customHeight="1">
      <c r="A536" s="10"/>
      <c r="B536" s="10"/>
      <c r="C536" s="112"/>
      <c r="D536" s="113"/>
      <c r="E536" s="113"/>
      <c r="F536" s="113"/>
      <c r="G536" s="113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 customHeight="1">
      <c r="A537" s="10"/>
      <c r="B537" s="10"/>
      <c r="C537" s="112"/>
      <c r="D537" s="113"/>
      <c r="E537" s="113"/>
      <c r="F537" s="113"/>
      <c r="G537" s="113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 customHeight="1">
      <c r="A538" s="10"/>
      <c r="B538" s="10"/>
      <c r="C538" s="112"/>
      <c r="D538" s="113"/>
      <c r="E538" s="113"/>
      <c r="F538" s="113"/>
      <c r="G538" s="113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 customHeight="1">
      <c r="A539" s="10"/>
      <c r="B539" s="10"/>
      <c r="C539" s="112"/>
      <c r="D539" s="113"/>
      <c r="E539" s="113"/>
      <c r="F539" s="113"/>
      <c r="G539" s="113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 customHeight="1">
      <c r="A540" s="10"/>
      <c r="B540" s="10"/>
      <c r="C540" s="112"/>
      <c r="D540" s="113"/>
      <c r="E540" s="113"/>
      <c r="F540" s="113"/>
      <c r="G540" s="113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 customHeight="1">
      <c r="A541" s="10"/>
      <c r="B541" s="10"/>
      <c r="C541" s="112"/>
      <c r="D541" s="113"/>
      <c r="E541" s="113"/>
      <c r="F541" s="113"/>
      <c r="G541" s="113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 customHeight="1">
      <c r="A542" s="10"/>
      <c r="B542" s="10"/>
      <c r="C542" s="112"/>
      <c r="D542" s="113"/>
      <c r="E542" s="113"/>
      <c r="F542" s="113"/>
      <c r="G542" s="113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 customHeight="1">
      <c r="A543" s="10"/>
      <c r="B543" s="10"/>
      <c r="C543" s="112"/>
      <c r="D543" s="113"/>
      <c r="E543" s="113"/>
      <c r="F543" s="113"/>
      <c r="G543" s="113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 customHeight="1">
      <c r="A544" s="10"/>
      <c r="B544" s="10"/>
      <c r="C544" s="112"/>
      <c r="D544" s="113"/>
      <c r="E544" s="113"/>
      <c r="F544" s="113"/>
      <c r="G544" s="113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 customHeight="1">
      <c r="A545" s="10"/>
      <c r="B545" s="10"/>
      <c r="C545" s="112"/>
      <c r="D545" s="113"/>
      <c r="E545" s="113"/>
      <c r="F545" s="113"/>
      <c r="G545" s="113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 customHeight="1">
      <c r="A546" s="10"/>
      <c r="B546" s="10"/>
      <c r="C546" s="112"/>
      <c r="D546" s="113"/>
      <c r="E546" s="113"/>
      <c r="F546" s="113"/>
      <c r="G546" s="113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 customHeight="1">
      <c r="A547" s="10"/>
      <c r="B547" s="10"/>
      <c r="C547" s="112"/>
      <c r="D547" s="113"/>
      <c r="E547" s="113"/>
      <c r="F547" s="113"/>
      <c r="G547" s="113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 customHeight="1">
      <c r="A548" s="10"/>
      <c r="B548" s="10"/>
      <c r="C548" s="112"/>
      <c r="D548" s="113"/>
      <c r="E548" s="113"/>
      <c r="F548" s="113"/>
      <c r="G548" s="113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 customHeight="1">
      <c r="A549" s="10"/>
      <c r="B549" s="10"/>
      <c r="C549" s="112"/>
      <c r="D549" s="113"/>
      <c r="E549" s="113"/>
      <c r="F549" s="113"/>
      <c r="G549" s="113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 customHeight="1">
      <c r="A550" s="10"/>
      <c r="B550" s="10"/>
      <c r="C550" s="112"/>
      <c r="D550" s="113"/>
      <c r="E550" s="113"/>
      <c r="F550" s="113"/>
      <c r="G550" s="113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 customHeight="1">
      <c r="A551" s="10"/>
      <c r="B551" s="10"/>
      <c r="C551" s="112"/>
      <c r="D551" s="113"/>
      <c r="E551" s="113"/>
      <c r="F551" s="113"/>
      <c r="G551" s="113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 customHeight="1">
      <c r="A552" s="10"/>
      <c r="B552" s="10"/>
      <c r="C552" s="112"/>
      <c r="D552" s="113"/>
      <c r="E552" s="113"/>
      <c r="F552" s="113"/>
      <c r="G552" s="113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 customHeight="1">
      <c r="A553" s="10"/>
      <c r="B553" s="10"/>
      <c r="C553" s="112"/>
      <c r="D553" s="113"/>
      <c r="E553" s="113"/>
      <c r="F553" s="113"/>
      <c r="G553" s="113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 customHeight="1">
      <c r="A554" s="10"/>
      <c r="B554" s="10"/>
      <c r="C554" s="112"/>
      <c r="D554" s="113"/>
      <c r="E554" s="113"/>
      <c r="F554" s="113"/>
      <c r="G554" s="113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 customHeight="1">
      <c r="A555" s="10"/>
      <c r="B555" s="10"/>
      <c r="C555" s="112"/>
      <c r="D555" s="113"/>
      <c r="E555" s="113"/>
      <c r="F555" s="113"/>
      <c r="G555" s="113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 customHeight="1">
      <c r="A556" s="10"/>
      <c r="B556" s="10"/>
      <c r="C556" s="112"/>
      <c r="D556" s="113"/>
      <c r="E556" s="113"/>
      <c r="F556" s="113"/>
      <c r="G556" s="113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 customHeight="1">
      <c r="A557" s="10"/>
      <c r="B557" s="10"/>
      <c r="C557" s="112"/>
      <c r="D557" s="113"/>
      <c r="E557" s="113"/>
      <c r="F557" s="113"/>
      <c r="G557" s="113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 customHeight="1">
      <c r="A558" s="10"/>
      <c r="B558" s="10"/>
      <c r="C558" s="112"/>
      <c r="D558" s="113"/>
      <c r="E558" s="113"/>
      <c r="F558" s="113"/>
      <c r="G558" s="113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 customHeight="1">
      <c r="A559" s="10"/>
      <c r="B559" s="10"/>
      <c r="C559" s="112"/>
      <c r="D559" s="113"/>
      <c r="E559" s="113"/>
      <c r="F559" s="113"/>
      <c r="G559" s="113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 customHeight="1">
      <c r="A560" s="10"/>
      <c r="B560" s="10"/>
      <c r="C560" s="112"/>
      <c r="D560" s="113"/>
      <c r="E560" s="113"/>
      <c r="F560" s="113"/>
      <c r="G560" s="113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 customHeight="1">
      <c r="A561" s="10"/>
      <c r="B561" s="10"/>
      <c r="C561" s="112"/>
      <c r="D561" s="113"/>
      <c r="E561" s="113"/>
      <c r="F561" s="113"/>
      <c r="G561" s="113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 customHeight="1">
      <c r="A562" s="10"/>
      <c r="B562" s="10"/>
      <c r="C562" s="112"/>
      <c r="D562" s="113"/>
      <c r="E562" s="113"/>
      <c r="F562" s="113"/>
      <c r="G562" s="113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 customHeight="1">
      <c r="A563" s="10"/>
      <c r="B563" s="10"/>
      <c r="C563" s="112"/>
      <c r="D563" s="113"/>
      <c r="E563" s="113"/>
      <c r="F563" s="113"/>
      <c r="G563" s="113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 customHeight="1">
      <c r="A564" s="10"/>
      <c r="B564" s="10"/>
      <c r="C564" s="112"/>
      <c r="D564" s="113"/>
      <c r="E564" s="113"/>
      <c r="F564" s="113"/>
      <c r="G564" s="113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 customHeight="1">
      <c r="A565" s="10"/>
      <c r="B565" s="10"/>
      <c r="C565" s="112"/>
      <c r="D565" s="113"/>
      <c r="E565" s="113"/>
      <c r="F565" s="113"/>
      <c r="G565" s="113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 customHeight="1">
      <c r="A566" s="10"/>
      <c r="B566" s="10"/>
      <c r="C566" s="112"/>
      <c r="D566" s="113"/>
      <c r="E566" s="113"/>
      <c r="F566" s="113"/>
      <c r="G566" s="113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 customHeight="1">
      <c r="A567" s="10"/>
      <c r="B567" s="10"/>
      <c r="C567" s="112"/>
      <c r="D567" s="113"/>
      <c r="E567" s="113"/>
      <c r="F567" s="113"/>
      <c r="G567" s="113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 customHeight="1">
      <c r="A568" s="10"/>
      <c r="B568" s="10"/>
      <c r="C568" s="112"/>
      <c r="D568" s="113"/>
      <c r="E568" s="113"/>
      <c r="F568" s="113"/>
      <c r="G568" s="113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 customHeight="1">
      <c r="A569" s="10"/>
      <c r="B569" s="10"/>
      <c r="C569" s="112"/>
      <c r="D569" s="113"/>
      <c r="E569" s="113"/>
      <c r="F569" s="113"/>
      <c r="G569" s="113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 customHeight="1">
      <c r="A570" s="10"/>
      <c r="B570" s="10"/>
      <c r="C570" s="112"/>
      <c r="D570" s="113"/>
      <c r="E570" s="113"/>
      <c r="F570" s="113"/>
      <c r="G570" s="113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 customHeight="1">
      <c r="A571" s="10"/>
      <c r="B571" s="10"/>
      <c r="C571" s="112"/>
      <c r="D571" s="113"/>
      <c r="E571" s="113"/>
      <c r="F571" s="113"/>
      <c r="G571" s="113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 customHeight="1">
      <c r="A572" s="10"/>
      <c r="B572" s="10"/>
      <c r="C572" s="112"/>
      <c r="D572" s="113"/>
      <c r="E572" s="113"/>
      <c r="F572" s="113"/>
      <c r="G572" s="113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 customHeight="1">
      <c r="A573" s="10"/>
      <c r="B573" s="10"/>
      <c r="C573" s="112"/>
      <c r="D573" s="113"/>
      <c r="E573" s="113"/>
      <c r="F573" s="113"/>
      <c r="G573" s="113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 customHeight="1">
      <c r="A574" s="10"/>
      <c r="B574" s="10"/>
      <c r="C574" s="112"/>
      <c r="D574" s="113"/>
      <c r="E574" s="113"/>
      <c r="F574" s="113"/>
      <c r="G574" s="113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 customHeight="1">
      <c r="A575" s="10"/>
      <c r="B575" s="10"/>
      <c r="C575" s="112"/>
      <c r="D575" s="113"/>
      <c r="E575" s="113"/>
      <c r="F575" s="113"/>
      <c r="G575" s="113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 customHeight="1">
      <c r="A576" s="10"/>
      <c r="B576" s="10"/>
      <c r="C576" s="112"/>
      <c r="D576" s="113"/>
      <c r="E576" s="113"/>
      <c r="F576" s="113"/>
      <c r="G576" s="113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 customHeight="1">
      <c r="A577" s="10"/>
      <c r="B577" s="10"/>
      <c r="C577" s="112"/>
      <c r="D577" s="113"/>
      <c r="E577" s="113"/>
      <c r="F577" s="113"/>
      <c r="G577" s="113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 customHeight="1">
      <c r="A578" s="10"/>
      <c r="B578" s="10"/>
      <c r="C578" s="112"/>
      <c r="D578" s="113"/>
      <c r="E578" s="113"/>
      <c r="F578" s="113"/>
      <c r="G578" s="113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 customHeight="1">
      <c r="A579" s="10"/>
      <c r="B579" s="10"/>
      <c r="C579" s="112"/>
      <c r="D579" s="113"/>
      <c r="E579" s="113"/>
      <c r="F579" s="113"/>
      <c r="G579" s="113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 customHeight="1">
      <c r="A580" s="10"/>
      <c r="B580" s="10"/>
      <c r="C580" s="112"/>
      <c r="D580" s="113"/>
      <c r="E580" s="113"/>
      <c r="F580" s="113"/>
      <c r="G580" s="113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 customHeight="1">
      <c r="A581" s="10"/>
      <c r="B581" s="10"/>
      <c r="C581" s="112"/>
      <c r="D581" s="113"/>
      <c r="E581" s="113"/>
      <c r="F581" s="113"/>
      <c r="G581" s="113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 customHeight="1">
      <c r="A582" s="10"/>
      <c r="B582" s="10"/>
      <c r="C582" s="112"/>
      <c r="D582" s="113"/>
      <c r="E582" s="113"/>
      <c r="F582" s="113"/>
      <c r="G582" s="113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 customHeight="1">
      <c r="A583" s="10"/>
      <c r="B583" s="10"/>
      <c r="C583" s="112"/>
      <c r="D583" s="113"/>
      <c r="E583" s="113"/>
      <c r="F583" s="113"/>
      <c r="G583" s="113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 customHeight="1">
      <c r="A584" s="10"/>
      <c r="B584" s="10"/>
      <c r="C584" s="112"/>
      <c r="D584" s="113"/>
      <c r="E584" s="113"/>
      <c r="F584" s="113"/>
      <c r="G584" s="113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 customHeight="1">
      <c r="A585" s="10"/>
      <c r="B585" s="10"/>
      <c r="C585" s="112"/>
      <c r="D585" s="113"/>
      <c r="E585" s="113"/>
      <c r="F585" s="113"/>
      <c r="G585" s="113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 customHeight="1">
      <c r="A586" s="10"/>
      <c r="B586" s="10"/>
      <c r="C586" s="112"/>
      <c r="D586" s="113"/>
      <c r="E586" s="113"/>
      <c r="F586" s="113"/>
      <c r="G586" s="113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 customHeight="1">
      <c r="A587" s="10"/>
      <c r="B587" s="10"/>
      <c r="C587" s="112"/>
      <c r="D587" s="113"/>
      <c r="E587" s="113"/>
      <c r="F587" s="113"/>
      <c r="G587" s="113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 customHeight="1">
      <c r="A588" s="10"/>
      <c r="B588" s="10"/>
      <c r="C588" s="112"/>
      <c r="D588" s="113"/>
      <c r="E588" s="113"/>
      <c r="F588" s="113"/>
      <c r="G588" s="113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 customHeight="1">
      <c r="A589" s="10"/>
      <c r="B589" s="10"/>
      <c r="C589" s="112"/>
      <c r="D589" s="113"/>
      <c r="E589" s="113"/>
      <c r="F589" s="113"/>
      <c r="G589" s="113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 customHeight="1">
      <c r="A590" s="10"/>
      <c r="B590" s="10"/>
      <c r="C590" s="112"/>
      <c r="D590" s="113"/>
      <c r="E590" s="113"/>
      <c r="F590" s="113"/>
      <c r="G590" s="113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 customHeight="1">
      <c r="A591" s="10"/>
      <c r="B591" s="10"/>
      <c r="C591" s="112"/>
      <c r="D591" s="113"/>
      <c r="E591" s="113"/>
      <c r="F591" s="113"/>
      <c r="G591" s="113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 customHeight="1">
      <c r="A592" s="10"/>
      <c r="B592" s="10"/>
      <c r="C592" s="112"/>
      <c r="D592" s="113"/>
      <c r="E592" s="113"/>
      <c r="F592" s="113"/>
      <c r="G592" s="113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 customHeight="1">
      <c r="A593" s="10"/>
      <c r="B593" s="10"/>
      <c r="C593" s="112"/>
      <c r="D593" s="113"/>
      <c r="E593" s="113"/>
      <c r="F593" s="113"/>
      <c r="G593" s="113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 customHeight="1">
      <c r="A594" s="10"/>
      <c r="B594" s="10"/>
      <c r="C594" s="112"/>
      <c r="D594" s="113"/>
      <c r="E594" s="113"/>
      <c r="F594" s="113"/>
      <c r="G594" s="113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 customHeight="1">
      <c r="A595" s="10"/>
      <c r="B595" s="10"/>
      <c r="C595" s="112"/>
      <c r="D595" s="113"/>
      <c r="E595" s="113"/>
      <c r="F595" s="113"/>
      <c r="G595" s="113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 customHeight="1">
      <c r="A596" s="10"/>
      <c r="B596" s="10"/>
      <c r="C596" s="112"/>
      <c r="D596" s="113"/>
      <c r="E596" s="113"/>
      <c r="F596" s="113"/>
      <c r="G596" s="113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 customHeight="1">
      <c r="A597" s="10"/>
      <c r="B597" s="10"/>
      <c r="C597" s="112"/>
      <c r="D597" s="113"/>
      <c r="E597" s="113"/>
      <c r="F597" s="113"/>
      <c r="G597" s="113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 customHeight="1">
      <c r="A598" s="10"/>
      <c r="B598" s="10"/>
      <c r="C598" s="112"/>
      <c r="D598" s="113"/>
      <c r="E598" s="113"/>
      <c r="F598" s="113"/>
      <c r="G598" s="113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 customHeight="1">
      <c r="A599" s="10"/>
      <c r="B599" s="10"/>
      <c r="C599" s="112"/>
      <c r="D599" s="113"/>
      <c r="E599" s="113"/>
      <c r="F599" s="113"/>
      <c r="G599" s="113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 customHeight="1">
      <c r="A600" s="10"/>
      <c r="B600" s="10"/>
      <c r="C600" s="112"/>
      <c r="D600" s="113"/>
      <c r="E600" s="113"/>
      <c r="F600" s="113"/>
      <c r="G600" s="113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 customHeight="1">
      <c r="A601" s="10"/>
      <c r="B601" s="10"/>
      <c r="C601" s="112"/>
      <c r="D601" s="113"/>
      <c r="E601" s="113"/>
      <c r="F601" s="113"/>
      <c r="G601" s="113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 customHeight="1">
      <c r="A602" s="10"/>
      <c r="B602" s="10"/>
      <c r="C602" s="112"/>
      <c r="D602" s="113"/>
      <c r="E602" s="113"/>
      <c r="F602" s="113"/>
      <c r="G602" s="113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 customHeight="1">
      <c r="A603" s="10"/>
      <c r="B603" s="10"/>
      <c r="C603" s="112"/>
      <c r="D603" s="113"/>
      <c r="E603" s="113"/>
      <c r="F603" s="113"/>
      <c r="G603" s="113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 customHeight="1">
      <c r="A604" s="10"/>
      <c r="B604" s="10"/>
      <c r="C604" s="112"/>
      <c r="D604" s="113"/>
      <c r="E604" s="113"/>
      <c r="F604" s="113"/>
      <c r="G604" s="113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 customHeight="1">
      <c r="A605" s="10"/>
      <c r="B605" s="10"/>
      <c r="C605" s="112"/>
      <c r="D605" s="113"/>
      <c r="E605" s="113"/>
      <c r="F605" s="113"/>
      <c r="G605" s="113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 customHeight="1">
      <c r="A606" s="10"/>
      <c r="B606" s="10"/>
      <c r="C606" s="112"/>
      <c r="D606" s="113"/>
      <c r="E606" s="113"/>
      <c r="F606" s="113"/>
      <c r="G606" s="113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 customHeight="1">
      <c r="A607" s="10"/>
      <c r="B607" s="10"/>
      <c r="C607" s="112"/>
      <c r="D607" s="113"/>
      <c r="E607" s="113"/>
      <c r="F607" s="113"/>
      <c r="G607" s="113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 customHeight="1">
      <c r="A608" s="10"/>
      <c r="B608" s="10"/>
      <c r="C608" s="112"/>
      <c r="D608" s="113"/>
      <c r="E608" s="113"/>
      <c r="F608" s="113"/>
      <c r="G608" s="113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 customHeight="1">
      <c r="A609" s="10"/>
      <c r="B609" s="10"/>
      <c r="C609" s="112"/>
      <c r="D609" s="113"/>
      <c r="E609" s="113"/>
      <c r="F609" s="113"/>
      <c r="G609" s="113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 customHeight="1">
      <c r="A610" s="10"/>
      <c r="B610" s="10"/>
      <c r="C610" s="112"/>
      <c r="D610" s="113"/>
      <c r="E610" s="113"/>
      <c r="F610" s="113"/>
      <c r="G610" s="113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 customHeight="1">
      <c r="A611" s="10"/>
      <c r="B611" s="10"/>
      <c r="C611" s="112"/>
      <c r="D611" s="113"/>
      <c r="E611" s="113"/>
      <c r="F611" s="113"/>
      <c r="G611" s="113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 customHeight="1">
      <c r="A612" s="10"/>
      <c r="B612" s="10"/>
      <c r="C612" s="112"/>
      <c r="D612" s="113"/>
      <c r="E612" s="113"/>
      <c r="F612" s="113"/>
      <c r="G612" s="113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 customHeight="1">
      <c r="A613" s="10"/>
      <c r="B613" s="10"/>
      <c r="C613" s="112"/>
      <c r="D613" s="113"/>
      <c r="E613" s="113"/>
      <c r="F613" s="113"/>
      <c r="G613" s="113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 customHeight="1">
      <c r="A614" s="10"/>
      <c r="B614" s="10"/>
      <c r="C614" s="112"/>
      <c r="D614" s="113"/>
      <c r="E614" s="113"/>
      <c r="F614" s="113"/>
      <c r="G614" s="113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 customHeight="1">
      <c r="A615" s="10"/>
      <c r="B615" s="10"/>
      <c r="C615" s="112"/>
      <c r="D615" s="113"/>
      <c r="E615" s="113"/>
      <c r="F615" s="113"/>
      <c r="G615" s="113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 customHeight="1">
      <c r="A616" s="10"/>
      <c r="B616" s="10"/>
      <c r="C616" s="112"/>
      <c r="D616" s="113"/>
      <c r="E616" s="113"/>
      <c r="F616" s="113"/>
      <c r="G616" s="113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 customHeight="1">
      <c r="A617" s="10"/>
      <c r="B617" s="10"/>
      <c r="C617" s="112"/>
      <c r="D617" s="113"/>
      <c r="E617" s="113"/>
      <c r="F617" s="113"/>
      <c r="G617" s="113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 customHeight="1">
      <c r="A618" s="10"/>
      <c r="B618" s="10"/>
      <c r="C618" s="112"/>
      <c r="D618" s="113"/>
      <c r="E618" s="113"/>
      <c r="F618" s="113"/>
      <c r="G618" s="113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 customHeight="1">
      <c r="A619" s="10"/>
      <c r="B619" s="10"/>
      <c r="C619" s="112"/>
      <c r="D619" s="113"/>
      <c r="E619" s="113"/>
      <c r="F619" s="113"/>
      <c r="G619" s="113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 customHeight="1">
      <c r="A620" s="10"/>
      <c r="B620" s="10"/>
      <c r="C620" s="112"/>
      <c r="D620" s="113"/>
      <c r="E620" s="113"/>
      <c r="F620" s="113"/>
      <c r="G620" s="113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 customHeight="1">
      <c r="A621" s="10"/>
      <c r="B621" s="10"/>
      <c r="C621" s="112"/>
      <c r="D621" s="113"/>
      <c r="E621" s="113"/>
      <c r="F621" s="113"/>
      <c r="G621" s="113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 customHeight="1">
      <c r="A622" s="10"/>
      <c r="B622" s="10"/>
      <c r="C622" s="112"/>
      <c r="D622" s="113"/>
      <c r="E622" s="113"/>
      <c r="F622" s="113"/>
      <c r="G622" s="113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 customHeight="1">
      <c r="A623" s="10"/>
      <c r="B623" s="10"/>
      <c r="C623" s="112"/>
      <c r="D623" s="113"/>
      <c r="E623" s="113"/>
      <c r="F623" s="113"/>
      <c r="G623" s="113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 customHeight="1">
      <c r="A624" s="10"/>
      <c r="B624" s="10"/>
      <c r="C624" s="112"/>
      <c r="D624" s="113"/>
      <c r="E624" s="113"/>
      <c r="F624" s="113"/>
      <c r="G624" s="113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 customHeight="1">
      <c r="A625" s="10"/>
      <c r="B625" s="10"/>
      <c r="C625" s="112"/>
      <c r="D625" s="113"/>
      <c r="E625" s="113"/>
      <c r="F625" s="113"/>
      <c r="G625" s="113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 customHeight="1">
      <c r="A626" s="10"/>
      <c r="B626" s="10"/>
      <c r="C626" s="112"/>
      <c r="D626" s="113"/>
      <c r="E626" s="113"/>
      <c r="F626" s="113"/>
      <c r="G626" s="113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 customHeight="1">
      <c r="A627" s="10"/>
      <c r="B627" s="10"/>
      <c r="C627" s="112"/>
      <c r="D627" s="113"/>
      <c r="E627" s="113"/>
      <c r="F627" s="113"/>
      <c r="G627" s="113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 customHeight="1">
      <c r="A628" s="10"/>
      <c r="B628" s="10"/>
      <c r="C628" s="112"/>
      <c r="D628" s="113"/>
      <c r="E628" s="113"/>
      <c r="F628" s="113"/>
      <c r="G628" s="113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 customHeight="1">
      <c r="A629" s="10"/>
      <c r="B629" s="10"/>
      <c r="C629" s="112"/>
      <c r="D629" s="113"/>
      <c r="E629" s="113"/>
      <c r="F629" s="113"/>
      <c r="G629" s="113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 customHeight="1">
      <c r="A630" s="10"/>
      <c r="B630" s="10"/>
      <c r="C630" s="112"/>
      <c r="D630" s="113"/>
      <c r="E630" s="113"/>
      <c r="F630" s="113"/>
      <c r="G630" s="113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 customHeight="1">
      <c r="A631" s="10"/>
      <c r="B631" s="10"/>
      <c r="C631" s="112"/>
      <c r="D631" s="113"/>
      <c r="E631" s="113"/>
      <c r="F631" s="113"/>
      <c r="G631" s="113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 customHeight="1">
      <c r="A632" s="10"/>
      <c r="B632" s="10"/>
      <c r="C632" s="112"/>
      <c r="D632" s="113"/>
      <c r="E632" s="113"/>
      <c r="F632" s="113"/>
      <c r="G632" s="113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 customHeight="1">
      <c r="A633" s="10"/>
      <c r="B633" s="10"/>
      <c r="C633" s="112"/>
      <c r="D633" s="113"/>
      <c r="E633" s="113"/>
      <c r="F633" s="113"/>
      <c r="G633" s="113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 customHeight="1">
      <c r="A634" s="10"/>
      <c r="B634" s="10"/>
      <c r="C634" s="112"/>
      <c r="D634" s="113"/>
      <c r="E634" s="113"/>
      <c r="F634" s="113"/>
      <c r="G634" s="113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 customHeight="1">
      <c r="A635" s="10"/>
      <c r="B635" s="10"/>
      <c r="C635" s="112"/>
      <c r="D635" s="113"/>
      <c r="E635" s="113"/>
      <c r="F635" s="113"/>
      <c r="G635" s="113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 customHeight="1">
      <c r="A636" s="10"/>
      <c r="B636" s="10"/>
      <c r="C636" s="112"/>
      <c r="D636" s="113"/>
      <c r="E636" s="113"/>
      <c r="F636" s="113"/>
      <c r="G636" s="113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 customHeight="1">
      <c r="A637" s="10"/>
      <c r="B637" s="10"/>
      <c r="C637" s="112"/>
      <c r="D637" s="113"/>
      <c r="E637" s="113"/>
      <c r="F637" s="113"/>
      <c r="G637" s="113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 customHeight="1">
      <c r="A638" s="10"/>
      <c r="B638" s="10"/>
      <c r="C638" s="112"/>
      <c r="D638" s="113"/>
      <c r="E638" s="113"/>
      <c r="F638" s="113"/>
      <c r="G638" s="113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 customHeight="1">
      <c r="A639" s="10"/>
      <c r="B639" s="10"/>
      <c r="C639" s="112"/>
      <c r="D639" s="113"/>
      <c r="E639" s="113"/>
      <c r="F639" s="113"/>
      <c r="G639" s="113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 customHeight="1">
      <c r="A640" s="10"/>
      <c r="B640" s="10"/>
      <c r="C640" s="112"/>
      <c r="D640" s="113"/>
      <c r="E640" s="113"/>
      <c r="F640" s="113"/>
      <c r="G640" s="113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 customHeight="1">
      <c r="A641" s="10"/>
      <c r="B641" s="10"/>
      <c r="C641" s="112"/>
      <c r="D641" s="113"/>
      <c r="E641" s="113"/>
      <c r="F641" s="113"/>
      <c r="G641" s="113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 customHeight="1">
      <c r="A642" s="10"/>
      <c r="B642" s="10"/>
      <c r="C642" s="112"/>
      <c r="D642" s="113"/>
      <c r="E642" s="113"/>
      <c r="F642" s="113"/>
      <c r="G642" s="113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 customHeight="1">
      <c r="A643" s="10"/>
      <c r="B643" s="10"/>
      <c r="C643" s="112"/>
      <c r="D643" s="113"/>
      <c r="E643" s="113"/>
      <c r="F643" s="113"/>
      <c r="G643" s="113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 customHeight="1">
      <c r="A644" s="10"/>
      <c r="B644" s="10"/>
      <c r="C644" s="112"/>
      <c r="D644" s="113"/>
      <c r="E644" s="113"/>
      <c r="F644" s="113"/>
      <c r="G644" s="113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 customHeight="1">
      <c r="A645" s="10"/>
      <c r="B645" s="10"/>
      <c r="C645" s="112"/>
      <c r="D645" s="113"/>
      <c r="E645" s="113"/>
      <c r="F645" s="113"/>
      <c r="G645" s="113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 customHeight="1">
      <c r="A646" s="10"/>
      <c r="B646" s="10"/>
      <c r="C646" s="112"/>
      <c r="D646" s="113"/>
      <c r="E646" s="113"/>
      <c r="F646" s="113"/>
      <c r="G646" s="113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 customHeight="1">
      <c r="A647" s="10"/>
      <c r="B647" s="10"/>
      <c r="C647" s="112"/>
      <c r="D647" s="113"/>
      <c r="E647" s="113"/>
      <c r="F647" s="113"/>
      <c r="G647" s="113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 customHeight="1">
      <c r="A648" s="10"/>
      <c r="B648" s="10"/>
      <c r="C648" s="112"/>
      <c r="D648" s="113"/>
      <c r="E648" s="113"/>
      <c r="F648" s="113"/>
      <c r="G648" s="113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 customHeight="1">
      <c r="A649" s="10"/>
      <c r="B649" s="10"/>
      <c r="C649" s="112"/>
      <c r="D649" s="113"/>
      <c r="E649" s="113"/>
      <c r="F649" s="113"/>
      <c r="G649" s="113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 customHeight="1">
      <c r="A650" s="10"/>
      <c r="B650" s="10"/>
      <c r="C650" s="112"/>
      <c r="D650" s="113"/>
      <c r="E650" s="113"/>
      <c r="F650" s="113"/>
      <c r="G650" s="113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 customHeight="1">
      <c r="A651" s="10"/>
      <c r="B651" s="10"/>
      <c r="C651" s="112"/>
      <c r="D651" s="113"/>
      <c r="E651" s="113"/>
      <c r="F651" s="113"/>
      <c r="G651" s="113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 customHeight="1">
      <c r="A652" s="10"/>
      <c r="B652" s="10"/>
      <c r="C652" s="112"/>
      <c r="D652" s="113"/>
      <c r="E652" s="113"/>
      <c r="F652" s="113"/>
      <c r="G652" s="113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 customHeight="1">
      <c r="A653" s="10"/>
      <c r="B653" s="10"/>
      <c r="C653" s="112"/>
      <c r="D653" s="113"/>
      <c r="E653" s="113"/>
      <c r="F653" s="113"/>
      <c r="G653" s="113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 customHeight="1">
      <c r="A654" s="10"/>
      <c r="B654" s="10"/>
      <c r="C654" s="112"/>
      <c r="D654" s="113"/>
      <c r="E654" s="113"/>
      <c r="F654" s="113"/>
      <c r="G654" s="113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 customHeight="1">
      <c r="A655" s="10"/>
      <c r="B655" s="10"/>
      <c r="C655" s="112"/>
      <c r="D655" s="113"/>
      <c r="E655" s="113"/>
      <c r="F655" s="113"/>
      <c r="G655" s="113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 customHeight="1">
      <c r="A656" s="10"/>
      <c r="B656" s="10"/>
      <c r="C656" s="112"/>
      <c r="D656" s="113"/>
      <c r="E656" s="113"/>
      <c r="F656" s="113"/>
      <c r="G656" s="113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 customHeight="1">
      <c r="A657" s="10"/>
      <c r="B657" s="10"/>
      <c r="C657" s="112"/>
      <c r="D657" s="113"/>
      <c r="E657" s="113"/>
      <c r="F657" s="113"/>
      <c r="G657" s="113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 customHeight="1">
      <c r="A658" s="10"/>
      <c r="B658" s="10"/>
      <c r="C658" s="112"/>
      <c r="D658" s="113"/>
      <c r="E658" s="113"/>
      <c r="F658" s="113"/>
      <c r="G658" s="113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 customHeight="1">
      <c r="A659" s="10"/>
      <c r="B659" s="10"/>
      <c r="C659" s="112"/>
      <c r="D659" s="113"/>
      <c r="E659" s="113"/>
      <c r="F659" s="113"/>
      <c r="G659" s="113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 customHeight="1">
      <c r="A660" s="10"/>
      <c r="B660" s="10"/>
      <c r="C660" s="112"/>
      <c r="D660" s="113"/>
      <c r="E660" s="113"/>
      <c r="F660" s="113"/>
      <c r="G660" s="113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 customHeight="1">
      <c r="A661" s="10"/>
      <c r="B661" s="10"/>
      <c r="C661" s="112"/>
      <c r="D661" s="113"/>
      <c r="E661" s="113"/>
      <c r="F661" s="113"/>
      <c r="G661" s="113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 customHeight="1">
      <c r="A662" s="10"/>
      <c r="B662" s="10"/>
      <c r="C662" s="112"/>
      <c r="D662" s="113"/>
      <c r="E662" s="113"/>
      <c r="F662" s="113"/>
      <c r="G662" s="113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 customHeight="1">
      <c r="A663" s="10"/>
      <c r="B663" s="10"/>
      <c r="C663" s="112"/>
      <c r="D663" s="113"/>
      <c r="E663" s="113"/>
      <c r="F663" s="113"/>
      <c r="G663" s="113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 customHeight="1">
      <c r="A664" s="10"/>
      <c r="B664" s="10"/>
      <c r="C664" s="112"/>
      <c r="D664" s="113"/>
      <c r="E664" s="113"/>
      <c r="F664" s="113"/>
      <c r="G664" s="113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 customHeight="1">
      <c r="A665" s="10"/>
      <c r="B665" s="10"/>
      <c r="C665" s="112"/>
      <c r="D665" s="113"/>
      <c r="E665" s="113"/>
      <c r="F665" s="113"/>
      <c r="G665" s="113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 customHeight="1">
      <c r="A666" s="10"/>
      <c r="B666" s="10"/>
      <c r="C666" s="112"/>
      <c r="D666" s="113"/>
      <c r="E666" s="113"/>
      <c r="F666" s="113"/>
      <c r="G666" s="113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 customHeight="1">
      <c r="A667" s="10"/>
      <c r="B667" s="10"/>
      <c r="C667" s="112"/>
      <c r="D667" s="113"/>
      <c r="E667" s="113"/>
      <c r="F667" s="113"/>
      <c r="G667" s="113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 customHeight="1">
      <c r="A668" s="10"/>
      <c r="B668" s="10"/>
      <c r="C668" s="112"/>
      <c r="D668" s="113"/>
      <c r="E668" s="113"/>
      <c r="F668" s="113"/>
      <c r="G668" s="113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 customHeight="1">
      <c r="A669" s="10"/>
      <c r="B669" s="10"/>
      <c r="C669" s="112"/>
      <c r="D669" s="113"/>
      <c r="E669" s="113"/>
      <c r="F669" s="113"/>
      <c r="G669" s="113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 customHeight="1">
      <c r="A670" s="10"/>
      <c r="B670" s="10"/>
      <c r="C670" s="112"/>
      <c r="D670" s="113"/>
      <c r="E670" s="113"/>
      <c r="F670" s="113"/>
      <c r="G670" s="113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 customHeight="1">
      <c r="A671" s="10"/>
      <c r="B671" s="10"/>
      <c r="C671" s="112"/>
      <c r="D671" s="113"/>
      <c r="E671" s="113"/>
      <c r="F671" s="113"/>
      <c r="G671" s="113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 customHeight="1">
      <c r="A672" s="10"/>
      <c r="B672" s="10"/>
      <c r="C672" s="112"/>
      <c r="D672" s="113"/>
      <c r="E672" s="113"/>
      <c r="F672" s="113"/>
      <c r="G672" s="113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 customHeight="1">
      <c r="A673" s="10"/>
      <c r="B673" s="10"/>
      <c r="C673" s="112"/>
      <c r="D673" s="113"/>
      <c r="E673" s="113"/>
      <c r="F673" s="113"/>
      <c r="G673" s="113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 customHeight="1">
      <c r="A674" s="10"/>
      <c r="B674" s="10"/>
      <c r="C674" s="112"/>
      <c r="D674" s="113"/>
      <c r="E674" s="113"/>
      <c r="F674" s="113"/>
      <c r="G674" s="113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 customHeight="1">
      <c r="A675" s="10"/>
      <c r="B675" s="10"/>
      <c r="C675" s="112"/>
      <c r="D675" s="113"/>
      <c r="E675" s="113"/>
      <c r="F675" s="113"/>
      <c r="G675" s="113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 customHeight="1">
      <c r="A676" s="10"/>
      <c r="B676" s="10"/>
      <c r="C676" s="112"/>
      <c r="D676" s="113"/>
      <c r="E676" s="113"/>
      <c r="F676" s="113"/>
      <c r="G676" s="113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 customHeight="1">
      <c r="A677" s="10"/>
      <c r="B677" s="10"/>
      <c r="C677" s="112"/>
      <c r="D677" s="113"/>
      <c r="E677" s="113"/>
      <c r="F677" s="113"/>
      <c r="G677" s="113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 customHeight="1">
      <c r="A678" s="10"/>
      <c r="B678" s="10"/>
      <c r="C678" s="112"/>
      <c r="D678" s="113"/>
      <c r="E678" s="113"/>
      <c r="F678" s="113"/>
      <c r="G678" s="113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 customHeight="1">
      <c r="A679" s="10"/>
      <c r="B679" s="10"/>
      <c r="C679" s="112"/>
      <c r="D679" s="113"/>
      <c r="E679" s="113"/>
      <c r="F679" s="113"/>
      <c r="G679" s="113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 customHeight="1">
      <c r="A680" s="10"/>
      <c r="B680" s="10"/>
      <c r="C680" s="112"/>
      <c r="D680" s="113"/>
      <c r="E680" s="113"/>
      <c r="F680" s="113"/>
      <c r="G680" s="113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 customHeight="1">
      <c r="A681" s="10"/>
      <c r="B681" s="10"/>
      <c r="C681" s="112"/>
      <c r="D681" s="113"/>
      <c r="E681" s="113"/>
      <c r="F681" s="113"/>
      <c r="G681" s="113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 customHeight="1">
      <c r="A682" s="10"/>
      <c r="B682" s="10"/>
      <c r="C682" s="112"/>
      <c r="D682" s="113"/>
      <c r="E682" s="113"/>
      <c r="F682" s="113"/>
      <c r="G682" s="113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 customHeight="1">
      <c r="A683" s="10"/>
      <c r="B683" s="10"/>
      <c r="C683" s="112"/>
      <c r="D683" s="113"/>
      <c r="E683" s="113"/>
      <c r="F683" s="113"/>
      <c r="G683" s="113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 customHeight="1">
      <c r="A684" s="10"/>
      <c r="B684" s="10"/>
      <c r="C684" s="112"/>
      <c r="D684" s="113"/>
      <c r="E684" s="113"/>
      <c r="F684" s="113"/>
      <c r="G684" s="113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 customHeight="1">
      <c r="A685" s="10"/>
      <c r="B685" s="10"/>
      <c r="C685" s="112"/>
      <c r="D685" s="113"/>
      <c r="E685" s="113"/>
      <c r="F685" s="113"/>
      <c r="G685" s="113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 customHeight="1">
      <c r="A686" s="10"/>
      <c r="B686" s="10"/>
      <c r="C686" s="112"/>
      <c r="D686" s="113"/>
      <c r="E686" s="113"/>
      <c r="F686" s="113"/>
      <c r="G686" s="113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 customHeight="1">
      <c r="A687" s="10"/>
      <c r="B687" s="10"/>
      <c r="C687" s="112"/>
      <c r="D687" s="113"/>
      <c r="E687" s="113"/>
      <c r="F687" s="113"/>
      <c r="G687" s="113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 customHeight="1">
      <c r="A688" s="10"/>
      <c r="B688" s="10"/>
      <c r="C688" s="112"/>
      <c r="D688" s="113"/>
      <c r="E688" s="113"/>
      <c r="F688" s="113"/>
      <c r="G688" s="113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 customHeight="1">
      <c r="A689" s="10"/>
      <c r="B689" s="10"/>
      <c r="C689" s="112"/>
      <c r="D689" s="113"/>
      <c r="E689" s="113"/>
      <c r="F689" s="113"/>
      <c r="G689" s="113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 customHeight="1">
      <c r="A690" s="10"/>
      <c r="B690" s="10"/>
      <c r="C690" s="112"/>
      <c r="D690" s="113"/>
      <c r="E690" s="113"/>
      <c r="F690" s="113"/>
      <c r="G690" s="113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 customHeight="1">
      <c r="A691" s="10"/>
      <c r="B691" s="10"/>
      <c r="C691" s="112"/>
      <c r="D691" s="113"/>
      <c r="E691" s="113"/>
      <c r="F691" s="113"/>
      <c r="G691" s="113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 customHeight="1">
      <c r="A692" s="10"/>
      <c r="B692" s="10"/>
      <c r="C692" s="112"/>
      <c r="D692" s="113"/>
      <c r="E692" s="113"/>
      <c r="F692" s="113"/>
      <c r="G692" s="113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 customHeight="1">
      <c r="A693" s="10"/>
      <c r="B693" s="10"/>
      <c r="C693" s="112"/>
      <c r="D693" s="113"/>
      <c r="E693" s="113"/>
      <c r="F693" s="113"/>
      <c r="G693" s="113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 customHeight="1">
      <c r="A694" s="10"/>
      <c r="B694" s="10"/>
      <c r="C694" s="112"/>
      <c r="D694" s="113"/>
      <c r="E694" s="113"/>
      <c r="F694" s="113"/>
      <c r="G694" s="113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 customHeight="1">
      <c r="A695" s="10"/>
      <c r="B695" s="10"/>
      <c r="C695" s="112"/>
      <c r="D695" s="113"/>
      <c r="E695" s="113"/>
      <c r="F695" s="113"/>
      <c r="G695" s="113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 customHeight="1">
      <c r="A696" s="10"/>
      <c r="B696" s="10"/>
      <c r="C696" s="112"/>
      <c r="D696" s="113"/>
      <c r="E696" s="113"/>
      <c r="F696" s="113"/>
      <c r="G696" s="113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 customHeight="1">
      <c r="A697" s="10"/>
      <c r="B697" s="10"/>
      <c r="C697" s="112"/>
      <c r="D697" s="113"/>
      <c r="E697" s="113"/>
      <c r="F697" s="113"/>
      <c r="G697" s="113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 customHeight="1">
      <c r="A698" s="10"/>
      <c r="B698" s="10"/>
      <c r="C698" s="112"/>
      <c r="D698" s="113"/>
      <c r="E698" s="113"/>
      <c r="F698" s="113"/>
      <c r="G698" s="113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 customHeight="1">
      <c r="A699" s="10"/>
      <c r="B699" s="10"/>
      <c r="C699" s="112"/>
      <c r="D699" s="113"/>
      <c r="E699" s="113"/>
      <c r="F699" s="113"/>
      <c r="G699" s="113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 customHeight="1">
      <c r="A700" s="10"/>
      <c r="B700" s="10"/>
      <c r="C700" s="112"/>
      <c r="D700" s="113"/>
      <c r="E700" s="113"/>
      <c r="F700" s="113"/>
      <c r="G700" s="113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 customHeight="1">
      <c r="A701" s="10"/>
      <c r="B701" s="10"/>
      <c r="C701" s="112"/>
      <c r="D701" s="113"/>
      <c r="E701" s="113"/>
      <c r="F701" s="113"/>
      <c r="G701" s="113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 customHeight="1">
      <c r="A702" s="10"/>
      <c r="B702" s="10"/>
      <c r="C702" s="112"/>
      <c r="D702" s="113"/>
      <c r="E702" s="113"/>
      <c r="F702" s="113"/>
      <c r="G702" s="113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 customHeight="1">
      <c r="A703" s="10"/>
      <c r="B703" s="10"/>
      <c r="C703" s="112"/>
      <c r="D703" s="113"/>
      <c r="E703" s="113"/>
      <c r="F703" s="113"/>
      <c r="G703" s="113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 customHeight="1">
      <c r="A704" s="10"/>
      <c r="B704" s="10"/>
      <c r="C704" s="112"/>
      <c r="D704" s="113"/>
      <c r="E704" s="113"/>
      <c r="F704" s="113"/>
      <c r="G704" s="113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 customHeight="1">
      <c r="A705" s="10"/>
      <c r="B705" s="10"/>
      <c r="C705" s="112"/>
      <c r="D705" s="113"/>
      <c r="E705" s="113"/>
      <c r="F705" s="113"/>
      <c r="G705" s="113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 customHeight="1">
      <c r="A706" s="10"/>
      <c r="B706" s="10"/>
      <c r="C706" s="112"/>
      <c r="D706" s="113"/>
      <c r="E706" s="113"/>
      <c r="F706" s="113"/>
      <c r="G706" s="113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 customHeight="1">
      <c r="A707" s="10"/>
      <c r="B707" s="10"/>
      <c r="C707" s="112"/>
      <c r="D707" s="113"/>
      <c r="E707" s="113"/>
      <c r="F707" s="113"/>
      <c r="G707" s="113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 customHeight="1">
      <c r="A708" s="10"/>
      <c r="B708" s="10"/>
      <c r="C708" s="112"/>
      <c r="D708" s="113"/>
      <c r="E708" s="113"/>
      <c r="F708" s="113"/>
      <c r="G708" s="113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 customHeight="1">
      <c r="A709" s="10"/>
      <c r="B709" s="10"/>
      <c r="C709" s="112"/>
      <c r="D709" s="113"/>
      <c r="E709" s="113"/>
      <c r="F709" s="113"/>
      <c r="G709" s="113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 customHeight="1">
      <c r="A710" s="10"/>
      <c r="B710" s="10"/>
      <c r="C710" s="112"/>
      <c r="D710" s="113"/>
      <c r="E710" s="113"/>
      <c r="F710" s="113"/>
      <c r="G710" s="113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 customHeight="1">
      <c r="A711" s="10"/>
      <c r="B711" s="10"/>
      <c r="C711" s="112"/>
      <c r="D711" s="113"/>
      <c r="E711" s="113"/>
      <c r="F711" s="113"/>
      <c r="G711" s="113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 customHeight="1">
      <c r="A712" s="10"/>
      <c r="B712" s="10"/>
      <c r="C712" s="112"/>
      <c r="D712" s="113"/>
      <c r="E712" s="113"/>
      <c r="F712" s="113"/>
      <c r="G712" s="113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 customHeight="1">
      <c r="A713" s="10"/>
      <c r="B713" s="10"/>
      <c r="C713" s="112"/>
      <c r="D713" s="113"/>
      <c r="E713" s="113"/>
      <c r="F713" s="113"/>
      <c r="G713" s="113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 customHeight="1">
      <c r="A714" s="10"/>
      <c r="B714" s="10"/>
      <c r="C714" s="112"/>
      <c r="D714" s="113"/>
      <c r="E714" s="113"/>
      <c r="F714" s="113"/>
      <c r="G714" s="113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 customHeight="1">
      <c r="A715" s="10"/>
      <c r="B715" s="10"/>
      <c r="C715" s="112"/>
      <c r="D715" s="113"/>
      <c r="E715" s="113"/>
      <c r="F715" s="113"/>
      <c r="G715" s="113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 customHeight="1">
      <c r="A716" s="10"/>
      <c r="B716" s="10"/>
      <c r="C716" s="112"/>
      <c r="D716" s="113"/>
      <c r="E716" s="113"/>
      <c r="F716" s="113"/>
      <c r="G716" s="113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 customHeight="1">
      <c r="A717" s="10"/>
      <c r="B717" s="10"/>
      <c r="C717" s="112"/>
      <c r="D717" s="113"/>
      <c r="E717" s="113"/>
      <c r="F717" s="113"/>
      <c r="G717" s="113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 customHeight="1">
      <c r="A718" s="10"/>
      <c r="B718" s="10"/>
      <c r="C718" s="112"/>
      <c r="D718" s="113"/>
      <c r="E718" s="113"/>
      <c r="F718" s="113"/>
      <c r="G718" s="113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 customHeight="1">
      <c r="A719" s="10"/>
      <c r="B719" s="10"/>
      <c r="C719" s="112"/>
      <c r="D719" s="113"/>
      <c r="E719" s="113"/>
      <c r="F719" s="113"/>
      <c r="G719" s="113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 customHeight="1">
      <c r="A720" s="10"/>
      <c r="B720" s="10"/>
      <c r="C720" s="112"/>
      <c r="D720" s="113"/>
      <c r="E720" s="113"/>
      <c r="F720" s="113"/>
      <c r="G720" s="113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 customHeight="1">
      <c r="A721" s="10"/>
      <c r="B721" s="10"/>
      <c r="C721" s="112"/>
      <c r="D721" s="113"/>
      <c r="E721" s="113"/>
      <c r="F721" s="113"/>
      <c r="G721" s="113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 customHeight="1">
      <c r="A722" s="10"/>
      <c r="B722" s="10"/>
      <c r="C722" s="112"/>
      <c r="D722" s="113"/>
      <c r="E722" s="113"/>
      <c r="F722" s="113"/>
      <c r="G722" s="113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 customHeight="1">
      <c r="A723" s="10"/>
      <c r="B723" s="10"/>
      <c r="C723" s="112"/>
      <c r="D723" s="113"/>
      <c r="E723" s="113"/>
      <c r="F723" s="113"/>
      <c r="G723" s="113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 customHeight="1">
      <c r="A724" s="10"/>
      <c r="B724" s="10"/>
      <c r="C724" s="112"/>
      <c r="D724" s="113"/>
      <c r="E724" s="113"/>
      <c r="F724" s="113"/>
      <c r="G724" s="113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 customHeight="1">
      <c r="A725" s="10"/>
      <c r="B725" s="10"/>
      <c r="C725" s="112"/>
      <c r="D725" s="113"/>
      <c r="E725" s="113"/>
      <c r="F725" s="113"/>
      <c r="G725" s="113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 customHeight="1">
      <c r="A726" s="10"/>
      <c r="B726" s="10"/>
      <c r="C726" s="112"/>
      <c r="D726" s="113"/>
      <c r="E726" s="113"/>
      <c r="F726" s="113"/>
      <c r="G726" s="113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 customHeight="1">
      <c r="A727" s="10"/>
      <c r="B727" s="10"/>
      <c r="C727" s="112"/>
      <c r="D727" s="113"/>
      <c r="E727" s="113"/>
      <c r="F727" s="113"/>
      <c r="G727" s="113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 customHeight="1">
      <c r="A728" s="10"/>
      <c r="B728" s="10"/>
      <c r="C728" s="112"/>
      <c r="D728" s="113"/>
      <c r="E728" s="113"/>
      <c r="F728" s="113"/>
      <c r="G728" s="113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 customHeight="1">
      <c r="A729" s="10"/>
      <c r="B729" s="10"/>
      <c r="C729" s="112"/>
      <c r="D729" s="113"/>
      <c r="E729" s="113"/>
      <c r="F729" s="113"/>
      <c r="G729" s="113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 customHeight="1">
      <c r="A730" s="10"/>
      <c r="B730" s="10"/>
      <c r="C730" s="112"/>
      <c r="D730" s="113"/>
      <c r="E730" s="113"/>
      <c r="F730" s="113"/>
      <c r="G730" s="113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 customHeight="1">
      <c r="A731" s="10"/>
      <c r="B731" s="10"/>
      <c r="C731" s="112"/>
      <c r="D731" s="113"/>
      <c r="E731" s="113"/>
      <c r="F731" s="113"/>
      <c r="G731" s="113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 customHeight="1">
      <c r="A732" s="10"/>
      <c r="B732" s="10"/>
      <c r="C732" s="112"/>
      <c r="D732" s="113"/>
      <c r="E732" s="113"/>
      <c r="F732" s="113"/>
      <c r="G732" s="113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 customHeight="1">
      <c r="A733" s="10"/>
      <c r="B733" s="10"/>
      <c r="C733" s="112"/>
      <c r="D733" s="113"/>
      <c r="E733" s="113"/>
      <c r="F733" s="113"/>
      <c r="G733" s="113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 customHeight="1">
      <c r="A734" s="10"/>
      <c r="B734" s="10"/>
      <c r="C734" s="112"/>
      <c r="D734" s="113"/>
      <c r="E734" s="113"/>
      <c r="F734" s="113"/>
      <c r="G734" s="113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 customHeight="1">
      <c r="A735" s="10"/>
      <c r="B735" s="10"/>
      <c r="C735" s="112"/>
      <c r="D735" s="113"/>
      <c r="E735" s="113"/>
      <c r="F735" s="113"/>
      <c r="G735" s="113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 customHeight="1">
      <c r="A736" s="10"/>
      <c r="B736" s="10"/>
      <c r="C736" s="112"/>
      <c r="D736" s="113"/>
      <c r="E736" s="113"/>
      <c r="F736" s="113"/>
      <c r="G736" s="113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 customHeight="1">
      <c r="A737" s="10"/>
      <c r="B737" s="10"/>
      <c r="C737" s="112"/>
      <c r="D737" s="113"/>
      <c r="E737" s="113"/>
      <c r="F737" s="113"/>
      <c r="G737" s="113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 customHeight="1">
      <c r="A738" s="10"/>
      <c r="B738" s="10"/>
      <c r="C738" s="112"/>
      <c r="D738" s="113"/>
      <c r="E738" s="113"/>
      <c r="F738" s="113"/>
      <c r="G738" s="113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 customHeight="1">
      <c r="A739" s="10"/>
      <c r="B739" s="10"/>
      <c r="C739" s="112"/>
      <c r="D739" s="113"/>
      <c r="E739" s="113"/>
      <c r="F739" s="113"/>
      <c r="G739" s="113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 customHeight="1">
      <c r="A740" s="10"/>
      <c r="B740" s="10"/>
      <c r="C740" s="112"/>
      <c r="D740" s="113"/>
      <c r="E740" s="113"/>
      <c r="F740" s="113"/>
      <c r="G740" s="113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 customHeight="1">
      <c r="A741" s="10"/>
      <c r="B741" s="10"/>
      <c r="C741" s="112"/>
      <c r="D741" s="113"/>
      <c r="E741" s="113"/>
      <c r="F741" s="113"/>
      <c r="G741" s="113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 customHeight="1">
      <c r="A742" s="10"/>
      <c r="B742" s="10"/>
      <c r="C742" s="112"/>
      <c r="D742" s="113"/>
      <c r="E742" s="113"/>
      <c r="F742" s="113"/>
      <c r="G742" s="113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 customHeight="1">
      <c r="A743" s="10"/>
      <c r="B743" s="10"/>
      <c r="C743" s="112"/>
      <c r="D743" s="113"/>
      <c r="E743" s="113"/>
      <c r="F743" s="113"/>
      <c r="G743" s="113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 customHeight="1">
      <c r="A744" s="10"/>
      <c r="B744" s="10"/>
      <c r="C744" s="112"/>
      <c r="D744" s="113"/>
      <c r="E744" s="113"/>
      <c r="F744" s="113"/>
      <c r="G744" s="113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 customHeight="1">
      <c r="A745" s="10"/>
      <c r="B745" s="10"/>
      <c r="C745" s="112"/>
      <c r="D745" s="113"/>
      <c r="E745" s="113"/>
      <c r="F745" s="113"/>
      <c r="G745" s="113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 customHeight="1">
      <c r="A746" s="10"/>
      <c r="B746" s="10"/>
      <c r="C746" s="112"/>
      <c r="D746" s="113"/>
      <c r="E746" s="113"/>
      <c r="F746" s="113"/>
      <c r="G746" s="113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 customHeight="1">
      <c r="A747" s="10"/>
      <c r="B747" s="10"/>
      <c r="C747" s="112"/>
      <c r="D747" s="113"/>
      <c r="E747" s="113"/>
      <c r="F747" s="113"/>
      <c r="G747" s="113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 customHeight="1">
      <c r="A748" s="10"/>
      <c r="B748" s="10"/>
      <c r="C748" s="112"/>
      <c r="D748" s="113"/>
      <c r="E748" s="113"/>
      <c r="F748" s="113"/>
      <c r="G748" s="113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 customHeight="1">
      <c r="A749" s="10"/>
      <c r="B749" s="10"/>
      <c r="C749" s="112"/>
      <c r="D749" s="113"/>
      <c r="E749" s="113"/>
      <c r="F749" s="113"/>
      <c r="G749" s="113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 customHeight="1">
      <c r="A750" s="10"/>
      <c r="B750" s="10"/>
      <c r="C750" s="112"/>
      <c r="D750" s="113"/>
      <c r="E750" s="113"/>
      <c r="F750" s="113"/>
      <c r="G750" s="113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 customHeight="1">
      <c r="A751" s="10"/>
      <c r="B751" s="10"/>
      <c r="C751" s="112"/>
      <c r="D751" s="113"/>
      <c r="E751" s="113"/>
      <c r="F751" s="113"/>
      <c r="G751" s="113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 customHeight="1">
      <c r="A752" s="10"/>
      <c r="B752" s="10"/>
      <c r="C752" s="112"/>
      <c r="D752" s="113"/>
      <c r="E752" s="113"/>
      <c r="F752" s="113"/>
      <c r="G752" s="113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 customHeight="1">
      <c r="A753" s="10"/>
      <c r="B753" s="10"/>
      <c r="C753" s="112"/>
      <c r="D753" s="113"/>
      <c r="E753" s="113"/>
      <c r="F753" s="113"/>
      <c r="G753" s="113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 customHeight="1">
      <c r="A754" s="10"/>
      <c r="B754" s="10"/>
      <c r="C754" s="112"/>
      <c r="D754" s="113"/>
      <c r="E754" s="113"/>
      <c r="F754" s="113"/>
      <c r="G754" s="113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 customHeight="1">
      <c r="A755" s="10"/>
      <c r="B755" s="10"/>
      <c r="C755" s="112"/>
      <c r="D755" s="113"/>
      <c r="E755" s="113"/>
      <c r="F755" s="113"/>
      <c r="G755" s="113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 customHeight="1">
      <c r="A756" s="10"/>
      <c r="B756" s="10"/>
      <c r="C756" s="112"/>
      <c r="D756" s="113"/>
      <c r="E756" s="113"/>
      <c r="F756" s="113"/>
      <c r="G756" s="113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 customHeight="1">
      <c r="A757" s="10"/>
      <c r="B757" s="10"/>
      <c r="C757" s="112"/>
      <c r="D757" s="113"/>
      <c r="E757" s="113"/>
      <c r="F757" s="113"/>
      <c r="G757" s="113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 customHeight="1">
      <c r="A758" s="10"/>
      <c r="B758" s="10"/>
      <c r="C758" s="112"/>
      <c r="D758" s="113"/>
      <c r="E758" s="113"/>
      <c r="F758" s="113"/>
      <c r="G758" s="113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 customHeight="1">
      <c r="A759" s="10"/>
      <c r="B759" s="10"/>
      <c r="C759" s="112"/>
      <c r="D759" s="113"/>
      <c r="E759" s="113"/>
      <c r="F759" s="113"/>
      <c r="G759" s="113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 customHeight="1">
      <c r="A760" s="10"/>
      <c r="B760" s="10"/>
      <c r="C760" s="112"/>
      <c r="D760" s="113"/>
      <c r="E760" s="113"/>
      <c r="F760" s="113"/>
      <c r="G760" s="113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 customHeight="1">
      <c r="A761" s="10"/>
      <c r="B761" s="10"/>
      <c r="C761" s="112"/>
      <c r="D761" s="113"/>
      <c r="E761" s="113"/>
      <c r="F761" s="113"/>
      <c r="G761" s="113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 customHeight="1">
      <c r="A762" s="10"/>
      <c r="B762" s="10"/>
      <c r="C762" s="112"/>
      <c r="D762" s="113"/>
      <c r="E762" s="113"/>
      <c r="F762" s="113"/>
      <c r="G762" s="113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 customHeight="1">
      <c r="A763" s="10"/>
      <c r="B763" s="10"/>
      <c r="C763" s="112"/>
      <c r="D763" s="113"/>
      <c r="E763" s="113"/>
      <c r="F763" s="113"/>
      <c r="G763" s="113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 customHeight="1">
      <c r="A764" s="10"/>
      <c r="B764" s="10"/>
      <c r="C764" s="112"/>
      <c r="D764" s="113"/>
      <c r="E764" s="113"/>
      <c r="F764" s="113"/>
      <c r="G764" s="113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 customHeight="1">
      <c r="A765" s="10"/>
      <c r="B765" s="10"/>
      <c r="C765" s="112"/>
      <c r="D765" s="113"/>
      <c r="E765" s="113"/>
      <c r="F765" s="113"/>
      <c r="G765" s="113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 customHeight="1">
      <c r="A766" s="10"/>
      <c r="B766" s="10"/>
      <c r="C766" s="112"/>
      <c r="D766" s="113"/>
      <c r="E766" s="113"/>
      <c r="F766" s="113"/>
      <c r="G766" s="113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 customHeight="1">
      <c r="A767" s="10"/>
      <c r="B767" s="10"/>
      <c r="C767" s="112"/>
      <c r="D767" s="113"/>
      <c r="E767" s="113"/>
      <c r="F767" s="113"/>
      <c r="G767" s="113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 customHeight="1">
      <c r="A768" s="10"/>
      <c r="B768" s="10"/>
      <c r="C768" s="112"/>
      <c r="D768" s="113"/>
      <c r="E768" s="113"/>
      <c r="F768" s="113"/>
      <c r="G768" s="113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 customHeight="1">
      <c r="A769" s="10"/>
      <c r="B769" s="10"/>
      <c r="C769" s="112"/>
      <c r="D769" s="113"/>
      <c r="E769" s="113"/>
      <c r="F769" s="113"/>
      <c r="G769" s="113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 customHeight="1">
      <c r="A770" s="10"/>
      <c r="B770" s="10"/>
      <c r="C770" s="112"/>
      <c r="D770" s="113"/>
      <c r="E770" s="113"/>
      <c r="F770" s="113"/>
      <c r="G770" s="113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 customHeight="1">
      <c r="A771" s="10"/>
      <c r="B771" s="10"/>
      <c r="C771" s="112"/>
      <c r="D771" s="113"/>
      <c r="E771" s="113"/>
      <c r="F771" s="113"/>
      <c r="G771" s="113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 customHeight="1">
      <c r="A772" s="10"/>
      <c r="B772" s="10"/>
      <c r="C772" s="112"/>
      <c r="D772" s="113"/>
      <c r="E772" s="113"/>
      <c r="F772" s="113"/>
      <c r="G772" s="113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 customHeight="1">
      <c r="A773" s="10"/>
      <c r="B773" s="10"/>
      <c r="C773" s="112"/>
      <c r="D773" s="113"/>
      <c r="E773" s="113"/>
      <c r="F773" s="113"/>
      <c r="G773" s="113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 customHeight="1">
      <c r="A774" s="10"/>
      <c r="B774" s="10"/>
      <c r="C774" s="112"/>
      <c r="D774" s="113"/>
      <c r="E774" s="113"/>
      <c r="F774" s="113"/>
      <c r="G774" s="113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 customHeight="1">
      <c r="A775" s="10"/>
      <c r="B775" s="10"/>
      <c r="C775" s="112"/>
      <c r="D775" s="113"/>
      <c r="E775" s="113"/>
      <c r="F775" s="113"/>
      <c r="G775" s="113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 customHeight="1">
      <c r="A776" s="10"/>
      <c r="B776" s="10"/>
      <c r="C776" s="112"/>
      <c r="D776" s="113"/>
      <c r="E776" s="113"/>
      <c r="F776" s="113"/>
      <c r="G776" s="113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 customHeight="1">
      <c r="A777" s="10"/>
      <c r="B777" s="10"/>
      <c r="C777" s="112"/>
      <c r="D777" s="113"/>
      <c r="E777" s="113"/>
      <c r="F777" s="113"/>
      <c r="G777" s="113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 customHeight="1">
      <c r="A778" s="10"/>
      <c r="B778" s="10"/>
      <c r="C778" s="112"/>
      <c r="D778" s="113"/>
      <c r="E778" s="113"/>
      <c r="F778" s="113"/>
      <c r="G778" s="113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 customHeight="1">
      <c r="A779" s="10"/>
      <c r="B779" s="10"/>
      <c r="C779" s="112"/>
      <c r="D779" s="113"/>
      <c r="E779" s="113"/>
      <c r="F779" s="113"/>
      <c r="G779" s="113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 customHeight="1">
      <c r="A780" s="10"/>
      <c r="B780" s="10"/>
      <c r="C780" s="112"/>
      <c r="D780" s="113"/>
      <c r="E780" s="113"/>
      <c r="F780" s="113"/>
      <c r="G780" s="113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 customHeight="1">
      <c r="A781" s="10"/>
      <c r="B781" s="10"/>
      <c r="C781" s="112"/>
      <c r="D781" s="113"/>
      <c r="E781" s="113"/>
      <c r="F781" s="113"/>
      <c r="G781" s="113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 customHeight="1">
      <c r="A782" s="10"/>
      <c r="B782" s="10"/>
      <c r="C782" s="112"/>
      <c r="D782" s="113"/>
      <c r="E782" s="113"/>
      <c r="F782" s="113"/>
      <c r="G782" s="113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 customHeight="1">
      <c r="A783" s="10"/>
      <c r="B783" s="10"/>
      <c r="C783" s="112"/>
      <c r="D783" s="113"/>
      <c r="E783" s="113"/>
      <c r="F783" s="113"/>
      <c r="G783" s="113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 customHeight="1">
      <c r="A784" s="10"/>
      <c r="B784" s="10"/>
      <c r="C784" s="112"/>
      <c r="D784" s="113"/>
      <c r="E784" s="113"/>
      <c r="F784" s="113"/>
      <c r="G784" s="113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 customHeight="1">
      <c r="A785" s="10"/>
      <c r="B785" s="10"/>
      <c r="C785" s="112"/>
      <c r="D785" s="113"/>
      <c r="E785" s="113"/>
      <c r="F785" s="113"/>
      <c r="G785" s="113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 customHeight="1">
      <c r="A786" s="10"/>
      <c r="B786" s="10"/>
      <c r="C786" s="112"/>
      <c r="D786" s="113"/>
      <c r="E786" s="113"/>
      <c r="F786" s="113"/>
      <c r="G786" s="113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 customHeight="1">
      <c r="A787" s="10"/>
      <c r="B787" s="10"/>
      <c r="C787" s="112"/>
      <c r="D787" s="113"/>
      <c r="E787" s="113"/>
      <c r="F787" s="113"/>
      <c r="G787" s="113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 customHeight="1">
      <c r="A788" s="10"/>
      <c r="B788" s="10"/>
      <c r="C788" s="112"/>
      <c r="D788" s="113"/>
      <c r="E788" s="113"/>
      <c r="F788" s="113"/>
      <c r="G788" s="113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 customHeight="1">
      <c r="A789" s="10"/>
      <c r="B789" s="10"/>
      <c r="C789" s="112"/>
      <c r="D789" s="113"/>
      <c r="E789" s="113"/>
      <c r="F789" s="113"/>
      <c r="G789" s="113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 customHeight="1">
      <c r="A790" s="10"/>
      <c r="B790" s="10"/>
      <c r="C790" s="112"/>
      <c r="D790" s="113"/>
      <c r="E790" s="113"/>
      <c r="F790" s="113"/>
      <c r="G790" s="113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 customHeight="1">
      <c r="A791" s="10"/>
      <c r="B791" s="10"/>
      <c r="C791" s="112"/>
      <c r="D791" s="113"/>
      <c r="E791" s="113"/>
      <c r="F791" s="113"/>
      <c r="G791" s="113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 customHeight="1">
      <c r="A792" s="10"/>
      <c r="B792" s="10"/>
      <c r="C792" s="112"/>
      <c r="D792" s="113"/>
      <c r="E792" s="113"/>
      <c r="F792" s="113"/>
      <c r="G792" s="113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 customHeight="1">
      <c r="A793" s="10"/>
      <c r="B793" s="10"/>
      <c r="C793" s="112"/>
      <c r="D793" s="113"/>
      <c r="E793" s="113"/>
      <c r="F793" s="113"/>
      <c r="G793" s="113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 customHeight="1">
      <c r="A794" s="10"/>
      <c r="B794" s="10"/>
      <c r="C794" s="112"/>
      <c r="D794" s="113"/>
      <c r="E794" s="113"/>
      <c r="F794" s="113"/>
      <c r="G794" s="113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 customHeight="1">
      <c r="A795" s="10"/>
      <c r="B795" s="10"/>
      <c r="C795" s="112"/>
      <c r="D795" s="113"/>
      <c r="E795" s="113"/>
      <c r="F795" s="113"/>
      <c r="G795" s="113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 customHeight="1">
      <c r="A796" s="10"/>
      <c r="B796" s="10"/>
      <c r="C796" s="112"/>
      <c r="D796" s="113"/>
      <c r="E796" s="113"/>
      <c r="F796" s="113"/>
      <c r="G796" s="113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 customHeight="1">
      <c r="A797" s="10"/>
      <c r="B797" s="10"/>
      <c r="C797" s="112"/>
      <c r="D797" s="113"/>
      <c r="E797" s="113"/>
      <c r="F797" s="113"/>
      <c r="G797" s="113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 customHeight="1">
      <c r="A798" s="10"/>
      <c r="B798" s="10"/>
      <c r="C798" s="112"/>
      <c r="D798" s="113"/>
      <c r="E798" s="113"/>
      <c r="F798" s="113"/>
      <c r="G798" s="113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 customHeight="1">
      <c r="A799" s="10"/>
      <c r="B799" s="10"/>
      <c r="C799" s="112"/>
      <c r="D799" s="113"/>
      <c r="E799" s="113"/>
      <c r="F799" s="113"/>
      <c r="G799" s="113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 customHeight="1">
      <c r="A800" s="10"/>
      <c r="B800" s="10"/>
      <c r="C800" s="112"/>
      <c r="D800" s="113"/>
      <c r="E800" s="113"/>
      <c r="F800" s="113"/>
      <c r="G800" s="113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 customHeight="1">
      <c r="A801" s="10"/>
      <c r="B801" s="10"/>
      <c r="C801" s="112"/>
      <c r="D801" s="113"/>
      <c r="E801" s="113"/>
      <c r="F801" s="113"/>
      <c r="G801" s="113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 customHeight="1">
      <c r="A802" s="10"/>
      <c r="B802" s="10"/>
      <c r="C802" s="112"/>
      <c r="D802" s="113"/>
      <c r="E802" s="113"/>
      <c r="F802" s="113"/>
      <c r="G802" s="113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 customHeight="1">
      <c r="A803" s="10"/>
      <c r="B803" s="10"/>
      <c r="C803" s="112"/>
      <c r="D803" s="113"/>
      <c r="E803" s="113"/>
      <c r="F803" s="113"/>
      <c r="G803" s="113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 customHeight="1">
      <c r="A804" s="10"/>
      <c r="B804" s="10"/>
      <c r="C804" s="112"/>
      <c r="D804" s="113"/>
      <c r="E804" s="113"/>
      <c r="F804" s="113"/>
      <c r="G804" s="113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 customHeight="1">
      <c r="A805" s="10"/>
      <c r="B805" s="10"/>
      <c r="C805" s="112"/>
      <c r="D805" s="113"/>
      <c r="E805" s="113"/>
      <c r="F805" s="113"/>
      <c r="G805" s="113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 customHeight="1">
      <c r="A806" s="10"/>
      <c r="B806" s="10"/>
      <c r="C806" s="112"/>
      <c r="D806" s="113"/>
      <c r="E806" s="113"/>
      <c r="F806" s="113"/>
      <c r="G806" s="113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 customHeight="1">
      <c r="A807" s="10"/>
      <c r="B807" s="10"/>
      <c r="C807" s="112"/>
      <c r="D807" s="113"/>
      <c r="E807" s="113"/>
      <c r="F807" s="113"/>
      <c r="G807" s="113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 customHeight="1">
      <c r="A808" s="10"/>
      <c r="B808" s="10"/>
      <c r="C808" s="112"/>
      <c r="D808" s="113"/>
      <c r="E808" s="113"/>
      <c r="F808" s="113"/>
      <c r="G808" s="113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 customHeight="1">
      <c r="A809" s="10"/>
      <c r="B809" s="10"/>
      <c r="C809" s="112"/>
      <c r="D809" s="113"/>
      <c r="E809" s="113"/>
      <c r="F809" s="113"/>
      <c r="G809" s="113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 customHeight="1">
      <c r="A810" s="10"/>
      <c r="B810" s="10"/>
      <c r="C810" s="112"/>
      <c r="D810" s="113"/>
      <c r="E810" s="113"/>
      <c r="F810" s="113"/>
      <c r="G810" s="113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 customHeight="1">
      <c r="A811" s="10"/>
      <c r="B811" s="10"/>
      <c r="C811" s="112"/>
      <c r="D811" s="113"/>
      <c r="E811" s="113"/>
      <c r="F811" s="113"/>
      <c r="G811" s="113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 customHeight="1">
      <c r="A812" s="10"/>
      <c r="B812" s="10"/>
      <c r="C812" s="112"/>
      <c r="D812" s="113"/>
      <c r="E812" s="113"/>
      <c r="F812" s="113"/>
      <c r="G812" s="113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 customHeight="1">
      <c r="A813" s="10"/>
      <c r="B813" s="10"/>
      <c r="C813" s="112"/>
      <c r="D813" s="113"/>
      <c r="E813" s="113"/>
      <c r="F813" s="113"/>
      <c r="G813" s="113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 customHeight="1">
      <c r="A814" s="10"/>
      <c r="B814" s="10"/>
      <c r="C814" s="112"/>
      <c r="D814" s="113"/>
      <c r="E814" s="113"/>
      <c r="F814" s="113"/>
      <c r="G814" s="113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 customHeight="1">
      <c r="A815" s="10"/>
      <c r="B815" s="10"/>
      <c r="C815" s="112"/>
      <c r="D815" s="113"/>
      <c r="E815" s="113"/>
      <c r="F815" s="113"/>
      <c r="G815" s="113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 customHeight="1">
      <c r="A816" s="10"/>
      <c r="B816" s="10"/>
      <c r="C816" s="112"/>
      <c r="D816" s="113"/>
      <c r="E816" s="113"/>
      <c r="F816" s="113"/>
      <c r="G816" s="113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 customHeight="1">
      <c r="A817" s="10"/>
      <c r="B817" s="10"/>
      <c r="C817" s="112"/>
      <c r="D817" s="113"/>
      <c r="E817" s="113"/>
      <c r="F817" s="113"/>
      <c r="G817" s="113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 customHeight="1">
      <c r="A818" s="10"/>
      <c r="B818" s="10"/>
      <c r="C818" s="112"/>
      <c r="D818" s="113"/>
      <c r="E818" s="113"/>
      <c r="F818" s="113"/>
      <c r="G818" s="113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 customHeight="1">
      <c r="A819" s="10"/>
      <c r="B819" s="10"/>
      <c r="C819" s="112"/>
      <c r="D819" s="113"/>
      <c r="E819" s="113"/>
      <c r="F819" s="113"/>
      <c r="G819" s="113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 customHeight="1">
      <c r="A820" s="10"/>
      <c r="B820" s="10"/>
      <c r="C820" s="112"/>
      <c r="D820" s="113"/>
      <c r="E820" s="113"/>
      <c r="F820" s="113"/>
      <c r="G820" s="113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 customHeight="1">
      <c r="A821" s="10"/>
      <c r="B821" s="10"/>
      <c r="C821" s="112"/>
      <c r="D821" s="113"/>
      <c r="E821" s="113"/>
      <c r="F821" s="113"/>
      <c r="G821" s="113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 customHeight="1">
      <c r="A822" s="10"/>
      <c r="B822" s="10"/>
      <c r="C822" s="112"/>
      <c r="D822" s="113"/>
      <c r="E822" s="113"/>
      <c r="F822" s="113"/>
      <c r="G822" s="113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 customHeight="1">
      <c r="A823" s="10"/>
      <c r="B823" s="10"/>
      <c r="C823" s="112"/>
      <c r="D823" s="113"/>
      <c r="E823" s="113"/>
      <c r="F823" s="113"/>
      <c r="G823" s="113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 customHeight="1">
      <c r="A824" s="10"/>
      <c r="B824" s="10"/>
      <c r="C824" s="112"/>
      <c r="D824" s="113"/>
      <c r="E824" s="113"/>
      <c r="F824" s="113"/>
      <c r="G824" s="113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 customHeight="1">
      <c r="A825" s="10"/>
      <c r="B825" s="10"/>
      <c r="C825" s="112"/>
      <c r="D825" s="113"/>
      <c r="E825" s="113"/>
      <c r="F825" s="113"/>
      <c r="G825" s="113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 customHeight="1">
      <c r="A826" s="10"/>
      <c r="B826" s="10"/>
      <c r="C826" s="112"/>
      <c r="D826" s="113"/>
      <c r="E826" s="113"/>
      <c r="F826" s="113"/>
      <c r="G826" s="113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 customHeight="1">
      <c r="A827" s="10"/>
      <c r="B827" s="10"/>
      <c r="C827" s="112"/>
      <c r="D827" s="113"/>
      <c r="E827" s="113"/>
      <c r="F827" s="113"/>
      <c r="G827" s="113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 customHeight="1">
      <c r="A828" s="10"/>
      <c r="B828" s="10"/>
      <c r="C828" s="112"/>
      <c r="D828" s="113"/>
      <c r="E828" s="113"/>
      <c r="F828" s="113"/>
      <c r="G828" s="113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 customHeight="1">
      <c r="A829" s="10"/>
      <c r="B829" s="10"/>
      <c r="C829" s="112"/>
      <c r="D829" s="113"/>
      <c r="E829" s="113"/>
      <c r="F829" s="113"/>
      <c r="G829" s="113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 customHeight="1">
      <c r="A830" s="10"/>
      <c r="B830" s="10"/>
      <c r="C830" s="112"/>
      <c r="D830" s="113"/>
      <c r="E830" s="113"/>
      <c r="F830" s="113"/>
      <c r="G830" s="113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 customHeight="1">
      <c r="A831" s="10"/>
      <c r="B831" s="10"/>
      <c r="C831" s="112"/>
      <c r="D831" s="113"/>
      <c r="E831" s="113"/>
      <c r="F831" s="113"/>
      <c r="G831" s="113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 customHeight="1">
      <c r="A832" s="10"/>
      <c r="B832" s="10"/>
      <c r="C832" s="112"/>
      <c r="D832" s="113"/>
      <c r="E832" s="113"/>
      <c r="F832" s="113"/>
      <c r="G832" s="113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 customHeight="1">
      <c r="A833" s="10"/>
      <c r="B833" s="10"/>
      <c r="C833" s="112"/>
      <c r="D833" s="113"/>
      <c r="E833" s="113"/>
      <c r="F833" s="113"/>
      <c r="G833" s="113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 customHeight="1">
      <c r="A834" s="10"/>
      <c r="B834" s="10"/>
      <c r="C834" s="112"/>
      <c r="D834" s="113"/>
      <c r="E834" s="113"/>
      <c r="F834" s="113"/>
      <c r="G834" s="113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 customHeight="1">
      <c r="A835" s="10"/>
      <c r="B835" s="10"/>
      <c r="C835" s="112"/>
      <c r="D835" s="113"/>
      <c r="E835" s="113"/>
      <c r="F835" s="113"/>
      <c r="G835" s="113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 customHeight="1">
      <c r="A836" s="10"/>
      <c r="B836" s="10"/>
      <c r="C836" s="112"/>
      <c r="D836" s="113"/>
      <c r="E836" s="113"/>
      <c r="F836" s="113"/>
      <c r="G836" s="113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 customHeight="1">
      <c r="A837" s="10"/>
      <c r="B837" s="10"/>
      <c r="C837" s="112"/>
      <c r="D837" s="113"/>
      <c r="E837" s="113"/>
      <c r="F837" s="113"/>
      <c r="G837" s="113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 customHeight="1">
      <c r="A838" s="10"/>
      <c r="B838" s="10"/>
      <c r="C838" s="112"/>
      <c r="D838" s="113"/>
      <c r="E838" s="113"/>
      <c r="F838" s="113"/>
      <c r="G838" s="113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 customHeight="1">
      <c r="A839" s="10"/>
      <c r="B839" s="10"/>
      <c r="C839" s="112"/>
      <c r="D839" s="113"/>
      <c r="E839" s="113"/>
      <c r="F839" s="113"/>
      <c r="G839" s="113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 customHeight="1">
      <c r="A840" s="10"/>
      <c r="B840" s="10"/>
      <c r="C840" s="112"/>
      <c r="D840" s="113"/>
      <c r="E840" s="113"/>
      <c r="F840" s="113"/>
      <c r="G840" s="113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 customHeight="1">
      <c r="A841" s="10"/>
      <c r="B841" s="10"/>
      <c r="C841" s="112"/>
      <c r="D841" s="113"/>
      <c r="E841" s="113"/>
      <c r="F841" s="113"/>
      <c r="G841" s="113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 customHeight="1">
      <c r="A842" s="10"/>
      <c r="B842" s="10"/>
      <c r="C842" s="112"/>
      <c r="D842" s="113"/>
      <c r="E842" s="113"/>
      <c r="F842" s="113"/>
      <c r="G842" s="113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 customHeight="1">
      <c r="A843" s="10"/>
      <c r="B843" s="10"/>
      <c r="C843" s="112"/>
      <c r="D843" s="113"/>
      <c r="E843" s="113"/>
      <c r="F843" s="113"/>
      <c r="G843" s="113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 customHeight="1">
      <c r="A844" s="10"/>
      <c r="B844" s="10"/>
      <c r="C844" s="112"/>
      <c r="D844" s="113"/>
      <c r="E844" s="113"/>
      <c r="F844" s="113"/>
      <c r="G844" s="113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 customHeight="1">
      <c r="A845" s="10"/>
      <c r="B845" s="10"/>
      <c r="C845" s="112"/>
      <c r="D845" s="113"/>
      <c r="E845" s="113"/>
      <c r="F845" s="113"/>
      <c r="G845" s="113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 customHeight="1">
      <c r="A846" s="10"/>
      <c r="B846" s="10"/>
      <c r="C846" s="112"/>
      <c r="D846" s="113"/>
      <c r="E846" s="113"/>
      <c r="F846" s="113"/>
      <c r="G846" s="113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 customHeight="1">
      <c r="A847" s="10"/>
      <c r="B847" s="10"/>
      <c r="C847" s="112"/>
      <c r="D847" s="113"/>
      <c r="E847" s="113"/>
      <c r="F847" s="113"/>
      <c r="G847" s="113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 customHeight="1">
      <c r="A848" s="10"/>
      <c r="B848" s="10"/>
      <c r="C848" s="112"/>
      <c r="D848" s="113"/>
      <c r="E848" s="113"/>
      <c r="F848" s="113"/>
      <c r="G848" s="113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 customHeight="1">
      <c r="A849" s="10"/>
      <c r="B849" s="10"/>
      <c r="C849" s="112"/>
      <c r="D849" s="113"/>
      <c r="E849" s="113"/>
      <c r="F849" s="113"/>
      <c r="G849" s="113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 customHeight="1">
      <c r="A850" s="10"/>
      <c r="B850" s="10"/>
      <c r="C850" s="112"/>
      <c r="D850" s="113"/>
      <c r="E850" s="113"/>
      <c r="F850" s="113"/>
      <c r="G850" s="113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 customHeight="1">
      <c r="A851" s="10"/>
      <c r="B851" s="10"/>
      <c r="C851" s="112"/>
      <c r="D851" s="113"/>
      <c r="E851" s="113"/>
      <c r="F851" s="113"/>
      <c r="G851" s="113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 customHeight="1">
      <c r="A852" s="10"/>
      <c r="B852" s="10"/>
      <c r="C852" s="112"/>
      <c r="D852" s="113"/>
      <c r="E852" s="113"/>
      <c r="F852" s="113"/>
      <c r="G852" s="113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 customHeight="1">
      <c r="A853" s="10"/>
      <c r="B853" s="10"/>
      <c r="C853" s="112"/>
      <c r="D853" s="113"/>
      <c r="E853" s="113"/>
      <c r="F853" s="113"/>
      <c r="G853" s="113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 customHeight="1">
      <c r="A854" s="10"/>
      <c r="B854" s="10"/>
      <c r="C854" s="112"/>
      <c r="D854" s="113"/>
      <c r="E854" s="113"/>
      <c r="F854" s="113"/>
      <c r="G854" s="113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 customHeight="1">
      <c r="A855" s="10"/>
      <c r="B855" s="10"/>
      <c r="C855" s="112"/>
      <c r="D855" s="113"/>
      <c r="E855" s="113"/>
      <c r="F855" s="113"/>
      <c r="G855" s="113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 customHeight="1">
      <c r="A856" s="10"/>
      <c r="B856" s="10"/>
      <c r="C856" s="112"/>
      <c r="D856" s="113"/>
      <c r="E856" s="113"/>
      <c r="F856" s="113"/>
      <c r="G856" s="113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 customHeight="1">
      <c r="A857" s="10"/>
      <c r="B857" s="10"/>
      <c r="C857" s="112"/>
      <c r="D857" s="113"/>
      <c r="E857" s="113"/>
      <c r="F857" s="113"/>
      <c r="G857" s="113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 customHeight="1">
      <c r="A858" s="10"/>
      <c r="B858" s="10"/>
      <c r="C858" s="112"/>
      <c r="D858" s="113"/>
      <c r="E858" s="113"/>
      <c r="F858" s="113"/>
      <c r="G858" s="113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 customHeight="1">
      <c r="A859" s="10"/>
      <c r="B859" s="10"/>
      <c r="C859" s="112"/>
      <c r="D859" s="113"/>
      <c r="E859" s="113"/>
      <c r="F859" s="113"/>
      <c r="G859" s="113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 customHeight="1">
      <c r="A860" s="10"/>
      <c r="B860" s="10"/>
      <c r="C860" s="112"/>
      <c r="D860" s="113"/>
      <c r="E860" s="113"/>
      <c r="F860" s="113"/>
      <c r="G860" s="113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 customHeight="1">
      <c r="A861" s="10"/>
      <c r="B861" s="10"/>
      <c r="C861" s="112"/>
      <c r="D861" s="113"/>
      <c r="E861" s="113"/>
      <c r="F861" s="113"/>
      <c r="G861" s="113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 customHeight="1">
      <c r="A862" s="10"/>
      <c r="B862" s="10"/>
      <c r="C862" s="112"/>
      <c r="D862" s="113"/>
      <c r="E862" s="113"/>
      <c r="F862" s="113"/>
      <c r="G862" s="113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 customHeight="1">
      <c r="A863" s="10"/>
      <c r="B863" s="10"/>
      <c r="C863" s="112"/>
      <c r="D863" s="113"/>
      <c r="E863" s="113"/>
      <c r="F863" s="113"/>
      <c r="G863" s="113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 customHeight="1">
      <c r="A864" s="10"/>
      <c r="B864" s="10"/>
      <c r="C864" s="112"/>
      <c r="D864" s="113"/>
      <c r="E864" s="113"/>
      <c r="F864" s="113"/>
      <c r="G864" s="113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 customHeight="1">
      <c r="A865" s="10"/>
      <c r="B865" s="10"/>
      <c r="C865" s="112"/>
      <c r="D865" s="113"/>
      <c r="E865" s="113"/>
      <c r="F865" s="113"/>
      <c r="G865" s="113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 customHeight="1">
      <c r="A866" s="10"/>
      <c r="B866" s="10"/>
      <c r="C866" s="112"/>
      <c r="D866" s="113"/>
      <c r="E866" s="113"/>
      <c r="F866" s="113"/>
      <c r="G866" s="113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 customHeight="1">
      <c r="A867" s="10"/>
      <c r="B867" s="10"/>
      <c r="C867" s="112"/>
      <c r="D867" s="113"/>
      <c r="E867" s="113"/>
      <c r="F867" s="113"/>
      <c r="G867" s="113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 customHeight="1">
      <c r="A868" s="10"/>
      <c r="B868" s="10"/>
      <c r="C868" s="112"/>
      <c r="D868" s="113"/>
      <c r="E868" s="113"/>
      <c r="F868" s="113"/>
      <c r="G868" s="113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 customHeight="1">
      <c r="A869" s="10"/>
      <c r="B869" s="10"/>
      <c r="C869" s="112"/>
      <c r="D869" s="113"/>
      <c r="E869" s="113"/>
      <c r="F869" s="113"/>
      <c r="G869" s="113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 customHeight="1">
      <c r="A870" s="10"/>
      <c r="B870" s="10"/>
      <c r="C870" s="112"/>
      <c r="D870" s="113"/>
      <c r="E870" s="113"/>
      <c r="F870" s="113"/>
      <c r="G870" s="113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 customHeight="1">
      <c r="A871" s="10"/>
      <c r="B871" s="10"/>
      <c r="C871" s="112"/>
      <c r="D871" s="113"/>
      <c r="E871" s="113"/>
      <c r="F871" s="113"/>
      <c r="G871" s="113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 customHeight="1">
      <c r="A872" s="10"/>
      <c r="B872" s="10"/>
      <c r="C872" s="112"/>
      <c r="D872" s="113"/>
      <c r="E872" s="113"/>
      <c r="F872" s="113"/>
      <c r="G872" s="113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 customHeight="1">
      <c r="A873" s="10"/>
      <c r="B873" s="10"/>
      <c r="C873" s="112"/>
      <c r="D873" s="113"/>
      <c r="E873" s="113"/>
      <c r="F873" s="113"/>
      <c r="G873" s="113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 customHeight="1">
      <c r="A874" s="10"/>
      <c r="B874" s="10"/>
      <c r="C874" s="112"/>
      <c r="D874" s="113"/>
      <c r="E874" s="113"/>
      <c r="F874" s="113"/>
      <c r="G874" s="113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 customHeight="1">
      <c r="A875" s="10"/>
      <c r="B875" s="10"/>
      <c r="C875" s="112"/>
      <c r="D875" s="113"/>
      <c r="E875" s="113"/>
      <c r="F875" s="113"/>
      <c r="G875" s="113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 customHeight="1">
      <c r="A876" s="10"/>
      <c r="B876" s="10"/>
      <c r="C876" s="112"/>
      <c r="D876" s="113"/>
      <c r="E876" s="113"/>
      <c r="F876" s="113"/>
      <c r="G876" s="113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 customHeight="1">
      <c r="A877" s="10"/>
      <c r="B877" s="10"/>
      <c r="C877" s="112"/>
      <c r="D877" s="113"/>
      <c r="E877" s="113"/>
      <c r="F877" s="113"/>
      <c r="G877" s="113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 customHeight="1">
      <c r="A878" s="10"/>
      <c r="B878" s="10"/>
      <c r="C878" s="112"/>
      <c r="D878" s="113"/>
      <c r="E878" s="113"/>
      <c r="F878" s="113"/>
      <c r="G878" s="113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 customHeight="1">
      <c r="A879" s="10"/>
      <c r="B879" s="10"/>
      <c r="C879" s="112"/>
      <c r="D879" s="113"/>
      <c r="E879" s="113"/>
      <c r="F879" s="113"/>
      <c r="G879" s="113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 customHeight="1">
      <c r="A880" s="10"/>
      <c r="B880" s="10"/>
      <c r="C880" s="112"/>
      <c r="D880" s="113"/>
      <c r="E880" s="113"/>
      <c r="F880" s="113"/>
      <c r="G880" s="113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 customHeight="1">
      <c r="A881" s="10"/>
      <c r="B881" s="10"/>
      <c r="C881" s="112"/>
      <c r="D881" s="113"/>
      <c r="E881" s="113"/>
      <c r="F881" s="113"/>
      <c r="G881" s="113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 customHeight="1">
      <c r="A882" s="10"/>
      <c r="B882" s="10"/>
      <c r="C882" s="112"/>
      <c r="D882" s="113"/>
      <c r="E882" s="113"/>
      <c r="F882" s="113"/>
      <c r="G882" s="113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 customHeight="1">
      <c r="A883" s="10"/>
      <c r="B883" s="10"/>
      <c r="C883" s="112"/>
      <c r="D883" s="113"/>
      <c r="E883" s="113"/>
      <c r="F883" s="113"/>
      <c r="G883" s="113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 customHeight="1">
      <c r="A884" s="10"/>
      <c r="B884" s="10"/>
      <c r="C884" s="112"/>
      <c r="D884" s="113"/>
      <c r="E884" s="113"/>
      <c r="F884" s="113"/>
      <c r="G884" s="113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 customHeight="1">
      <c r="A885" s="10"/>
      <c r="B885" s="10"/>
      <c r="C885" s="112"/>
      <c r="D885" s="113"/>
      <c r="E885" s="113"/>
      <c r="F885" s="113"/>
      <c r="G885" s="113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 customHeight="1">
      <c r="A886" s="10"/>
      <c r="B886" s="10"/>
      <c r="C886" s="112"/>
      <c r="D886" s="113"/>
      <c r="E886" s="113"/>
      <c r="F886" s="113"/>
      <c r="G886" s="113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 customHeight="1">
      <c r="A887" s="10"/>
      <c r="B887" s="10"/>
      <c r="C887" s="112"/>
      <c r="D887" s="113"/>
      <c r="E887" s="113"/>
      <c r="F887" s="113"/>
      <c r="G887" s="113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 customHeight="1">
      <c r="A888" s="10"/>
      <c r="B888" s="10"/>
      <c r="C888" s="112"/>
      <c r="D888" s="113"/>
      <c r="E888" s="113"/>
      <c r="F888" s="113"/>
      <c r="G888" s="113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 customHeight="1">
      <c r="A889" s="10"/>
      <c r="B889" s="10"/>
      <c r="C889" s="112"/>
      <c r="D889" s="113"/>
      <c r="E889" s="113"/>
      <c r="F889" s="113"/>
      <c r="G889" s="113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 customHeight="1">
      <c r="A890" s="10"/>
      <c r="B890" s="10"/>
      <c r="C890" s="112"/>
      <c r="D890" s="113"/>
      <c r="E890" s="113"/>
      <c r="F890" s="113"/>
      <c r="G890" s="113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 customHeight="1">
      <c r="A891" s="10"/>
      <c r="B891" s="10"/>
      <c r="C891" s="112"/>
      <c r="D891" s="113"/>
      <c r="E891" s="113"/>
      <c r="F891" s="113"/>
      <c r="G891" s="113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 customHeight="1">
      <c r="A892" s="10"/>
      <c r="B892" s="10"/>
      <c r="C892" s="112"/>
      <c r="D892" s="113"/>
      <c r="E892" s="113"/>
      <c r="F892" s="113"/>
      <c r="G892" s="113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 customHeight="1">
      <c r="A893" s="10"/>
      <c r="B893" s="10"/>
      <c r="C893" s="112"/>
      <c r="D893" s="113"/>
      <c r="E893" s="113"/>
      <c r="F893" s="113"/>
      <c r="G893" s="113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 customHeight="1">
      <c r="A894" s="10"/>
      <c r="B894" s="10"/>
      <c r="C894" s="112"/>
      <c r="D894" s="113"/>
      <c r="E894" s="113"/>
      <c r="F894" s="113"/>
      <c r="G894" s="113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 customHeight="1">
      <c r="A895" s="10"/>
      <c r="B895" s="10"/>
      <c r="C895" s="112"/>
      <c r="D895" s="113"/>
      <c r="E895" s="113"/>
      <c r="F895" s="113"/>
      <c r="G895" s="113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 customHeight="1">
      <c r="A896" s="10"/>
      <c r="B896" s="10"/>
      <c r="C896" s="112"/>
      <c r="D896" s="113"/>
      <c r="E896" s="113"/>
      <c r="F896" s="113"/>
      <c r="G896" s="113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 customHeight="1">
      <c r="A897" s="10"/>
      <c r="B897" s="10"/>
      <c r="C897" s="112"/>
      <c r="D897" s="113"/>
      <c r="E897" s="113"/>
      <c r="F897" s="113"/>
      <c r="G897" s="113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 customHeight="1">
      <c r="A898" s="10"/>
      <c r="B898" s="10"/>
      <c r="C898" s="112"/>
      <c r="D898" s="113"/>
      <c r="E898" s="113"/>
      <c r="F898" s="113"/>
      <c r="G898" s="113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 customHeight="1">
      <c r="A899" s="10"/>
      <c r="B899" s="10"/>
      <c r="C899" s="112"/>
      <c r="D899" s="113"/>
      <c r="E899" s="113"/>
      <c r="F899" s="113"/>
      <c r="G899" s="113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 customHeight="1">
      <c r="A900" s="10"/>
      <c r="B900" s="10"/>
      <c r="C900" s="112"/>
      <c r="D900" s="113"/>
      <c r="E900" s="113"/>
      <c r="F900" s="113"/>
      <c r="G900" s="113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 customHeight="1">
      <c r="A901" s="10"/>
      <c r="B901" s="10"/>
      <c r="C901" s="112"/>
      <c r="D901" s="113"/>
      <c r="E901" s="113"/>
      <c r="F901" s="113"/>
      <c r="G901" s="113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 customHeight="1">
      <c r="A902" s="10"/>
      <c r="B902" s="10"/>
      <c r="C902" s="112"/>
      <c r="D902" s="113"/>
      <c r="E902" s="113"/>
      <c r="F902" s="113"/>
      <c r="G902" s="113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 customHeight="1">
      <c r="A903" s="10"/>
      <c r="B903" s="10"/>
      <c r="C903" s="112"/>
      <c r="D903" s="113"/>
      <c r="E903" s="113"/>
      <c r="F903" s="113"/>
      <c r="G903" s="113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 customHeight="1">
      <c r="A904" s="10"/>
      <c r="B904" s="10"/>
      <c r="C904" s="112"/>
      <c r="D904" s="113"/>
      <c r="E904" s="113"/>
      <c r="F904" s="113"/>
      <c r="G904" s="113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 customHeight="1">
      <c r="A905" s="10"/>
      <c r="B905" s="10"/>
      <c r="C905" s="112"/>
      <c r="D905" s="113"/>
      <c r="E905" s="113"/>
      <c r="F905" s="113"/>
      <c r="G905" s="113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 customHeight="1">
      <c r="A906" s="10"/>
      <c r="B906" s="10"/>
      <c r="C906" s="112"/>
      <c r="D906" s="113"/>
      <c r="E906" s="113"/>
      <c r="F906" s="113"/>
      <c r="G906" s="113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 customHeight="1">
      <c r="A907" s="10"/>
      <c r="B907" s="10"/>
      <c r="C907" s="112"/>
      <c r="D907" s="113"/>
      <c r="E907" s="113"/>
      <c r="F907" s="113"/>
      <c r="G907" s="113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 customHeight="1">
      <c r="A908" s="10"/>
      <c r="B908" s="10"/>
      <c r="C908" s="112"/>
      <c r="D908" s="113"/>
      <c r="E908" s="113"/>
      <c r="F908" s="113"/>
      <c r="G908" s="113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 customHeight="1">
      <c r="A909" s="10"/>
      <c r="B909" s="10"/>
      <c r="C909" s="112"/>
      <c r="D909" s="113"/>
      <c r="E909" s="113"/>
      <c r="F909" s="113"/>
      <c r="G909" s="113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 customHeight="1">
      <c r="A910" s="10"/>
      <c r="B910" s="10"/>
      <c r="C910" s="112"/>
      <c r="D910" s="113"/>
      <c r="E910" s="113"/>
      <c r="F910" s="113"/>
      <c r="G910" s="113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 customHeight="1">
      <c r="A911" s="10"/>
      <c r="B911" s="10"/>
      <c r="C911" s="112"/>
      <c r="D911" s="113"/>
      <c r="E911" s="113"/>
      <c r="F911" s="113"/>
      <c r="G911" s="113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 customHeight="1">
      <c r="A912" s="10"/>
      <c r="B912" s="10"/>
      <c r="C912" s="112"/>
      <c r="D912" s="113"/>
      <c r="E912" s="113"/>
      <c r="F912" s="113"/>
      <c r="G912" s="113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 customHeight="1">
      <c r="A913" s="10"/>
      <c r="B913" s="10"/>
      <c r="C913" s="112"/>
      <c r="D913" s="113"/>
      <c r="E913" s="113"/>
      <c r="F913" s="113"/>
      <c r="G913" s="113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 customHeight="1">
      <c r="A914" s="10"/>
      <c r="B914" s="10"/>
      <c r="C914" s="112"/>
      <c r="D914" s="113"/>
      <c r="E914" s="113"/>
      <c r="F914" s="113"/>
      <c r="G914" s="113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 customHeight="1">
      <c r="A915" s="10"/>
      <c r="B915" s="10"/>
      <c r="C915" s="112"/>
      <c r="D915" s="113"/>
      <c r="E915" s="113"/>
      <c r="F915" s="113"/>
      <c r="G915" s="113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 customHeight="1">
      <c r="A916" s="10"/>
      <c r="B916" s="10"/>
      <c r="C916" s="112"/>
      <c r="D916" s="113"/>
      <c r="E916" s="113"/>
      <c r="F916" s="113"/>
      <c r="G916" s="113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 customHeight="1">
      <c r="A917" s="10"/>
      <c r="B917" s="10"/>
      <c r="C917" s="112"/>
      <c r="D917" s="113"/>
      <c r="E917" s="113"/>
      <c r="F917" s="113"/>
      <c r="G917" s="113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 customHeight="1">
      <c r="A918" s="10"/>
      <c r="B918" s="10"/>
      <c r="C918" s="112"/>
      <c r="D918" s="113"/>
      <c r="E918" s="113"/>
      <c r="F918" s="113"/>
      <c r="G918" s="113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 customHeight="1">
      <c r="A919" s="10"/>
      <c r="B919" s="10"/>
      <c r="C919" s="112"/>
      <c r="D919" s="113"/>
      <c r="E919" s="113"/>
      <c r="F919" s="113"/>
      <c r="G919" s="113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 customHeight="1">
      <c r="A920" s="10"/>
      <c r="B920" s="10"/>
      <c r="C920" s="112"/>
      <c r="D920" s="113"/>
      <c r="E920" s="113"/>
      <c r="F920" s="113"/>
      <c r="G920" s="113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 customHeight="1">
      <c r="A921" s="10"/>
      <c r="B921" s="10"/>
      <c r="C921" s="112"/>
      <c r="D921" s="113"/>
      <c r="E921" s="113"/>
      <c r="F921" s="113"/>
      <c r="G921" s="113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 customHeight="1">
      <c r="A922" s="10"/>
      <c r="B922" s="10"/>
      <c r="C922" s="112"/>
      <c r="D922" s="113"/>
      <c r="E922" s="113"/>
      <c r="F922" s="113"/>
      <c r="G922" s="113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 customHeight="1">
      <c r="A923" s="10"/>
      <c r="B923" s="10"/>
      <c r="C923" s="112"/>
      <c r="D923" s="113"/>
      <c r="E923" s="113"/>
      <c r="F923" s="113"/>
      <c r="G923" s="113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 customHeight="1">
      <c r="A924" s="10"/>
      <c r="B924" s="10"/>
      <c r="C924" s="112"/>
      <c r="D924" s="113"/>
      <c r="E924" s="113"/>
      <c r="F924" s="113"/>
      <c r="G924" s="113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 customHeight="1">
      <c r="A925" s="10"/>
      <c r="B925" s="10"/>
      <c r="C925" s="112"/>
      <c r="D925" s="113"/>
      <c r="E925" s="113"/>
      <c r="F925" s="113"/>
      <c r="G925" s="113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 customHeight="1">
      <c r="A926" s="10"/>
      <c r="B926" s="10"/>
      <c r="C926" s="112"/>
      <c r="D926" s="113"/>
      <c r="E926" s="113"/>
      <c r="F926" s="113"/>
      <c r="G926" s="113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 customHeight="1">
      <c r="A927" s="10"/>
      <c r="B927" s="10"/>
      <c r="C927" s="112"/>
      <c r="D927" s="113"/>
      <c r="E927" s="113"/>
      <c r="F927" s="113"/>
      <c r="G927" s="113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 customHeight="1">
      <c r="A928" s="10"/>
      <c r="B928" s="10"/>
      <c r="C928" s="112"/>
      <c r="D928" s="113"/>
      <c r="E928" s="113"/>
      <c r="F928" s="113"/>
      <c r="G928" s="113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 customHeight="1">
      <c r="A929" s="10"/>
      <c r="B929" s="10"/>
      <c r="C929" s="112"/>
      <c r="D929" s="113"/>
      <c r="E929" s="113"/>
      <c r="F929" s="113"/>
      <c r="G929" s="113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 customHeight="1">
      <c r="A930" s="10"/>
      <c r="B930" s="10"/>
      <c r="C930" s="112"/>
      <c r="D930" s="113"/>
      <c r="E930" s="113"/>
      <c r="F930" s="113"/>
      <c r="G930" s="113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 customHeight="1">
      <c r="A931" s="10"/>
      <c r="B931" s="10"/>
      <c r="C931" s="112"/>
      <c r="D931" s="113"/>
      <c r="E931" s="113"/>
      <c r="F931" s="113"/>
      <c r="G931" s="113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 customHeight="1">
      <c r="A932" s="10"/>
      <c r="B932" s="10"/>
      <c r="C932" s="112"/>
      <c r="D932" s="113"/>
      <c r="E932" s="113"/>
      <c r="F932" s="113"/>
      <c r="G932" s="113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 customHeight="1">
      <c r="A933" s="10"/>
      <c r="B933" s="10"/>
      <c r="C933" s="112"/>
      <c r="D933" s="113"/>
      <c r="E933" s="113"/>
      <c r="F933" s="113"/>
      <c r="G933" s="113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 customHeight="1">
      <c r="A934" s="10"/>
      <c r="B934" s="10"/>
      <c r="C934" s="112"/>
      <c r="D934" s="113"/>
      <c r="E934" s="113"/>
      <c r="F934" s="113"/>
      <c r="G934" s="113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 customHeight="1">
      <c r="A935" s="10"/>
      <c r="B935" s="10"/>
      <c r="C935" s="112"/>
      <c r="D935" s="113"/>
      <c r="E935" s="113"/>
      <c r="F935" s="113"/>
      <c r="G935" s="113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 customHeight="1">
      <c r="A936" s="10"/>
      <c r="B936" s="10"/>
      <c r="C936" s="112"/>
      <c r="D936" s="113"/>
      <c r="E936" s="113"/>
      <c r="F936" s="113"/>
      <c r="G936" s="113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 customHeight="1">
      <c r="A937" s="10"/>
      <c r="B937" s="10"/>
      <c r="C937" s="112"/>
      <c r="D937" s="113"/>
      <c r="E937" s="113"/>
      <c r="F937" s="113"/>
      <c r="G937" s="113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 customHeight="1">
      <c r="A938" s="10"/>
      <c r="B938" s="10"/>
      <c r="C938" s="112"/>
      <c r="D938" s="113"/>
      <c r="E938" s="113"/>
      <c r="F938" s="113"/>
      <c r="G938" s="113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 customHeight="1">
      <c r="A939" s="10"/>
      <c r="B939" s="10"/>
      <c r="C939" s="112"/>
      <c r="D939" s="113"/>
      <c r="E939" s="113"/>
      <c r="F939" s="113"/>
      <c r="G939" s="113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 customHeight="1">
      <c r="A940" s="10"/>
      <c r="B940" s="10"/>
      <c r="C940" s="112"/>
      <c r="D940" s="113"/>
      <c r="E940" s="113"/>
      <c r="F940" s="113"/>
      <c r="G940" s="113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 customHeight="1">
      <c r="A941" s="10"/>
      <c r="B941" s="10"/>
      <c r="C941" s="112"/>
      <c r="D941" s="113"/>
      <c r="E941" s="113"/>
      <c r="F941" s="113"/>
      <c r="G941" s="113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 customHeight="1">
      <c r="A942" s="10"/>
      <c r="B942" s="10"/>
      <c r="C942" s="112"/>
      <c r="D942" s="113"/>
      <c r="E942" s="113"/>
      <c r="F942" s="113"/>
      <c r="G942" s="113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 customHeight="1">
      <c r="A943" s="10"/>
      <c r="B943" s="10"/>
      <c r="C943" s="112"/>
      <c r="D943" s="113"/>
      <c r="E943" s="113"/>
      <c r="F943" s="113"/>
      <c r="G943" s="113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 customHeight="1">
      <c r="A944" s="10"/>
      <c r="B944" s="10"/>
      <c r="C944" s="112"/>
      <c r="D944" s="113"/>
      <c r="E944" s="113"/>
      <c r="F944" s="113"/>
      <c r="G944" s="113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 customHeight="1">
      <c r="A945" s="10"/>
      <c r="B945" s="10"/>
      <c r="C945" s="112"/>
      <c r="D945" s="113"/>
      <c r="E945" s="113"/>
      <c r="F945" s="113"/>
      <c r="G945" s="113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 customHeight="1">
      <c r="A946" s="10"/>
      <c r="B946" s="10"/>
      <c r="C946" s="112"/>
      <c r="D946" s="113"/>
      <c r="E946" s="113"/>
      <c r="F946" s="113"/>
      <c r="G946" s="113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 customHeight="1">
      <c r="A947" s="10"/>
      <c r="B947" s="10"/>
      <c r="C947" s="112"/>
      <c r="D947" s="113"/>
      <c r="E947" s="113"/>
      <c r="F947" s="113"/>
      <c r="G947" s="113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 customHeight="1">
      <c r="A948" s="10"/>
      <c r="B948" s="10"/>
      <c r="C948" s="112"/>
      <c r="D948" s="113"/>
      <c r="E948" s="113"/>
      <c r="F948" s="113"/>
      <c r="G948" s="113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 customHeight="1">
      <c r="A949" s="10"/>
      <c r="B949" s="10"/>
      <c r="C949" s="112"/>
      <c r="D949" s="113"/>
      <c r="E949" s="113"/>
      <c r="F949" s="113"/>
      <c r="G949" s="113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 customHeight="1">
      <c r="A950" s="10"/>
      <c r="B950" s="10"/>
      <c r="C950" s="112"/>
      <c r="D950" s="113"/>
      <c r="E950" s="113"/>
      <c r="F950" s="113"/>
      <c r="G950" s="113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 customHeight="1">
      <c r="A951" s="10"/>
      <c r="B951" s="10"/>
      <c r="C951" s="112"/>
      <c r="D951" s="113"/>
      <c r="E951" s="113"/>
      <c r="F951" s="113"/>
      <c r="G951" s="113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 customHeight="1">
      <c r="A952" s="10"/>
      <c r="B952" s="10"/>
      <c r="C952" s="112"/>
      <c r="D952" s="113"/>
      <c r="E952" s="113"/>
      <c r="F952" s="113"/>
      <c r="G952" s="113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 customHeight="1">
      <c r="A953" s="10"/>
      <c r="B953" s="10"/>
      <c r="C953" s="112"/>
      <c r="D953" s="113"/>
      <c r="E953" s="113"/>
      <c r="F953" s="113"/>
      <c r="G953" s="113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 customHeight="1">
      <c r="A954" s="10"/>
      <c r="B954" s="10"/>
      <c r="C954" s="112"/>
      <c r="D954" s="113"/>
      <c r="E954" s="113"/>
      <c r="F954" s="113"/>
      <c r="G954" s="113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 customHeight="1">
      <c r="A955" s="10"/>
      <c r="B955" s="10"/>
      <c r="C955" s="112"/>
      <c r="D955" s="113"/>
      <c r="E955" s="113"/>
      <c r="F955" s="113"/>
      <c r="G955" s="113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 customHeight="1">
      <c r="A956" s="10"/>
      <c r="B956" s="10"/>
      <c r="C956" s="112"/>
      <c r="D956" s="113"/>
      <c r="E956" s="113"/>
      <c r="F956" s="113"/>
      <c r="G956" s="113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 customHeight="1">
      <c r="A957" s="10"/>
      <c r="B957" s="10"/>
      <c r="C957" s="112"/>
      <c r="D957" s="113"/>
      <c r="E957" s="113"/>
      <c r="F957" s="113"/>
      <c r="G957" s="113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 customHeight="1">
      <c r="A958" s="10"/>
      <c r="B958" s="10"/>
      <c r="C958" s="112"/>
      <c r="D958" s="113"/>
      <c r="E958" s="113"/>
      <c r="F958" s="113"/>
      <c r="G958" s="113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 customHeight="1">
      <c r="A959" s="10"/>
      <c r="B959" s="10"/>
      <c r="C959" s="112"/>
      <c r="D959" s="113"/>
      <c r="E959" s="113"/>
      <c r="F959" s="113"/>
      <c r="G959" s="113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 customHeight="1">
      <c r="A960" s="10"/>
      <c r="B960" s="10"/>
      <c r="C960" s="112"/>
      <c r="D960" s="113"/>
      <c r="E960" s="113"/>
      <c r="F960" s="113"/>
      <c r="G960" s="113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 customHeight="1">
      <c r="A961" s="10"/>
      <c r="B961" s="10"/>
      <c r="C961" s="112"/>
      <c r="D961" s="113"/>
      <c r="E961" s="113"/>
      <c r="F961" s="113"/>
      <c r="G961" s="113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 customHeight="1">
      <c r="A962" s="10"/>
      <c r="B962" s="10"/>
      <c r="C962" s="112"/>
      <c r="D962" s="113"/>
      <c r="E962" s="113"/>
      <c r="F962" s="113"/>
      <c r="G962" s="113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 customHeight="1">
      <c r="A963" s="10"/>
      <c r="B963" s="10"/>
      <c r="C963" s="112"/>
      <c r="D963" s="113"/>
      <c r="E963" s="113"/>
      <c r="F963" s="113"/>
      <c r="G963" s="113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 customHeight="1">
      <c r="A964" s="10"/>
      <c r="B964" s="10"/>
      <c r="C964" s="112"/>
      <c r="D964" s="113"/>
      <c r="E964" s="113"/>
      <c r="F964" s="113"/>
      <c r="G964" s="113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 customHeight="1">
      <c r="A965" s="10"/>
      <c r="B965" s="10"/>
      <c r="C965" s="112"/>
      <c r="D965" s="113"/>
      <c r="E965" s="113"/>
      <c r="F965" s="113"/>
      <c r="G965" s="113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 customHeight="1">
      <c r="A966" s="10"/>
      <c r="B966" s="10"/>
      <c r="C966" s="112"/>
      <c r="D966" s="113"/>
      <c r="E966" s="113"/>
      <c r="F966" s="113"/>
      <c r="G966" s="113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 customHeight="1">
      <c r="A967" s="10"/>
      <c r="B967" s="10"/>
      <c r="C967" s="112"/>
      <c r="D967" s="113"/>
      <c r="E967" s="113"/>
      <c r="F967" s="113"/>
      <c r="G967" s="113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 customHeight="1">
      <c r="A968" s="10"/>
      <c r="B968" s="10"/>
      <c r="C968" s="112"/>
      <c r="D968" s="113"/>
      <c r="E968" s="113"/>
      <c r="F968" s="113"/>
      <c r="G968" s="113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 customHeight="1">
      <c r="A969" s="10"/>
      <c r="B969" s="10"/>
      <c r="C969" s="112"/>
      <c r="D969" s="113"/>
      <c r="E969" s="113"/>
      <c r="F969" s="113"/>
      <c r="G969" s="113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 customHeight="1">
      <c r="A970" s="10"/>
      <c r="B970" s="10"/>
      <c r="C970" s="112"/>
      <c r="D970" s="113"/>
      <c r="E970" s="113"/>
      <c r="F970" s="113"/>
      <c r="G970" s="113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 customHeight="1">
      <c r="A971" s="10"/>
      <c r="B971" s="10"/>
      <c r="C971" s="112"/>
      <c r="D971" s="113"/>
      <c r="E971" s="113"/>
      <c r="F971" s="113"/>
      <c r="G971" s="113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 customHeight="1">
      <c r="A972" s="10"/>
      <c r="B972" s="10"/>
      <c r="C972" s="112"/>
      <c r="D972" s="113"/>
      <c r="E972" s="113"/>
      <c r="F972" s="113"/>
      <c r="G972" s="113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 customHeight="1">
      <c r="A973" s="10"/>
      <c r="B973" s="10"/>
      <c r="C973" s="112"/>
      <c r="D973" s="113"/>
      <c r="E973" s="113"/>
      <c r="F973" s="113"/>
      <c r="G973" s="113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 customHeight="1">
      <c r="A974" s="10"/>
      <c r="B974" s="10"/>
      <c r="C974" s="112"/>
      <c r="D974" s="113"/>
      <c r="E974" s="113"/>
      <c r="F974" s="113"/>
      <c r="G974" s="113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 customHeight="1">
      <c r="A975" s="10"/>
      <c r="B975" s="10"/>
      <c r="C975" s="112"/>
      <c r="D975" s="113"/>
      <c r="E975" s="113"/>
      <c r="F975" s="113"/>
      <c r="G975" s="113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 customHeight="1">
      <c r="A976" s="10"/>
      <c r="B976" s="10"/>
      <c r="C976" s="112"/>
      <c r="D976" s="113"/>
      <c r="E976" s="113"/>
      <c r="F976" s="113"/>
      <c r="G976" s="113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 customHeight="1">
      <c r="A977" s="10"/>
      <c r="B977" s="10"/>
      <c r="C977" s="112"/>
      <c r="D977" s="113"/>
      <c r="E977" s="113"/>
      <c r="F977" s="113"/>
      <c r="G977" s="113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 customHeight="1">
      <c r="A978" s="10"/>
      <c r="B978" s="10"/>
      <c r="C978" s="112"/>
      <c r="D978" s="113"/>
      <c r="E978" s="113"/>
      <c r="F978" s="113"/>
      <c r="G978" s="113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 customHeight="1">
      <c r="A979" s="10"/>
      <c r="B979" s="10"/>
      <c r="C979" s="112"/>
      <c r="D979" s="113"/>
      <c r="E979" s="113"/>
      <c r="F979" s="113"/>
      <c r="G979" s="113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 customHeight="1">
      <c r="A980" s="10"/>
      <c r="B980" s="10"/>
      <c r="C980" s="112"/>
      <c r="D980" s="113"/>
      <c r="E980" s="113"/>
      <c r="F980" s="113"/>
      <c r="G980" s="113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 customHeight="1">
      <c r="A981" s="10"/>
      <c r="B981" s="10"/>
      <c r="C981" s="112"/>
      <c r="D981" s="113"/>
      <c r="E981" s="113"/>
      <c r="F981" s="113"/>
      <c r="G981" s="113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 customHeight="1">
      <c r="A982" s="10"/>
      <c r="B982" s="10"/>
      <c r="C982" s="112"/>
      <c r="D982" s="113"/>
      <c r="E982" s="113"/>
      <c r="F982" s="113"/>
      <c r="G982" s="113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 customHeight="1">
      <c r="A983" s="10"/>
      <c r="B983" s="10"/>
      <c r="C983" s="112"/>
      <c r="D983" s="113"/>
      <c r="E983" s="113"/>
      <c r="F983" s="113"/>
      <c r="G983" s="113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 customHeight="1">
      <c r="A984" s="10"/>
      <c r="B984" s="10"/>
      <c r="C984" s="112"/>
      <c r="D984" s="113"/>
      <c r="E984" s="113"/>
      <c r="F984" s="113"/>
      <c r="G984" s="113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 customHeight="1">
      <c r="A985" s="10"/>
      <c r="B985" s="10"/>
      <c r="C985" s="112"/>
      <c r="D985" s="113"/>
      <c r="E985" s="113"/>
      <c r="F985" s="113"/>
      <c r="G985" s="113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 customHeight="1">
      <c r="A986" s="10"/>
      <c r="B986" s="10"/>
      <c r="C986" s="112"/>
      <c r="D986" s="113"/>
      <c r="E986" s="113"/>
      <c r="F986" s="113"/>
      <c r="G986" s="113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 customHeight="1">
      <c r="A987" s="10"/>
      <c r="B987" s="10"/>
      <c r="C987" s="112"/>
      <c r="D987" s="113"/>
      <c r="E987" s="113"/>
      <c r="F987" s="113"/>
      <c r="G987" s="113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 customHeight="1">
      <c r="A988" s="10"/>
      <c r="B988" s="10"/>
      <c r="C988" s="112"/>
      <c r="D988" s="113"/>
      <c r="E988" s="113"/>
      <c r="F988" s="113"/>
      <c r="G988" s="113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 customHeight="1">
      <c r="A989" s="10"/>
      <c r="B989" s="10"/>
      <c r="C989" s="112"/>
      <c r="D989" s="113"/>
      <c r="E989" s="113"/>
      <c r="F989" s="113"/>
      <c r="G989" s="113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 customHeight="1">
      <c r="A990" s="10"/>
      <c r="B990" s="10"/>
      <c r="C990" s="112"/>
      <c r="D990" s="113"/>
      <c r="E990" s="113"/>
      <c r="F990" s="113"/>
      <c r="G990" s="113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 customHeight="1">
      <c r="A991" s="10"/>
      <c r="B991" s="10"/>
      <c r="C991" s="112"/>
      <c r="D991" s="113"/>
      <c r="E991" s="113"/>
      <c r="F991" s="113"/>
      <c r="G991" s="113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 customHeight="1">
      <c r="A992" s="10"/>
      <c r="B992" s="10"/>
      <c r="C992" s="112"/>
      <c r="D992" s="113"/>
      <c r="E992" s="113"/>
      <c r="F992" s="113"/>
      <c r="G992" s="113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 customHeight="1">
      <c r="A993" s="10"/>
      <c r="B993" s="10"/>
      <c r="C993" s="112"/>
      <c r="D993" s="113"/>
      <c r="E993" s="113"/>
      <c r="F993" s="113"/>
      <c r="G993" s="113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 customHeight="1">
      <c r="A994" s="10"/>
      <c r="B994" s="10"/>
      <c r="C994" s="112"/>
      <c r="D994" s="113"/>
      <c r="E994" s="113"/>
      <c r="F994" s="113"/>
      <c r="G994" s="113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 customHeight="1">
      <c r="A995" s="10"/>
      <c r="B995" s="10"/>
      <c r="C995" s="112"/>
      <c r="D995" s="113"/>
      <c r="E995" s="113"/>
      <c r="F995" s="113"/>
      <c r="G995" s="113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 customHeight="1">
      <c r="A996" s="10"/>
      <c r="B996" s="10"/>
      <c r="C996" s="112"/>
      <c r="D996" s="113"/>
      <c r="E996" s="113"/>
      <c r="F996" s="113"/>
      <c r="G996" s="113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 customHeight="1">
      <c r="A997" s="10"/>
      <c r="B997" s="10"/>
      <c r="C997" s="112"/>
      <c r="D997" s="113"/>
      <c r="E997" s="113"/>
      <c r="F997" s="113"/>
      <c r="G997" s="113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 customHeight="1">
      <c r="A998" s="10"/>
      <c r="B998" s="10"/>
      <c r="C998" s="112"/>
      <c r="D998" s="113"/>
      <c r="E998" s="113"/>
      <c r="F998" s="113"/>
      <c r="G998" s="113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 customHeight="1">
      <c r="A999" s="10"/>
      <c r="B999" s="10"/>
      <c r="C999" s="112"/>
      <c r="D999" s="113"/>
      <c r="E999" s="113"/>
      <c r="F999" s="113"/>
      <c r="G999" s="113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 customHeight="1">
      <c r="A1000" s="10"/>
      <c r="B1000" s="10"/>
      <c r="C1000" s="112"/>
      <c r="D1000" s="113"/>
      <c r="E1000" s="113"/>
      <c r="F1000" s="113"/>
      <c r="G1000" s="113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  <row r="1001" spans="1:26" ht="15.75" customHeight="1">
      <c r="A1001" s="10"/>
      <c r="B1001" s="10"/>
      <c r="C1001" s="112"/>
      <c r="D1001" s="113"/>
      <c r="E1001" s="113"/>
      <c r="F1001" s="113"/>
      <c r="G1001" s="113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</row>
    <row r="1002" spans="1:26" ht="15.75" customHeight="1">
      <c r="A1002" s="10"/>
      <c r="B1002" s="10"/>
      <c r="C1002" s="112"/>
      <c r="D1002" s="113"/>
      <c r="E1002" s="113"/>
      <c r="F1002" s="113"/>
      <c r="G1002" s="113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</row>
    <row r="1003" spans="1:26" ht="15.75" customHeight="1">
      <c r="A1003" s="10"/>
      <c r="B1003" s="10"/>
      <c r="C1003" s="112"/>
      <c r="D1003" s="113"/>
      <c r="E1003" s="113"/>
      <c r="F1003" s="113"/>
      <c r="G1003" s="113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</row>
    <row r="1004" spans="1:26" ht="15.75" customHeight="1">
      <c r="A1004" s="10"/>
      <c r="B1004" s="10"/>
      <c r="C1004" s="112"/>
      <c r="D1004" s="113"/>
      <c r="E1004" s="113"/>
      <c r="F1004" s="113"/>
      <c r="G1004" s="113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</row>
    <row r="1005" spans="1:26" ht="15.75" customHeight="1">
      <c r="A1005" s="10"/>
      <c r="B1005" s="10"/>
      <c r="C1005" s="112"/>
      <c r="D1005" s="113"/>
      <c r="E1005" s="113"/>
      <c r="F1005" s="113"/>
      <c r="G1005" s="113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</row>
    <row r="1006" spans="1:26" ht="15.75" customHeight="1">
      <c r="A1006" s="10"/>
      <c r="B1006" s="10"/>
      <c r="C1006" s="112"/>
      <c r="D1006" s="113"/>
      <c r="E1006" s="113"/>
      <c r="F1006" s="113"/>
      <c r="G1006" s="113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</row>
    <row r="1007" spans="1:26" ht="15.75" customHeight="1">
      <c r="A1007" s="10"/>
      <c r="B1007" s="10"/>
      <c r="C1007" s="112"/>
      <c r="D1007" s="113"/>
      <c r="E1007" s="113"/>
      <c r="F1007" s="113"/>
      <c r="G1007" s="113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</row>
    <row r="1008" spans="1:26" ht="15.75" customHeight="1">
      <c r="A1008" s="10"/>
      <c r="B1008" s="10"/>
      <c r="C1008" s="112"/>
      <c r="D1008" s="113"/>
      <c r="E1008" s="113"/>
      <c r="F1008" s="113"/>
      <c r="G1008" s="113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</row>
    <row r="1009" spans="1:26" ht="15.75" customHeight="1">
      <c r="A1009" s="10"/>
      <c r="B1009" s="10"/>
      <c r="C1009" s="112"/>
      <c r="D1009" s="113"/>
      <c r="E1009" s="113"/>
      <c r="F1009" s="113"/>
      <c r="G1009" s="113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</row>
    <row r="1010" spans="1:26" ht="15.75" customHeight="1">
      <c r="A1010" s="10"/>
      <c r="B1010" s="10"/>
      <c r="C1010" s="112"/>
      <c r="D1010" s="113"/>
      <c r="E1010" s="113"/>
      <c r="F1010" s="113"/>
      <c r="G1010" s="113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</row>
    <row r="1011" spans="1:26" ht="15.75" customHeight="1">
      <c r="A1011" s="10"/>
      <c r="B1011" s="10"/>
      <c r="C1011" s="112"/>
      <c r="D1011" s="113"/>
      <c r="E1011" s="113"/>
      <c r="F1011" s="113"/>
      <c r="G1011" s="113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</row>
    <row r="1012" spans="1:26" ht="15.75" customHeight="1">
      <c r="A1012" s="10"/>
      <c r="B1012" s="10"/>
      <c r="C1012" s="112"/>
      <c r="D1012" s="113"/>
      <c r="E1012" s="113"/>
      <c r="F1012" s="113"/>
      <c r="G1012" s="113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</row>
    <row r="1013" spans="1:26" ht="15.75" customHeight="1">
      <c r="A1013" s="10"/>
      <c r="B1013" s="10"/>
      <c r="C1013" s="112"/>
      <c r="D1013" s="113"/>
      <c r="E1013" s="113"/>
      <c r="F1013" s="113"/>
      <c r="G1013" s="113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</row>
    <row r="1014" spans="1:26" ht="15.75" customHeight="1">
      <c r="A1014" s="10"/>
      <c r="B1014" s="10"/>
      <c r="C1014" s="112"/>
      <c r="D1014" s="113"/>
      <c r="E1014" s="113"/>
      <c r="F1014" s="113"/>
      <c r="G1014" s="113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</row>
    <row r="1015" spans="1:26" ht="15.75" customHeight="1">
      <c r="A1015" s="10"/>
      <c r="B1015" s="10"/>
      <c r="C1015" s="112"/>
      <c r="D1015" s="113"/>
      <c r="E1015" s="113"/>
      <c r="F1015" s="113"/>
      <c r="G1015" s="113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</row>
    <row r="1016" spans="1:26" ht="15.75" customHeight="1">
      <c r="A1016" s="10"/>
      <c r="B1016" s="10"/>
      <c r="C1016" s="112"/>
      <c r="D1016" s="113"/>
      <c r="E1016" s="113"/>
      <c r="F1016" s="113"/>
      <c r="G1016" s="113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</row>
    <row r="1017" spans="1:26" ht="15.75" customHeight="1">
      <c r="A1017" s="10"/>
      <c r="B1017" s="10"/>
      <c r="C1017" s="112"/>
      <c r="D1017" s="113"/>
      <c r="E1017" s="113"/>
      <c r="F1017" s="113"/>
      <c r="G1017" s="113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</row>
    <row r="1018" spans="1:26" ht="15.75" customHeight="1">
      <c r="A1018" s="10"/>
      <c r="B1018" s="10"/>
      <c r="C1018" s="112"/>
      <c r="D1018" s="113"/>
      <c r="E1018" s="113"/>
      <c r="F1018" s="113"/>
      <c r="G1018" s="113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</row>
    <row r="1019" spans="1:26" ht="15.75" customHeight="1">
      <c r="A1019" s="10"/>
      <c r="B1019" s="10"/>
      <c r="C1019" s="112"/>
      <c r="D1019" s="113"/>
      <c r="E1019" s="113"/>
      <c r="F1019" s="113"/>
      <c r="G1019" s="113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</row>
    <row r="1020" spans="1:26" ht="15.75" customHeight="1">
      <c r="A1020" s="10"/>
      <c r="B1020" s="10"/>
      <c r="C1020" s="112"/>
      <c r="D1020" s="113"/>
      <c r="E1020" s="113"/>
      <c r="F1020" s="113"/>
      <c r="G1020" s="113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</row>
    <row r="1021" spans="1:26" ht="15.75" customHeight="1">
      <c r="A1021" s="10"/>
      <c r="B1021" s="10"/>
      <c r="C1021" s="112"/>
      <c r="D1021" s="113"/>
      <c r="E1021" s="113"/>
      <c r="F1021" s="113"/>
      <c r="G1021" s="113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</row>
    <row r="1022" spans="1:26" ht="15.75" customHeight="1">
      <c r="A1022" s="10"/>
      <c r="B1022" s="10"/>
      <c r="C1022" s="112"/>
      <c r="D1022" s="113"/>
      <c r="E1022" s="113"/>
      <c r="F1022" s="113"/>
      <c r="G1022" s="113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</row>
    <row r="1023" spans="1:26" ht="15.75" customHeight="1">
      <c r="A1023" s="10"/>
      <c r="B1023" s="10"/>
      <c r="C1023" s="112"/>
      <c r="D1023" s="113"/>
      <c r="E1023" s="113"/>
      <c r="F1023" s="113"/>
      <c r="G1023" s="113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</row>
    <row r="1024" spans="1:26" ht="15.75" customHeight="1">
      <c r="A1024" s="10"/>
      <c r="B1024" s="10"/>
      <c r="C1024" s="112"/>
      <c r="D1024" s="113"/>
      <c r="E1024" s="113"/>
      <c r="F1024" s="113"/>
      <c r="G1024" s="113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</row>
    <row r="1025" spans="1:26" ht="15.75" customHeight="1">
      <c r="A1025" s="10"/>
      <c r="B1025" s="10"/>
      <c r="C1025" s="112"/>
      <c r="D1025" s="113"/>
      <c r="E1025" s="113"/>
      <c r="F1025" s="113"/>
      <c r="G1025" s="113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</row>
    <row r="1026" spans="1:26" ht="15.75" customHeight="1">
      <c r="A1026" s="10"/>
      <c r="B1026" s="10"/>
      <c r="C1026" s="112"/>
      <c r="D1026" s="113"/>
      <c r="E1026" s="113"/>
      <c r="F1026" s="113"/>
      <c r="G1026" s="113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</row>
    <row r="1027" spans="1:26" ht="15.75" customHeight="1">
      <c r="A1027" s="10"/>
      <c r="B1027" s="10"/>
      <c r="C1027" s="112"/>
      <c r="D1027" s="113"/>
      <c r="E1027" s="113"/>
      <c r="F1027" s="113"/>
      <c r="G1027" s="113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</row>
    <row r="1028" spans="1:26" ht="15.75" customHeight="1">
      <c r="A1028" s="10"/>
      <c r="B1028" s="10"/>
      <c r="C1028" s="112"/>
      <c r="D1028" s="113"/>
      <c r="E1028" s="113"/>
      <c r="F1028" s="113"/>
      <c r="G1028" s="113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</row>
    <row r="1029" spans="1:26" ht="15.75" customHeight="1">
      <c r="A1029" s="10"/>
      <c r="B1029" s="10"/>
      <c r="C1029" s="112"/>
      <c r="D1029" s="113"/>
      <c r="E1029" s="113"/>
      <c r="F1029" s="113"/>
      <c r="G1029" s="113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</row>
    <row r="1030" spans="1:26" ht="15.75" customHeight="1">
      <c r="A1030" s="10"/>
      <c r="B1030" s="10"/>
      <c r="C1030" s="112"/>
      <c r="D1030" s="113"/>
      <c r="E1030" s="113"/>
      <c r="F1030" s="113"/>
      <c r="G1030" s="113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</row>
    <row r="1031" spans="1:26" ht="15.75" customHeight="1">
      <c r="A1031" s="10"/>
      <c r="B1031" s="10"/>
      <c r="C1031" s="112"/>
      <c r="D1031" s="113"/>
      <c r="E1031" s="113"/>
      <c r="F1031" s="113"/>
      <c r="G1031" s="113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</row>
    <row r="1032" spans="1:26" ht="15.75" customHeight="1">
      <c r="A1032" s="10"/>
      <c r="B1032" s="10"/>
      <c r="C1032" s="112"/>
      <c r="D1032" s="113"/>
      <c r="E1032" s="113"/>
      <c r="F1032" s="113"/>
      <c r="G1032" s="113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</row>
    <row r="1033" spans="1:26" ht="15.75" customHeight="1">
      <c r="A1033" s="10"/>
      <c r="B1033" s="10"/>
      <c r="C1033" s="112"/>
      <c r="D1033" s="113"/>
      <c r="E1033" s="113"/>
      <c r="F1033" s="113"/>
      <c r="G1033" s="113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</row>
    <row r="1034" spans="1:26" ht="15.75" customHeight="1">
      <c r="A1034" s="10"/>
      <c r="B1034" s="10"/>
      <c r="C1034" s="112"/>
      <c r="D1034" s="113"/>
      <c r="E1034" s="113"/>
      <c r="F1034" s="113"/>
      <c r="G1034" s="113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</row>
    <row r="1035" spans="1:26" ht="15.75" customHeight="1">
      <c r="A1035" s="10"/>
      <c r="B1035" s="10"/>
      <c r="C1035" s="112"/>
      <c r="D1035" s="113"/>
      <c r="E1035" s="113"/>
      <c r="F1035" s="113"/>
      <c r="G1035" s="113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</row>
    <row r="1036" spans="1:26" ht="15.75" customHeight="1">
      <c r="A1036" s="10"/>
      <c r="B1036" s="10"/>
      <c r="C1036" s="112"/>
      <c r="D1036" s="113"/>
      <c r="E1036" s="113"/>
      <c r="F1036" s="113"/>
      <c r="G1036" s="113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</row>
    <row r="1037" spans="1:26" ht="15.75" customHeight="1">
      <c r="A1037" s="10"/>
      <c r="B1037" s="10"/>
      <c r="C1037" s="112"/>
      <c r="D1037" s="113"/>
      <c r="E1037" s="113"/>
      <c r="F1037" s="113"/>
      <c r="G1037" s="113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</row>
    <row r="1038" spans="1:26" ht="15.75" customHeight="1">
      <c r="A1038" s="10"/>
      <c r="B1038" s="10"/>
      <c r="C1038" s="112"/>
      <c r="D1038" s="113"/>
      <c r="E1038" s="113"/>
      <c r="F1038" s="113"/>
      <c r="G1038" s="113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</row>
    <row r="1039" spans="1:26" ht="15.75" customHeight="1">
      <c r="A1039" s="10"/>
      <c r="B1039" s="10"/>
      <c r="C1039" s="112"/>
      <c r="D1039" s="113"/>
      <c r="E1039" s="113"/>
      <c r="F1039" s="113"/>
      <c r="G1039" s="113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</row>
    <row r="1040" spans="1:26" ht="15.75" customHeight="1">
      <c r="A1040" s="10"/>
      <c r="B1040" s="10"/>
      <c r="C1040" s="112"/>
      <c r="D1040" s="113"/>
      <c r="E1040" s="113"/>
      <c r="F1040" s="113"/>
      <c r="G1040" s="113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</row>
    <row r="1041" spans="1:26" ht="15.75" customHeight="1">
      <c r="A1041" s="10"/>
      <c r="B1041" s="10"/>
      <c r="C1041" s="112"/>
      <c r="D1041" s="113"/>
      <c r="E1041" s="113"/>
      <c r="F1041" s="113"/>
      <c r="G1041" s="113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</row>
    <row r="1042" spans="1:26" ht="15.75" customHeight="1">
      <c r="A1042" s="10"/>
      <c r="B1042" s="10"/>
      <c r="C1042" s="112"/>
      <c r="D1042" s="113"/>
      <c r="E1042" s="113"/>
      <c r="F1042" s="113"/>
      <c r="G1042" s="113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</row>
    <row r="1043" spans="1:26" ht="15.75" customHeight="1">
      <c r="A1043" s="10"/>
      <c r="B1043" s="10"/>
      <c r="C1043" s="112"/>
      <c r="D1043" s="113"/>
      <c r="E1043" s="113"/>
      <c r="F1043" s="113"/>
      <c r="G1043" s="113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</row>
    <row r="1044" spans="1:26" ht="15.75" customHeight="1">
      <c r="A1044" s="10"/>
      <c r="B1044" s="10"/>
      <c r="C1044" s="112"/>
      <c r="D1044" s="113"/>
      <c r="E1044" s="113"/>
      <c r="F1044" s="113"/>
      <c r="G1044" s="113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</row>
    <row r="1045" spans="1:26" ht="15.75" customHeight="1">
      <c r="A1045" s="10"/>
      <c r="B1045" s="10"/>
      <c r="C1045" s="112"/>
      <c r="D1045" s="113"/>
      <c r="E1045" s="113"/>
      <c r="F1045" s="113"/>
      <c r="G1045" s="113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</row>
    <row r="1046" spans="1:26" ht="15.75" customHeight="1">
      <c r="A1046" s="10"/>
      <c r="B1046" s="10"/>
      <c r="C1046" s="112"/>
      <c r="D1046" s="113"/>
      <c r="E1046" s="113"/>
      <c r="F1046" s="113"/>
      <c r="G1046" s="113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</row>
    <row r="1047" spans="1:26" ht="15.75" customHeight="1">
      <c r="A1047" s="10"/>
      <c r="B1047" s="10"/>
      <c r="C1047" s="112"/>
      <c r="D1047" s="113"/>
      <c r="E1047" s="113"/>
      <c r="F1047" s="113"/>
      <c r="G1047" s="113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</row>
    <row r="1048" spans="1:26" ht="15.75" customHeight="1">
      <c r="A1048" s="10"/>
      <c r="B1048" s="10"/>
      <c r="C1048" s="112"/>
      <c r="D1048" s="113"/>
      <c r="E1048" s="113"/>
      <c r="F1048" s="113"/>
      <c r="G1048" s="113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</row>
    <row r="1049" spans="1:26" ht="15.75" customHeight="1">
      <c r="A1049" s="10"/>
      <c r="B1049" s="10"/>
      <c r="C1049" s="112"/>
      <c r="D1049" s="113"/>
      <c r="E1049" s="113"/>
      <c r="F1049" s="113"/>
      <c r="G1049" s="113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</row>
    <row r="1050" spans="1:26" ht="15.75" customHeight="1">
      <c r="A1050" s="10"/>
      <c r="B1050" s="10"/>
      <c r="C1050" s="112"/>
      <c r="D1050" s="113"/>
      <c r="E1050" s="113"/>
      <c r="F1050" s="113"/>
      <c r="G1050" s="113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</row>
    <row r="1051" spans="1:26" ht="15.75" customHeight="1">
      <c r="A1051" s="10"/>
      <c r="B1051" s="10"/>
      <c r="C1051" s="112"/>
      <c r="D1051" s="113"/>
      <c r="E1051" s="113"/>
      <c r="F1051" s="113"/>
      <c r="G1051" s="113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</row>
    <row r="1052" spans="1:26" ht="15.75" customHeight="1">
      <c r="A1052" s="10"/>
      <c r="B1052" s="10"/>
      <c r="C1052" s="112"/>
      <c r="D1052" s="113"/>
      <c r="E1052" s="113"/>
      <c r="F1052" s="113"/>
      <c r="G1052" s="113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</row>
    <row r="1053" spans="1:26" ht="15.75" customHeight="1">
      <c r="A1053" s="10"/>
      <c r="B1053" s="10"/>
      <c r="C1053" s="112"/>
      <c r="D1053" s="113"/>
      <c r="E1053" s="113"/>
      <c r="F1053" s="113"/>
      <c r="G1053" s="113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</row>
    <row r="1054" spans="1:26" ht="15.75" customHeight="1">
      <c r="A1054" s="10"/>
      <c r="B1054" s="10"/>
      <c r="C1054" s="112"/>
      <c r="D1054" s="113"/>
      <c r="E1054" s="113"/>
      <c r="F1054" s="113"/>
      <c r="G1054" s="113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</row>
    <row r="1055" spans="1:26" ht="15.75" customHeight="1">
      <c r="A1055" s="10"/>
      <c r="B1055" s="10"/>
      <c r="C1055" s="112"/>
      <c r="D1055" s="113"/>
      <c r="E1055" s="113"/>
      <c r="F1055" s="113"/>
      <c r="G1055" s="113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</row>
    <row r="1056" spans="1:26" ht="15.75" customHeight="1">
      <c r="A1056" s="10"/>
      <c r="B1056" s="10"/>
      <c r="C1056" s="112"/>
      <c r="D1056" s="113"/>
      <c r="E1056" s="113"/>
      <c r="F1056" s="113"/>
      <c r="G1056" s="113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</row>
    <row r="1057" spans="1:26" ht="15.75" customHeight="1">
      <c r="A1057" s="10"/>
      <c r="B1057" s="10"/>
      <c r="C1057" s="112"/>
      <c r="D1057" s="113"/>
      <c r="E1057" s="113"/>
      <c r="F1057" s="113"/>
      <c r="G1057" s="113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</row>
    <row r="1058" spans="1:26" ht="15.75" customHeight="1">
      <c r="A1058" s="10"/>
      <c r="B1058" s="10"/>
      <c r="C1058" s="112"/>
      <c r="D1058" s="113"/>
      <c r="E1058" s="113"/>
      <c r="F1058" s="113"/>
      <c r="G1058" s="113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</row>
    <row r="1059" spans="1:26" ht="15.75" customHeight="1">
      <c r="A1059" s="10"/>
      <c r="B1059" s="10"/>
      <c r="C1059" s="112"/>
      <c r="D1059" s="113"/>
      <c r="E1059" s="113"/>
      <c r="F1059" s="113"/>
      <c r="G1059" s="113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</row>
    <row r="1060" spans="1:26" ht="15.75" customHeight="1">
      <c r="A1060" s="10"/>
      <c r="B1060" s="10"/>
      <c r="C1060" s="112"/>
      <c r="D1060" s="113"/>
      <c r="E1060" s="113"/>
      <c r="F1060" s="113"/>
      <c r="G1060" s="113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</row>
    <row r="1061" spans="1:26" ht="15.75" customHeight="1">
      <c r="A1061" s="10"/>
      <c r="B1061" s="10"/>
      <c r="C1061" s="112"/>
      <c r="D1061" s="113"/>
      <c r="E1061" s="113"/>
      <c r="F1061" s="113"/>
      <c r="G1061" s="113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</row>
    <row r="1062" spans="1:26" ht="15.75" customHeight="1">
      <c r="A1062" s="10"/>
      <c r="B1062" s="10"/>
      <c r="C1062" s="112"/>
      <c r="D1062" s="113"/>
      <c r="E1062" s="113"/>
      <c r="F1062" s="113"/>
      <c r="G1062" s="113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</row>
    <row r="1063" spans="1:26" ht="15.75" customHeight="1">
      <c r="A1063" s="10"/>
      <c r="B1063" s="10"/>
      <c r="C1063" s="112"/>
      <c r="D1063" s="113"/>
      <c r="E1063" s="113"/>
      <c r="F1063" s="113"/>
      <c r="G1063" s="113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</row>
    <row r="1064" spans="1:26" ht="15.75" customHeight="1">
      <c r="A1064" s="10"/>
      <c r="B1064" s="10"/>
      <c r="C1064" s="112"/>
      <c r="D1064" s="113"/>
      <c r="E1064" s="113"/>
      <c r="F1064" s="113"/>
      <c r="G1064" s="113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</row>
    <row r="1065" spans="1:26" ht="15.75" customHeight="1">
      <c r="A1065" s="10"/>
      <c r="B1065" s="10"/>
      <c r="C1065" s="112"/>
      <c r="D1065" s="113"/>
      <c r="E1065" s="113"/>
      <c r="F1065" s="113"/>
      <c r="G1065" s="113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</row>
    <row r="1066" spans="1:26" ht="15.75" customHeight="1">
      <c r="A1066" s="10"/>
      <c r="B1066" s="10"/>
      <c r="C1066" s="112"/>
      <c r="D1066" s="113"/>
      <c r="E1066" s="113"/>
      <c r="F1066" s="113"/>
      <c r="G1066" s="113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</row>
    <row r="1067" spans="1:26" ht="15.75" customHeight="1">
      <c r="A1067" s="10"/>
      <c r="B1067" s="10"/>
      <c r="C1067" s="112"/>
      <c r="D1067" s="113"/>
      <c r="E1067" s="113"/>
      <c r="F1067" s="113"/>
      <c r="G1067" s="113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</row>
    <row r="1068" spans="1:26" ht="15.75" customHeight="1">
      <c r="A1068" s="10"/>
      <c r="B1068" s="10"/>
      <c r="C1068" s="112"/>
      <c r="D1068" s="113"/>
      <c r="E1068" s="113"/>
      <c r="F1068" s="113"/>
      <c r="G1068" s="113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</row>
    <row r="1069" spans="1:26" ht="15.75" customHeight="1">
      <c r="A1069" s="10"/>
      <c r="B1069" s="10"/>
      <c r="C1069" s="112"/>
      <c r="D1069" s="113"/>
      <c r="E1069" s="113"/>
      <c r="F1069" s="113"/>
      <c r="G1069" s="113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</row>
    <row r="1070" spans="1:26" ht="15.75" customHeight="1">
      <c r="A1070" s="10"/>
      <c r="B1070" s="10"/>
      <c r="C1070" s="112"/>
      <c r="D1070" s="113"/>
      <c r="E1070" s="113"/>
      <c r="F1070" s="113"/>
      <c r="G1070" s="113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</row>
    <row r="1071" spans="1:26" ht="15.75" customHeight="1">
      <c r="A1071" s="10"/>
      <c r="B1071" s="10"/>
      <c r="C1071" s="112"/>
      <c r="D1071" s="113"/>
      <c r="E1071" s="113"/>
      <c r="F1071" s="113"/>
      <c r="G1071" s="113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</row>
    <row r="1072" spans="1:26" ht="15.75" customHeight="1">
      <c r="A1072" s="10"/>
      <c r="B1072" s="10"/>
      <c r="C1072" s="112"/>
      <c r="D1072" s="113"/>
      <c r="E1072" s="113"/>
      <c r="F1072" s="113"/>
      <c r="G1072" s="113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</row>
    <row r="1073" spans="1:26" ht="15.75" customHeight="1">
      <c r="A1073" s="10"/>
      <c r="B1073" s="10"/>
      <c r="C1073" s="112"/>
      <c r="D1073" s="113"/>
      <c r="E1073" s="113"/>
      <c r="F1073" s="113"/>
      <c r="G1073" s="113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</row>
    <row r="1074" spans="1:26" ht="15.75" customHeight="1">
      <c r="A1074" s="10"/>
      <c r="B1074" s="10"/>
      <c r="C1074" s="112"/>
      <c r="D1074" s="113"/>
      <c r="E1074" s="113"/>
      <c r="F1074" s="113"/>
      <c r="G1074" s="113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</row>
    <row r="1075" spans="1:26" ht="15.75" customHeight="1">
      <c r="A1075" s="10"/>
      <c r="B1075" s="10"/>
      <c r="C1075" s="112"/>
      <c r="D1075" s="113"/>
      <c r="E1075" s="113"/>
      <c r="F1075" s="113"/>
      <c r="G1075" s="113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</row>
    <row r="1076" spans="1:26" ht="15.75" customHeight="1">
      <c r="A1076" s="10"/>
      <c r="B1076" s="10"/>
      <c r="C1076" s="112"/>
      <c r="D1076" s="113"/>
      <c r="E1076" s="113"/>
      <c r="F1076" s="113"/>
      <c r="G1076" s="113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</row>
    <row r="1077" spans="1:26" ht="15.75" customHeight="1">
      <c r="A1077" s="10"/>
      <c r="B1077" s="10"/>
      <c r="C1077" s="112"/>
      <c r="D1077" s="113"/>
      <c r="E1077" s="113"/>
      <c r="F1077" s="113"/>
      <c r="G1077" s="113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</row>
    <row r="1078" spans="1:26" ht="15.75" customHeight="1">
      <c r="A1078" s="10"/>
      <c r="B1078" s="10"/>
      <c r="C1078" s="112"/>
      <c r="D1078" s="113"/>
      <c r="E1078" s="113"/>
      <c r="F1078" s="113"/>
      <c r="G1078" s="113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</row>
    <row r="1079" spans="1:26" ht="15.75" customHeight="1">
      <c r="A1079" s="10"/>
      <c r="B1079" s="10"/>
      <c r="C1079" s="112"/>
      <c r="D1079" s="113"/>
      <c r="E1079" s="113"/>
      <c r="F1079" s="113"/>
      <c r="G1079" s="113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</row>
    <row r="1080" spans="1:26" ht="15.75" customHeight="1">
      <c r="A1080" s="10"/>
      <c r="B1080" s="10"/>
      <c r="C1080" s="112"/>
      <c r="D1080" s="113"/>
      <c r="E1080" s="113"/>
      <c r="F1080" s="113"/>
      <c r="G1080" s="113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</row>
    <row r="1081" spans="1:26" ht="15.75" customHeight="1">
      <c r="A1081" s="10"/>
      <c r="B1081" s="10"/>
      <c r="C1081" s="112"/>
      <c r="D1081" s="113"/>
      <c r="E1081" s="113"/>
      <c r="F1081" s="113"/>
      <c r="G1081" s="113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</row>
    <row r="1082" spans="1:26" ht="15.75" customHeight="1">
      <c r="A1082" s="10"/>
      <c r="B1082" s="10"/>
      <c r="C1082" s="112"/>
      <c r="D1082" s="113"/>
      <c r="E1082" s="113"/>
      <c r="F1082" s="113"/>
      <c r="G1082" s="113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</row>
    <row r="1083" spans="1:26" ht="15.75" customHeight="1">
      <c r="A1083" s="10"/>
      <c r="B1083" s="10"/>
      <c r="C1083" s="112"/>
      <c r="D1083" s="113"/>
      <c r="E1083" s="113"/>
      <c r="F1083" s="113"/>
      <c r="G1083" s="113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</row>
    <row r="1084" spans="1:26" ht="15.75" customHeight="1">
      <c r="A1084" s="10"/>
      <c r="B1084" s="10"/>
      <c r="C1084" s="112"/>
      <c r="D1084" s="113"/>
      <c r="E1084" s="113"/>
      <c r="F1084" s="113"/>
      <c r="G1084" s="113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</row>
    <row r="1085" spans="1:26" ht="15.75" customHeight="1">
      <c r="A1085" s="10"/>
      <c r="B1085" s="10"/>
      <c r="C1085" s="112"/>
      <c r="D1085" s="113"/>
      <c r="E1085" s="113"/>
      <c r="F1085" s="113"/>
      <c r="G1085" s="113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</row>
    <row r="1086" spans="1:26" ht="15.75" customHeight="1">
      <c r="A1086" s="10"/>
      <c r="B1086" s="10"/>
      <c r="C1086" s="112"/>
      <c r="D1086" s="113"/>
      <c r="E1086" s="113"/>
      <c r="F1086" s="113"/>
      <c r="G1086" s="113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</row>
    <row r="1087" spans="1:26" ht="15.75" customHeight="1">
      <c r="A1087" s="10"/>
      <c r="B1087" s="10"/>
      <c r="C1087" s="112"/>
      <c r="D1087" s="113"/>
      <c r="E1087" s="113"/>
      <c r="F1087" s="113"/>
      <c r="G1087" s="113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</row>
    <row r="1088" spans="1:26" ht="15.75" customHeight="1">
      <c r="A1088" s="10"/>
      <c r="B1088" s="10"/>
      <c r="C1088" s="112"/>
      <c r="D1088" s="113"/>
      <c r="E1088" s="113"/>
      <c r="F1088" s="113"/>
      <c r="G1088" s="113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</row>
    <row r="1089" spans="1:26" ht="15.75" customHeight="1">
      <c r="A1089" s="10"/>
      <c r="B1089" s="10"/>
      <c r="C1089" s="112"/>
      <c r="D1089" s="113"/>
      <c r="E1089" s="113"/>
      <c r="F1089" s="113"/>
      <c r="G1089" s="113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</row>
    <row r="1090" spans="1:26" ht="15.75" customHeight="1">
      <c r="A1090" s="10"/>
      <c r="B1090" s="10"/>
      <c r="C1090" s="112"/>
      <c r="D1090" s="113"/>
      <c r="E1090" s="113"/>
      <c r="F1090" s="113"/>
      <c r="G1090" s="113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</row>
    <row r="1091" spans="1:26" ht="15.75" customHeight="1">
      <c r="A1091" s="10"/>
      <c r="B1091" s="10"/>
      <c r="C1091" s="112"/>
      <c r="D1091" s="113"/>
      <c r="E1091" s="113"/>
      <c r="F1091" s="113"/>
      <c r="G1091" s="113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</row>
    <row r="1092" spans="1:26" ht="15.75" customHeight="1">
      <c r="A1092" s="10"/>
      <c r="B1092" s="10"/>
      <c r="C1092" s="112"/>
      <c r="D1092" s="113"/>
      <c r="E1092" s="113"/>
      <c r="F1092" s="113"/>
      <c r="G1092" s="113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</row>
    <row r="1093" spans="1:26" ht="15.75" customHeight="1">
      <c r="A1093" s="10"/>
      <c r="B1093" s="10"/>
      <c r="C1093" s="112"/>
      <c r="D1093" s="113"/>
      <c r="E1093" s="113"/>
      <c r="F1093" s="113"/>
      <c r="G1093" s="113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</row>
    <row r="1094" spans="1:26" ht="15.75" customHeight="1">
      <c r="A1094" s="10"/>
      <c r="B1094" s="10"/>
      <c r="C1094" s="112"/>
      <c r="D1094" s="113"/>
      <c r="E1094" s="113"/>
      <c r="F1094" s="113"/>
      <c r="G1094" s="113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</row>
    <row r="1095" spans="1:26" ht="15.75" customHeight="1">
      <c r="A1095" s="10"/>
      <c r="B1095" s="10"/>
      <c r="C1095" s="112"/>
      <c r="D1095" s="113"/>
      <c r="E1095" s="113"/>
      <c r="F1095" s="113"/>
      <c r="G1095" s="113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</row>
    <row r="1096" spans="1:26" ht="15.75" customHeight="1">
      <c r="A1096" s="10"/>
      <c r="B1096" s="10"/>
      <c r="C1096" s="112"/>
      <c r="D1096" s="113"/>
      <c r="E1096" s="113"/>
      <c r="F1096" s="113"/>
      <c r="G1096" s="113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</row>
    <row r="1097" spans="1:26" ht="15.75" customHeight="1">
      <c r="A1097" s="10"/>
      <c r="B1097" s="10"/>
      <c r="C1097" s="112"/>
      <c r="D1097" s="113"/>
      <c r="E1097" s="113"/>
      <c r="F1097" s="113"/>
      <c r="G1097" s="113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</row>
    <row r="1098" spans="1:26" ht="15.75" customHeight="1">
      <c r="A1098" s="10"/>
      <c r="B1098" s="10"/>
      <c r="C1098" s="112"/>
      <c r="D1098" s="113"/>
      <c r="E1098" s="113"/>
      <c r="F1098" s="113"/>
      <c r="G1098" s="113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</row>
    <row r="1099" spans="1:26" ht="15.75" customHeight="1">
      <c r="A1099" s="10"/>
      <c r="B1099" s="10"/>
      <c r="C1099" s="112"/>
      <c r="D1099" s="113"/>
      <c r="E1099" s="113"/>
      <c r="F1099" s="113"/>
      <c r="G1099" s="113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</row>
    <row r="1100" spans="1:26" ht="15.75" customHeight="1">
      <c r="A1100" s="10"/>
      <c r="B1100" s="10"/>
      <c r="C1100" s="112"/>
      <c r="D1100" s="113"/>
      <c r="E1100" s="113"/>
      <c r="F1100" s="113"/>
      <c r="G1100" s="113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</row>
    <row r="1101" spans="1:26" ht="15.75" customHeight="1">
      <c r="A1101" s="10"/>
      <c r="B1101" s="10"/>
      <c r="C1101" s="112"/>
      <c r="D1101" s="113"/>
      <c r="E1101" s="113"/>
      <c r="F1101" s="113"/>
      <c r="G1101" s="113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</row>
    <row r="1102" spans="1:26" ht="15.75" customHeight="1">
      <c r="A1102" s="10"/>
      <c r="B1102" s="10"/>
      <c r="C1102" s="112"/>
      <c r="D1102" s="113"/>
      <c r="E1102" s="113"/>
      <c r="F1102" s="113"/>
      <c r="G1102" s="113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</row>
    <row r="1103" spans="1:26" ht="15.75" customHeight="1">
      <c r="A1103" s="10"/>
      <c r="B1103" s="10"/>
      <c r="C1103" s="112"/>
      <c r="D1103" s="113"/>
      <c r="E1103" s="113"/>
      <c r="F1103" s="113"/>
      <c r="G1103" s="113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</row>
    <row r="1104" spans="1:26" ht="15.75" customHeight="1">
      <c r="A1104" s="10"/>
      <c r="B1104" s="10"/>
      <c r="C1104" s="112"/>
      <c r="D1104" s="113"/>
      <c r="E1104" s="113"/>
      <c r="F1104" s="113"/>
      <c r="G1104" s="113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</row>
    <row r="1105" spans="1:26" ht="15.75" customHeight="1">
      <c r="A1105" s="10"/>
      <c r="B1105" s="10"/>
      <c r="C1105" s="112"/>
      <c r="D1105" s="113"/>
      <c r="E1105" s="113"/>
      <c r="F1105" s="113"/>
      <c r="G1105" s="113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</row>
    <row r="1106" spans="1:26" ht="15.75" customHeight="1">
      <c r="A1106" s="10"/>
      <c r="B1106" s="10"/>
      <c r="C1106" s="112"/>
      <c r="D1106" s="113"/>
      <c r="E1106" s="113"/>
      <c r="F1106" s="113"/>
      <c r="G1106" s="113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</row>
    <row r="1107" spans="1:26" ht="15.75" customHeight="1">
      <c r="A1107" s="10"/>
      <c r="B1107" s="10"/>
      <c r="C1107" s="112"/>
      <c r="D1107" s="113"/>
      <c r="E1107" s="113"/>
      <c r="F1107" s="113"/>
      <c r="G1107" s="113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</row>
    <row r="1108" spans="1:26" ht="15.75" customHeight="1">
      <c r="A1108" s="10"/>
      <c r="B1108" s="10"/>
      <c r="C1108" s="112"/>
      <c r="D1108" s="113"/>
      <c r="E1108" s="113"/>
      <c r="F1108" s="113"/>
      <c r="G1108" s="113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</row>
    <row r="1109" spans="1:26" ht="15.75" customHeight="1">
      <c r="A1109" s="10"/>
      <c r="B1109" s="10"/>
      <c r="C1109" s="112"/>
      <c r="D1109" s="113"/>
      <c r="E1109" s="113"/>
      <c r="F1109" s="113"/>
      <c r="G1109" s="113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</row>
    <row r="1110" spans="1:26" ht="15.75" customHeight="1">
      <c r="A1110" s="10"/>
      <c r="B1110" s="10"/>
      <c r="C1110" s="112"/>
      <c r="D1110" s="113"/>
      <c r="E1110" s="113"/>
      <c r="F1110" s="113"/>
      <c r="G1110" s="113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</row>
    <row r="1111" spans="1:26" ht="15.75" customHeight="1">
      <c r="A1111" s="10"/>
      <c r="B1111" s="10"/>
      <c r="C1111" s="112"/>
      <c r="D1111" s="113"/>
      <c r="E1111" s="113"/>
      <c r="F1111" s="113"/>
      <c r="G1111" s="113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</row>
    <row r="1112" spans="1:26" ht="15.75" customHeight="1">
      <c r="A1112" s="10"/>
      <c r="B1112" s="10"/>
      <c r="C1112" s="112"/>
      <c r="D1112" s="113"/>
      <c r="E1112" s="113"/>
      <c r="F1112" s="113"/>
      <c r="G1112" s="113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</row>
    <row r="1113" spans="1:26" ht="15.75" customHeight="1">
      <c r="A1113" s="10"/>
      <c r="B1113" s="10"/>
      <c r="C1113" s="112"/>
      <c r="D1113" s="113"/>
      <c r="E1113" s="113"/>
      <c r="F1113" s="113"/>
      <c r="G1113" s="113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</row>
    <row r="1114" spans="1:26" ht="15.75" customHeight="1">
      <c r="A1114" s="10"/>
      <c r="B1114" s="10"/>
      <c r="C1114" s="112"/>
      <c r="D1114" s="113"/>
      <c r="E1114" s="113"/>
      <c r="F1114" s="113"/>
      <c r="G1114" s="113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</row>
    <row r="1115" spans="1:26" ht="15.75" customHeight="1">
      <c r="A1115" s="10"/>
      <c r="B1115" s="10"/>
      <c r="C1115" s="112"/>
      <c r="D1115" s="113"/>
      <c r="E1115" s="113"/>
      <c r="F1115" s="113"/>
      <c r="G1115" s="113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</row>
    <row r="1116" spans="1:26" ht="15.75" customHeight="1">
      <c r="A1116" s="10"/>
      <c r="B1116" s="10"/>
      <c r="C1116" s="112"/>
      <c r="D1116" s="113"/>
      <c r="E1116" s="113"/>
      <c r="F1116" s="113"/>
      <c r="G1116" s="113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</row>
    <row r="1117" spans="1:26" ht="15.75" customHeight="1">
      <c r="A1117" s="10"/>
      <c r="B1117" s="10"/>
      <c r="C1117" s="112"/>
      <c r="D1117" s="113"/>
      <c r="E1117" s="113"/>
      <c r="F1117" s="113"/>
      <c r="G1117" s="113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</row>
    <row r="1118" spans="1:26" ht="15.75" customHeight="1">
      <c r="A1118" s="10"/>
      <c r="B1118" s="10"/>
      <c r="C1118" s="112"/>
      <c r="D1118" s="113"/>
      <c r="E1118" s="113"/>
      <c r="F1118" s="113"/>
      <c r="G1118" s="113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</row>
    <row r="1119" spans="1:26" ht="15.75" customHeight="1">
      <c r="A1119" s="10"/>
      <c r="B1119" s="10"/>
      <c r="C1119" s="112"/>
      <c r="D1119" s="113"/>
      <c r="E1119" s="113"/>
      <c r="F1119" s="113"/>
      <c r="G1119" s="113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</row>
    <row r="1120" spans="1:26" ht="15.75" customHeight="1">
      <c r="A1120" s="10"/>
      <c r="B1120" s="10"/>
      <c r="C1120" s="112"/>
      <c r="D1120" s="113"/>
      <c r="E1120" s="113"/>
      <c r="F1120" s="113"/>
      <c r="G1120" s="113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</row>
    <row r="1121" spans="1:26" ht="15.75" customHeight="1">
      <c r="A1121" s="10"/>
      <c r="B1121" s="10"/>
      <c r="C1121" s="112"/>
      <c r="D1121" s="113"/>
      <c r="E1121" s="113"/>
      <c r="F1121" s="113"/>
      <c r="G1121" s="113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</row>
    <row r="1122" spans="1:26" ht="15.75" customHeight="1">
      <c r="A1122" s="10"/>
      <c r="B1122" s="10"/>
      <c r="C1122" s="112"/>
      <c r="D1122" s="113"/>
      <c r="E1122" s="113"/>
      <c r="F1122" s="113"/>
      <c r="G1122" s="113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</row>
    <row r="1123" spans="1:26" ht="15.75" customHeight="1">
      <c r="A1123" s="10"/>
      <c r="B1123" s="10"/>
      <c r="C1123" s="112"/>
      <c r="D1123" s="113"/>
      <c r="E1123" s="113"/>
      <c r="F1123" s="113"/>
      <c r="G1123" s="113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</row>
    <row r="1124" spans="1:26" ht="15.75" customHeight="1">
      <c r="A1124" s="10"/>
      <c r="B1124" s="10"/>
      <c r="C1124" s="112"/>
      <c r="D1124" s="113"/>
      <c r="E1124" s="113"/>
      <c r="F1124" s="113"/>
      <c r="G1124" s="113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</row>
    <row r="1125" spans="1:26" ht="15.75" customHeight="1">
      <c r="A1125" s="10"/>
      <c r="B1125" s="10"/>
      <c r="C1125" s="112"/>
      <c r="D1125" s="113"/>
      <c r="E1125" s="113"/>
      <c r="F1125" s="113"/>
      <c r="G1125" s="113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</row>
    <row r="1126" spans="1:26" ht="15.75" customHeight="1">
      <c r="A1126" s="10"/>
      <c r="B1126" s="10"/>
      <c r="C1126" s="112"/>
      <c r="D1126" s="113"/>
      <c r="E1126" s="113"/>
      <c r="F1126" s="113"/>
      <c r="G1126" s="113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</row>
    <row r="1127" spans="1:26" ht="15.75" customHeight="1">
      <c r="A1127" s="10"/>
      <c r="B1127" s="10"/>
      <c r="C1127" s="112"/>
      <c r="D1127" s="113"/>
      <c r="E1127" s="113"/>
      <c r="F1127" s="113"/>
      <c r="G1127" s="113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</row>
    <row r="1128" spans="1:26" ht="15.75" customHeight="1">
      <c r="A1128" s="10"/>
      <c r="B1128" s="10"/>
      <c r="C1128" s="112"/>
      <c r="D1128" s="113"/>
      <c r="E1128" s="113"/>
      <c r="F1128" s="113"/>
      <c r="G1128" s="113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</row>
    <row r="1129" spans="1:26" ht="15.75" customHeight="1">
      <c r="A1129" s="10"/>
      <c r="B1129" s="10"/>
      <c r="C1129" s="112"/>
      <c r="D1129" s="113"/>
      <c r="E1129" s="113"/>
      <c r="F1129" s="113"/>
      <c r="G1129" s="113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</row>
    <row r="1130" spans="1:26" ht="15.75" customHeight="1">
      <c r="A1130" s="10"/>
      <c r="B1130" s="10"/>
      <c r="C1130" s="112"/>
      <c r="D1130" s="113"/>
      <c r="E1130" s="113"/>
      <c r="F1130" s="113"/>
      <c r="G1130" s="113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</row>
    <row r="1131" spans="1:26" ht="15.75" customHeight="1">
      <c r="A1131" s="10"/>
      <c r="B1131" s="10"/>
      <c r="C1131" s="112"/>
      <c r="D1131" s="113"/>
      <c r="E1131" s="113"/>
      <c r="F1131" s="113"/>
      <c r="G1131" s="113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</row>
    <row r="1132" spans="1:26" ht="15.75" customHeight="1">
      <c r="A1132" s="10"/>
      <c r="B1132" s="10"/>
      <c r="C1132" s="112"/>
      <c r="D1132" s="113"/>
      <c r="E1132" s="113"/>
      <c r="F1132" s="113"/>
      <c r="G1132" s="113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</row>
    <row r="1133" spans="1:26" ht="15.75" customHeight="1">
      <c r="A1133" s="10"/>
      <c r="B1133" s="10"/>
      <c r="C1133" s="112"/>
      <c r="D1133" s="113"/>
      <c r="E1133" s="113"/>
      <c r="F1133" s="113"/>
      <c r="G1133" s="113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</row>
    <row r="1134" spans="1:26" ht="15.75" customHeight="1">
      <c r="A1134" s="10"/>
      <c r="B1134" s="10"/>
      <c r="C1134" s="112"/>
      <c r="D1134" s="113"/>
      <c r="E1134" s="113"/>
      <c r="F1134" s="113"/>
      <c r="G1134" s="113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</row>
    <row r="1135" spans="1:26" ht="15.75" customHeight="1">
      <c r="A1135" s="10"/>
      <c r="B1135" s="10"/>
      <c r="C1135" s="112"/>
      <c r="D1135" s="113"/>
      <c r="E1135" s="113"/>
      <c r="F1135" s="113"/>
      <c r="G1135" s="113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</row>
    <row r="1136" spans="1:26" ht="15.75" customHeight="1">
      <c r="A1136" s="10"/>
      <c r="B1136" s="10"/>
      <c r="C1136" s="112"/>
      <c r="D1136" s="113"/>
      <c r="E1136" s="113"/>
      <c r="F1136" s="113"/>
      <c r="G1136" s="113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</row>
    <row r="1137" spans="1:26" ht="15.75" customHeight="1">
      <c r="A1137" s="10"/>
      <c r="B1137" s="10"/>
      <c r="C1137" s="112"/>
      <c r="D1137" s="113"/>
      <c r="E1137" s="113"/>
      <c r="F1137" s="113"/>
      <c r="G1137" s="113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</row>
  </sheetData>
  <mergeCells count="251">
    <mergeCell ref="D202:F202"/>
    <mergeCell ref="C203:G203"/>
    <mergeCell ref="D185:F185"/>
    <mergeCell ref="D186:F186"/>
    <mergeCell ref="D187:F187"/>
    <mergeCell ref="C191:H191"/>
    <mergeCell ref="D192:H192"/>
    <mergeCell ref="D193:H193"/>
    <mergeCell ref="D194:H194"/>
    <mergeCell ref="D195:H195"/>
    <mergeCell ref="C196:H196"/>
    <mergeCell ref="D72:F72"/>
    <mergeCell ref="D73:F73"/>
    <mergeCell ref="D74:F74"/>
    <mergeCell ref="C75:G75"/>
    <mergeCell ref="D197:F197"/>
    <mergeCell ref="D198:F198"/>
    <mergeCell ref="D199:F199"/>
    <mergeCell ref="D200:F200"/>
    <mergeCell ref="D201:F201"/>
    <mergeCell ref="C177:H177"/>
    <mergeCell ref="D178:H178"/>
    <mergeCell ref="D179:H179"/>
    <mergeCell ref="D180:H180"/>
    <mergeCell ref="D181:H181"/>
    <mergeCell ref="C182:H182"/>
    <mergeCell ref="D183:F183"/>
    <mergeCell ref="D184:F184"/>
    <mergeCell ref="D188:F188"/>
    <mergeCell ref="D149:H149"/>
    <mergeCell ref="D150:H150"/>
    <mergeCell ref="D151:H151"/>
    <mergeCell ref="D152:H152"/>
    <mergeCell ref="C153:H153"/>
    <mergeCell ref="D154:F154"/>
    <mergeCell ref="D265:H265"/>
    <mergeCell ref="C266:H266"/>
    <mergeCell ref="D267:F267"/>
    <mergeCell ref="D268:F268"/>
    <mergeCell ref="D272:F272"/>
    <mergeCell ref="C273:G273"/>
    <mergeCell ref="C47:G47"/>
    <mergeCell ref="D56:F56"/>
    <mergeCell ref="C61:G61"/>
    <mergeCell ref="D57:F57"/>
    <mergeCell ref="D58:F58"/>
    <mergeCell ref="D59:F59"/>
    <mergeCell ref="C77:H77"/>
    <mergeCell ref="D78:H78"/>
    <mergeCell ref="D79:H79"/>
    <mergeCell ref="C63:H63"/>
    <mergeCell ref="D64:H64"/>
    <mergeCell ref="D65:H65"/>
    <mergeCell ref="D66:H66"/>
    <mergeCell ref="D67:H67"/>
    <mergeCell ref="C68:H68"/>
    <mergeCell ref="D69:F69"/>
    <mergeCell ref="D70:F70"/>
    <mergeCell ref="D71:F71"/>
    <mergeCell ref="D155:F155"/>
    <mergeCell ref="D159:F159"/>
    <mergeCell ref="C160:G160"/>
    <mergeCell ref="D156:F156"/>
    <mergeCell ref="D157:F157"/>
    <mergeCell ref="D158:F158"/>
    <mergeCell ref="D137:H137"/>
    <mergeCell ref="D138:H138"/>
    <mergeCell ref="C139:H139"/>
    <mergeCell ref="D140:F140"/>
    <mergeCell ref="D141:F141"/>
    <mergeCell ref="D145:F145"/>
    <mergeCell ref="C146:G146"/>
    <mergeCell ref="C148:H148"/>
    <mergeCell ref="D142:F142"/>
    <mergeCell ref="D143:F143"/>
    <mergeCell ref="D144:F144"/>
    <mergeCell ref="C110:H110"/>
    <mergeCell ref="D111:F111"/>
    <mergeCell ref="D112:F112"/>
    <mergeCell ref="D116:F116"/>
    <mergeCell ref="C189:G189"/>
    <mergeCell ref="C261:H261"/>
    <mergeCell ref="D262:H262"/>
    <mergeCell ref="D263:H263"/>
    <mergeCell ref="D264:H264"/>
    <mergeCell ref="C117:G117"/>
    <mergeCell ref="C118:F118"/>
    <mergeCell ref="G118:H118"/>
    <mergeCell ref="C120:H120"/>
    <mergeCell ref="D121:H121"/>
    <mergeCell ref="D122:H122"/>
    <mergeCell ref="D123:H123"/>
    <mergeCell ref="D124:H124"/>
    <mergeCell ref="C125:H125"/>
    <mergeCell ref="D126:F126"/>
    <mergeCell ref="D127:F127"/>
    <mergeCell ref="C132:G132"/>
    <mergeCell ref="C134:H134"/>
    <mergeCell ref="D135:H135"/>
    <mergeCell ref="D136:H136"/>
    <mergeCell ref="D97:F97"/>
    <mergeCell ref="D98:F98"/>
    <mergeCell ref="D102:F102"/>
    <mergeCell ref="C103:G103"/>
    <mergeCell ref="C105:H105"/>
    <mergeCell ref="D106:H106"/>
    <mergeCell ref="D107:H107"/>
    <mergeCell ref="D108:H108"/>
    <mergeCell ref="D109:H109"/>
    <mergeCell ref="D99:F99"/>
    <mergeCell ref="D100:F100"/>
    <mergeCell ref="D101:F101"/>
    <mergeCell ref="D113:F113"/>
    <mergeCell ref="D114:F114"/>
    <mergeCell ref="D115:F115"/>
    <mergeCell ref="D128:F128"/>
    <mergeCell ref="D129:F129"/>
    <mergeCell ref="D130:F130"/>
    <mergeCell ref="D131:F131"/>
    <mergeCell ref="C54:H54"/>
    <mergeCell ref="D55:F55"/>
    <mergeCell ref="D60:F60"/>
    <mergeCell ref="C91:H91"/>
    <mergeCell ref="D92:H92"/>
    <mergeCell ref="D93:H93"/>
    <mergeCell ref="D94:H94"/>
    <mergeCell ref="D95:H95"/>
    <mergeCell ref="C96:H96"/>
    <mergeCell ref="D80:H80"/>
    <mergeCell ref="D81:H81"/>
    <mergeCell ref="C82:H82"/>
    <mergeCell ref="D83:F83"/>
    <mergeCell ref="D84:F84"/>
    <mergeCell ref="D88:F88"/>
    <mergeCell ref="C89:G89"/>
    <mergeCell ref="D85:F85"/>
    <mergeCell ref="D86:F86"/>
    <mergeCell ref="D87:F87"/>
    <mergeCell ref="D26:F26"/>
    <mergeCell ref="D27:F27"/>
    <mergeCell ref="D31:F31"/>
    <mergeCell ref="C32:G32"/>
    <mergeCell ref="C49:H49"/>
    <mergeCell ref="D50:H50"/>
    <mergeCell ref="D51:H51"/>
    <mergeCell ref="D52:H52"/>
    <mergeCell ref="D53:H53"/>
    <mergeCell ref="D28:F28"/>
    <mergeCell ref="D29:F29"/>
    <mergeCell ref="D30:F30"/>
    <mergeCell ref="C35:H35"/>
    <mergeCell ref="D36:H36"/>
    <mergeCell ref="D37:H37"/>
    <mergeCell ref="D38:H38"/>
    <mergeCell ref="D39:H39"/>
    <mergeCell ref="C40:H40"/>
    <mergeCell ref="D41:F41"/>
    <mergeCell ref="D42:F42"/>
    <mergeCell ref="D43:F43"/>
    <mergeCell ref="D44:F44"/>
    <mergeCell ref="D45:F45"/>
    <mergeCell ref="D46:F46"/>
    <mergeCell ref="D13:F13"/>
    <mergeCell ref="D17:F17"/>
    <mergeCell ref="C18:G18"/>
    <mergeCell ref="C20:H20"/>
    <mergeCell ref="D21:H21"/>
    <mergeCell ref="D22:H22"/>
    <mergeCell ref="D23:H23"/>
    <mergeCell ref="D24:H24"/>
    <mergeCell ref="C25:H25"/>
    <mergeCell ref="D14:F14"/>
    <mergeCell ref="D15:F15"/>
    <mergeCell ref="D16:F16"/>
    <mergeCell ref="C3:H3"/>
    <mergeCell ref="C5:H5"/>
    <mergeCell ref="C6:H6"/>
    <mergeCell ref="D7:H7"/>
    <mergeCell ref="D8:H8"/>
    <mergeCell ref="D9:H9"/>
    <mergeCell ref="D10:H10"/>
    <mergeCell ref="C11:H11"/>
    <mergeCell ref="D12:F12"/>
    <mergeCell ref="C205:H205"/>
    <mergeCell ref="D206:H206"/>
    <mergeCell ref="D207:H207"/>
    <mergeCell ref="D208:H208"/>
    <mergeCell ref="D209:H209"/>
    <mergeCell ref="C210:H210"/>
    <mergeCell ref="D211:F211"/>
    <mergeCell ref="D212:F212"/>
    <mergeCell ref="D213:F213"/>
    <mergeCell ref="D248:H248"/>
    <mergeCell ref="D249:H249"/>
    <mergeCell ref="D250:H250"/>
    <mergeCell ref="D251:H251"/>
    <mergeCell ref="C219:H219"/>
    <mergeCell ref="D220:H220"/>
    <mergeCell ref="D221:H221"/>
    <mergeCell ref="D222:H222"/>
    <mergeCell ref="D223:H223"/>
    <mergeCell ref="C224:H224"/>
    <mergeCell ref="D225:F225"/>
    <mergeCell ref="D226:F226"/>
    <mergeCell ref="D227:F227"/>
    <mergeCell ref="D228:F228"/>
    <mergeCell ref="D229:F229"/>
    <mergeCell ref="D230:F230"/>
    <mergeCell ref="C231:G231"/>
    <mergeCell ref="D242:F242"/>
    <mergeCell ref="D243:F243"/>
    <mergeCell ref="D244:F244"/>
    <mergeCell ref="C245:G245"/>
    <mergeCell ref="D214:F214"/>
    <mergeCell ref="D215:F215"/>
    <mergeCell ref="D216:F216"/>
    <mergeCell ref="C217:G217"/>
    <mergeCell ref="C247:H247"/>
    <mergeCell ref="C233:H233"/>
    <mergeCell ref="D234:H234"/>
    <mergeCell ref="D235:H235"/>
    <mergeCell ref="D236:H236"/>
    <mergeCell ref="D237:H237"/>
    <mergeCell ref="C238:H238"/>
    <mergeCell ref="D239:F239"/>
    <mergeCell ref="D240:F240"/>
    <mergeCell ref="D241:F241"/>
    <mergeCell ref="D172:F172"/>
    <mergeCell ref="D173:F173"/>
    <mergeCell ref="D174:F174"/>
    <mergeCell ref="C175:G175"/>
    <mergeCell ref="D269:F269"/>
    <mergeCell ref="D270:F270"/>
    <mergeCell ref="D271:F271"/>
    <mergeCell ref="C163:H163"/>
    <mergeCell ref="D164:H164"/>
    <mergeCell ref="D165:H165"/>
    <mergeCell ref="D166:H166"/>
    <mergeCell ref="D167:H167"/>
    <mergeCell ref="C168:H168"/>
    <mergeCell ref="D169:F169"/>
    <mergeCell ref="D170:F170"/>
    <mergeCell ref="D171:F171"/>
    <mergeCell ref="C252:H252"/>
    <mergeCell ref="D253:F253"/>
    <mergeCell ref="D254:F254"/>
    <mergeCell ref="D255:F255"/>
    <mergeCell ref="D256:F256"/>
    <mergeCell ref="D257:F257"/>
    <mergeCell ref="D258:F258"/>
    <mergeCell ref="C259:G259"/>
  </mergeCells>
  <phoneticPr fontId="58" type="noConversion"/>
  <printOptions horizontalCentered="1"/>
  <pageMargins left="0.51181102362204722" right="0.51181102362204722" top="0.55118110236220474" bottom="0.55118110236220474" header="0" footer="0"/>
  <pageSetup scale="64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00B0F0"/>
    <pageSetUpPr fitToPage="1"/>
  </sheetPr>
  <dimension ref="A1:R1104"/>
  <sheetViews>
    <sheetView workbookViewId="0"/>
  </sheetViews>
  <sheetFormatPr baseColWidth="10" defaultColWidth="14.42578125" defaultRowHeight="15" customHeight="1"/>
  <cols>
    <col min="1" max="1" width="2.42578125" customWidth="1"/>
    <col min="2" max="2" width="2.140625" customWidth="1"/>
    <col min="3" max="3" width="7" customWidth="1"/>
    <col min="4" max="4" width="46.85546875" customWidth="1"/>
    <col min="5" max="5" width="4.85546875" customWidth="1"/>
    <col min="6" max="6" width="23.28515625" customWidth="1"/>
    <col min="7" max="7" width="21.7109375" customWidth="1"/>
    <col min="8" max="8" width="15.140625" bestFit="1" customWidth="1"/>
    <col min="9" max="18" width="11.42578125" customWidth="1"/>
  </cols>
  <sheetData>
    <row r="1" spans="1:18">
      <c r="A1" s="1"/>
      <c r="B1" s="1"/>
      <c r="C1" s="21"/>
      <c r="D1" s="1"/>
      <c r="E1" s="21"/>
      <c r="F1" s="135"/>
      <c r="G1" s="135"/>
      <c r="H1" s="20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1"/>
      <c r="B2" s="1"/>
      <c r="C2" s="21"/>
      <c r="D2" s="1"/>
      <c r="E2" s="21"/>
      <c r="F2" s="135"/>
      <c r="G2" s="135"/>
      <c r="H2" s="20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56.1" customHeight="1">
      <c r="A3" s="1"/>
      <c r="B3" s="1"/>
      <c r="C3" s="1118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" s="1098"/>
      <c r="E3" s="1098"/>
      <c r="F3" s="1098"/>
      <c r="G3" s="1098"/>
      <c r="H3" s="1119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" customHeight="1">
      <c r="A4" s="1"/>
      <c r="B4" s="1"/>
      <c r="C4" s="136"/>
      <c r="D4" s="137"/>
      <c r="E4" s="138"/>
      <c r="F4" s="137"/>
      <c r="G4" s="137"/>
      <c r="H4" s="137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25.5" customHeight="1">
      <c r="A5" s="1"/>
      <c r="B5" s="1"/>
      <c r="C5" s="1120" t="s">
        <v>140</v>
      </c>
      <c r="D5" s="1025"/>
      <c r="E5" s="1025"/>
      <c r="F5" s="1025"/>
      <c r="G5" s="1025"/>
      <c r="H5" s="1026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54" customHeight="1">
      <c r="A6" s="1"/>
      <c r="B6" s="1"/>
      <c r="C6" s="139" t="s">
        <v>141</v>
      </c>
      <c r="D6" s="140" t="s">
        <v>142</v>
      </c>
      <c r="E6" s="139" t="s">
        <v>3</v>
      </c>
      <c r="F6" s="141" t="s">
        <v>331</v>
      </c>
      <c r="G6" s="141" t="s">
        <v>330</v>
      </c>
      <c r="H6" s="141" t="s">
        <v>143</v>
      </c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>
      <c r="A7" s="1"/>
      <c r="B7" s="1"/>
      <c r="C7" s="142">
        <v>1</v>
      </c>
      <c r="D7" s="143" t="s">
        <v>389</v>
      </c>
      <c r="E7" s="351" t="s">
        <v>87</v>
      </c>
      <c r="F7" s="144">
        <v>8100</v>
      </c>
      <c r="G7" s="144">
        <v>7900</v>
      </c>
      <c r="H7" s="350">
        <f t="shared" ref="H7:H56" si="0">+AVERAGE(F7:G7)</f>
        <v>8000</v>
      </c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>
      <c r="A8" s="1"/>
      <c r="B8" s="1"/>
      <c r="C8" s="142">
        <v>2</v>
      </c>
      <c r="D8" s="143" t="s">
        <v>390</v>
      </c>
      <c r="E8" s="351" t="s">
        <v>87</v>
      </c>
      <c r="F8" s="144">
        <v>7800</v>
      </c>
      <c r="G8" s="144">
        <v>8400</v>
      </c>
      <c r="H8" s="350">
        <f t="shared" si="0"/>
        <v>8100</v>
      </c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>
      <c r="A9" s="1"/>
      <c r="B9" s="1"/>
      <c r="C9" s="142">
        <v>3</v>
      </c>
      <c r="D9" s="143" t="s">
        <v>391</v>
      </c>
      <c r="E9" s="351" t="s">
        <v>87</v>
      </c>
      <c r="F9" s="144">
        <v>26300</v>
      </c>
      <c r="G9" s="144">
        <v>25000</v>
      </c>
      <c r="H9" s="350">
        <f t="shared" si="0"/>
        <v>25650</v>
      </c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>
      <c r="A10" s="1"/>
      <c r="B10" s="1"/>
      <c r="C10" s="142">
        <v>4</v>
      </c>
      <c r="D10" s="143" t="s">
        <v>392</v>
      </c>
      <c r="E10" s="351" t="s">
        <v>87</v>
      </c>
      <c r="F10" s="144">
        <v>6500</v>
      </c>
      <c r="G10" s="144">
        <v>5200</v>
      </c>
      <c r="H10" s="350">
        <f t="shared" si="0"/>
        <v>5850</v>
      </c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>
      <c r="A11" s="1"/>
      <c r="B11" s="1"/>
      <c r="C11" s="142">
        <v>5</v>
      </c>
      <c r="D11" s="143" t="s">
        <v>393</v>
      </c>
      <c r="E11" s="351" t="s">
        <v>87</v>
      </c>
      <c r="F11" s="144">
        <v>3220</v>
      </c>
      <c r="G11" s="144">
        <v>4100</v>
      </c>
      <c r="H11" s="350">
        <f t="shared" si="0"/>
        <v>3660</v>
      </c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1"/>
      <c r="B12" s="1"/>
      <c r="C12" s="142">
        <v>6</v>
      </c>
      <c r="D12" s="143" t="s">
        <v>348</v>
      </c>
      <c r="E12" s="351" t="s">
        <v>139</v>
      </c>
      <c r="F12" s="144">
        <v>5800</v>
      </c>
      <c r="G12" s="144">
        <v>6100</v>
      </c>
      <c r="H12" s="350">
        <f t="shared" si="0"/>
        <v>5950</v>
      </c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>
      <c r="A13" s="1"/>
      <c r="B13" s="1"/>
      <c r="C13" s="142">
        <v>7</v>
      </c>
      <c r="D13" s="143" t="s">
        <v>349</v>
      </c>
      <c r="E13" s="351" t="s">
        <v>139</v>
      </c>
      <c r="F13" s="144">
        <v>2200</v>
      </c>
      <c r="G13" s="144">
        <v>2320</v>
      </c>
      <c r="H13" s="350">
        <f t="shared" si="0"/>
        <v>2260</v>
      </c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>
      <c r="A14" s="1"/>
      <c r="B14" s="1"/>
      <c r="C14" s="142">
        <v>8</v>
      </c>
      <c r="D14" s="143" t="s">
        <v>371</v>
      </c>
      <c r="E14" s="351" t="s">
        <v>139</v>
      </c>
      <c r="F14" s="144">
        <v>23500</v>
      </c>
      <c r="G14" s="144">
        <v>21100</v>
      </c>
      <c r="H14" s="350">
        <f t="shared" si="0"/>
        <v>22300</v>
      </c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>
      <c r="A15" s="1"/>
      <c r="B15" s="1"/>
      <c r="C15" s="142">
        <v>9</v>
      </c>
      <c r="D15" s="143" t="s">
        <v>372</v>
      </c>
      <c r="E15" s="351" t="s">
        <v>139</v>
      </c>
      <c r="F15" s="144">
        <v>12500</v>
      </c>
      <c r="G15" s="144">
        <v>13200</v>
      </c>
      <c r="H15" s="350">
        <f t="shared" si="0"/>
        <v>12850</v>
      </c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30">
      <c r="A16" s="1"/>
      <c r="B16" s="1"/>
      <c r="C16" s="142">
        <v>10</v>
      </c>
      <c r="D16" s="143" t="s">
        <v>121</v>
      </c>
      <c r="E16" s="351" t="s">
        <v>87</v>
      </c>
      <c r="F16" s="144">
        <v>1200</v>
      </c>
      <c r="G16" s="144">
        <v>1400</v>
      </c>
      <c r="H16" s="350">
        <f t="shared" si="0"/>
        <v>1300</v>
      </c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30.6" customHeight="1">
      <c r="A17" s="1"/>
      <c r="B17" s="1"/>
      <c r="C17" s="142">
        <v>11</v>
      </c>
      <c r="D17" s="143" t="s">
        <v>587</v>
      </c>
      <c r="E17" s="351" t="s">
        <v>87</v>
      </c>
      <c r="F17" s="144">
        <v>1465000</v>
      </c>
      <c r="G17" s="144">
        <v>1612300</v>
      </c>
      <c r="H17" s="350">
        <f t="shared" si="0"/>
        <v>1538650</v>
      </c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>
      <c r="A18" s="1"/>
      <c r="B18" s="1"/>
      <c r="C18" s="142">
        <v>12</v>
      </c>
      <c r="D18" s="143" t="s">
        <v>122</v>
      </c>
      <c r="E18" s="351" t="s">
        <v>87</v>
      </c>
      <c r="F18" s="144">
        <v>11950</v>
      </c>
      <c r="G18" s="144">
        <v>12150</v>
      </c>
      <c r="H18" s="350">
        <f t="shared" si="0"/>
        <v>12050</v>
      </c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>
      <c r="A19" s="1"/>
      <c r="B19" s="1"/>
      <c r="C19" s="142">
        <v>13</v>
      </c>
      <c r="D19" s="143" t="s">
        <v>433</v>
      </c>
      <c r="E19" s="351" t="s">
        <v>87</v>
      </c>
      <c r="F19" s="144">
        <v>17250</v>
      </c>
      <c r="G19" s="144">
        <v>17800</v>
      </c>
      <c r="H19" s="350">
        <f t="shared" si="0"/>
        <v>17525</v>
      </c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>
      <c r="A20" s="1"/>
      <c r="B20" s="1"/>
      <c r="C20" s="142">
        <v>14</v>
      </c>
      <c r="D20" s="143" t="s">
        <v>434</v>
      </c>
      <c r="E20" s="351" t="s">
        <v>87</v>
      </c>
      <c r="F20" s="144">
        <v>1300</v>
      </c>
      <c r="G20" s="144">
        <v>1050</v>
      </c>
      <c r="H20" s="350">
        <f t="shared" si="0"/>
        <v>1175</v>
      </c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>
      <c r="A21" s="1"/>
      <c r="B21" s="1"/>
      <c r="C21" s="142">
        <v>15</v>
      </c>
      <c r="D21" s="143" t="s">
        <v>435</v>
      </c>
      <c r="E21" s="351" t="s">
        <v>87</v>
      </c>
      <c r="F21" s="144">
        <v>1200</v>
      </c>
      <c r="G21" s="144">
        <v>980</v>
      </c>
      <c r="H21" s="350">
        <f t="shared" si="0"/>
        <v>1090</v>
      </c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>
      <c r="A22" s="1"/>
      <c r="B22" s="1"/>
      <c r="C22" s="142">
        <v>16</v>
      </c>
      <c r="D22" s="143" t="s">
        <v>436</v>
      </c>
      <c r="E22" s="351" t="s">
        <v>87</v>
      </c>
      <c r="F22" s="144">
        <v>1600</v>
      </c>
      <c r="G22" s="144">
        <v>1200</v>
      </c>
      <c r="H22" s="350">
        <f t="shared" si="0"/>
        <v>1400</v>
      </c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>
      <c r="A23" s="1"/>
      <c r="B23" s="1"/>
      <c r="C23" s="142">
        <v>17</v>
      </c>
      <c r="D23" s="143" t="s">
        <v>414</v>
      </c>
      <c r="E23" s="351" t="s">
        <v>87</v>
      </c>
      <c r="F23" s="144">
        <v>1450</v>
      </c>
      <c r="G23" s="144">
        <v>1000</v>
      </c>
      <c r="H23" s="350">
        <f t="shared" si="0"/>
        <v>1225</v>
      </c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>
      <c r="A24" s="1"/>
      <c r="B24" s="1"/>
      <c r="C24" s="142">
        <v>18</v>
      </c>
      <c r="D24" s="143" t="s">
        <v>415</v>
      </c>
      <c r="E24" s="351" t="s">
        <v>87</v>
      </c>
      <c r="F24" s="144">
        <v>23000</v>
      </c>
      <c r="G24" s="144">
        <v>26200</v>
      </c>
      <c r="H24" s="350">
        <f t="shared" si="0"/>
        <v>24600</v>
      </c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>
      <c r="A25" s="1"/>
      <c r="B25" s="1"/>
      <c r="C25" s="142">
        <v>19</v>
      </c>
      <c r="D25" s="143" t="s">
        <v>416</v>
      </c>
      <c r="E25" s="351" t="s">
        <v>87</v>
      </c>
      <c r="F25" s="144">
        <v>14900</v>
      </c>
      <c r="G25" s="144">
        <v>12500</v>
      </c>
      <c r="H25" s="145">
        <f t="shared" si="0"/>
        <v>13700</v>
      </c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>
      <c r="A26" s="1"/>
      <c r="B26" s="1"/>
      <c r="C26" s="142">
        <v>20</v>
      </c>
      <c r="D26" s="143" t="s">
        <v>417</v>
      </c>
      <c r="E26" s="351" t="s">
        <v>87</v>
      </c>
      <c r="F26" s="144">
        <v>100</v>
      </c>
      <c r="G26" s="144">
        <v>150</v>
      </c>
      <c r="H26" s="350">
        <f t="shared" si="0"/>
        <v>125</v>
      </c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>
      <c r="A27" s="1"/>
      <c r="B27" s="1"/>
      <c r="C27" s="142">
        <v>21</v>
      </c>
      <c r="D27" s="143" t="s">
        <v>418</v>
      </c>
      <c r="E27" s="351" t="s">
        <v>87</v>
      </c>
      <c r="F27" s="144">
        <v>200</v>
      </c>
      <c r="G27" s="144">
        <v>250</v>
      </c>
      <c r="H27" s="350">
        <f t="shared" si="0"/>
        <v>225</v>
      </c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>
      <c r="A28" s="1"/>
      <c r="B28" s="1"/>
      <c r="C28" s="142">
        <v>22</v>
      </c>
      <c r="D28" s="143" t="s">
        <v>419</v>
      </c>
      <c r="E28" s="351" t="s">
        <v>139</v>
      </c>
      <c r="F28" s="144">
        <v>2900</v>
      </c>
      <c r="G28" s="144">
        <v>2950</v>
      </c>
      <c r="H28" s="350">
        <f t="shared" si="0"/>
        <v>2925</v>
      </c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>
      <c r="A29" s="1"/>
      <c r="B29" s="1"/>
      <c r="C29" s="142">
        <v>23</v>
      </c>
      <c r="D29" s="143" t="s">
        <v>420</v>
      </c>
      <c r="E29" s="351" t="s">
        <v>87</v>
      </c>
      <c r="F29" s="144">
        <v>2500</v>
      </c>
      <c r="G29" s="144">
        <v>2200</v>
      </c>
      <c r="H29" s="350">
        <f t="shared" si="0"/>
        <v>2350</v>
      </c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>
      <c r="A30" s="1"/>
      <c r="B30" s="1"/>
      <c r="C30" s="142">
        <v>24</v>
      </c>
      <c r="D30" s="143" t="s">
        <v>421</v>
      </c>
      <c r="E30" s="351" t="s">
        <v>87</v>
      </c>
      <c r="F30" s="144">
        <v>3500</v>
      </c>
      <c r="G30" s="144">
        <v>3600</v>
      </c>
      <c r="H30" s="350">
        <f t="shared" si="0"/>
        <v>3550</v>
      </c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>
      <c r="A31" s="1"/>
      <c r="B31" s="1"/>
      <c r="C31" s="142">
        <v>25</v>
      </c>
      <c r="D31" s="143" t="s">
        <v>422</v>
      </c>
      <c r="E31" s="351" t="s">
        <v>87</v>
      </c>
      <c r="F31" s="144">
        <v>2900</v>
      </c>
      <c r="G31" s="144">
        <v>3200</v>
      </c>
      <c r="H31" s="350">
        <f t="shared" si="0"/>
        <v>3050</v>
      </c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>
      <c r="A32" s="1"/>
      <c r="B32" s="1"/>
      <c r="C32" s="142">
        <v>26</v>
      </c>
      <c r="D32" s="143" t="s">
        <v>423</v>
      </c>
      <c r="E32" s="351" t="s">
        <v>87</v>
      </c>
      <c r="F32" s="144">
        <v>800</v>
      </c>
      <c r="G32" s="144">
        <v>1000</v>
      </c>
      <c r="H32" s="350">
        <f t="shared" si="0"/>
        <v>900</v>
      </c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>
      <c r="A33" s="1"/>
      <c r="B33" s="1"/>
      <c r="C33" s="142">
        <v>27</v>
      </c>
      <c r="D33" s="143" t="s">
        <v>437</v>
      </c>
      <c r="E33" s="351" t="s">
        <v>87</v>
      </c>
      <c r="F33" s="144">
        <v>2200</v>
      </c>
      <c r="G33" s="144">
        <v>1310</v>
      </c>
      <c r="H33" s="350">
        <f t="shared" si="0"/>
        <v>1755</v>
      </c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30">
      <c r="A34" s="1"/>
      <c r="B34" s="1"/>
      <c r="C34" s="142">
        <v>28</v>
      </c>
      <c r="D34" s="143" t="s">
        <v>442</v>
      </c>
      <c r="E34" s="351" t="s">
        <v>87</v>
      </c>
      <c r="F34" s="144">
        <v>18000</v>
      </c>
      <c r="G34" s="144">
        <v>19450</v>
      </c>
      <c r="H34" s="350">
        <f t="shared" si="0"/>
        <v>18725</v>
      </c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>
      <c r="A35" s="1"/>
      <c r="B35" s="1"/>
      <c r="C35" s="142">
        <v>29</v>
      </c>
      <c r="D35" s="143" t="s">
        <v>443</v>
      </c>
      <c r="E35" s="351" t="s">
        <v>494</v>
      </c>
      <c r="F35" s="144">
        <v>5000</v>
      </c>
      <c r="G35" s="144">
        <v>4950</v>
      </c>
      <c r="H35" s="350">
        <f t="shared" si="0"/>
        <v>4975</v>
      </c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>
      <c r="A36" s="1"/>
      <c r="B36" s="1"/>
      <c r="C36" s="142">
        <v>30</v>
      </c>
      <c r="D36" s="143" t="s">
        <v>444</v>
      </c>
      <c r="E36" s="351" t="s">
        <v>87</v>
      </c>
      <c r="F36" s="144">
        <v>8900</v>
      </c>
      <c r="G36" s="144">
        <v>8800</v>
      </c>
      <c r="H36" s="350">
        <f t="shared" si="0"/>
        <v>8850</v>
      </c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>
      <c r="A37" s="1"/>
      <c r="B37" s="1"/>
      <c r="C37" s="142">
        <v>31</v>
      </c>
      <c r="D37" s="143" t="s">
        <v>396</v>
      </c>
      <c r="E37" s="351" t="s">
        <v>87</v>
      </c>
      <c r="F37" s="144">
        <v>1320000</v>
      </c>
      <c r="G37" s="144">
        <v>1401000</v>
      </c>
      <c r="H37" s="350">
        <f t="shared" si="0"/>
        <v>1360500</v>
      </c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26.25" customHeight="1">
      <c r="A38" s="1"/>
      <c r="B38" s="1"/>
      <c r="C38" s="142">
        <v>32</v>
      </c>
      <c r="D38" s="143" t="s">
        <v>445</v>
      </c>
      <c r="E38" s="351" t="s">
        <v>87</v>
      </c>
      <c r="F38" s="144">
        <v>11200</v>
      </c>
      <c r="G38" s="144">
        <v>13500</v>
      </c>
      <c r="H38" s="350">
        <f t="shared" si="0"/>
        <v>12350</v>
      </c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>
      <c r="A39" s="1"/>
      <c r="B39" s="1"/>
      <c r="C39" s="142">
        <v>33</v>
      </c>
      <c r="D39" s="143" t="s">
        <v>446</v>
      </c>
      <c r="E39" s="351" t="s">
        <v>87</v>
      </c>
      <c r="F39" s="144">
        <v>5210</v>
      </c>
      <c r="G39" s="144">
        <v>4800</v>
      </c>
      <c r="H39" s="350">
        <f t="shared" si="0"/>
        <v>5005</v>
      </c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30">
      <c r="A40" s="1"/>
      <c r="B40" s="1"/>
      <c r="C40" s="142">
        <v>34</v>
      </c>
      <c r="D40" s="143" t="s">
        <v>451</v>
      </c>
      <c r="E40" s="351" t="s">
        <v>87</v>
      </c>
      <c r="F40" s="144">
        <v>72450</v>
      </c>
      <c r="G40" s="144">
        <v>80200</v>
      </c>
      <c r="H40" s="350">
        <f t="shared" si="0"/>
        <v>76325</v>
      </c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1"/>
      <c r="C41" s="142">
        <v>35</v>
      </c>
      <c r="D41" s="143" t="s">
        <v>132</v>
      </c>
      <c r="E41" s="351" t="s">
        <v>87</v>
      </c>
      <c r="F41" s="144">
        <v>320</v>
      </c>
      <c r="G41" s="144">
        <v>400</v>
      </c>
      <c r="H41" s="350">
        <f t="shared" si="0"/>
        <v>360</v>
      </c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>
      <c r="A42" s="1"/>
      <c r="B42" s="1"/>
      <c r="C42" s="142">
        <v>36</v>
      </c>
      <c r="D42" s="143" t="s">
        <v>452</v>
      </c>
      <c r="E42" s="351" t="s">
        <v>87</v>
      </c>
      <c r="F42" s="144">
        <v>18400</v>
      </c>
      <c r="G42" s="144">
        <v>17900</v>
      </c>
      <c r="H42" s="350">
        <f t="shared" si="0"/>
        <v>18150</v>
      </c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15.75" customHeight="1">
      <c r="A43" s="1"/>
      <c r="B43" s="1"/>
      <c r="C43" s="142">
        <v>37</v>
      </c>
      <c r="D43" s="143" t="s">
        <v>123</v>
      </c>
      <c r="E43" s="351" t="s">
        <v>494</v>
      </c>
      <c r="F43" s="144">
        <v>860</v>
      </c>
      <c r="G43" s="144">
        <v>830</v>
      </c>
      <c r="H43" s="350">
        <f t="shared" si="0"/>
        <v>845</v>
      </c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ht="15.75" customHeight="1">
      <c r="A44" s="1"/>
      <c r="B44" s="1"/>
      <c r="C44" s="142">
        <v>38</v>
      </c>
      <c r="D44" s="143" t="s">
        <v>124</v>
      </c>
      <c r="E44" s="351" t="s">
        <v>87</v>
      </c>
      <c r="F44" s="144">
        <v>370</v>
      </c>
      <c r="G44" s="144">
        <v>350</v>
      </c>
      <c r="H44" s="350">
        <f t="shared" si="0"/>
        <v>360</v>
      </c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ht="15.75" customHeight="1">
      <c r="A45" s="1"/>
      <c r="B45" s="1"/>
      <c r="C45" s="142">
        <v>39</v>
      </c>
      <c r="D45" s="143" t="s">
        <v>127</v>
      </c>
      <c r="E45" s="351" t="s">
        <v>139</v>
      </c>
      <c r="F45" s="144">
        <v>9900</v>
      </c>
      <c r="G45" s="144">
        <v>10050</v>
      </c>
      <c r="H45" s="350">
        <f t="shared" si="0"/>
        <v>9975</v>
      </c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ht="15.75" customHeight="1">
      <c r="A46" s="1"/>
      <c r="B46" s="1"/>
      <c r="C46" s="142">
        <v>40</v>
      </c>
      <c r="D46" s="143" t="s">
        <v>128</v>
      </c>
      <c r="E46" s="351" t="s">
        <v>87</v>
      </c>
      <c r="F46" s="144">
        <v>1300</v>
      </c>
      <c r="G46" s="144">
        <v>1150</v>
      </c>
      <c r="H46" s="350">
        <f t="shared" si="0"/>
        <v>1225</v>
      </c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ht="15.75" customHeight="1">
      <c r="A47" s="1"/>
      <c r="B47" s="1"/>
      <c r="C47" s="142">
        <v>41</v>
      </c>
      <c r="D47" s="143" t="s">
        <v>129</v>
      </c>
      <c r="E47" s="351" t="s">
        <v>87</v>
      </c>
      <c r="F47" s="144">
        <v>1050</v>
      </c>
      <c r="G47" s="144">
        <v>949.99999999999977</v>
      </c>
      <c r="H47" s="350">
        <f t="shared" si="0"/>
        <v>999.99999999999989</v>
      </c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ht="15.75" customHeight="1">
      <c r="A48" s="1"/>
      <c r="B48" s="1"/>
      <c r="C48" s="142">
        <v>42</v>
      </c>
      <c r="D48" s="143" t="s">
        <v>374</v>
      </c>
      <c r="E48" s="351" t="s">
        <v>87</v>
      </c>
      <c r="F48" s="144">
        <v>1800</v>
      </c>
      <c r="G48" s="144">
        <v>1910</v>
      </c>
      <c r="H48" s="350">
        <f t="shared" si="0"/>
        <v>1855</v>
      </c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5.75" customHeight="1">
      <c r="A49" s="1"/>
      <c r="B49" s="1"/>
      <c r="C49" s="142">
        <v>43</v>
      </c>
      <c r="D49" s="143" t="s">
        <v>373</v>
      </c>
      <c r="E49" s="351" t="s">
        <v>87</v>
      </c>
      <c r="F49" s="144">
        <v>920</v>
      </c>
      <c r="G49" s="144">
        <v>800</v>
      </c>
      <c r="H49" s="350">
        <f t="shared" si="0"/>
        <v>860</v>
      </c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30">
      <c r="A50" s="1"/>
      <c r="B50" s="1"/>
      <c r="C50" s="142">
        <v>44</v>
      </c>
      <c r="D50" s="143" t="s">
        <v>130</v>
      </c>
      <c r="E50" s="351" t="s">
        <v>87</v>
      </c>
      <c r="F50" s="144">
        <v>165000</v>
      </c>
      <c r="G50" s="144">
        <v>166000</v>
      </c>
      <c r="H50" s="350">
        <f t="shared" si="0"/>
        <v>165500</v>
      </c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ht="15.75" customHeight="1">
      <c r="A51" s="1"/>
      <c r="B51" s="1"/>
      <c r="C51" s="142">
        <v>46</v>
      </c>
      <c r="D51" s="143" t="s">
        <v>133</v>
      </c>
      <c r="E51" s="351" t="s">
        <v>87</v>
      </c>
      <c r="F51" s="144">
        <v>90</v>
      </c>
      <c r="G51" s="144">
        <v>85</v>
      </c>
      <c r="H51" s="350">
        <f t="shared" si="0"/>
        <v>87.5</v>
      </c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5.75" customHeight="1">
      <c r="A52" s="1"/>
      <c r="B52" s="1"/>
      <c r="C52" s="142">
        <v>47</v>
      </c>
      <c r="D52" s="143" t="s">
        <v>134</v>
      </c>
      <c r="E52" s="351" t="s">
        <v>87</v>
      </c>
      <c r="F52" s="144">
        <v>207600</v>
      </c>
      <c r="G52" s="144">
        <v>209500</v>
      </c>
      <c r="H52" s="350">
        <f t="shared" si="0"/>
        <v>208550</v>
      </c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ht="15.75" customHeight="1">
      <c r="A53" s="1"/>
      <c r="B53" s="1"/>
      <c r="C53" s="142">
        <v>48</v>
      </c>
      <c r="D53" s="143" t="s">
        <v>135</v>
      </c>
      <c r="E53" s="351" t="s">
        <v>87</v>
      </c>
      <c r="F53" s="323">
        <v>9250</v>
      </c>
      <c r="G53" s="323">
        <v>9630</v>
      </c>
      <c r="H53" s="350">
        <f t="shared" si="0"/>
        <v>9440</v>
      </c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15.75" customHeight="1">
      <c r="A54" s="1"/>
      <c r="B54" s="1"/>
      <c r="C54" s="142">
        <v>49</v>
      </c>
      <c r="D54" s="143" t="s">
        <v>136</v>
      </c>
      <c r="E54" s="351" t="s">
        <v>87</v>
      </c>
      <c r="F54" s="323">
        <v>86000</v>
      </c>
      <c r="G54" s="323">
        <v>85000</v>
      </c>
      <c r="H54" s="350">
        <f t="shared" si="0"/>
        <v>85500</v>
      </c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ht="15.75" customHeight="1">
      <c r="A55" s="1"/>
      <c r="B55" s="1"/>
      <c r="C55" s="142">
        <v>50</v>
      </c>
      <c r="D55" s="143" t="s">
        <v>489</v>
      </c>
      <c r="E55" s="351" t="s">
        <v>495</v>
      </c>
      <c r="F55" s="323">
        <v>5200</v>
      </c>
      <c r="G55" s="323">
        <v>5100</v>
      </c>
      <c r="H55" s="350">
        <f t="shared" si="0"/>
        <v>5150</v>
      </c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ht="15.75" customHeight="1">
      <c r="A56" s="1"/>
      <c r="B56" s="1"/>
      <c r="C56" s="142">
        <v>51</v>
      </c>
      <c r="D56" s="143" t="s">
        <v>138</v>
      </c>
      <c r="E56" s="351" t="s">
        <v>494</v>
      </c>
      <c r="F56" s="144">
        <v>37700</v>
      </c>
      <c r="G56" s="144">
        <v>37500</v>
      </c>
      <c r="H56" s="350">
        <f t="shared" si="0"/>
        <v>37600</v>
      </c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ht="15.75" customHeight="1">
      <c r="A57" s="1"/>
      <c r="B57" s="1"/>
      <c r="C57" s="142">
        <v>52</v>
      </c>
      <c r="D57" s="133" t="s">
        <v>222</v>
      </c>
      <c r="E57" s="352" t="s">
        <v>87</v>
      </c>
      <c r="F57" s="144">
        <v>164900</v>
      </c>
      <c r="G57" s="144">
        <v>164900</v>
      </c>
      <c r="H57" s="145">
        <f>+AVERAGE(F57:G57)</f>
        <v>164900</v>
      </c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ht="15.75" customHeight="1">
      <c r="A58" s="1"/>
      <c r="B58" s="1"/>
      <c r="C58" s="21"/>
      <c r="D58" s="1"/>
      <c r="E58" s="21"/>
      <c r="F58" s="135"/>
      <c r="G58" s="135"/>
      <c r="H58" s="20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5.75" customHeight="1">
      <c r="A59" s="1"/>
      <c r="B59" s="1"/>
      <c r="C59" s="21"/>
      <c r="D59" s="1"/>
      <c r="E59" s="21"/>
      <c r="F59" s="135"/>
      <c r="G59" s="135"/>
      <c r="H59" s="20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ht="15.75" customHeight="1">
      <c r="A60" s="1"/>
      <c r="B60" s="1"/>
      <c r="C60" s="21"/>
      <c r="D60" s="1"/>
      <c r="E60" s="21"/>
      <c r="F60" s="135"/>
      <c r="G60" s="135"/>
      <c r="H60" s="20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ht="15.75" customHeight="1">
      <c r="A61" s="1"/>
      <c r="B61" s="1"/>
      <c r="C61" s="21"/>
      <c r="D61" s="1"/>
      <c r="E61" s="21"/>
      <c r="F61" s="135"/>
      <c r="G61" s="135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ht="15.75" customHeight="1">
      <c r="A62" s="1"/>
      <c r="B62" s="1"/>
      <c r="C62" s="21"/>
      <c r="D62" s="1"/>
      <c r="E62" s="21"/>
      <c r="F62" s="135"/>
      <c r="G62" s="135"/>
      <c r="H62" s="20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ht="15.75" customHeight="1">
      <c r="A63" s="1"/>
      <c r="B63" s="1"/>
      <c r="C63" s="21"/>
      <c r="D63" s="1"/>
      <c r="E63" s="21"/>
      <c r="F63" s="135"/>
      <c r="G63" s="135"/>
      <c r="H63" s="20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ht="15.75" customHeight="1">
      <c r="A64" s="1"/>
      <c r="B64" s="1"/>
      <c r="C64" s="21"/>
      <c r="D64" s="1"/>
      <c r="E64" s="21"/>
      <c r="F64" s="135"/>
      <c r="G64" s="135"/>
      <c r="H64" s="20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5.75" customHeight="1">
      <c r="A65" s="1"/>
      <c r="B65" s="1"/>
      <c r="C65" s="21"/>
      <c r="D65" s="22"/>
      <c r="E65" s="21"/>
      <c r="F65" s="135"/>
      <c r="G65" s="135"/>
      <c r="H65" s="20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5.75" customHeight="1">
      <c r="A66" s="1"/>
      <c r="B66" s="1"/>
      <c r="C66" s="21"/>
      <c r="D66" s="2"/>
      <c r="E66" s="21"/>
      <c r="F66" s="135"/>
      <c r="G66" s="135"/>
      <c r="H66" s="20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5.75" customHeight="1">
      <c r="A67" s="1"/>
      <c r="B67" s="1"/>
      <c r="C67" s="21"/>
      <c r="D67" s="22"/>
      <c r="E67" s="21"/>
      <c r="F67" s="135"/>
      <c r="G67" s="135"/>
      <c r="H67" s="20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5.75" customHeight="1">
      <c r="A68" s="1"/>
      <c r="B68" s="1"/>
      <c r="C68" s="21"/>
      <c r="D68" s="1"/>
      <c r="E68" s="21"/>
      <c r="F68" s="135"/>
      <c r="G68" s="135"/>
      <c r="H68" s="20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5.75" customHeight="1">
      <c r="A69" s="1"/>
      <c r="B69" s="1"/>
      <c r="C69" s="21"/>
      <c r="D69" s="1"/>
      <c r="E69" s="21"/>
      <c r="F69" s="135"/>
      <c r="G69" s="135"/>
      <c r="H69" s="20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ht="15.75" customHeight="1">
      <c r="A70" s="1"/>
      <c r="B70" s="1"/>
      <c r="C70" s="21"/>
      <c r="D70" s="1"/>
      <c r="E70" s="21"/>
      <c r="F70" s="135"/>
      <c r="G70" s="135"/>
      <c r="H70" s="20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ht="15.75" customHeight="1">
      <c r="A71" s="1"/>
      <c r="B71" s="1"/>
      <c r="C71" s="21"/>
      <c r="D71" s="1"/>
      <c r="E71" s="21"/>
      <c r="F71" s="135"/>
      <c r="G71" s="135"/>
      <c r="H71" s="20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ht="15.75" customHeight="1">
      <c r="A72" s="1"/>
      <c r="B72" s="1"/>
      <c r="C72" s="21"/>
      <c r="D72" s="1"/>
      <c r="E72" s="21"/>
      <c r="F72" s="135"/>
      <c r="G72" s="135"/>
      <c r="H72" s="20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ht="15.75" customHeight="1">
      <c r="A73" s="1"/>
      <c r="B73" s="1"/>
      <c r="C73" s="21"/>
      <c r="D73" s="1"/>
      <c r="E73" s="21"/>
      <c r="F73" s="135"/>
      <c r="G73" s="135"/>
      <c r="H73" s="20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ht="15.75" customHeight="1">
      <c r="A74" s="1"/>
      <c r="B74" s="1"/>
      <c r="C74" s="21"/>
      <c r="D74" s="1"/>
      <c r="E74" s="21"/>
      <c r="F74" s="135"/>
      <c r="G74" s="135"/>
      <c r="H74" s="20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ht="15.75" customHeight="1">
      <c r="A75" s="1"/>
      <c r="B75" s="1"/>
      <c r="C75" s="21"/>
      <c r="D75" s="1"/>
      <c r="E75" s="21"/>
      <c r="F75" s="135"/>
      <c r="G75" s="135"/>
      <c r="H75" s="20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ht="15.75" customHeight="1">
      <c r="A76" s="1"/>
      <c r="B76" s="1"/>
      <c r="C76" s="21"/>
      <c r="D76" s="1"/>
      <c r="E76" s="21"/>
      <c r="F76" s="135"/>
      <c r="G76" s="135"/>
      <c r="H76" s="20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5.75" customHeight="1">
      <c r="A77" s="1"/>
      <c r="B77" s="1"/>
      <c r="C77" s="21"/>
      <c r="D77" s="1"/>
      <c r="E77" s="21"/>
      <c r="F77" s="135"/>
      <c r="G77" s="135"/>
      <c r="H77" s="20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ht="15.75" customHeight="1">
      <c r="A78" s="1"/>
      <c r="B78" s="1"/>
      <c r="C78" s="21"/>
      <c r="D78" s="1"/>
      <c r="E78" s="21"/>
      <c r="F78" s="135"/>
      <c r="G78" s="135"/>
      <c r="H78" s="20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ht="15.75" customHeight="1">
      <c r="A79" s="1"/>
      <c r="B79" s="1"/>
      <c r="C79" s="21"/>
      <c r="D79" s="1"/>
      <c r="E79" s="21"/>
      <c r="F79" s="135"/>
      <c r="G79" s="135"/>
      <c r="H79" s="20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ht="15.75" customHeight="1">
      <c r="A80" s="1"/>
      <c r="B80" s="1"/>
      <c r="C80" s="21"/>
      <c r="D80" s="1"/>
      <c r="E80" s="21"/>
      <c r="F80" s="135"/>
      <c r="G80" s="135"/>
      <c r="H80" s="20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5.75" customHeight="1">
      <c r="A81" s="1"/>
      <c r="B81" s="1"/>
      <c r="C81" s="21"/>
      <c r="D81" s="1"/>
      <c r="E81" s="21"/>
      <c r="F81" s="135"/>
      <c r="G81" s="135"/>
      <c r="H81" s="20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ht="15.75" customHeight="1">
      <c r="A82" s="1"/>
      <c r="B82" s="1"/>
      <c r="C82" s="21"/>
      <c r="D82" s="1"/>
      <c r="E82" s="21"/>
      <c r="F82" s="135"/>
      <c r="G82" s="135"/>
      <c r="H82" s="20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ht="15.75" customHeight="1">
      <c r="A83" s="1"/>
      <c r="B83" s="1"/>
      <c r="C83" s="21"/>
      <c r="D83" s="1"/>
      <c r="E83" s="21"/>
      <c r="F83" s="135"/>
      <c r="G83" s="135"/>
      <c r="H83" s="20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ht="15.75" customHeight="1">
      <c r="A84" s="1"/>
      <c r="B84" s="1"/>
      <c r="C84" s="21"/>
      <c r="D84" s="1"/>
      <c r="E84" s="21"/>
      <c r="F84" s="135"/>
      <c r="G84" s="135"/>
      <c r="H84" s="20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ht="15.75" customHeight="1">
      <c r="A85" s="1"/>
      <c r="B85" s="1"/>
      <c r="C85" s="21"/>
      <c r="D85" s="1"/>
      <c r="E85" s="21"/>
      <c r="F85" s="135"/>
      <c r="G85" s="135"/>
      <c r="H85" s="20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15.75" customHeight="1">
      <c r="A86" s="1"/>
      <c r="B86" s="1"/>
      <c r="C86" s="21"/>
      <c r="D86" s="1"/>
      <c r="E86" s="21"/>
      <c r="F86" s="135"/>
      <c r="G86" s="135"/>
      <c r="H86" s="20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ht="15.75" customHeight="1">
      <c r="A87" s="1"/>
      <c r="B87" s="1"/>
      <c r="C87" s="21"/>
      <c r="D87" s="1"/>
      <c r="E87" s="21"/>
      <c r="F87" s="135"/>
      <c r="G87" s="135"/>
      <c r="H87" s="20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ht="15.75" customHeight="1">
      <c r="A88" s="1"/>
      <c r="B88" s="1"/>
      <c r="C88" s="21"/>
      <c r="D88" s="1"/>
      <c r="E88" s="21"/>
      <c r="F88" s="135"/>
      <c r="G88" s="135"/>
      <c r="H88" s="20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5.75" customHeight="1">
      <c r="A89" s="1"/>
      <c r="B89" s="1"/>
      <c r="C89" s="21"/>
      <c r="D89" s="1"/>
      <c r="E89" s="21"/>
      <c r="F89" s="135"/>
      <c r="G89" s="135"/>
      <c r="H89" s="20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5.75" customHeight="1">
      <c r="A90" s="1"/>
      <c r="B90" s="1"/>
      <c r="C90" s="21"/>
      <c r="D90" s="1"/>
      <c r="E90" s="21"/>
      <c r="F90" s="135"/>
      <c r="G90" s="135"/>
      <c r="H90" s="20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15.75" customHeight="1">
      <c r="A91" s="1"/>
      <c r="B91" s="1"/>
      <c r="C91" s="21"/>
      <c r="D91" s="1"/>
      <c r="E91" s="21"/>
      <c r="F91" s="135"/>
      <c r="G91" s="135"/>
      <c r="H91" s="20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ht="15.75" customHeight="1">
      <c r="A92" s="1"/>
      <c r="B92" s="1"/>
      <c r="C92" s="21"/>
      <c r="D92" s="1"/>
      <c r="E92" s="21"/>
      <c r="F92" s="135"/>
      <c r="G92" s="135"/>
      <c r="H92" s="20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5.75" customHeight="1">
      <c r="A93" s="1"/>
      <c r="B93" s="1"/>
      <c r="C93" s="21"/>
      <c r="D93" s="1"/>
      <c r="E93" s="21"/>
      <c r="F93" s="135"/>
      <c r="G93" s="135"/>
      <c r="H93" s="20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5.75" customHeight="1">
      <c r="A94" s="1"/>
      <c r="B94" s="1"/>
      <c r="C94" s="21"/>
      <c r="D94" s="1"/>
      <c r="E94" s="21"/>
      <c r="F94" s="135"/>
      <c r="G94" s="135"/>
      <c r="H94" s="20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5.75" customHeight="1">
      <c r="A95" s="1"/>
      <c r="B95" s="1"/>
      <c r="C95" s="21"/>
      <c r="D95" s="1"/>
      <c r="E95" s="21"/>
      <c r="F95" s="135"/>
      <c r="G95" s="135"/>
      <c r="H95" s="20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5.75" customHeight="1">
      <c r="A96" s="1"/>
      <c r="B96" s="1"/>
      <c r="C96" s="21"/>
      <c r="D96" s="1"/>
      <c r="E96" s="21"/>
      <c r="F96" s="135"/>
      <c r="G96" s="135"/>
      <c r="H96" s="20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5.75" customHeight="1">
      <c r="A97" s="1"/>
      <c r="B97" s="1"/>
      <c r="C97" s="21"/>
      <c r="D97" s="1"/>
      <c r="E97" s="21"/>
      <c r="F97" s="135"/>
      <c r="G97" s="135"/>
      <c r="H97" s="20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5.75" customHeight="1">
      <c r="A98" s="1"/>
      <c r="B98" s="1"/>
      <c r="C98" s="21"/>
      <c r="D98" s="1"/>
      <c r="E98" s="21"/>
      <c r="F98" s="135"/>
      <c r="G98" s="135"/>
      <c r="H98" s="20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5.75" customHeight="1">
      <c r="A99" s="1"/>
      <c r="B99" s="1"/>
      <c r="C99" s="21"/>
      <c r="D99" s="1"/>
      <c r="E99" s="21"/>
      <c r="F99" s="135"/>
      <c r="G99" s="135"/>
      <c r="H99" s="20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5.75" customHeight="1">
      <c r="A100" s="1"/>
      <c r="B100" s="1"/>
      <c r="C100" s="21"/>
      <c r="D100" s="1"/>
      <c r="E100" s="21"/>
      <c r="F100" s="135"/>
      <c r="G100" s="135"/>
      <c r="H100" s="20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15.75" customHeight="1">
      <c r="A101" s="1"/>
      <c r="B101" s="1"/>
      <c r="C101" s="21"/>
      <c r="D101" s="1"/>
      <c r="E101" s="21"/>
      <c r="F101" s="135"/>
      <c r="G101" s="135"/>
      <c r="H101" s="20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5.75" customHeight="1">
      <c r="A102" s="1"/>
      <c r="B102" s="1"/>
      <c r="C102" s="21"/>
      <c r="D102" s="1"/>
      <c r="E102" s="21"/>
      <c r="F102" s="135"/>
      <c r="G102" s="135"/>
      <c r="H102" s="20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15.75" customHeight="1">
      <c r="A103" s="1"/>
      <c r="B103" s="1"/>
      <c r="C103" s="21"/>
      <c r="D103" s="1"/>
      <c r="E103" s="21"/>
      <c r="F103" s="135"/>
      <c r="G103" s="135"/>
      <c r="H103" s="20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5.75" customHeight="1">
      <c r="A104" s="1"/>
      <c r="B104" s="1"/>
      <c r="C104" s="21"/>
      <c r="D104" s="1"/>
      <c r="E104" s="21"/>
      <c r="F104" s="135"/>
      <c r="G104" s="135"/>
      <c r="H104" s="20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5.75" customHeight="1">
      <c r="A105" s="1"/>
      <c r="B105" s="1"/>
      <c r="C105" s="21"/>
      <c r="D105" s="1"/>
      <c r="E105" s="21"/>
      <c r="F105" s="135"/>
      <c r="G105" s="135"/>
      <c r="H105" s="20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15.75" customHeight="1">
      <c r="A106" s="1"/>
      <c r="B106" s="1"/>
      <c r="C106" s="21"/>
      <c r="D106" s="1"/>
      <c r="E106" s="21"/>
      <c r="F106" s="135"/>
      <c r="G106" s="135"/>
      <c r="H106" s="20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15.75" customHeight="1">
      <c r="A107" s="1"/>
      <c r="B107" s="1"/>
      <c r="C107" s="21"/>
      <c r="D107" s="1"/>
      <c r="E107" s="21"/>
      <c r="F107" s="135"/>
      <c r="G107" s="135"/>
      <c r="H107" s="20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5.75" customHeight="1">
      <c r="A108" s="1"/>
      <c r="B108" s="1"/>
      <c r="C108" s="21"/>
      <c r="D108" s="1"/>
      <c r="E108" s="21"/>
      <c r="F108" s="135"/>
      <c r="G108" s="135"/>
      <c r="H108" s="20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5.75" customHeight="1">
      <c r="A109" s="1"/>
      <c r="B109" s="1"/>
      <c r="C109" s="21"/>
      <c r="D109" s="1"/>
      <c r="E109" s="21"/>
      <c r="F109" s="135"/>
      <c r="G109" s="135"/>
      <c r="H109" s="20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5.75" customHeight="1">
      <c r="A110" s="1"/>
      <c r="B110" s="1"/>
      <c r="C110" s="21"/>
      <c r="D110" s="1"/>
      <c r="E110" s="21"/>
      <c r="F110" s="135"/>
      <c r="G110" s="135"/>
      <c r="H110" s="20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5.75" customHeight="1">
      <c r="A111" s="1"/>
      <c r="B111" s="1"/>
      <c r="C111" s="21"/>
      <c r="D111" s="1"/>
      <c r="E111" s="21"/>
      <c r="F111" s="135"/>
      <c r="G111" s="135"/>
      <c r="H111" s="20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5.75" customHeight="1">
      <c r="A112" s="1"/>
      <c r="B112" s="1"/>
      <c r="C112" s="21"/>
      <c r="D112" s="1"/>
      <c r="E112" s="21"/>
      <c r="F112" s="135"/>
      <c r="G112" s="135"/>
      <c r="H112" s="20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5.75" customHeight="1">
      <c r="A113" s="1"/>
      <c r="B113" s="1"/>
      <c r="C113" s="21"/>
      <c r="D113" s="1"/>
      <c r="E113" s="21"/>
      <c r="F113" s="135"/>
      <c r="G113" s="135"/>
      <c r="H113" s="20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5.75" customHeight="1">
      <c r="A114" s="1"/>
      <c r="B114" s="1"/>
      <c r="C114" s="21"/>
      <c r="D114" s="1"/>
      <c r="E114" s="21"/>
      <c r="F114" s="135"/>
      <c r="G114" s="135"/>
      <c r="H114" s="20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5.75" customHeight="1">
      <c r="A115" s="1"/>
      <c r="B115" s="1"/>
      <c r="C115" s="21"/>
      <c r="D115" s="1"/>
      <c r="E115" s="21"/>
      <c r="F115" s="135"/>
      <c r="G115" s="135"/>
      <c r="H115" s="20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5.75" customHeight="1">
      <c r="A116" s="1"/>
      <c r="B116" s="1"/>
      <c r="C116" s="21"/>
      <c r="D116" s="1"/>
      <c r="E116" s="21"/>
      <c r="F116" s="135"/>
      <c r="G116" s="135"/>
      <c r="H116" s="20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5.75" customHeight="1">
      <c r="A117" s="1"/>
      <c r="B117" s="1"/>
      <c r="C117" s="21"/>
      <c r="D117" s="1"/>
      <c r="E117" s="21"/>
      <c r="F117" s="135"/>
      <c r="G117" s="135"/>
      <c r="H117" s="20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5.75" customHeight="1">
      <c r="A118" s="1"/>
      <c r="B118" s="1"/>
      <c r="C118" s="21"/>
      <c r="D118" s="1"/>
      <c r="E118" s="21"/>
      <c r="F118" s="135"/>
      <c r="G118" s="135"/>
      <c r="H118" s="20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5.75" customHeight="1">
      <c r="A119" s="1"/>
      <c r="B119" s="1"/>
      <c r="C119" s="21"/>
      <c r="D119" s="1"/>
      <c r="E119" s="21"/>
      <c r="F119" s="135"/>
      <c r="G119" s="135"/>
      <c r="H119" s="20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5.75" customHeight="1">
      <c r="A120" s="1"/>
      <c r="B120" s="1"/>
      <c r="C120" s="21"/>
      <c r="D120" s="1"/>
      <c r="E120" s="21"/>
      <c r="F120" s="135"/>
      <c r="G120" s="135"/>
      <c r="H120" s="20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5.75" customHeight="1">
      <c r="A121" s="1"/>
      <c r="B121" s="1"/>
      <c r="C121" s="21"/>
      <c r="D121" s="1"/>
      <c r="E121" s="21"/>
      <c r="F121" s="135"/>
      <c r="G121" s="135"/>
      <c r="H121" s="20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5.75" customHeight="1">
      <c r="A122" s="1"/>
      <c r="B122" s="1"/>
      <c r="C122" s="21"/>
      <c r="D122" s="1"/>
      <c r="E122" s="21"/>
      <c r="F122" s="135"/>
      <c r="G122" s="135"/>
      <c r="H122" s="20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5.75" customHeight="1">
      <c r="A123" s="1"/>
      <c r="B123" s="1"/>
      <c r="C123" s="21"/>
      <c r="D123" s="1"/>
      <c r="E123" s="21"/>
      <c r="F123" s="135"/>
      <c r="G123" s="135"/>
      <c r="H123" s="20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5.75" customHeight="1">
      <c r="A124" s="1"/>
      <c r="B124" s="1"/>
      <c r="C124" s="21"/>
      <c r="D124" s="1"/>
      <c r="E124" s="21"/>
      <c r="F124" s="135"/>
      <c r="G124" s="135"/>
      <c r="H124" s="20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5.75" customHeight="1">
      <c r="A125" s="1"/>
      <c r="B125" s="1"/>
      <c r="C125" s="21"/>
      <c r="D125" s="1"/>
      <c r="E125" s="21"/>
      <c r="F125" s="135"/>
      <c r="G125" s="135"/>
      <c r="H125" s="20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5.75" customHeight="1">
      <c r="A126" s="1"/>
      <c r="B126" s="1"/>
      <c r="C126" s="21"/>
      <c r="D126" s="1"/>
      <c r="E126" s="21"/>
      <c r="F126" s="135"/>
      <c r="G126" s="135"/>
      <c r="H126" s="20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5.75" customHeight="1">
      <c r="A127" s="1"/>
      <c r="B127" s="1"/>
      <c r="C127" s="21"/>
      <c r="D127" s="1"/>
      <c r="E127" s="21"/>
      <c r="F127" s="135"/>
      <c r="G127" s="135"/>
      <c r="H127" s="20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5.75" customHeight="1">
      <c r="A128" s="1"/>
      <c r="B128" s="1"/>
      <c r="C128" s="21"/>
      <c r="D128" s="1"/>
      <c r="E128" s="21"/>
      <c r="F128" s="135"/>
      <c r="G128" s="135"/>
      <c r="H128" s="20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5.75" customHeight="1">
      <c r="A129" s="1"/>
      <c r="B129" s="1"/>
      <c r="C129" s="21"/>
      <c r="D129" s="1"/>
      <c r="E129" s="21"/>
      <c r="F129" s="135"/>
      <c r="G129" s="135"/>
      <c r="H129" s="20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5.75" customHeight="1">
      <c r="A130" s="1"/>
      <c r="B130" s="1"/>
      <c r="C130" s="21"/>
      <c r="D130" s="1"/>
      <c r="E130" s="21"/>
      <c r="F130" s="135"/>
      <c r="G130" s="135"/>
      <c r="H130" s="20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5.75" customHeight="1">
      <c r="A131" s="1"/>
      <c r="B131" s="1"/>
      <c r="C131" s="21"/>
      <c r="D131" s="1"/>
      <c r="E131" s="21"/>
      <c r="F131" s="135"/>
      <c r="G131" s="135"/>
      <c r="H131" s="20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5.75" customHeight="1">
      <c r="A132" s="1"/>
      <c r="B132" s="1"/>
      <c r="C132" s="21"/>
      <c r="D132" s="1"/>
      <c r="E132" s="21"/>
      <c r="F132" s="135"/>
      <c r="G132" s="135"/>
      <c r="H132" s="20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5.75" customHeight="1">
      <c r="A133" s="1"/>
      <c r="B133" s="1"/>
      <c r="C133" s="21"/>
      <c r="D133" s="1"/>
      <c r="E133" s="21"/>
      <c r="F133" s="135"/>
      <c r="G133" s="135"/>
      <c r="H133" s="20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5.75" customHeight="1">
      <c r="A134" s="1"/>
      <c r="B134" s="1"/>
      <c r="C134" s="21"/>
      <c r="D134" s="1"/>
      <c r="E134" s="21"/>
      <c r="F134" s="135"/>
      <c r="G134" s="135"/>
      <c r="H134" s="20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5.75" customHeight="1">
      <c r="A135" s="1"/>
      <c r="B135" s="1"/>
      <c r="C135" s="21"/>
      <c r="D135" s="1"/>
      <c r="E135" s="21"/>
      <c r="F135" s="135"/>
      <c r="G135" s="135"/>
      <c r="H135" s="20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5.75" customHeight="1">
      <c r="A136" s="1"/>
      <c r="B136" s="1"/>
      <c r="C136" s="21"/>
      <c r="D136" s="1"/>
      <c r="E136" s="21"/>
      <c r="F136" s="135"/>
      <c r="G136" s="135"/>
      <c r="H136" s="20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5.75" customHeight="1">
      <c r="A137" s="1"/>
      <c r="B137" s="1"/>
      <c r="C137" s="21"/>
      <c r="D137" s="1"/>
      <c r="E137" s="21"/>
      <c r="F137" s="135"/>
      <c r="G137" s="135"/>
      <c r="H137" s="20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5.75" customHeight="1">
      <c r="A138" s="1"/>
      <c r="B138" s="1"/>
      <c r="C138" s="21"/>
      <c r="D138" s="1"/>
      <c r="E138" s="21"/>
      <c r="F138" s="135"/>
      <c r="G138" s="135"/>
      <c r="H138" s="20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5.75" customHeight="1">
      <c r="A139" s="1"/>
      <c r="B139" s="1"/>
      <c r="C139" s="21"/>
      <c r="D139" s="1"/>
      <c r="E139" s="21"/>
      <c r="F139" s="135"/>
      <c r="G139" s="135"/>
      <c r="H139" s="20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5.75" customHeight="1">
      <c r="A140" s="1"/>
      <c r="B140" s="1"/>
      <c r="C140" s="21"/>
      <c r="D140" s="1"/>
      <c r="E140" s="21"/>
      <c r="F140" s="135"/>
      <c r="G140" s="135"/>
      <c r="H140" s="20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5.75" customHeight="1">
      <c r="A141" s="1"/>
      <c r="B141" s="1"/>
      <c r="C141" s="21"/>
      <c r="D141" s="1"/>
      <c r="E141" s="21"/>
      <c r="F141" s="135"/>
      <c r="G141" s="135"/>
      <c r="H141" s="20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5.75" customHeight="1">
      <c r="A142" s="1"/>
      <c r="B142" s="1"/>
      <c r="C142" s="21"/>
      <c r="D142" s="1"/>
      <c r="E142" s="21"/>
      <c r="F142" s="135"/>
      <c r="G142" s="135"/>
      <c r="H142" s="20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5.75" customHeight="1">
      <c r="A143" s="1"/>
      <c r="B143" s="1"/>
      <c r="C143" s="21"/>
      <c r="D143" s="1"/>
      <c r="E143" s="21"/>
      <c r="F143" s="135"/>
      <c r="G143" s="135"/>
      <c r="H143" s="20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5.75" customHeight="1">
      <c r="A144" s="1"/>
      <c r="B144" s="1"/>
      <c r="C144" s="21"/>
      <c r="D144" s="1"/>
      <c r="E144" s="21"/>
      <c r="F144" s="135"/>
      <c r="G144" s="135"/>
      <c r="H144" s="20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5.75" customHeight="1">
      <c r="A145" s="1"/>
      <c r="B145" s="1"/>
      <c r="C145" s="21"/>
      <c r="D145" s="1"/>
      <c r="E145" s="21"/>
      <c r="F145" s="135"/>
      <c r="G145" s="135"/>
      <c r="H145" s="20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5.75" customHeight="1">
      <c r="A146" s="1"/>
      <c r="B146" s="1"/>
      <c r="C146" s="21"/>
      <c r="D146" s="1"/>
      <c r="E146" s="21"/>
      <c r="F146" s="135"/>
      <c r="G146" s="135"/>
      <c r="H146" s="20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5.75" customHeight="1">
      <c r="A147" s="1"/>
      <c r="B147" s="1"/>
      <c r="C147" s="21"/>
      <c r="D147" s="1"/>
      <c r="E147" s="21"/>
      <c r="F147" s="135"/>
      <c r="G147" s="135"/>
      <c r="H147" s="20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5.75" customHeight="1">
      <c r="A148" s="1"/>
      <c r="B148" s="1"/>
      <c r="C148" s="21"/>
      <c r="D148" s="1"/>
      <c r="E148" s="21"/>
      <c r="F148" s="135"/>
      <c r="G148" s="135"/>
      <c r="H148" s="20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5.75" customHeight="1">
      <c r="A149" s="1"/>
      <c r="B149" s="1"/>
      <c r="C149" s="21"/>
      <c r="D149" s="1"/>
      <c r="E149" s="21"/>
      <c r="F149" s="135"/>
      <c r="G149" s="135"/>
      <c r="H149" s="20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5.75" customHeight="1">
      <c r="A150" s="1"/>
      <c r="B150" s="1"/>
      <c r="C150" s="21"/>
      <c r="D150" s="1"/>
      <c r="E150" s="21"/>
      <c r="F150" s="135"/>
      <c r="G150" s="135"/>
      <c r="H150" s="20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5.75" customHeight="1">
      <c r="A151" s="1"/>
      <c r="B151" s="1"/>
      <c r="C151" s="21"/>
      <c r="D151" s="1"/>
      <c r="E151" s="21"/>
      <c r="F151" s="135"/>
      <c r="G151" s="135"/>
      <c r="H151" s="20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5.75" customHeight="1">
      <c r="A152" s="1"/>
      <c r="B152" s="1"/>
      <c r="C152" s="21"/>
      <c r="D152" s="1"/>
      <c r="E152" s="21"/>
      <c r="F152" s="135"/>
      <c r="G152" s="135"/>
      <c r="H152" s="20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5.75" customHeight="1">
      <c r="A153" s="1"/>
      <c r="B153" s="1"/>
      <c r="C153" s="21"/>
      <c r="D153" s="1"/>
      <c r="E153" s="21"/>
      <c r="F153" s="135"/>
      <c r="G153" s="135"/>
      <c r="H153" s="20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5.75" customHeight="1">
      <c r="A154" s="1"/>
      <c r="B154" s="1"/>
      <c r="C154" s="21"/>
      <c r="D154" s="1"/>
      <c r="E154" s="21"/>
      <c r="F154" s="135"/>
      <c r="G154" s="135"/>
      <c r="H154" s="20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5.75" customHeight="1">
      <c r="A155" s="1"/>
      <c r="B155" s="1"/>
      <c r="C155" s="21"/>
      <c r="D155" s="1"/>
      <c r="E155" s="21"/>
      <c r="F155" s="135"/>
      <c r="G155" s="135"/>
      <c r="H155" s="20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5.75" customHeight="1">
      <c r="A156" s="1"/>
      <c r="B156" s="1"/>
      <c r="C156" s="21"/>
      <c r="D156" s="1"/>
      <c r="E156" s="21"/>
      <c r="F156" s="135"/>
      <c r="G156" s="135"/>
      <c r="H156" s="20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5.75" customHeight="1">
      <c r="A157" s="1"/>
      <c r="B157" s="1"/>
      <c r="C157" s="21"/>
      <c r="D157" s="1"/>
      <c r="E157" s="21"/>
      <c r="F157" s="135"/>
      <c r="G157" s="135"/>
      <c r="H157" s="20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5.75" customHeight="1">
      <c r="A158" s="1"/>
      <c r="B158" s="1"/>
      <c r="C158" s="21"/>
      <c r="D158" s="1"/>
      <c r="E158" s="21"/>
      <c r="F158" s="135"/>
      <c r="G158" s="135"/>
      <c r="H158" s="20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5.75" customHeight="1">
      <c r="A159" s="1"/>
      <c r="B159" s="1"/>
      <c r="C159" s="21"/>
      <c r="D159" s="1"/>
      <c r="E159" s="21"/>
      <c r="F159" s="135"/>
      <c r="G159" s="135"/>
      <c r="H159" s="20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5.75" customHeight="1">
      <c r="A160" s="1"/>
      <c r="B160" s="1"/>
      <c r="C160" s="21"/>
      <c r="D160" s="1"/>
      <c r="E160" s="21"/>
      <c r="F160" s="135"/>
      <c r="G160" s="135"/>
      <c r="H160" s="20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5.75" customHeight="1">
      <c r="A161" s="1"/>
      <c r="B161" s="1"/>
      <c r="C161" s="21"/>
      <c r="D161" s="1"/>
      <c r="E161" s="21"/>
      <c r="F161" s="135"/>
      <c r="G161" s="135"/>
      <c r="H161" s="20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5.75" customHeight="1">
      <c r="A162" s="1"/>
      <c r="B162" s="1"/>
      <c r="C162" s="21"/>
      <c r="D162" s="1"/>
      <c r="E162" s="21"/>
      <c r="F162" s="135"/>
      <c r="G162" s="135"/>
      <c r="H162" s="20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5.75" customHeight="1">
      <c r="A163" s="1"/>
      <c r="B163" s="1"/>
      <c r="C163" s="21"/>
      <c r="D163" s="1"/>
      <c r="E163" s="21"/>
      <c r="F163" s="135"/>
      <c r="G163" s="135"/>
      <c r="H163" s="20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5.75" customHeight="1">
      <c r="A164" s="1"/>
      <c r="B164" s="1"/>
      <c r="C164" s="21"/>
      <c r="D164" s="1"/>
      <c r="E164" s="21"/>
      <c r="F164" s="135"/>
      <c r="G164" s="135"/>
      <c r="H164" s="20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5.75" customHeight="1">
      <c r="A165" s="1"/>
      <c r="B165" s="1"/>
      <c r="C165" s="21"/>
      <c r="D165" s="1"/>
      <c r="E165" s="21"/>
      <c r="F165" s="135"/>
      <c r="G165" s="135"/>
      <c r="H165" s="20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5.75" customHeight="1">
      <c r="A166" s="1"/>
      <c r="B166" s="1"/>
      <c r="C166" s="21"/>
      <c r="D166" s="1"/>
      <c r="E166" s="21"/>
      <c r="F166" s="135"/>
      <c r="G166" s="135"/>
      <c r="H166" s="20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5.75" customHeight="1">
      <c r="A167" s="1"/>
      <c r="B167" s="1"/>
      <c r="C167" s="21"/>
      <c r="D167" s="1"/>
      <c r="E167" s="21"/>
      <c r="F167" s="135"/>
      <c r="G167" s="135"/>
      <c r="H167" s="20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5.75" customHeight="1">
      <c r="A168" s="1"/>
      <c r="B168" s="1"/>
      <c r="C168" s="21"/>
      <c r="D168" s="1"/>
      <c r="E168" s="21"/>
      <c r="F168" s="135"/>
      <c r="G168" s="135"/>
      <c r="H168" s="20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5.75" customHeight="1">
      <c r="A169" s="1"/>
      <c r="B169" s="1"/>
      <c r="C169" s="21"/>
      <c r="D169" s="1"/>
      <c r="E169" s="21"/>
      <c r="F169" s="135"/>
      <c r="G169" s="135"/>
      <c r="H169" s="20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5.75" customHeight="1">
      <c r="A170" s="1"/>
      <c r="B170" s="1"/>
      <c r="C170" s="21"/>
      <c r="D170" s="1"/>
      <c r="E170" s="21"/>
      <c r="F170" s="135"/>
      <c r="G170" s="135"/>
      <c r="H170" s="20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5.75" customHeight="1">
      <c r="A171" s="1"/>
      <c r="B171" s="1"/>
      <c r="C171" s="21"/>
      <c r="D171" s="1"/>
      <c r="E171" s="21"/>
      <c r="F171" s="135"/>
      <c r="G171" s="135"/>
      <c r="H171" s="20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5.75" customHeight="1">
      <c r="A172" s="1"/>
      <c r="B172" s="1"/>
      <c r="C172" s="21"/>
      <c r="D172" s="1"/>
      <c r="E172" s="21"/>
      <c r="F172" s="135"/>
      <c r="G172" s="135"/>
      <c r="H172" s="20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5.75" customHeight="1">
      <c r="A173" s="1"/>
      <c r="B173" s="1"/>
      <c r="C173" s="21"/>
      <c r="D173" s="1"/>
      <c r="E173" s="21"/>
      <c r="F173" s="135"/>
      <c r="G173" s="135"/>
      <c r="H173" s="20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5.75" customHeight="1">
      <c r="A174" s="1"/>
      <c r="B174" s="1"/>
      <c r="C174" s="21"/>
      <c r="D174" s="1"/>
      <c r="E174" s="21"/>
      <c r="F174" s="135"/>
      <c r="G174" s="135"/>
      <c r="H174" s="20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5.75" customHeight="1">
      <c r="A175" s="1"/>
      <c r="B175" s="1"/>
      <c r="C175" s="21"/>
      <c r="D175" s="1"/>
      <c r="E175" s="21"/>
      <c r="F175" s="135"/>
      <c r="G175" s="135"/>
      <c r="H175" s="20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5.75" customHeight="1">
      <c r="A176" s="1"/>
      <c r="B176" s="1"/>
      <c r="C176" s="21"/>
      <c r="D176" s="1"/>
      <c r="E176" s="21"/>
      <c r="F176" s="135"/>
      <c r="G176" s="135"/>
      <c r="H176" s="20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5.75" customHeight="1">
      <c r="A177" s="1"/>
      <c r="B177" s="1"/>
      <c r="C177" s="21"/>
      <c r="D177" s="1"/>
      <c r="E177" s="21"/>
      <c r="F177" s="135"/>
      <c r="G177" s="135"/>
      <c r="H177" s="20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5.75" customHeight="1">
      <c r="A178" s="1"/>
      <c r="B178" s="1"/>
      <c r="C178" s="21"/>
      <c r="D178" s="1"/>
      <c r="E178" s="21"/>
      <c r="F178" s="135"/>
      <c r="G178" s="135"/>
      <c r="H178" s="20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5.75" customHeight="1">
      <c r="A179" s="1"/>
      <c r="B179" s="1"/>
      <c r="C179" s="21"/>
      <c r="D179" s="1"/>
      <c r="E179" s="21"/>
      <c r="F179" s="135"/>
      <c r="G179" s="135"/>
      <c r="H179" s="20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5.75" customHeight="1">
      <c r="A180" s="1"/>
      <c r="B180" s="1"/>
      <c r="C180" s="21"/>
      <c r="D180" s="1"/>
      <c r="E180" s="21"/>
      <c r="F180" s="135"/>
      <c r="G180" s="135"/>
      <c r="H180" s="20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5.75" customHeight="1">
      <c r="A181" s="1"/>
      <c r="B181" s="1"/>
      <c r="C181" s="21"/>
      <c r="D181" s="1"/>
      <c r="E181" s="21"/>
      <c r="F181" s="135"/>
      <c r="G181" s="135"/>
      <c r="H181" s="20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5.75" customHeight="1">
      <c r="A182" s="1"/>
      <c r="B182" s="1"/>
      <c r="C182" s="21"/>
      <c r="D182" s="1"/>
      <c r="E182" s="21"/>
      <c r="F182" s="135"/>
      <c r="G182" s="135"/>
      <c r="H182" s="20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5.75" customHeight="1">
      <c r="A183" s="1"/>
      <c r="B183" s="1"/>
      <c r="C183" s="21"/>
      <c r="D183" s="1"/>
      <c r="E183" s="21"/>
      <c r="F183" s="135"/>
      <c r="G183" s="135"/>
      <c r="H183" s="20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5.75" customHeight="1">
      <c r="A184" s="1"/>
      <c r="B184" s="1"/>
      <c r="C184" s="21"/>
      <c r="D184" s="1"/>
      <c r="E184" s="21"/>
      <c r="F184" s="135"/>
      <c r="G184" s="135"/>
      <c r="H184" s="20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5.75" customHeight="1">
      <c r="A185" s="1"/>
      <c r="B185" s="1"/>
      <c r="C185" s="21"/>
      <c r="D185" s="1"/>
      <c r="E185" s="21"/>
      <c r="F185" s="135"/>
      <c r="G185" s="135"/>
      <c r="H185" s="20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5.75" customHeight="1">
      <c r="A186" s="1"/>
      <c r="B186" s="1"/>
      <c r="C186" s="21"/>
      <c r="D186" s="1"/>
      <c r="E186" s="21"/>
      <c r="F186" s="135"/>
      <c r="G186" s="135"/>
      <c r="H186" s="20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5.75" customHeight="1">
      <c r="A187" s="1"/>
      <c r="B187" s="1"/>
      <c r="C187" s="21"/>
      <c r="D187" s="1"/>
      <c r="E187" s="21"/>
      <c r="F187" s="135"/>
      <c r="G187" s="135"/>
      <c r="H187" s="20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5.75" customHeight="1">
      <c r="A188" s="1"/>
      <c r="B188" s="1"/>
      <c r="C188" s="21"/>
      <c r="D188" s="1"/>
      <c r="E188" s="21"/>
      <c r="F188" s="135"/>
      <c r="G188" s="135"/>
      <c r="H188" s="20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5.75" customHeight="1">
      <c r="A189" s="1"/>
      <c r="B189" s="1"/>
      <c r="C189" s="21"/>
      <c r="D189" s="1"/>
      <c r="E189" s="21"/>
      <c r="F189" s="135"/>
      <c r="G189" s="135"/>
      <c r="H189" s="20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5.75" customHeight="1">
      <c r="A190" s="1"/>
      <c r="B190" s="1"/>
      <c r="C190" s="21"/>
      <c r="D190" s="1"/>
      <c r="E190" s="21"/>
      <c r="F190" s="135"/>
      <c r="G190" s="135"/>
      <c r="H190" s="20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5.75" customHeight="1">
      <c r="A191" s="1"/>
      <c r="B191" s="1"/>
      <c r="C191" s="21"/>
      <c r="D191" s="1"/>
      <c r="E191" s="21"/>
      <c r="F191" s="135"/>
      <c r="G191" s="135"/>
      <c r="H191" s="20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5.75" customHeight="1">
      <c r="A192" s="1"/>
      <c r="B192" s="1"/>
      <c r="C192" s="21"/>
      <c r="D192" s="1"/>
      <c r="E192" s="21"/>
      <c r="F192" s="135"/>
      <c r="G192" s="135"/>
      <c r="H192" s="20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5.75" customHeight="1">
      <c r="A193" s="1"/>
      <c r="B193" s="1"/>
      <c r="C193" s="21"/>
      <c r="D193" s="1"/>
      <c r="E193" s="21"/>
      <c r="F193" s="135"/>
      <c r="G193" s="135"/>
      <c r="H193" s="20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5.75" customHeight="1">
      <c r="A194" s="1"/>
      <c r="B194" s="1"/>
      <c r="C194" s="21"/>
      <c r="D194" s="1"/>
      <c r="E194" s="21"/>
      <c r="F194" s="135"/>
      <c r="G194" s="135"/>
      <c r="H194" s="20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5.75" customHeight="1">
      <c r="A195" s="1"/>
      <c r="B195" s="1"/>
      <c r="C195" s="21"/>
      <c r="D195" s="1"/>
      <c r="E195" s="21"/>
      <c r="F195" s="135"/>
      <c r="G195" s="135"/>
      <c r="H195" s="20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5.75" customHeight="1">
      <c r="A196" s="1"/>
      <c r="B196" s="1"/>
      <c r="C196" s="21"/>
      <c r="D196" s="1"/>
      <c r="E196" s="21"/>
      <c r="F196" s="135"/>
      <c r="G196" s="135"/>
      <c r="H196" s="20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5.75" customHeight="1">
      <c r="A197" s="1"/>
      <c r="B197" s="1"/>
      <c r="C197" s="21"/>
      <c r="D197" s="1"/>
      <c r="E197" s="21"/>
      <c r="F197" s="135"/>
      <c r="G197" s="135"/>
      <c r="H197" s="20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5.75" customHeight="1">
      <c r="A198" s="1"/>
      <c r="B198" s="1"/>
      <c r="C198" s="21"/>
      <c r="D198" s="1"/>
      <c r="E198" s="21"/>
      <c r="F198" s="135"/>
      <c r="G198" s="135"/>
      <c r="H198" s="20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5.75" customHeight="1">
      <c r="A199" s="1"/>
      <c r="B199" s="1"/>
      <c r="C199" s="21"/>
      <c r="D199" s="1"/>
      <c r="E199" s="21"/>
      <c r="F199" s="135"/>
      <c r="G199" s="135"/>
      <c r="H199" s="20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5.75" customHeight="1">
      <c r="A200" s="1"/>
      <c r="B200" s="1"/>
      <c r="C200" s="21"/>
      <c r="D200" s="1"/>
      <c r="E200" s="21"/>
      <c r="F200" s="135"/>
      <c r="G200" s="135"/>
      <c r="H200" s="20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5.75" customHeight="1">
      <c r="A201" s="1"/>
      <c r="B201" s="1"/>
      <c r="C201" s="21"/>
      <c r="D201" s="1"/>
      <c r="E201" s="21"/>
      <c r="F201" s="135"/>
      <c r="G201" s="135"/>
      <c r="H201" s="20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5.75" customHeight="1">
      <c r="A202" s="1"/>
      <c r="B202" s="1"/>
      <c r="C202" s="21"/>
      <c r="D202" s="1"/>
      <c r="E202" s="21"/>
      <c r="F202" s="135"/>
      <c r="G202" s="135"/>
      <c r="H202" s="20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5.75" customHeight="1">
      <c r="A203" s="1"/>
      <c r="B203" s="1"/>
      <c r="C203" s="21"/>
      <c r="D203" s="1"/>
      <c r="E203" s="21"/>
      <c r="F203" s="135"/>
      <c r="G203" s="135"/>
      <c r="H203" s="20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5.75" customHeight="1">
      <c r="A204" s="1"/>
      <c r="B204" s="1"/>
      <c r="C204" s="21"/>
      <c r="D204" s="1"/>
      <c r="E204" s="21"/>
      <c r="F204" s="135"/>
      <c r="G204" s="135"/>
      <c r="H204" s="20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5.75" customHeight="1">
      <c r="A205" s="1"/>
      <c r="B205" s="1"/>
      <c r="C205" s="21"/>
      <c r="D205" s="1"/>
      <c r="E205" s="21"/>
      <c r="F205" s="135"/>
      <c r="G205" s="135"/>
      <c r="H205" s="20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5.75" customHeight="1">
      <c r="A206" s="1"/>
      <c r="B206" s="1"/>
      <c r="C206" s="21"/>
      <c r="D206" s="1"/>
      <c r="E206" s="21"/>
      <c r="F206" s="135"/>
      <c r="G206" s="135"/>
      <c r="H206" s="20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5.75" customHeight="1">
      <c r="A207" s="1"/>
      <c r="B207" s="1"/>
      <c r="C207" s="21"/>
      <c r="D207" s="1"/>
      <c r="E207" s="21"/>
      <c r="F207" s="135"/>
      <c r="G207" s="135"/>
      <c r="H207" s="20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5.75" customHeight="1">
      <c r="A208" s="1"/>
      <c r="B208" s="1"/>
      <c r="C208" s="21"/>
      <c r="D208" s="1"/>
      <c r="E208" s="21"/>
      <c r="F208" s="135"/>
      <c r="G208" s="135"/>
      <c r="H208" s="20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5.75" customHeight="1">
      <c r="A209" s="1"/>
      <c r="B209" s="1"/>
      <c r="C209" s="21"/>
      <c r="D209" s="1"/>
      <c r="E209" s="21"/>
      <c r="F209" s="135"/>
      <c r="G209" s="135"/>
      <c r="H209" s="20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5.75" customHeight="1">
      <c r="A210" s="1"/>
      <c r="B210" s="1"/>
      <c r="C210" s="21"/>
      <c r="D210" s="1"/>
      <c r="E210" s="21"/>
      <c r="F210" s="135"/>
      <c r="G210" s="135"/>
      <c r="H210" s="20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5.75" customHeight="1">
      <c r="A211" s="1"/>
      <c r="B211" s="1"/>
      <c r="C211" s="21"/>
      <c r="D211" s="1"/>
      <c r="E211" s="21"/>
      <c r="F211" s="135"/>
      <c r="G211" s="135"/>
      <c r="H211" s="20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5.75" customHeight="1">
      <c r="A212" s="1"/>
      <c r="B212" s="1"/>
      <c r="C212" s="21"/>
      <c r="D212" s="1"/>
      <c r="E212" s="21"/>
      <c r="F212" s="135"/>
      <c r="G212" s="135"/>
      <c r="H212" s="20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5.75" customHeight="1">
      <c r="A213" s="1"/>
      <c r="B213" s="1"/>
      <c r="C213" s="21"/>
      <c r="D213" s="1"/>
      <c r="E213" s="21"/>
      <c r="F213" s="135"/>
      <c r="G213" s="135"/>
      <c r="H213" s="20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5.75" customHeight="1">
      <c r="A214" s="1"/>
      <c r="B214" s="1"/>
      <c r="C214" s="21"/>
      <c r="D214" s="1"/>
      <c r="E214" s="21"/>
      <c r="F214" s="135"/>
      <c r="G214" s="135"/>
      <c r="H214" s="20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5.75" customHeight="1">
      <c r="A215" s="1"/>
      <c r="B215" s="1"/>
      <c r="C215" s="21"/>
      <c r="D215" s="1"/>
      <c r="E215" s="21"/>
      <c r="F215" s="135"/>
      <c r="G215" s="135"/>
      <c r="H215" s="20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5.75" customHeight="1">
      <c r="A216" s="1"/>
      <c r="B216" s="1"/>
      <c r="C216" s="21"/>
      <c r="D216" s="1"/>
      <c r="E216" s="21"/>
      <c r="F216" s="135"/>
      <c r="G216" s="135"/>
      <c r="H216" s="20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5.75" customHeight="1">
      <c r="A217" s="1"/>
      <c r="B217" s="1"/>
      <c r="C217" s="21"/>
      <c r="D217" s="1"/>
      <c r="E217" s="21"/>
      <c r="F217" s="135"/>
      <c r="G217" s="135"/>
      <c r="H217" s="20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5.75" customHeight="1">
      <c r="A218" s="1"/>
      <c r="B218" s="1"/>
      <c r="C218" s="21"/>
      <c r="D218" s="1"/>
      <c r="E218" s="21"/>
      <c r="F218" s="135"/>
      <c r="G218" s="135"/>
      <c r="H218" s="20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5.75" customHeight="1">
      <c r="A219" s="1"/>
      <c r="B219" s="1"/>
      <c r="C219" s="21"/>
      <c r="D219" s="1"/>
      <c r="E219" s="21"/>
      <c r="F219" s="135"/>
      <c r="G219" s="135"/>
      <c r="H219" s="20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5.75" customHeight="1">
      <c r="A220" s="1"/>
      <c r="B220" s="1"/>
      <c r="C220" s="21"/>
      <c r="D220" s="1"/>
      <c r="E220" s="21"/>
      <c r="F220" s="135"/>
      <c r="G220" s="135"/>
      <c r="H220" s="20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5.75" customHeight="1">
      <c r="A221" s="1"/>
      <c r="B221" s="1"/>
      <c r="C221" s="21"/>
      <c r="D221" s="1"/>
      <c r="E221" s="21"/>
      <c r="F221" s="135"/>
      <c r="G221" s="135"/>
      <c r="H221" s="20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5.75" customHeight="1">
      <c r="A222" s="1"/>
      <c r="B222" s="1"/>
      <c r="C222" s="21"/>
      <c r="D222" s="1"/>
      <c r="E222" s="21"/>
      <c r="F222" s="135"/>
      <c r="G222" s="135"/>
      <c r="H222" s="20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5.75" customHeight="1">
      <c r="A223" s="1"/>
      <c r="B223" s="1"/>
      <c r="C223" s="21"/>
      <c r="D223" s="1"/>
      <c r="E223" s="21"/>
      <c r="F223" s="135"/>
      <c r="G223" s="135"/>
      <c r="H223" s="20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5.75" customHeight="1">
      <c r="A224" s="1"/>
      <c r="B224" s="1"/>
      <c r="C224" s="21"/>
      <c r="D224" s="1"/>
      <c r="E224" s="21"/>
      <c r="F224" s="135"/>
      <c r="G224" s="135"/>
      <c r="H224" s="20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5.75" customHeight="1">
      <c r="A225" s="1"/>
      <c r="B225" s="1"/>
      <c r="C225" s="21"/>
      <c r="D225" s="1"/>
      <c r="E225" s="21"/>
      <c r="F225" s="135"/>
      <c r="G225" s="135"/>
      <c r="H225" s="20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5.75" customHeight="1">
      <c r="A226" s="1"/>
      <c r="B226" s="1"/>
      <c r="C226" s="21"/>
      <c r="D226" s="1"/>
      <c r="E226" s="21"/>
      <c r="F226" s="135"/>
      <c r="G226" s="135"/>
      <c r="H226" s="20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5.75" customHeight="1">
      <c r="A227" s="1"/>
      <c r="B227" s="1"/>
      <c r="C227" s="21"/>
      <c r="D227" s="1"/>
      <c r="E227" s="21"/>
      <c r="F227" s="135"/>
      <c r="G227" s="135"/>
      <c r="H227" s="20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5.75" customHeight="1">
      <c r="A228" s="1"/>
      <c r="B228" s="1"/>
      <c r="C228" s="21"/>
      <c r="D228" s="1"/>
      <c r="E228" s="21"/>
      <c r="F228" s="135"/>
      <c r="G228" s="135"/>
      <c r="H228" s="20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5.75" customHeight="1">
      <c r="A229" s="1"/>
      <c r="B229" s="1"/>
      <c r="C229" s="21"/>
      <c r="D229" s="1"/>
      <c r="E229" s="21"/>
      <c r="F229" s="135"/>
      <c r="G229" s="135"/>
      <c r="H229" s="20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5.75" customHeight="1">
      <c r="A230" s="1"/>
      <c r="B230" s="1"/>
      <c r="C230" s="21"/>
      <c r="D230" s="1"/>
      <c r="E230" s="21"/>
      <c r="F230" s="135"/>
      <c r="G230" s="135"/>
      <c r="H230" s="20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5.75" customHeight="1">
      <c r="A231" s="1"/>
      <c r="B231" s="1"/>
      <c r="C231" s="21"/>
      <c r="D231" s="1"/>
      <c r="E231" s="21"/>
      <c r="F231" s="135"/>
      <c r="G231" s="135"/>
      <c r="H231" s="20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5.75" customHeight="1">
      <c r="A232" s="1"/>
      <c r="B232" s="1"/>
      <c r="C232" s="21"/>
      <c r="D232" s="1"/>
      <c r="E232" s="21"/>
      <c r="F232" s="135"/>
      <c r="G232" s="135"/>
      <c r="H232" s="20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5.75" customHeight="1">
      <c r="A233" s="1"/>
      <c r="B233" s="1"/>
      <c r="C233" s="21"/>
      <c r="D233" s="1"/>
      <c r="E233" s="21"/>
      <c r="F233" s="135"/>
      <c r="G233" s="135"/>
      <c r="H233" s="20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5.75" customHeight="1">
      <c r="A234" s="1"/>
      <c r="B234" s="1"/>
      <c r="C234" s="21"/>
      <c r="D234" s="1"/>
      <c r="E234" s="21"/>
      <c r="F234" s="135"/>
      <c r="G234" s="135"/>
      <c r="H234" s="20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5.75" customHeight="1">
      <c r="A235" s="1"/>
      <c r="B235" s="1"/>
      <c r="C235" s="21"/>
      <c r="D235" s="1"/>
      <c r="E235" s="21"/>
      <c r="F235" s="135"/>
      <c r="G235" s="135"/>
      <c r="H235" s="20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5.75" customHeight="1">
      <c r="A236" s="1"/>
      <c r="B236" s="1"/>
      <c r="C236" s="21"/>
      <c r="D236" s="1"/>
      <c r="E236" s="21"/>
      <c r="F236" s="135"/>
      <c r="G236" s="135"/>
      <c r="H236" s="20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5.75" customHeight="1">
      <c r="A237" s="1"/>
      <c r="B237" s="1"/>
      <c r="C237" s="21"/>
      <c r="D237" s="1"/>
      <c r="E237" s="21"/>
      <c r="F237" s="135"/>
      <c r="G237" s="135"/>
      <c r="H237" s="20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5.75" customHeight="1">
      <c r="A238" s="1"/>
      <c r="B238" s="1"/>
      <c r="C238" s="21"/>
      <c r="D238" s="1"/>
      <c r="E238" s="21"/>
      <c r="F238" s="135"/>
      <c r="G238" s="135"/>
      <c r="H238" s="20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5.75" customHeight="1">
      <c r="A239" s="1"/>
      <c r="B239" s="1"/>
      <c r="C239" s="21"/>
      <c r="D239" s="1"/>
      <c r="E239" s="21"/>
      <c r="F239" s="135"/>
      <c r="G239" s="135"/>
      <c r="H239" s="20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5.75" customHeight="1">
      <c r="A240" s="1"/>
      <c r="B240" s="1"/>
      <c r="C240" s="21"/>
      <c r="D240" s="1"/>
      <c r="E240" s="21"/>
      <c r="F240" s="135"/>
      <c r="G240" s="135"/>
      <c r="H240" s="20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5.75" customHeight="1">
      <c r="A241" s="1"/>
      <c r="B241" s="1"/>
      <c r="C241" s="21"/>
      <c r="D241" s="1"/>
      <c r="E241" s="21"/>
      <c r="F241" s="135"/>
      <c r="G241" s="135"/>
      <c r="H241" s="20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5.75" customHeight="1">
      <c r="A242" s="1"/>
      <c r="B242" s="1"/>
      <c r="C242" s="21"/>
      <c r="D242" s="1"/>
      <c r="E242" s="21"/>
      <c r="F242" s="135"/>
      <c r="G242" s="135"/>
      <c r="H242" s="20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5.75" customHeight="1">
      <c r="A243" s="1"/>
      <c r="B243" s="1"/>
      <c r="C243" s="21"/>
      <c r="D243" s="1"/>
      <c r="E243" s="21"/>
      <c r="F243" s="135"/>
      <c r="G243" s="135"/>
      <c r="H243" s="20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5.75" customHeight="1">
      <c r="A244" s="1"/>
      <c r="B244" s="1"/>
      <c r="C244" s="21"/>
      <c r="D244" s="1"/>
      <c r="E244" s="21"/>
      <c r="F244" s="135"/>
      <c r="G244" s="135"/>
      <c r="H244" s="20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5.75" customHeight="1">
      <c r="A245" s="1"/>
      <c r="B245" s="1"/>
      <c r="C245" s="21"/>
      <c r="D245" s="1"/>
      <c r="E245" s="21"/>
      <c r="F245" s="135"/>
      <c r="G245" s="135"/>
      <c r="H245" s="20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5.75" customHeight="1">
      <c r="A246" s="1"/>
      <c r="B246" s="1"/>
      <c r="C246" s="21"/>
      <c r="D246" s="1"/>
      <c r="E246" s="21"/>
      <c r="F246" s="135"/>
      <c r="G246" s="135"/>
      <c r="H246" s="20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 ht="15.75" customHeight="1">
      <c r="A247" s="1"/>
      <c r="B247" s="1"/>
      <c r="C247" s="21"/>
      <c r="D247" s="1"/>
      <c r="E247" s="21"/>
      <c r="F247" s="135"/>
      <c r="G247" s="135"/>
      <c r="H247" s="20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ht="15.75" customHeight="1">
      <c r="A248" s="1"/>
      <c r="B248" s="1"/>
      <c r="C248" s="21"/>
      <c r="D248" s="1"/>
      <c r="E248" s="21"/>
      <c r="F248" s="135"/>
      <c r="G248" s="135"/>
      <c r="H248" s="20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ht="15.75" customHeight="1">
      <c r="A249" s="1"/>
      <c r="B249" s="1"/>
      <c r="C249" s="21"/>
      <c r="D249" s="1"/>
      <c r="E249" s="21"/>
      <c r="F249" s="135"/>
      <c r="G249" s="135"/>
      <c r="H249" s="20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ht="15.75" customHeight="1">
      <c r="A250" s="1"/>
      <c r="B250" s="1"/>
      <c r="C250" s="21"/>
      <c r="D250" s="1"/>
      <c r="E250" s="21"/>
      <c r="F250" s="135"/>
      <c r="G250" s="135"/>
      <c r="H250" s="20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ht="15.75" customHeight="1">
      <c r="A251" s="1"/>
      <c r="B251" s="1"/>
      <c r="C251" s="21"/>
      <c r="D251" s="1"/>
      <c r="E251" s="21"/>
      <c r="F251" s="135"/>
      <c r="G251" s="135"/>
      <c r="H251" s="20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ht="15.75" customHeight="1">
      <c r="A252" s="1"/>
      <c r="B252" s="1"/>
      <c r="C252" s="21"/>
      <c r="D252" s="1"/>
      <c r="E252" s="21"/>
      <c r="F252" s="135"/>
      <c r="G252" s="135"/>
      <c r="H252" s="20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ht="15.75" customHeight="1">
      <c r="A253" s="1"/>
      <c r="B253" s="1"/>
      <c r="C253" s="21"/>
      <c r="D253" s="1"/>
      <c r="E253" s="21"/>
      <c r="F253" s="135"/>
      <c r="G253" s="135"/>
      <c r="H253" s="20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ht="15.75" customHeight="1">
      <c r="A254" s="1"/>
      <c r="B254" s="1"/>
      <c r="C254" s="21"/>
      <c r="D254" s="1"/>
      <c r="E254" s="21"/>
      <c r="F254" s="135"/>
      <c r="G254" s="135"/>
      <c r="H254" s="20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5.75" customHeight="1">
      <c r="A255" s="1"/>
      <c r="B255" s="1"/>
      <c r="C255" s="21"/>
      <c r="D255" s="1"/>
      <c r="E255" s="21"/>
      <c r="F255" s="135"/>
      <c r="G255" s="135"/>
      <c r="H255" s="20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ht="15.75" customHeight="1">
      <c r="A256" s="1"/>
      <c r="B256" s="1"/>
      <c r="C256" s="21"/>
      <c r="D256" s="1"/>
      <c r="E256" s="21"/>
      <c r="F256" s="135"/>
      <c r="G256" s="135"/>
      <c r="H256" s="20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ht="15.75" customHeight="1">
      <c r="A257" s="1"/>
      <c r="B257" s="1"/>
      <c r="C257" s="21"/>
      <c r="D257" s="1"/>
      <c r="E257" s="21"/>
      <c r="F257" s="135"/>
      <c r="G257" s="135"/>
      <c r="H257" s="20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ht="15.75" customHeight="1">
      <c r="A258" s="1"/>
      <c r="B258" s="1"/>
      <c r="C258" s="21"/>
      <c r="D258" s="1"/>
      <c r="E258" s="21"/>
      <c r="F258" s="135"/>
      <c r="G258" s="135"/>
      <c r="H258" s="20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15.75" customHeight="1">
      <c r="A259" s="1"/>
      <c r="B259" s="1"/>
      <c r="C259" s="21"/>
      <c r="D259" s="1"/>
      <c r="E259" s="21"/>
      <c r="F259" s="135"/>
      <c r="G259" s="135"/>
      <c r="H259" s="20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ht="15.75" customHeight="1">
      <c r="A260" s="1"/>
      <c r="B260" s="1"/>
      <c r="C260" s="21"/>
      <c r="D260" s="1"/>
      <c r="E260" s="21"/>
      <c r="F260" s="135"/>
      <c r="G260" s="135"/>
      <c r="H260" s="20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ht="15.75" customHeight="1">
      <c r="A261" s="1"/>
      <c r="B261" s="1"/>
      <c r="C261" s="21"/>
      <c r="D261" s="1"/>
      <c r="E261" s="21"/>
      <c r="F261" s="135"/>
      <c r="G261" s="135"/>
      <c r="H261" s="20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15.75" customHeight="1">
      <c r="A262" s="1"/>
      <c r="B262" s="1"/>
      <c r="C262" s="21"/>
      <c r="D262" s="1"/>
      <c r="E262" s="21"/>
      <c r="F262" s="135"/>
      <c r="G262" s="135"/>
      <c r="H262" s="20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5.75" customHeight="1">
      <c r="A263" s="1"/>
      <c r="B263" s="1"/>
      <c r="C263" s="21"/>
      <c r="D263" s="1"/>
      <c r="E263" s="21"/>
      <c r="F263" s="135"/>
      <c r="G263" s="135"/>
      <c r="H263" s="20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ht="15.75" customHeight="1">
      <c r="A264" s="1"/>
      <c r="B264" s="1"/>
      <c r="C264" s="21"/>
      <c r="D264" s="1"/>
      <c r="E264" s="21"/>
      <c r="F264" s="135"/>
      <c r="G264" s="135"/>
      <c r="H264" s="20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ht="15.75" customHeight="1">
      <c r="A265" s="1"/>
      <c r="B265" s="1"/>
      <c r="C265" s="21"/>
      <c r="D265" s="1"/>
      <c r="E265" s="21"/>
      <c r="F265" s="135"/>
      <c r="G265" s="135"/>
      <c r="H265" s="20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5.75" customHeight="1">
      <c r="A266" s="1"/>
      <c r="B266" s="1"/>
      <c r="C266" s="21"/>
      <c r="D266" s="1"/>
      <c r="E266" s="21"/>
      <c r="F266" s="135"/>
      <c r="G266" s="135"/>
      <c r="H266" s="20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ht="15.75" customHeight="1">
      <c r="A267" s="1"/>
      <c r="B267" s="1"/>
      <c r="C267" s="21"/>
      <c r="D267" s="1"/>
      <c r="E267" s="21"/>
      <c r="F267" s="135"/>
      <c r="G267" s="135"/>
      <c r="H267" s="20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5.75" customHeight="1">
      <c r="A268" s="1"/>
      <c r="B268" s="1"/>
      <c r="C268" s="21"/>
      <c r="D268" s="1"/>
      <c r="E268" s="21"/>
      <c r="F268" s="135"/>
      <c r="G268" s="135"/>
      <c r="H268" s="20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ht="15.75" customHeight="1">
      <c r="A269" s="1"/>
      <c r="B269" s="1"/>
      <c r="C269" s="21"/>
      <c r="D269" s="1"/>
      <c r="E269" s="21"/>
      <c r="F269" s="135"/>
      <c r="G269" s="135"/>
      <c r="H269" s="20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ht="15.75" customHeight="1">
      <c r="A270" s="1"/>
      <c r="B270" s="1"/>
      <c r="C270" s="21"/>
      <c r="D270" s="1"/>
      <c r="E270" s="21"/>
      <c r="F270" s="135"/>
      <c r="G270" s="135"/>
      <c r="H270" s="20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ht="15.75" customHeight="1">
      <c r="A271" s="1"/>
      <c r="B271" s="1"/>
      <c r="C271" s="21"/>
      <c r="D271" s="1"/>
      <c r="E271" s="21"/>
      <c r="F271" s="135"/>
      <c r="G271" s="135"/>
      <c r="H271" s="20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ht="15.75" customHeight="1">
      <c r="A272" s="1"/>
      <c r="B272" s="1"/>
      <c r="C272" s="21"/>
      <c r="D272" s="1"/>
      <c r="E272" s="21"/>
      <c r="F272" s="135"/>
      <c r="G272" s="135"/>
      <c r="H272" s="20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ht="15.75" customHeight="1">
      <c r="A273" s="1"/>
      <c r="B273" s="1"/>
      <c r="C273" s="21"/>
      <c r="D273" s="1"/>
      <c r="E273" s="21"/>
      <c r="F273" s="135"/>
      <c r="G273" s="135"/>
      <c r="H273" s="20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ht="15.75" customHeight="1">
      <c r="A274" s="1"/>
      <c r="B274" s="1"/>
      <c r="C274" s="21"/>
      <c r="D274" s="1"/>
      <c r="E274" s="21"/>
      <c r="F274" s="135"/>
      <c r="G274" s="135"/>
      <c r="H274" s="20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ht="15.75" customHeight="1">
      <c r="A275" s="1"/>
      <c r="B275" s="1"/>
      <c r="C275" s="21"/>
      <c r="D275" s="1"/>
      <c r="E275" s="21"/>
      <c r="F275" s="135"/>
      <c r="G275" s="135"/>
      <c r="H275" s="20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ht="15.75" customHeight="1">
      <c r="A276" s="1"/>
      <c r="B276" s="1"/>
      <c r="C276" s="21"/>
      <c r="D276" s="1"/>
      <c r="E276" s="21"/>
      <c r="F276" s="135"/>
      <c r="G276" s="135"/>
      <c r="H276" s="20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ht="15.75" customHeight="1">
      <c r="A277" s="1"/>
      <c r="B277" s="1"/>
      <c r="C277" s="21"/>
      <c r="D277" s="1"/>
      <c r="E277" s="21"/>
      <c r="F277" s="135"/>
      <c r="G277" s="135"/>
      <c r="H277" s="20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ht="15.75" customHeight="1">
      <c r="A278" s="1"/>
      <c r="B278" s="1"/>
      <c r="C278" s="21"/>
      <c r="D278" s="1"/>
      <c r="E278" s="21"/>
      <c r="F278" s="135"/>
      <c r="G278" s="135"/>
      <c r="H278" s="20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ht="15.75" customHeight="1">
      <c r="A279" s="1"/>
      <c r="B279" s="1"/>
      <c r="C279" s="21"/>
      <c r="D279" s="1"/>
      <c r="E279" s="21"/>
      <c r="F279" s="135"/>
      <c r="G279" s="135"/>
      <c r="H279" s="20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ht="15.75" customHeight="1">
      <c r="A280" s="1"/>
      <c r="B280" s="1"/>
      <c r="C280" s="21"/>
      <c r="D280" s="1"/>
      <c r="E280" s="21"/>
      <c r="F280" s="135"/>
      <c r="G280" s="135"/>
      <c r="H280" s="20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ht="15.75" customHeight="1">
      <c r="A281" s="1"/>
      <c r="B281" s="1"/>
      <c r="C281" s="21"/>
      <c r="D281" s="1"/>
      <c r="E281" s="21"/>
      <c r="F281" s="135"/>
      <c r="G281" s="135"/>
      <c r="H281" s="20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ht="15.75" customHeight="1">
      <c r="A282" s="1"/>
      <c r="B282" s="1"/>
      <c r="C282" s="21"/>
      <c r="D282" s="1"/>
      <c r="E282" s="21"/>
      <c r="F282" s="135"/>
      <c r="G282" s="135"/>
      <c r="H282" s="20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ht="15.75" customHeight="1">
      <c r="A283" s="1"/>
      <c r="B283" s="1"/>
      <c r="C283" s="21"/>
      <c r="D283" s="1"/>
      <c r="E283" s="21"/>
      <c r="F283" s="135"/>
      <c r="G283" s="135"/>
      <c r="H283" s="20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ht="15.75" customHeight="1">
      <c r="A284" s="1"/>
      <c r="B284" s="1"/>
      <c r="C284" s="21"/>
      <c r="D284" s="1"/>
      <c r="E284" s="21"/>
      <c r="F284" s="135"/>
      <c r="G284" s="135"/>
      <c r="H284" s="20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15.75" customHeight="1">
      <c r="A285" s="1"/>
      <c r="B285" s="1"/>
      <c r="C285" s="21"/>
      <c r="D285" s="1"/>
      <c r="E285" s="21"/>
      <c r="F285" s="135"/>
      <c r="G285" s="135"/>
      <c r="H285" s="20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ht="15.75" customHeight="1">
      <c r="A286" s="1"/>
      <c r="B286" s="1"/>
      <c r="C286" s="21"/>
      <c r="D286" s="1"/>
      <c r="E286" s="21"/>
      <c r="F286" s="135"/>
      <c r="G286" s="135"/>
      <c r="H286" s="20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ht="15.75" customHeight="1">
      <c r="A287" s="1"/>
      <c r="B287" s="1"/>
      <c r="C287" s="21"/>
      <c r="D287" s="1"/>
      <c r="E287" s="21"/>
      <c r="F287" s="135"/>
      <c r="G287" s="135"/>
      <c r="H287" s="20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ht="15.75" customHeight="1">
      <c r="A288" s="1"/>
      <c r="B288" s="1"/>
      <c r="C288" s="21"/>
      <c r="D288" s="1"/>
      <c r="E288" s="21"/>
      <c r="F288" s="135"/>
      <c r="G288" s="135"/>
      <c r="H288" s="20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ht="15.75" customHeight="1">
      <c r="A289" s="1"/>
      <c r="B289" s="1"/>
      <c r="C289" s="21"/>
      <c r="D289" s="1"/>
      <c r="E289" s="21"/>
      <c r="F289" s="135"/>
      <c r="G289" s="135"/>
      <c r="H289" s="20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 ht="15.75" customHeight="1">
      <c r="A290" s="1"/>
      <c r="B290" s="1"/>
      <c r="C290" s="21"/>
      <c r="D290" s="1"/>
      <c r="E290" s="21"/>
      <c r="F290" s="135"/>
      <c r="G290" s="135"/>
      <c r="H290" s="20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 ht="15.75" customHeight="1">
      <c r="A291" s="1"/>
      <c r="B291" s="1"/>
      <c r="C291" s="21"/>
      <c r="D291" s="1"/>
      <c r="E291" s="21"/>
      <c r="F291" s="135"/>
      <c r="G291" s="135"/>
      <c r="H291" s="20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ht="15.75" customHeight="1">
      <c r="A292" s="1"/>
      <c r="B292" s="1"/>
      <c r="C292" s="21"/>
      <c r="D292" s="1"/>
      <c r="E292" s="21"/>
      <c r="F292" s="135"/>
      <c r="G292" s="135"/>
      <c r="H292" s="20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 ht="15.75" customHeight="1">
      <c r="A293" s="1"/>
      <c r="B293" s="1"/>
      <c r="C293" s="21"/>
      <c r="D293" s="1"/>
      <c r="E293" s="21"/>
      <c r="F293" s="135"/>
      <c r="G293" s="135"/>
      <c r="H293" s="20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ht="15.75" customHeight="1">
      <c r="A294" s="1"/>
      <c r="B294" s="1"/>
      <c r="C294" s="21"/>
      <c r="D294" s="1"/>
      <c r="E294" s="21"/>
      <c r="F294" s="135"/>
      <c r="G294" s="135"/>
      <c r="H294" s="20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 ht="15.75" customHeight="1">
      <c r="A295" s="1"/>
      <c r="B295" s="1"/>
      <c r="C295" s="21"/>
      <c r="D295" s="1"/>
      <c r="E295" s="21"/>
      <c r="F295" s="135"/>
      <c r="G295" s="135"/>
      <c r="H295" s="20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ht="15.75" customHeight="1">
      <c r="A296" s="1"/>
      <c r="B296" s="1"/>
      <c r="C296" s="21"/>
      <c r="D296" s="1"/>
      <c r="E296" s="21"/>
      <c r="F296" s="135"/>
      <c r="G296" s="135"/>
      <c r="H296" s="20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 ht="15.75" customHeight="1">
      <c r="A297" s="1"/>
      <c r="B297" s="1"/>
      <c r="C297" s="21"/>
      <c r="D297" s="1"/>
      <c r="E297" s="21"/>
      <c r="F297" s="135"/>
      <c r="G297" s="135"/>
      <c r="H297" s="20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 ht="15.75" customHeight="1">
      <c r="A298" s="1"/>
      <c r="B298" s="1"/>
      <c r="C298" s="21"/>
      <c r="D298" s="1"/>
      <c r="E298" s="21"/>
      <c r="F298" s="135"/>
      <c r="G298" s="135"/>
      <c r="H298" s="20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 ht="15.75" customHeight="1">
      <c r="A299" s="1"/>
      <c r="B299" s="1"/>
      <c r="C299" s="21"/>
      <c r="D299" s="1"/>
      <c r="E299" s="21"/>
      <c r="F299" s="135"/>
      <c r="G299" s="135"/>
      <c r="H299" s="20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 ht="15.75" customHeight="1">
      <c r="A300" s="1"/>
      <c r="B300" s="1"/>
      <c r="C300" s="21"/>
      <c r="D300" s="1"/>
      <c r="E300" s="21"/>
      <c r="F300" s="135"/>
      <c r="G300" s="135"/>
      <c r="H300" s="20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ht="15.75" customHeight="1">
      <c r="A301" s="1"/>
      <c r="B301" s="1"/>
      <c r="C301" s="21"/>
      <c r="D301" s="1"/>
      <c r="E301" s="21"/>
      <c r="F301" s="135"/>
      <c r="G301" s="135"/>
      <c r="H301" s="20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 ht="15.75" customHeight="1">
      <c r="A302" s="1"/>
      <c r="B302" s="1"/>
      <c r="C302" s="21"/>
      <c r="D302" s="1"/>
      <c r="E302" s="21"/>
      <c r="F302" s="135"/>
      <c r="G302" s="135"/>
      <c r="H302" s="20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 ht="15.75" customHeight="1">
      <c r="A303" s="1"/>
      <c r="B303" s="1"/>
      <c r="C303" s="21"/>
      <c r="D303" s="1"/>
      <c r="E303" s="21"/>
      <c r="F303" s="135"/>
      <c r="G303" s="135"/>
      <c r="H303" s="20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ht="15.75" customHeight="1">
      <c r="A304" s="1"/>
      <c r="B304" s="1"/>
      <c r="C304" s="21"/>
      <c r="D304" s="1"/>
      <c r="E304" s="21"/>
      <c r="F304" s="135"/>
      <c r="G304" s="135"/>
      <c r="H304" s="20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ht="15.75" customHeight="1">
      <c r="A305" s="1"/>
      <c r="B305" s="1"/>
      <c r="C305" s="21"/>
      <c r="D305" s="1"/>
      <c r="E305" s="21"/>
      <c r="F305" s="135"/>
      <c r="G305" s="135"/>
      <c r="H305" s="20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 ht="15.75" customHeight="1">
      <c r="A306" s="1"/>
      <c r="B306" s="1"/>
      <c r="C306" s="21"/>
      <c r="D306" s="1"/>
      <c r="E306" s="21"/>
      <c r="F306" s="135"/>
      <c r="G306" s="135"/>
      <c r="H306" s="20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 ht="15.75" customHeight="1">
      <c r="A307" s="1"/>
      <c r="B307" s="1"/>
      <c r="C307" s="21"/>
      <c r="D307" s="1"/>
      <c r="E307" s="21"/>
      <c r="F307" s="135"/>
      <c r="G307" s="135"/>
      <c r="H307" s="20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ht="15.75" customHeight="1">
      <c r="A308" s="1"/>
      <c r="B308" s="1"/>
      <c r="C308" s="21"/>
      <c r="D308" s="1"/>
      <c r="E308" s="21"/>
      <c r="F308" s="135"/>
      <c r="G308" s="135"/>
      <c r="H308" s="20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 ht="15.75" customHeight="1">
      <c r="A309" s="1"/>
      <c r="B309" s="1"/>
      <c r="C309" s="21"/>
      <c r="D309" s="1"/>
      <c r="E309" s="21"/>
      <c r="F309" s="135"/>
      <c r="G309" s="135"/>
      <c r="H309" s="20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ht="15.75" customHeight="1">
      <c r="A310" s="1"/>
      <c r="B310" s="1"/>
      <c r="C310" s="21"/>
      <c r="D310" s="1"/>
      <c r="E310" s="21"/>
      <c r="F310" s="135"/>
      <c r="G310" s="135"/>
      <c r="H310" s="20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 ht="15.75" customHeight="1">
      <c r="A311" s="1"/>
      <c r="B311" s="1"/>
      <c r="C311" s="21"/>
      <c r="D311" s="1"/>
      <c r="E311" s="21"/>
      <c r="F311" s="135"/>
      <c r="G311" s="135"/>
      <c r="H311" s="20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ht="15.75" customHeight="1">
      <c r="A312" s="1"/>
      <c r="B312" s="1"/>
      <c r="C312" s="21"/>
      <c r="D312" s="1"/>
      <c r="E312" s="21"/>
      <c r="F312" s="135"/>
      <c r="G312" s="135"/>
      <c r="H312" s="20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 ht="15.75" customHeight="1">
      <c r="A313" s="1"/>
      <c r="B313" s="1"/>
      <c r="C313" s="21"/>
      <c r="D313" s="1"/>
      <c r="E313" s="21"/>
      <c r="F313" s="135"/>
      <c r="G313" s="135"/>
      <c r="H313" s="20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 ht="15.75" customHeight="1">
      <c r="A314" s="1"/>
      <c r="B314" s="1"/>
      <c r="C314" s="21"/>
      <c r="D314" s="1"/>
      <c r="E314" s="21"/>
      <c r="F314" s="135"/>
      <c r="G314" s="135"/>
      <c r="H314" s="20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 ht="15.75" customHeight="1">
      <c r="A315" s="1"/>
      <c r="B315" s="1"/>
      <c r="C315" s="21"/>
      <c r="D315" s="1"/>
      <c r="E315" s="21"/>
      <c r="F315" s="135"/>
      <c r="G315" s="135"/>
      <c r="H315" s="20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 ht="15.75" customHeight="1">
      <c r="A316" s="1"/>
      <c r="B316" s="1"/>
      <c r="C316" s="21"/>
      <c r="D316" s="1"/>
      <c r="E316" s="21"/>
      <c r="F316" s="135"/>
      <c r="G316" s="135"/>
      <c r="H316" s="20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ht="15.75" customHeight="1">
      <c r="A317" s="1"/>
      <c r="B317" s="1"/>
      <c r="C317" s="21"/>
      <c r="D317" s="1"/>
      <c r="E317" s="21"/>
      <c r="F317" s="135"/>
      <c r="G317" s="135"/>
      <c r="H317" s="20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 ht="15.75" customHeight="1">
      <c r="A318" s="1"/>
      <c r="B318" s="1"/>
      <c r="C318" s="21"/>
      <c r="D318" s="1"/>
      <c r="E318" s="21"/>
      <c r="F318" s="135"/>
      <c r="G318" s="135"/>
      <c r="H318" s="20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 ht="15.75" customHeight="1">
      <c r="A319" s="1"/>
      <c r="B319" s="1"/>
      <c r="C319" s="21"/>
      <c r="D319" s="1"/>
      <c r="E319" s="21"/>
      <c r="F319" s="135"/>
      <c r="G319" s="135"/>
      <c r="H319" s="20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 ht="15.75" customHeight="1">
      <c r="A320" s="1"/>
      <c r="B320" s="1"/>
      <c r="C320" s="21"/>
      <c r="D320" s="1"/>
      <c r="E320" s="21"/>
      <c r="F320" s="135"/>
      <c r="G320" s="135"/>
      <c r="H320" s="20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 ht="15.75" customHeight="1">
      <c r="A321" s="1"/>
      <c r="B321" s="1"/>
      <c r="C321" s="21"/>
      <c r="D321" s="1"/>
      <c r="E321" s="21"/>
      <c r="F321" s="135"/>
      <c r="G321" s="135"/>
      <c r="H321" s="20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ht="15.75" customHeight="1">
      <c r="A322" s="1"/>
      <c r="B322" s="1"/>
      <c r="C322" s="21"/>
      <c r="D322" s="1"/>
      <c r="E322" s="21"/>
      <c r="F322" s="135"/>
      <c r="G322" s="135"/>
      <c r="H322" s="20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 ht="15.75" customHeight="1">
      <c r="A323" s="1"/>
      <c r="B323" s="1"/>
      <c r="C323" s="21"/>
      <c r="D323" s="1"/>
      <c r="E323" s="21"/>
      <c r="F323" s="135"/>
      <c r="G323" s="135"/>
      <c r="H323" s="20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 ht="15.75" customHeight="1">
      <c r="A324" s="1"/>
      <c r="B324" s="1"/>
      <c r="C324" s="21"/>
      <c r="D324" s="1"/>
      <c r="E324" s="21"/>
      <c r="F324" s="135"/>
      <c r="G324" s="135"/>
      <c r="H324" s="20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 ht="15.75" customHeight="1">
      <c r="A325" s="1"/>
      <c r="B325" s="1"/>
      <c r="C325" s="21"/>
      <c r="D325" s="1"/>
      <c r="E325" s="21"/>
      <c r="F325" s="135"/>
      <c r="G325" s="135"/>
      <c r="H325" s="20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1:18" ht="15.75" customHeight="1">
      <c r="A326" s="1"/>
      <c r="B326" s="1"/>
      <c r="C326" s="21"/>
      <c r="D326" s="1"/>
      <c r="E326" s="21"/>
      <c r="F326" s="135"/>
      <c r="G326" s="135"/>
      <c r="H326" s="20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1:18" ht="15.75" customHeight="1">
      <c r="A327" s="1"/>
      <c r="B327" s="1"/>
      <c r="C327" s="21"/>
      <c r="D327" s="1"/>
      <c r="E327" s="21"/>
      <c r="F327" s="135"/>
      <c r="G327" s="135"/>
      <c r="H327" s="20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1:18" ht="15.75" customHeight="1">
      <c r="A328" s="1"/>
      <c r="B328" s="1"/>
      <c r="C328" s="21"/>
      <c r="D328" s="1"/>
      <c r="E328" s="21"/>
      <c r="F328" s="135"/>
      <c r="G328" s="135"/>
      <c r="H328" s="20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 ht="15.75" customHeight="1">
      <c r="A329" s="1"/>
      <c r="B329" s="1"/>
      <c r="C329" s="21"/>
      <c r="D329" s="1"/>
      <c r="E329" s="21"/>
      <c r="F329" s="135"/>
      <c r="G329" s="135"/>
      <c r="H329" s="20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1:18" ht="15.75" customHeight="1">
      <c r="A330" s="1"/>
      <c r="B330" s="1"/>
      <c r="C330" s="21"/>
      <c r="D330" s="1"/>
      <c r="E330" s="21"/>
      <c r="F330" s="135"/>
      <c r="G330" s="135"/>
      <c r="H330" s="20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 ht="15.75" customHeight="1">
      <c r="A331" s="1"/>
      <c r="B331" s="1"/>
      <c r="C331" s="21"/>
      <c r="D331" s="1"/>
      <c r="E331" s="21"/>
      <c r="F331" s="135"/>
      <c r="G331" s="135"/>
      <c r="H331" s="20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 ht="15.75" customHeight="1">
      <c r="A332" s="1"/>
      <c r="B332" s="1"/>
      <c r="C332" s="21"/>
      <c r="D332" s="1"/>
      <c r="E332" s="21"/>
      <c r="F332" s="135"/>
      <c r="G332" s="135"/>
      <c r="H332" s="20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1:18" ht="15.75" customHeight="1">
      <c r="A333" s="1"/>
      <c r="B333" s="1"/>
      <c r="C333" s="21"/>
      <c r="D333" s="1"/>
      <c r="E333" s="21"/>
      <c r="F333" s="135"/>
      <c r="G333" s="135"/>
      <c r="H333" s="20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 ht="15.75" customHeight="1">
      <c r="A334" s="1"/>
      <c r="B334" s="1"/>
      <c r="C334" s="21"/>
      <c r="D334" s="1"/>
      <c r="E334" s="21"/>
      <c r="F334" s="135"/>
      <c r="G334" s="135"/>
      <c r="H334" s="20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1:18" ht="15.75" customHeight="1">
      <c r="A335" s="1"/>
      <c r="B335" s="1"/>
      <c r="C335" s="21"/>
      <c r="D335" s="1"/>
      <c r="E335" s="21"/>
      <c r="F335" s="135"/>
      <c r="G335" s="135"/>
      <c r="H335" s="20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1:18" ht="15.75" customHeight="1">
      <c r="A336" s="1"/>
      <c r="B336" s="1"/>
      <c r="C336" s="21"/>
      <c r="D336" s="1"/>
      <c r="E336" s="21"/>
      <c r="F336" s="135"/>
      <c r="G336" s="135"/>
      <c r="H336" s="20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1:18" ht="15.75" customHeight="1">
      <c r="A337" s="1"/>
      <c r="B337" s="1"/>
      <c r="C337" s="21"/>
      <c r="D337" s="1"/>
      <c r="E337" s="21"/>
      <c r="F337" s="135"/>
      <c r="G337" s="135"/>
      <c r="H337" s="20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1:18" ht="15.75" customHeight="1">
      <c r="A338" s="1"/>
      <c r="B338" s="1"/>
      <c r="C338" s="21"/>
      <c r="D338" s="1"/>
      <c r="E338" s="21"/>
      <c r="F338" s="135"/>
      <c r="G338" s="135"/>
      <c r="H338" s="20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1:18" ht="15.75" customHeight="1">
      <c r="A339" s="1"/>
      <c r="B339" s="1"/>
      <c r="C339" s="21"/>
      <c r="D339" s="1"/>
      <c r="E339" s="21"/>
      <c r="F339" s="135"/>
      <c r="G339" s="135"/>
      <c r="H339" s="20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 ht="15.75" customHeight="1">
      <c r="A340" s="1"/>
      <c r="B340" s="1"/>
      <c r="C340" s="21"/>
      <c r="D340" s="1"/>
      <c r="E340" s="21"/>
      <c r="F340" s="135"/>
      <c r="G340" s="135"/>
      <c r="H340" s="20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1:18" ht="15.75" customHeight="1">
      <c r="A341" s="1"/>
      <c r="B341" s="1"/>
      <c r="C341" s="21"/>
      <c r="D341" s="1"/>
      <c r="E341" s="21"/>
      <c r="F341" s="135"/>
      <c r="G341" s="135"/>
      <c r="H341" s="20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 ht="15.75" customHeight="1">
      <c r="A342" s="1"/>
      <c r="B342" s="1"/>
      <c r="C342" s="21"/>
      <c r="D342" s="1"/>
      <c r="E342" s="21"/>
      <c r="F342" s="135"/>
      <c r="G342" s="135"/>
      <c r="H342" s="20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 ht="15.75" customHeight="1">
      <c r="A343" s="1"/>
      <c r="B343" s="1"/>
      <c r="C343" s="21"/>
      <c r="D343" s="1"/>
      <c r="E343" s="21"/>
      <c r="F343" s="135"/>
      <c r="G343" s="135"/>
      <c r="H343" s="20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1:18" ht="15.75" customHeight="1">
      <c r="A344" s="1"/>
      <c r="B344" s="1"/>
      <c r="C344" s="21"/>
      <c r="D344" s="1"/>
      <c r="E344" s="21"/>
      <c r="F344" s="135"/>
      <c r="G344" s="135"/>
      <c r="H344" s="20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1:18" ht="15.75" customHeight="1">
      <c r="A345" s="1"/>
      <c r="B345" s="1"/>
      <c r="C345" s="21"/>
      <c r="D345" s="1"/>
      <c r="E345" s="21"/>
      <c r="F345" s="135"/>
      <c r="G345" s="135"/>
      <c r="H345" s="20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1:18" ht="15.75" customHeight="1">
      <c r="A346" s="1"/>
      <c r="B346" s="1"/>
      <c r="C346" s="21"/>
      <c r="D346" s="1"/>
      <c r="E346" s="21"/>
      <c r="F346" s="135"/>
      <c r="G346" s="135"/>
      <c r="H346" s="20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1:18" ht="15.75" customHeight="1">
      <c r="A347" s="1"/>
      <c r="B347" s="1"/>
      <c r="C347" s="21"/>
      <c r="D347" s="1"/>
      <c r="E347" s="21"/>
      <c r="F347" s="135"/>
      <c r="G347" s="135"/>
      <c r="H347" s="20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1:18" ht="15.75" customHeight="1">
      <c r="A348" s="1"/>
      <c r="B348" s="1"/>
      <c r="C348" s="21"/>
      <c r="D348" s="1"/>
      <c r="E348" s="21"/>
      <c r="F348" s="135"/>
      <c r="G348" s="135"/>
      <c r="H348" s="20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1:18" ht="15.75" customHeight="1">
      <c r="A349" s="1"/>
      <c r="B349" s="1"/>
      <c r="C349" s="21"/>
      <c r="D349" s="1"/>
      <c r="E349" s="21"/>
      <c r="F349" s="135"/>
      <c r="G349" s="135"/>
      <c r="H349" s="20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 ht="15.75" customHeight="1">
      <c r="A350" s="1"/>
      <c r="B350" s="1"/>
      <c r="C350" s="21"/>
      <c r="D350" s="1"/>
      <c r="E350" s="21"/>
      <c r="F350" s="135"/>
      <c r="G350" s="135"/>
      <c r="H350" s="20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1:18" ht="15.75" customHeight="1">
      <c r="A351" s="1"/>
      <c r="B351" s="1"/>
      <c r="C351" s="21"/>
      <c r="D351" s="1"/>
      <c r="E351" s="21"/>
      <c r="F351" s="135"/>
      <c r="G351" s="135"/>
      <c r="H351" s="20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 ht="15.75" customHeight="1">
      <c r="A352" s="1"/>
      <c r="B352" s="1"/>
      <c r="C352" s="21"/>
      <c r="D352" s="1"/>
      <c r="E352" s="21"/>
      <c r="F352" s="135"/>
      <c r="G352" s="135"/>
      <c r="H352" s="20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1:18" ht="15.75" customHeight="1">
      <c r="A353" s="1"/>
      <c r="B353" s="1"/>
      <c r="C353" s="21"/>
      <c r="D353" s="1"/>
      <c r="E353" s="21"/>
      <c r="F353" s="135"/>
      <c r="G353" s="135"/>
      <c r="H353" s="20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1:18" ht="15.75" customHeight="1">
      <c r="A354" s="1"/>
      <c r="B354" s="1"/>
      <c r="C354" s="21"/>
      <c r="D354" s="1"/>
      <c r="E354" s="21"/>
      <c r="F354" s="135"/>
      <c r="G354" s="135"/>
      <c r="H354" s="20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1:18" ht="15.75" customHeight="1">
      <c r="A355" s="1"/>
      <c r="B355" s="1"/>
      <c r="C355" s="21"/>
      <c r="D355" s="1"/>
      <c r="E355" s="21"/>
      <c r="F355" s="135"/>
      <c r="G355" s="135"/>
      <c r="H355" s="20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1:18" ht="15.75" customHeight="1">
      <c r="A356" s="1"/>
      <c r="B356" s="1"/>
      <c r="C356" s="21"/>
      <c r="D356" s="1"/>
      <c r="E356" s="21"/>
      <c r="F356" s="135"/>
      <c r="G356" s="135"/>
      <c r="H356" s="20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1:18" ht="15.75" customHeight="1">
      <c r="A357" s="1"/>
      <c r="B357" s="1"/>
      <c r="C357" s="21"/>
      <c r="D357" s="1"/>
      <c r="E357" s="21"/>
      <c r="F357" s="135"/>
      <c r="G357" s="135"/>
      <c r="H357" s="20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1:18" ht="15.75" customHeight="1">
      <c r="A358" s="1"/>
      <c r="B358" s="1"/>
      <c r="C358" s="21"/>
      <c r="D358" s="1"/>
      <c r="E358" s="21"/>
      <c r="F358" s="135"/>
      <c r="G358" s="135"/>
      <c r="H358" s="20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1:18" ht="15.75" customHeight="1">
      <c r="A359" s="1"/>
      <c r="B359" s="1"/>
      <c r="C359" s="21"/>
      <c r="D359" s="1"/>
      <c r="E359" s="21"/>
      <c r="F359" s="135"/>
      <c r="G359" s="135"/>
      <c r="H359" s="20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1:18" ht="15.75" customHeight="1">
      <c r="A360" s="1"/>
      <c r="B360" s="1"/>
      <c r="C360" s="21"/>
      <c r="D360" s="1"/>
      <c r="E360" s="21"/>
      <c r="F360" s="135"/>
      <c r="G360" s="135"/>
      <c r="H360" s="20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1:18" ht="15.75" customHeight="1">
      <c r="A361" s="1"/>
      <c r="B361" s="1"/>
      <c r="C361" s="21"/>
      <c r="D361" s="1"/>
      <c r="E361" s="21"/>
      <c r="F361" s="135"/>
      <c r="G361" s="135"/>
      <c r="H361" s="20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1:18" ht="15.75" customHeight="1">
      <c r="A362" s="1"/>
      <c r="B362" s="1"/>
      <c r="C362" s="21"/>
      <c r="D362" s="1"/>
      <c r="E362" s="21"/>
      <c r="F362" s="135"/>
      <c r="G362" s="135"/>
      <c r="H362" s="20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1:18" ht="15.75" customHeight="1">
      <c r="A363" s="1"/>
      <c r="B363" s="1"/>
      <c r="C363" s="21"/>
      <c r="D363" s="1"/>
      <c r="E363" s="21"/>
      <c r="F363" s="135"/>
      <c r="G363" s="135"/>
      <c r="H363" s="20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1:18" ht="15.75" customHeight="1">
      <c r="A364" s="1"/>
      <c r="B364" s="1"/>
      <c r="C364" s="21"/>
      <c r="D364" s="1"/>
      <c r="E364" s="21"/>
      <c r="F364" s="135"/>
      <c r="G364" s="135"/>
      <c r="H364" s="20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 ht="15.75" customHeight="1">
      <c r="A365" s="1"/>
      <c r="B365" s="1"/>
      <c r="C365" s="21"/>
      <c r="D365" s="1"/>
      <c r="E365" s="21"/>
      <c r="F365" s="135"/>
      <c r="G365" s="135"/>
      <c r="H365" s="20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18" ht="15.75" customHeight="1">
      <c r="A366" s="1"/>
      <c r="B366" s="1"/>
      <c r="C366" s="21"/>
      <c r="D366" s="1"/>
      <c r="E366" s="21"/>
      <c r="F366" s="135"/>
      <c r="G366" s="135"/>
      <c r="H366" s="20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18" ht="15.75" customHeight="1">
      <c r="A367" s="1"/>
      <c r="B367" s="1"/>
      <c r="C367" s="21"/>
      <c r="D367" s="1"/>
      <c r="E367" s="21"/>
      <c r="F367" s="135"/>
      <c r="G367" s="135"/>
      <c r="H367" s="20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 ht="15.75" customHeight="1">
      <c r="A368" s="1"/>
      <c r="B368" s="1"/>
      <c r="C368" s="21"/>
      <c r="D368" s="1"/>
      <c r="E368" s="21"/>
      <c r="F368" s="135"/>
      <c r="G368" s="135"/>
      <c r="H368" s="20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1:18" ht="15.75" customHeight="1">
      <c r="A369" s="1"/>
      <c r="B369" s="1"/>
      <c r="C369" s="21"/>
      <c r="D369" s="1"/>
      <c r="E369" s="21"/>
      <c r="F369" s="135"/>
      <c r="G369" s="135"/>
      <c r="H369" s="20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 ht="15.75" customHeight="1">
      <c r="A370" s="1"/>
      <c r="B370" s="1"/>
      <c r="C370" s="21"/>
      <c r="D370" s="1"/>
      <c r="E370" s="21"/>
      <c r="F370" s="135"/>
      <c r="G370" s="135"/>
      <c r="H370" s="20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1:18" ht="15.75" customHeight="1">
      <c r="A371" s="1"/>
      <c r="B371" s="1"/>
      <c r="C371" s="21"/>
      <c r="D371" s="1"/>
      <c r="E371" s="21"/>
      <c r="F371" s="135"/>
      <c r="G371" s="135"/>
      <c r="H371" s="20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1:18" ht="15.75" customHeight="1">
      <c r="A372" s="1"/>
      <c r="B372" s="1"/>
      <c r="C372" s="21"/>
      <c r="D372" s="1"/>
      <c r="E372" s="21"/>
      <c r="F372" s="135"/>
      <c r="G372" s="135"/>
      <c r="H372" s="20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1:18" ht="15.75" customHeight="1">
      <c r="A373" s="1"/>
      <c r="B373" s="1"/>
      <c r="C373" s="21"/>
      <c r="D373" s="1"/>
      <c r="E373" s="21"/>
      <c r="F373" s="135"/>
      <c r="G373" s="135"/>
      <c r="H373" s="20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1:18" ht="15.75" customHeight="1">
      <c r="A374" s="1"/>
      <c r="B374" s="1"/>
      <c r="C374" s="21"/>
      <c r="D374" s="1"/>
      <c r="E374" s="21"/>
      <c r="F374" s="135"/>
      <c r="G374" s="135"/>
      <c r="H374" s="20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1:18" ht="15.75" customHeight="1">
      <c r="A375" s="1"/>
      <c r="B375" s="1"/>
      <c r="C375" s="21"/>
      <c r="D375" s="1"/>
      <c r="E375" s="21"/>
      <c r="F375" s="135"/>
      <c r="G375" s="135"/>
      <c r="H375" s="20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1:18" ht="15.75" customHeight="1">
      <c r="A376" s="1"/>
      <c r="B376" s="1"/>
      <c r="C376" s="21"/>
      <c r="D376" s="1"/>
      <c r="E376" s="21"/>
      <c r="F376" s="135"/>
      <c r="G376" s="135"/>
      <c r="H376" s="20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 ht="15.75" customHeight="1">
      <c r="A377" s="1"/>
      <c r="B377" s="1"/>
      <c r="C377" s="21"/>
      <c r="D377" s="1"/>
      <c r="E377" s="21"/>
      <c r="F377" s="135"/>
      <c r="G377" s="135"/>
      <c r="H377" s="20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 ht="15.75" customHeight="1">
      <c r="A378" s="1"/>
      <c r="B378" s="1"/>
      <c r="C378" s="21"/>
      <c r="D378" s="1"/>
      <c r="E378" s="21"/>
      <c r="F378" s="135"/>
      <c r="G378" s="135"/>
      <c r="H378" s="20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 ht="15.75" customHeight="1">
      <c r="A379" s="1"/>
      <c r="B379" s="1"/>
      <c r="C379" s="21"/>
      <c r="D379" s="1"/>
      <c r="E379" s="21"/>
      <c r="F379" s="135"/>
      <c r="G379" s="135"/>
      <c r="H379" s="20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 ht="15.75" customHeight="1">
      <c r="A380" s="1"/>
      <c r="B380" s="1"/>
      <c r="C380" s="21"/>
      <c r="D380" s="1"/>
      <c r="E380" s="21"/>
      <c r="F380" s="135"/>
      <c r="G380" s="135"/>
      <c r="H380" s="20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 ht="15.75" customHeight="1">
      <c r="A381" s="1"/>
      <c r="B381" s="1"/>
      <c r="C381" s="21"/>
      <c r="D381" s="1"/>
      <c r="E381" s="21"/>
      <c r="F381" s="135"/>
      <c r="G381" s="135"/>
      <c r="H381" s="20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ht="15.75" customHeight="1">
      <c r="A382" s="1"/>
      <c r="B382" s="1"/>
      <c r="C382" s="21"/>
      <c r="D382" s="1"/>
      <c r="E382" s="21"/>
      <c r="F382" s="135"/>
      <c r="G382" s="135"/>
      <c r="H382" s="20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 ht="15.75" customHeight="1">
      <c r="A383" s="1"/>
      <c r="B383" s="1"/>
      <c r="C383" s="21"/>
      <c r="D383" s="1"/>
      <c r="E383" s="21"/>
      <c r="F383" s="135"/>
      <c r="G383" s="135"/>
      <c r="H383" s="20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 ht="15.75" customHeight="1">
      <c r="A384" s="1"/>
      <c r="B384" s="1"/>
      <c r="C384" s="21"/>
      <c r="D384" s="1"/>
      <c r="E384" s="21"/>
      <c r="F384" s="135"/>
      <c r="G384" s="135"/>
      <c r="H384" s="20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 ht="15.75" customHeight="1">
      <c r="A385" s="1"/>
      <c r="B385" s="1"/>
      <c r="C385" s="21"/>
      <c r="D385" s="1"/>
      <c r="E385" s="21"/>
      <c r="F385" s="135"/>
      <c r="G385" s="135"/>
      <c r="H385" s="20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1:18" ht="15.75" customHeight="1">
      <c r="A386" s="1"/>
      <c r="B386" s="1"/>
      <c r="C386" s="21"/>
      <c r="D386" s="1"/>
      <c r="E386" s="21"/>
      <c r="F386" s="135"/>
      <c r="G386" s="135"/>
      <c r="H386" s="20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1:18" ht="15.75" customHeight="1">
      <c r="A387" s="1"/>
      <c r="B387" s="1"/>
      <c r="C387" s="21"/>
      <c r="D387" s="1"/>
      <c r="E387" s="21"/>
      <c r="F387" s="135"/>
      <c r="G387" s="135"/>
      <c r="H387" s="20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 ht="15.75" customHeight="1">
      <c r="A388" s="1"/>
      <c r="B388" s="1"/>
      <c r="C388" s="21"/>
      <c r="D388" s="1"/>
      <c r="E388" s="21"/>
      <c r="F388" s="135"/>
      <c r="G388" s="135"/>
      <c r="H388" s="20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 ht="15.75" customHeight="1">
      <c r="A389" s="1"/>
      <c r="B389" s="1"/>
      <c r="C389" s="21"/>
      <c r="D389" s="1"/>
      <c r="E389" s="21"/>
      <c r="F389" s="135"/>
      <c r="G389" s="135"/>
      <c r="H389" s="20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 ht="15.75" customHeight="1">
      <c r="A390" s="1"/>
      <c r="B390" s="1"/>
      <c r="C390" s="21"/>
      <c r="D390" s="1"/>
      <c r="E390" s="21"/>
      <c r="F390" s="135"/>
      <c r="G390" s="135"/>
      <c r="H390" s="20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 ht="15.75" customHeight="1">
      <c r="A391" s="1"/>
      <c r="B391" s="1"/>
      <c r="C391" s="21"/>
      <c r="D391" s="1"/>
      <c r="E391" s="21"/>
      <c r="F391" s="135"/>
      <c r="G391" s="135"/>
      <c r="H391" s="20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 ht="15.75" customHeight="1">
      <c r="A392" s="1"/>
      <c r="B392" s="1"/>
      <c r="C392" s="21"/>
      <c r="D392" s="1"/>
      <c r="E392" s="21"/>
      <c r="F392" s="135"/>
      <c r="G392" s="135"/>
      <c r="H392" s="20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 ht="15.75" customHeight="1">
      <c r="A393" s="1"/>
      <c r="B393" s="1"/>
      <c r="C393" s="21"/>
      <c r="D393" s="1"/>
      <c r="E393" s="21"/>
      <c r="F393" s="135"/>
      <c r="G393" s="135"/>
      <c r="H393" s="20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 ht="15.75" customHeight="1">
      <c r="A394" s="1"/>
      <c r="B394" s="1"/>
      <c r="C394" s="21"/>
      <c r="D394" s="1"/>
      <c r="E394" s="21"/>
      <c r="F394" s="135"/>
      <c r="G394" s="135"/>
      <c r="H394" s="20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 ht="15.75" customHeight="1">
      <c r="A395" s="1"/>
      <c r="B395" s="1"/>
      <c r="C395" s="21"/>
      <c r="D395" s="1"/>
      <c r="E395" s="21"/>
      <c r="F395" s="135"/>
      <c r="G395" s="135"/>
      <c r="H395" s="20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1:18" ht="15.75" customHeight="1">
      <c r="A396" s="1"/>
      <c r="B396" s="1"/>
      <c r="C396" s="21"/>
      <c r="D396" s="1"/>
      <c r="E396" s="21"/>
      <c r="F396" s="135"/>
      <c r="G396" s="135"/>
      <c r="H396" s="20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1:18" ht="15.75" customHeight="1">
      <c r="A397" s="1"/>
      <c r="B397" s="1"/>
      <c r="C397" s="21"/>
      <c r="D397" s="1"/>
      <c r="E397" s="21"/>
      <c r="F397" s="135"/>
      <c r="G397" s="135"/>
      <c r="H397" s="20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1:18" ht="15.75" customHeight="1">
      <c r="A398" s="1"/>
      <c r="B398" s="1"/>
      <c r="C398" s="21"/>
      <c r="D398" s="1"/>
      <c r="E398" s="21"/>
      <c r="F398" s="135"/>
      <c r="G398" s="135"/>
      <c r="H398" s="20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 ht="15.75" customHeight="1">
      <c r="A399" s="1"/>
      <c r="B399" s="1"/>
      <c r="C399" s="21"/>
      <c r="D399" s="1"/>
      <c r="E399" s="21"/>
      <c r="F399" s="135"/>
      <c r="G399" s="135"/>
      <c r="H399" s="20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1:18" ht="15.75" customHeight="1">
      <c r="A400" s="1"/>
      <c r="B400" s="1"/>
      <c r="C400" s="21"/>
      <c r="D400" s="1"/>
      <c r="E400" s="21"/>
      <c r="F400" s="135"/>
      <c r="G400" s="135"/>
      <c r="H400" s="20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 ht="15.75" customHeight="1">
      <c r="A401" s="1"/>
      <c r="B401" s="1"/>
      <c r="C401" s="21"/>
      <c r="D401" s="1"/>
      <c r="E401" s="21"/>
      <c r="F401" s="135"/>
      <c r="G401" s="135"/>
      <c r="H401" s="20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1:18" ht="15.75" customHeight="1">
      <c r="A402" s="1"/>
      <c r="B402" s="1"/>
      <c r="C402" s="21"/>
      <c r="D402" s="1"/>
      <c r="E402" s="21"/>
      <c r="F402" s="135"/>
      <c r="G402" s="135"/>
      <c r="H402" s="20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1:18" ht="15.75" customHeight="1">
      <c r="A403" s="1"/>
      <c r="B403" s="1"/>
      <c r="C403" s="21"/>
      <c r="D403" s="1"/>
      <c r="E403" s="21"/>
      <c r="F403" s="135"/>
      <c r="G403" s="135"/>
      <c r="H403" s="20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1:18" ht="15.75" customHeight="1">
      <c r="A404" s="1"/>
      <c r="B404" s="1"/>
      <c r="C404" s="21"/>
      <c r="D404" s="1"/>
      <c r="E404" s="21"/>
      <c r="F404" s="135"/>
      <c r="G404" s="135"/>
      <c r="H404" s="20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1:18" ht="15.75" customHeight="1">
      <c r="A405" s="1"/>
      <c r="B405" s="1"/>
      <c r="C405" s="21"/>
      <c r="D405" s="1"/>
      <c r="E405" s="21"/>
      <c r="F405" s="135"/>
      <c r="G405" s="135"/>
      <c r="H405" s="20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1:18" ht="15.75" customHeight="1">
      <c r="A406" s="1"/>
      <c r="B406" s="1"/>
      <c r="C406" s="21"/>
      <c r="D406" s="1"/>
      <c r="E406" s="21"/>
      <c r="F406" s="135"/>
      <c r="G406" s="135"/>
      <c r="H406" s="20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1:18" ht="15.75" customHeight="1">
      <c r="A407" s="1"/>
      <c r="B407" s="1"/>
      <c r="C407" s="21"/>
      <c r="D407" s="1"/>
      <c r="E407" s="21"/>
      <c r="F407" s="135"/>
      <c r="G407" s="135"/>
      <c r="H407" s="20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1:18" ht="15.75" customHeight="1">
      <c r="A408" s="1"/>
      <c r="B408" s="1"/>
      <c r="C408" s="21"/>
      <c r="D408" s="1"/>
      <c r="E408" s="21"/>
      <c r="F408" s="135"/>
      <c r="G408" s="135"/>
      <c r="H408" s="20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1:18" ht="15.75" customHeight="1">
      <c r="A409" s="1"/>
      <c r="B409" s="1"/>
      <c r="C409" s="21"/>
      <c r="D409" s="1"/>
      <c r="E409" s="21"/>
      <c r="F409" s="135"/>
      <c r="G409" s="135"/>
      <c r="H409" s="20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1:18" ht="15.75" customHeight="1">
      <c r="A410" s="1"/>
      <c r="B410" s="1"/>
      <c r="C410" s="21"/>
      <c r="D410" s="1"/>
      <c r="E410" s="21"/>
      <c r="F410" s="135"/>
      <c r="G410" s="135"/>
      <c r="H410" s="20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1:18" ht="15.75" customHeight="1">
      <c r="A411" s="1"/>
      <c r="B411" s="1"/>
      <c r="C411" s="21"/>
      <c r="D411" s="1"/>
      <c r="E411" s="21"/>
      <c r="F411" s="135"/>
      <c r="G411" s="135"/>
      <c r="H411" s="20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1:18" ht="15.75" customHeight="1">
      <c r="A412" s="1"/>
      <c r="B412" s="1"/>
      <c r="C412" s="21"/>
      <c r="D412" s="1"/>
      <c r="E412" s="21"/>
      <c r="F412" s="135"/>
      <c r="G412" s="135"/>
      <c r="H412" s="20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1:18" ht="15.75" customHeight="1">
      <c r="A413" s="1"/>
      <c r="B413" s="1"/>
      <c r="C413" s="21"/>
      <c r="D413" s="1"/>
      <c r="E413" s="21"/>
      <c r="F413" s="135"/>
      <c r="G413" s="135"/>
      <c r="H413" s="20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1:18" ht="15.75" customHeight="1">
      <c r="A414" s="1"/>
      <c r="B414" s="1"/>
      <c r="C414" s="21"/>
      <c r="D414" s="1"/>
      <c r="E414" s="21"/>
      <c r="F414" s="135"/>
      <c r="G414" s="135"/>
      <c r="H414" s="20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1:18" ht="15.75" customHeight="1">
      <c r="A415" s="1"/>
      <c r="B415" s="1"/>
      <c r="C415" s="21"/>
      <c r="D415" s="1"/>
      <c r="E415" s="21"/>
      <c r="F415" s="135"/>
      <c r="G415" s="135"/>
      <c r="H415" s="20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1:18" ht="15.75" customHeight="1">
      <c r="A416" s="1"/>
      <c r="B416" s="1"/>
      <c r="C416" s="21"/>
      <c r="D416" s="1"/>
      <c r="E416" s="21"/>
      <c r="F416" s="135"/>
      <c r="G416" s="135"/>
      <c r="H416" s="20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 ht="15.75" customHeight="1">
      <c r="A417" s="1"/>
      <c r="B417" s="1"/>
      <c r="C417" s="21"/>
      <c r="D417" s="1"/>
      <c r="E417" s="21"/>
      <c r="F417" s="135"/>
      <c r="G417" s="135"/>
      <c r="H417" s="20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1:18" ht="15.75" customHeight="1">
      <c r="A418" s="1"/>
      <c r="B418" s="1"/>
      <c r="C418" s="21"/>
      <c r="D418" s="1"/>
      <c r="E418" s="21"/>
      <c r="F418" s="135"/>
      <c r="G418" s="135"/>
      <c r="H418" s="20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 ht="15.75" customHeight="1">
      <c r="A419" s="1"/>
      <c r="B419" s="1"/>
      <c r="C419" s="21"/>
      <c r="D419" s="1"/>
      <c r="E419" s="21"/>
      <c r="F419" s="135"/>
      <c r="G419" s="135"/>
      <c r="H419" s="20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1:18" ht="15.75" customHeight="1">
      <c r="A420" s="1"/>
      <c r="B420" s="1"/>
      <c r="C420" s="21"/>
      <c r="D420" s="1"/>
      <c r="E420" s="21"/>
      <c r="F420" s="135"/>
      <c r="G420" s="135"/>
      <c r="H420" s="20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1:18" ht="15.75" customHeight="1">
      <c r="A421" s="1"/>
      <c r="B421" s="1"/>
      <c r="C421" s="21"/>
      <c r="D421" s="1"/>
      <c r="E421" s="21"/>
      <c r="F421" s="135"/>
      <c r="G421" s="135"/>
      <c r="H421" s="20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1:18" ht="15.75" customHeight="1">
      <c r="A422" s="1"/>
      <c r="B422" s="1"/>
      <c r="C422" s="21"/>
      <c r="D422" s="1"/>
      <c r="E422" s="21"/>
      <c r="F422" s="135"/>
      <c r="G422" s="135"/>
      <c r="H422" s="20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1:18" ht="15.75" customHeight="1">
      <c r="A423" s="1"/>
      <c r="B423" s="1"/>
      <c r="C423" s="21"/>
      <c r="D423" s="1"/>
      <c r="E423" s="21"/>
      <c r="F423" s="135"/>
      <c r="G423" s="135"/>
      <c r="H423" s="20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1:18" ht="15.75" customHeight="1">
      <c r="A424" s="1"/>
      <c r="B424" s="1"/>
      <c r="C424" s="21"/>
      <c r="D424" s="1"/>
      <c r="E424" s="21"/>
      <c r="F424" s="135"/>
      <c r="G424" s="135"/>
      <c r="H424" s="20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1:18" ht="15.75" customHeight="1">
      <c r="A425" s="1"/>
      <c r="B425" s="1"/>
      <c r="C425" s="21"/>
      <c r="D425" s="1"/>
      <c r="E425" s="21"/>
      <c r="F425" s="135"/>
      <c r="G425" s="135"/>
      <c r="H425" s="20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 ht="15.75" customHeight="1">
      <c r="A426" s="1"/>
      <c r="B426" s="1"/>
      <c r="C426" s="21"/>
      <c r="D426" s="1"/>
      <c r="E426" s="21"/>
      <c r="F426" s="135"/>
      <c r="G426" s="135"/>
      <c r="H426" s="20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1:18" ht="15.75" customHeight="1">
      <c r="A427" s="1"/>
      <c r="B427" s="1"/>
      <c r="C427" s="21"/>
      <c r="D427" s="1"/>
      <c r="E427" s="21"/>
      <c r="F427" s="135"/>
      <c r="G427" s="135"/>
      <c r="H427" s="20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1:18" ht="15.75" customHeight="1">
      <c r="A428" s="1"/>
      <c r="B428" s="1"/>
      <c r="C428" s="21"/>
      <c r="D428" s="1"/>
      <c r="E428" s="21"/>
      <c r="F428" s="135"/>
      <c r="G428" s="135"/>
      <c r="H428" s="20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1:18" ht="15.75" customHeight="1">
      <c r="A429" s="1"/>
      <c r="B429" s="1"/>
      <c r="C429" s="21"/>
      <c r="D429" s="1"/>
      <c r="E429" s="21"/>
      <c r="F429" s="135"/>
      <c r="G429" s="135"/>
      <c r="H429" s="20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1:18" ht="15.75" customHeight="1">
      <c r="A430" s="1"/>
      <c r="B430" s="1"/>
      <c r="C430" s="21"/>
      <c r="D430" s="1"/>
      <c r="E430" s="21"/>
      <c r="F430" s="135"/>
      <c r="G430" s="135"/>
      <c r="H430" s="20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1:18" ht="15.75" customHeight="1">
      <c r="A431" s="1"/>
      <c r="B431" s="1"/>
      <c r="C431" s="21"/>
      <c r="D431" s="1"/>
      <c r="E431" s="21"/>
      <c r="F431" s="135"/>
      <c r="G431" s="135"/>
      <c r="H431" s="20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1:18" ht="15.75" customHeight="1">
      <c r="A432" s="1"/>
      <c r="B432" s="1"/>
      <c r="C432" s="21"/>
      <c r="D432" s="1"/>
      <c r="E432" s="21"/>
      <c r="F432" s="135"/>
      <c r="G432" s="135"/>
      <c r="H432" s="20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1:18" ht="15.75" customHeight="1">
      <c r="A433" s="1"/>
      <c r="B433" s="1"/>
      <c r="C433" s="21"/>
      <c r="D433" s="1"/>
      <c r="E433" s="21"/>
      <c r="F433" s="135"/>
      <c r="G433" s="135"/>
      <c r="H433" s="20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1:18" ht="15.75" customHeight="1">
      <c r="A434" s="1"/>
      <c r="B434" s="1"/>
      <c r="C434" s="21"/>
      <c r="D434" s="1"/>
      <c r="E434" s="21"/>
      <c r="F434" s="135"/>
      <c r="G434" s="135"/>
      <c r="H434" s="20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1:18" ht="15.75" customHeight="1">
      <c r="A435" s="1"/>
      <c r="B435" s="1"/>
      <c r="C435" s="21"/>
      <c r="D435" s="1"/>
      <c r="E435" s="21"/>
      <c r="F435" s="135"/>
      <c r="G435" s="135"/>
      <c r="H435" s="20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1:18" ht="15.75" customHeight="1">
      <c r="A436" s="1"/>
      <c r="B436" s="1"/>
      <c r="C436" s="21"/>
      <c r="D436" s="1"/>
      <c r="E436" s="21"/>
      <c r="F436" s="135"/>
      <c r="G436" s="135"/>
      <c r="H436" s="20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1:18" ht="15.75" customHeight="1">
      <c r="A437" s="1"/>
      <c r="B437" s="1"/>
      <c r="C437" s="21"/>
      <c r="D437" s="1"/>
      <c r="E437" s="21"/>
      <c r="F437" s="135"/>
      <c r="G437" s="135"/>
      <c r="H437" s="20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1:18" ht="15.75" customHeight="1">
      <c r="A438" s="1"/>
      <c r="B438" s="1"/>
      <c r="C438" s="21"/>
      <c r="D438" s="1"/>
      <c r="E438" s="21"/>
      <c r="F438" s="135"/>
      <c r="G438" s="135"/>
      <c r="H438" s="20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1:18" ht="15.75" customHeight="1">
      <c r="A439" s="1"/>
      <c r="B439" s="1"/>
      <c r="C439" s="21"/>
      <c r="D439" s="1"/>
      <c r="E439" s="21"/>
      <c r="F439" s="135"/>
      <c r="G439" s="135"/>
      <c r="H439" s="20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1:18" ht="15.75" customHeight="1">
      <c r="A440" s="1"/>
      <c r="B440" s="1"/>
      <c r="C440" s="21"/>
      <c r="D440" s="1"/>
      <c r="E440" s="21"/>
      <c r="F440" s="135"/>
      <c r="G440" s="135"/>
      <c r="H440" s="20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1:18" ht="15.75" customHeight="1">
      <c r="A441" s="1"/>
      <c r="B441" s="1"/>
      <c r="C441" s="21"/>
      <c r="D441" s="1"/>
      <c r="E441" s="21"/>
      <c r="F441" s="135"/>
      <c r="G441" s="135"/>
      <c r="H441" s="20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1:18" ht="15.75" customHeight="1">
      <c r="A442" s="1"/>
      <c r="B442" s="1"/>
      <c r="C442" s="21"/>
      <c r="D442" s="1"/>
      <c r="E442" s="21"/>
      <c r="F442" s="135"/>
      <c r="G442" s="135"/>
      <c r="H442" s="20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1:18" ht="15.75" customHeight="1">
      <c r="A443" s="1"/>
      <c r="B443" s="1"/>
      <c r="C443" s="21"/>
      <c r="D443" s="1"/>
      <c r="E443" s="21"/>
      <c r="F443" s="135"/>
      <c r="G443" s="135"/>
      <c r="H443" s="20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1:18" ht="15.75" customHeight="1">
      <c r="A444" s="1"/>
      <c r="B444" s="1"/>
      <c r="C444" s="21"/>
      <c r="D444" s="1"/>
      <c r="E444" s="21"/>
      <c r="F444" s="135"/>
      <c r="G444" s="135"/>
      <c r="H444" s="20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1:18" ht="15.75" customHeight="1">
      <c r="A445" s="1"/>
      <c r="B445" s="1"/>
      <c r="C445" s="21"/>
      <c r="D445" s="1"/>
      <c r="E445" s="21"/>
      <c r="F445" s="135"/>
      <c r="G445" s="135"/>
      <c r="H445" s="20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1:18" ht="15.75" customHeight="1">
      <c r="A446" s="1"/>
      <c r="B446" s="1"/>
      <c r="C446" s="21"/>
      <c r="D446" s="1"/>
      <c r="E446" s="21"/>
      <c r="F446" s="135"/>
      <c r="G446" s="135"/>
      <c r="H446" s="20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1:18" ht="15.75" customHeight="1">
      <c r="A447" s="1"/>
      <c r="B447" s="1"/>
      <c r="C447" s="21"/>
      <c r="D447" s="1"/>
      <c r="E447" s="21"/>
      <c r="F447" s="135"/>
      <c r="G447" s="135"/>
      <c r="H447" s="20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1:18" ht="15.75" customHeight="1">
      <c r="A448" s="1"/>
      <c r="B448" s="1"/>
      <c r="C448" s="21"/>
      <c r="D448" s="1"/>
      <c r="E448" s="21"/>
      <c r="F448" s="135"/>
      <c r="G448" s="135"/>
      <c r="H448" s="20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1:18" ht="15.75" customHeight="1">
      <c r="A449" s="1"/>
      <c r="B449" s="1"/>
      <c r="C449" s="21"/>
      <c r="D449" s="1"/>
      <c r="E449" s="21"/>
      <c r="F449" s="135"/>
      <c r="G449" s="135"/>
      <c r="H449" s="20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1:18" ht="15.75" customHeight="1">
      <c r="A450" s="1"/>
      <c r="B450" s="1"/>
      <c r="C450" s="21"/>
      <c r="D450" s="1"/>
      <c r="E450" s="21"/>
      <c r="F450" s="135"/>
      <c r="G450" s="135"/>
      <c r="H450" s="20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1:18" ht="15.75" customHeight="1">
      <c r="A451" s="1"/>
      <c r="B451" s="1"/>
      <c r="C451" s="21"/>
      <c r="D451" s="1"/>
      <c r="E451" s="21"/>
      <c r="F451" s="135"/>
      <c r="G451" s="135"/>
      <c r="H451" s="20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1:18" ht="15.75" customHeight="1">
      <c r="A452" s="1"/>
      <c r="B452" s="1"/>
      <c r="C452" s="21"/>
      <c r="D452" s="1"/>
      <c r="E452" s="21"/>
      <c r="F452" s="135"/>
      <c r="G452" s="135"/>
      <c r="H452" s="20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1:18" ht="15.75" customHeight="1">
      <c r="A453" s="1"/>
      <c r="B453" s="1"/>
      <c r="C453" s="21"/>
      <c r="D453" s="1"/>
      <c r="E453" s="21"/>
      <c r="F453" s="135"/>
      <c r="G453" s="135"/>
      <c r="H453" s="20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1:18" ht="15.75" customHeight="1">
      <c r="A454" s="1"/>
      <c r="B454" s="1"/>
      <c r="C454" s="21"/>
      <c r="D454" s="1"/>
      <c r="E454" s="21"/>
      <c r="F454" s="135"/>
      <c r="G454" s="135"/>
      <c r="H454" s="20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1:18" ht="15.75" customHeight="1">
      <c r="A455" s="1"/>
      <c r="B455" s="1"/>
      <c r="C455" s="21"/>
      <c r="D455" s="1"/>
      <c r="E455" s="21"/>
      <c r="F455" s="135"/>
      <c r="G455" s="135"/>
      <c r="H455" s="20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1:18" ht="15.75" customHeight="1">
      <c r="A456" s="1"/>
      <c r="B456" s="1"/>
      <c r="C456" s="21"/>
      <c r="D456" s="1"/>
      <c r="E456" s="21"/>
      <c r="F456" s="135"/>
      <c r="G456" s="135"/>
      <c r="H456" s="20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1:18" ht="15.75" customHeight="1">
      <c r="A457" s="1"/>
      <c r="B457" s="1"/>
      <c r="C457" s="21"/>
      <c r="D457" s="1"/>
      <c r="E457" s="21"/>
      <c r="F457" s="135"/>
      <c r="G457" s="135"/>
      <c r="H457" s="20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1:18" ht="15.75" customHeight="1">
      <c r="A458" s="1"/>
      <c r="B458" s="1"/>
      <c r="C458" s="21"/>
      <c r="D458" s="1"/>
      <c r="E458" s="21"/>
      <c r="F458" s="135"/>
      <c r="G458" s="135"/>
      <c r="H458" s="20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1:18" ht="15.75" customHeight="1">
      <c r="A459" s="1"/>
      <c r="B459" s="1"/>
      <c r="C459" s="21"/>
      <c r="D459" s="1"/>
      <c r="E459" s="21"/>
      <c r="F459" s="135"/>
      <c r="G459" s="135"/>
      <c r="H459" s="20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1:18" ht="15.75" customHeight="1">
      <c r="A460" s="1"/>
      <c r="B460" s="1"/>
      <c r="C460" s="21"/>
      <c r="D460" s="1"/>
      <c r="E460" s="21"/>
      <c r="F460" s="135"/>
      <c r="G460" s="135"/>
      <c r="H460" s="20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1:18" ht="15.75" customHeight="1">
      <c r="A461" s="1"/>
      <c r="B461" s="1"/>
      <c r="C461" s="21"/>
      <c r="D461" s="1"/>
      <c r="E461" s="21"/>
      <c r="F461" s="135"/>
      <c r="G461" s="135"/>
      <c r="H461" s="20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1:18" ht="15.75" customHeight="1">
      <c r="A462" s="1"/>
      <c r="B462" s="1"/>
      <c r="C462" s="21"/>
      <c r="D462" s="1"/>
      <c r="E462" s="21"/>
      <c r="F462" s="135"/>
      <c r="G462" s="135"/>
      <c r="H462" s="20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1:18" ht="15.75" customHeight="1">
      <c r="A463" s="1"/>
      <c r="B463" s="1"/>
      <c r="C463" s="21"/>
      <c r="D463" s="1"/>
      <c r="E463" s="21"/>
      <c r="F463" s="135"/>
      <c r="G463" s="135"/>
      <c r="H463" s="20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1:18" ht="15.75" customHeight="1">
      <c r="A464" s="1"/>
      <c r="B464" s="1"/>
      <c r="C464" s="21"/>
      <c r="D464" s="1"/>
      <c r="E464" s="21"/>
      <c r="F464" s="135"/>
      <c r="G464" s="135"/>
      <c r="H464" s="20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1:18" ht="15.75" customHeight="1">
      <c r="A465" s="1"/>
      <c r="B465" s="1"/>
      <c r="C465" s="21"/>
      <c r="D465" s="1"/>
      <c r="E465" s="21"/>
      <c r="F465" s="135"/>
      <c r="G465" s="135"/>
      <c r="H465" s="20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1:18" ht="15.75" customHeight="1">
      <c r="A466" s="1"/>
      <c r="B466" s="1"/>
      <c r="C466" s="21"/>
      <c r="D466" s="1"/>
      <c r="E466" s="21"/>
      <c r="F466" s="135"/>
      <c r="G466" s="135"/>
      <c r="H466" s="20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1:18" ht="15.75" customHeight="1">
      <c r="A467" s="1"/>
      <c r="B467" s="1"/>
      <c r="C467" s="21"/>
      <c r="D467" s="1"/>
      <c r="E467" s="21"/>
      <c r="F467" s="135"/>
      <c r="G467" s="135"/>
      <c r="H467" s="20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1:18" ht="15.75" customHeight="1">
      <c r="A468" s="1"/>
      <c r="B468" s="1"/>
      <c r="C468" s="21"/>
      <c r="D468" s="1"/>
      <c r="E468" s="21"/>
      <c r="F468" s="135"/>
      <c r="G468" s="135"/>
      <c r="H468" s="20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1:18" ht="15.75" customHeight="1">
      <c r="A469" s="1"/>
      <c r="B469" s="1"/>
      <c r="C469" s="21"/>
      <c r="D469" s="1"/>
      <c r="E469" s="21"/>
      <c r="F469" s="135"/>
      <c r="G469" s="135"/>
      <c r="H469" s="20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1:18" ht="15.75" customHeight="1">
      <c r="A470" s="1"/>
      <c r="B470" s="1"/>
      <c r="C470" s="21"/>
      <c r="D470" s="1"/>
      <c r="E470" s="21"/>
      <c r="F470" s="135"/>
      <c r="G470" s="135"/>
      <c r="H470" s="20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1:18" ht="15.75" customHeight="1">
      <c r="A471" s="1"/>
      <c r="B471" s="1"/>
      <c r="C471" s="21"/>
      <c r="D471" s="1"/>
      <c r="E471" s="21"/>
      <c r="F471" s="135"/>
      <c r="G471" s="135"/>
      <c r="H471" s="20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1:18" ht="15.75" customHeight="1">
      <c r="A472" s="1"/>
      <c r="B472" s="1"/>
      <c r="C472" s="21"/>
      <c r="D472" s="1"/>
      <c r="E472" s="21"/>
      <c r="F472" s="135"/>
      <c r="G472" s="135"/>
      <c r="H472" s="20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1:18" ht="15.75" customHeight="1">
      <c r="A473" s="1"/>
      <c r="B473" s="1"/>
      <c r="C473" s="21"/>
      <c r="D473" s="1"/>
      <c r="E473" s="21"/>
      <c r="F473" s="135"/>
      <c r="G473" s="135"/>
      <c r="H473" s="20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1:18" ht="15.75" customHeight="1">
      <c r="A474" s="1"/>
      <c r="B474" s="1"/>
      <c r="C474" s="21"/>
      <c r="D474" s="1"/>
      <c r="E474" s="21"/>
      <c r="F474" s="135"/>
      <c r="G474" s="135"/>
      <c r="H474" s="20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1:18" ht="15.75" customHeight="1">
      <c r="A475" s="1"/>
      <c r="B475" s="1"/>
      <c r="C475" s="21"/>
      <c r="D475" s="1"/>
      <c r="E475" s="21"/>
      <c r="F475" s="135"/>
      <c r="G475" s="135"/>
      <c r="H475" s="20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1:18" ht="15.75" customHeight="1">
      <c r="A476" s="1"/>
      <c r="B476" s="1"/>
      <c r="C476" s="21"/>
      <c r="D476" s="1"/>
      <c r="E476" s="21"/>
      <c r="F476" s="135"/>
      <c r="G476" s="135"/>
      <c r="H476" s="20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1:18" ht="15.75" customHeight="1">
      <c r="A477" s="1"/>
      <c r="B477" s="1"/>
      <c r="C477" s="21"/>
      <c r="D477" s="1"/>
      <c r="E477" s="21"/>
      <c r="F477" s="135"/>
      <c r="G477" s="135"/>
      <c r="H477" s="20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1:18" ht="15.75" customHeight="1">
      <c r="A478" s="1"/>
      <c r="B478" s="1"/>
      <c r="C478" s="21"/>
      <c r="D478" s="1"/>
      <c r="E478" s="21"/>
      <c r="F478" s="135"/>
      <c r="G478" s="135"/>
      <c r="H478" s="20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1:18" ht="15.75" customHeight="1">
      <c r="A479" s="1"/>
      <c r="B479" s="1"/>
      <c r="C479" s="21"/>
      <c r="D479" s="1"/>
      <c r="E479" s="21"/>
      <c r="F479" s="135"/>
      <c r="G479" s="135"/>
      <c r="H479" s="20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1:18" ht="15.75" customHeight="1">
      <c r="A480" s="1"/>
      <c r="B480" s="1"/>
      <c r="C480" s="21"/>
      <c r="D480" s="1"/>
      <c r="E480" s="21"/>
      <c r="F480" s="135"/>
      <c r="G480" s="135"/>
      <c r="H480" s="20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1:18" ht="15.75" customHeight="1">
      <c r="A481" s="1"/>
      <c r="B481" s="1"/>
      <c r="C481" s="21"/>
      <c r="D481" s="1"/>
      <c r="E481" s="21"/>
      <c r="F481" s="135"/>
      <c r="G481" s="135"/>
      <c r="H481" s="20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1:18" ht="15.75" customHeight="1">
      <c r="A482" s="1"/>
      <c r="B482" s="1"/>
      <c r="C482" s="21"/>
      <c r="D482" s="1"/>
      <c r="E482" s="21"/>
      <c r="F482" s="135"/>
      <c r="G482" s="135"/>
      <c r="H482" s="20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1:18" ht="15.75" customHeight="1">
      <c r="A483" s="1"/>
      <c r="B483" s="1"/>
      <c r="C483" s="21"/>
      <c r="D483" s="1"/>
      <c r="E483" s="21"/>
      <c r="F483" s="135"/>
      <c r="G483" s="135"/>
      <c r="H483" s="20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1:18" ht="15.75" customHeight="1">
      <c r="A484" s="1"/>
      <c r="B484" s="1"/>
      <c r="C484" s="21"/>
      <c r="D484" s="1"/>
      <c r="E484" s="21"/>
      <c r="F484" s="135"/>
      <c r="G484" s="135"/>
      <c r="H484" s="20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1:18" ht="15.75" customHeight="1">
      <c r="A485" s="1"/>
      <c r="B485" s="1"/>
      <c r="C485" s="21"/>
      <c r="D485" s="1"/>
      <c r="E485" s="21"/>
      <c r="F485" s="135"/>
      <c r="G485" s="135"/>
      <c r="H485" s="20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1:18" ht="15.75" customHeight="1">
      <c r="A486" s="1"/>
      <c r="B486" s="1"/>
      <c r="C486" s="21"/>
      <c r="D486" s="1"/>
      <c r="E486" s="21"/>
      <c r="F486" s="135"/>
      <c r="G486" s="135"/>
      <c r="H486" s="20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1:18" ht="15.75" customHeight="1">
      <c r="A487" s="1"/>
      <c r="B487" s="1"/>
      <c r="C487" s="21"/>
      <c r="D487" s="1"/>
      <c r="E487" s="21"/>
      <c r="F487" s="135"/>
      <c r="G487" s="135"/>
      <c r="H487" s="20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1:18" ht="15.75" customHeight="1">
      <c r="A488" s="1"/>
      <c r="B488" s="1"/>
      <c r="C488" s="21"/>
      <c r="D488" s="1"/>
      <c r="E488" s="21"/>
      <c r="F488" s="135"/>
      <c r="G488" s="135"/>
      <c r="H488" s="20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1:18" ht="15.75" customHeight="1">
      <c r="A489" s="1"/>
      <c r="B489" s="1"/>
      <c r="C489" s="21"/>
      <c r="D489" s="1"/>
      <c r="E489" s="21"/>
      <c r="F489" s="135"/>
      <c r="G489" s="135"/>
      <c r="H489" s="20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1:18" ht="15.75" customHeight="1">
      <c r="A490" s="1"/>
      <c r="B490" s="1"/>
      <c r="C490" s="21"/>
      <c r="D490" s="1"/>
      <c r="E490" s="21"/>
      <c r="F490" s="135"/>
      <c r="G490" s="135"/>
      <c r="H490" s="20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1:18" ht="15.75" customHeight="1">
      <c r="A491" s="1"/>
      <c r="B491" s="1"/>
      <c r="C491" s="21"/>
      <c r="D491" s="1"/>
      <c r="E491" s="21"/>
      <c r="F491" s="135"/>
      <c r="G491" s="135"/>
      <c r="H491" s="20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1:18" ht="15.75" customHeight="1">
      <c r="A492" s="1"/>
      <c r="B492" s="1"/>
      <c r="C492" s="21"/>
      <c r="D492" s="1"/>
      <c r="E492" s="21"/>
      <c r="F492" s="135"/>
      <c r="G492" s="135"/>
      <c r="H492" s="20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1:18" ht="15.75" customHeight="1">
      <c r="A493" s="1"/>
      <c r="B493" s="1"/>
      <c r="C493" s="21"/>
      <c r="D493" s="1"/>
      <c r="E493" s="21"/>
      <c r="F493" s="135"/>
      <c r="G493" s="135"/>
      <c r="H493" s="20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1:18" ht="15.75" customHeight="1">
      <c r="A494" s="1"/>
      <c r="B494" s="1"/>
      <c r="C494" s="21"/>
      <c r="D494" s="1"/>
      <c r="E494" s="21"/>
      <c r="F494" s="135"/>
      <c r="G494" s="135"/>
      <c r="H494" s="20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1:18" ht="15.75" customHeight="1">
      <c r="A495" s="1"/>
      <c r="B495" s="1"/>
      <c r="C495" s="21"/>
      <c r="D495" s="1"/>
      <c r="E495" s="21"/>
      <c r="F495" s="135"/>
      <c r="G495" s="135"/>
      <c r="H495" s="20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1:18" ht="15.75" customHeight="1">
      <c r="A496" s="1"/>
      <c r="B496" s="1"/>
      <c r="C496" s="21"/>
      <c r="D496" s="1"/>
      <c r="E496" s="21"/>
      <c r="F496" s="135"/>
      <c r="G496" s="135"/>
      <c r="H496" s="20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1:18" ht="15.75" customHeight="1">
      <c r="A497" s="1"/>
      <c r="B497" s="1"/>
      <c r="C497" s="21"/>
      <c r="D497" s="1"/>
      <c r="E497" s="21"/>
      <c r="F497" s="135"/>
      <c r="G497" s="135"/>
      <c r="H497" s="20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1:18" ht="15.75" customHeight="1">
      <c r="A498" s="1"/>
      <c r="B498" s="1"/>
      <c r="C498" s="21"/>
      <c r="D498" s="1"/>
      <c r="E498" s="21"/>
      <c r="F498" s="135"/>
      <c r="G498" s="135"/>
      <c r="H498" s="20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1:18" ht="15.75" customHeight="1">
      <c r="A499" s="1"/>
      <c r="B499" s="1"/>
      <c r="C499" s="21"/>
      <c r="D499" s="1"/>
      <c r="E499" s="21"/>
      <c r="F499" s="135"/>
      <c r="G499" s="135"/>
      <c r="H499" s="20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1:18" ht="15.75" customHeight="1">
      <c r="A500" s="1"/>
      <c r="B500" s="1"/>
      <c r="C500" s="21"/>
      <c r="D500" s="1"/>
      <c r="E500" s="21"/>
      <c r="F500" s="135"/>
      <c r="G500" s="135"/>
      <c r="H500" s="20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1:18" ht="15.75" customHeight="1">
      <c r="A501" s="1"/>
      <c r="B501" s="1"/>
      <c r="C501" s="21"/>
      <c r="D501" s="1"/>
      <c r="E501" s="21"/>
      <c r="F501" s="135"/>
      <c r="G501" s="135"/>
      <c r="H501" s="20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1:18" ht="15.75" customHeight="1">
      <c r="A502" s="1"/>
      <c r="B502" s="1"/>
      <c r="C502" s="21"/>
      <c r="D502" s="1"/>
      <c r="E502" s="21"/>
      <c r="F502" s="135"/>
      <c r="G502" s="135"/>
      <c r="H502" s="20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1:18" ht="15.75" customHeight="1">
      <c r="A503" s="1"/>
      <c r="B503" s="1"/>
      <c r="C503" s="21"/>
      <c r="D503" s="1"/>
      <c r="E503" s="21"/>
      <c r="F503" s="135"/>
      <c r="G503" s="135"/>
      <c r="H503" s="20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1:18" ht="15.75" customHeight="1">
      <c r="A504" s="1"/>
      <c r="B504" s="1"/>
      <c r="C504" s="21"/>
      <c r="D504" s="1"/>
      <c r="E504" s="21"/>
      <c r="F504" s="135"/>
      <c r="G504" s="135"/>
      <c r="H504" s="20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1:18" ht="15.75" customHeight="1">
      <c r="A505" s="1"/>
      <c r="B505" s="1"/>
      <c r="C505" s="21"/>
      <c r="D505" s="1"/>
      <c r="E505" s="21"/>
      <c r="F505" s="135"/>
      <c r="G505" s="135"/>
      <c r="H505" s="20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1:18" ht="15.75" customHeight="1">
      <c r="A506" s="1"/>
      <c r="B506" s="1"/>
      <c r="C506" s="21"/>
      <c r="D506" s="1"/>
      <c r="E506" s="21"/>
      <c r="F506" s="135"/>
      <c r="G506" s="135"/>
      <c r="H506" s="20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1:18" ht="15.75" customHeight="1">
      <c r="A507" s="1"/>
      <c r="B507" s="1"/>
      <c r="C507" s="21"/>
      <c r="D507" s="1"/>
      <c r="E507" s="21"/>
      <c r="F507" s="135"/>
      <c r="G507" s="135"/>
      <c r="H507" s="20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1:18" ht="15.75" customHeight="1">
      <c r="A508" s="1"/>
      <c r="B508" s="1"/>
      <c r="C508" s="21"/>
      <c r="D508" s="1"/>
      <c r="E508" s="21"/>
      <c r="F508" s="135"/>
      <c r="G508" s="135"/>
      <c r="H508" s="20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1:18" ht="15.75" customHeight="1">
      <c r="A509" s="1"/>
      <c r="B509" s="1"/>
      <c r="C509" s="21"/>
      <c r="D509" s="1"/>
      <c r="E509" s="21"/>
      <c r="F509" s="135"/>
      <c r="G509" s="135"/>
      <c r="H509" s="20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1:18" ht="15.75" customHeight="1">
      <c r="A510" s="1"/>
      <c r="B510" s="1"/>
      <c r="C510" s="21"/>
      <c r="D510" s="1"/>
      <c r="E510" s="21"/>
      <c r="F510" s="135"/>
      <c r="G510" s="135"/>
      <c r="H510" s="20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1:18" ht="15.75" customHeight="1">
      <c r="A511" s="1"/>
      <c r="B511" s="1"/>
      <c r="C511" s="21"/>
      <c r="D511" s="1"/>
      <c r="E511" s="21"/>
      <c r="F511" s="135"/>
      <c r="G511" s="135"/>
      <c r="H511" s="20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1:18" ht="15.75" customHeight="1">
      <c r="A512" s="1"/>
      <c r="B512" s="1"/>
      <c r="C512" s="21"/>
      <c r="D512" s="1"/>
      <c r="E512" s="21"/>
      <c r="F512" s="135"/>
      <c r="G512" s="135"/>
      <c r="H512" s="20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1:18" ht="15.75" customHeight="1">
      <c r="A513" s="1"/>
      <c r="B513" s="1"/>
      <c r="C513" s="21"/>
      <c r="D513" s="1"/>
      <c r="E513" s="21"/>
      <c r="F513" s="135"/>
      <c r="G513" s="135"/>
      <c r="H513" s="20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1:18" ht="15.75" customHeight="1">
      <c r="A514" s="1"/>
      <c r="B514" s="1"/>
      <c r="C514" s="21"/>
      <c r="D514" s="1"/>
      <c r="E514" s="21"/>
      <c r="F514" s="135"/>
      <c r="G514" s="135"/>
      <c r="H514" s="20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1:18" ht="15.75" customHeight="1">
      <c r="A515" s="1"/>
      <c r="B515" s="1"/>
      <c r="C515" s="21"/>
      <c r="D515" s="1"/>
      <c r="E515" s="21"/>
      <c r="F515" s="135"/>
      <c r="G515" s="135"/>
      <c r="H515" s="20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1:18" ht="15.75" customHeight="1">
      <c r="A516" s="1"/>
      <c r="B516" s="1"/>
      <c r="C516" s="21"/>
      <c r="D516" s="1"/>
      <c r="E516" s="21"/>
      <c r="F516" s="135"/>
      <c r="G516" s="135"/>
      <c r="H516" s="20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1:18" ht="15.75" customHeight="1">
      <c r="A517" s="1"/>
      <c r="B517" s="1"/>
      <c r="C517" s="21"/>
      <c r="D517" s="1"/>
      <c r="E517" s="21"/>
      <c r="F517" s="135"/>
      <c r="G517" s="135"/>
      <c r="H517" s="20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1:18" ht="15.75" customHeight="1">
      <c r="A518" s="1"/>
      <c r="B518" s="1"/>
      <c r="C518" s="21"/>
      <c r="D518" s="1"/>
      <c r="E518" s="21"/>
      <c r="F518" s="135"/>
      <c r="G518" s="135"/>
      <c r="H518" s="20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1:18" ht="15.75" customHeight="1">
      <c r="A519" s="1"/>
      <c r="B519" s="1"/>
      <c r="C519" s="21"/>
      <c r="D519" s="1"/>
      <c r="E519" s="21"/>
      <c r="F519" s="135"/>
      <c r="G519" s="135"/>
      <c r="H519" s="20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1:18" ht="15.75" customHeight="1">
      <c r="A520" s="1"/>
      <c r="B520" s="1"/>
      <c r="C520" s="21"/>
      <c r="D520" s="1"/>
      <c r="E520" s="21"/>
      <c r="F520" s="135"/>
      <c r="G520" s="135"/>
      <c r="H520" s="20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1:18" ht="15.75" customHeight="1">
      <c r="A521" s="1"/>
      <c r="B521" s="1"/>
      <c r="C521" s="21"/>
      <c r="D521" s="1"/>
      <c r="E521" s="21"/>
      <c r="F521" s="135"/>
      <c r="G521" s="135"/>
      <c r="H521" s="20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1:18" ht="15.75" customHeight="1">
      <c r="A522" s="1"/>
      <c r="B522" s="1"/>
      <c r="C522" s="21"/>
      <c r="D522" s="1"/>
      <c r="E522" s="21"/>
      <c r="F522" s="135"/>
      <c r="G522" s="135"/>
      <c r="H522" s="20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1:18" ht="15.75" customHeight="1">
      <c r="A523" s="1"/>
      <c r="B523" s="1"/>
      <c r="C523" s="21"/>
      <c r="D523" s="1"/>
      <c r="E523" s="21"/>
      <c r="F523" s="135"/>
      <c r="G523" s="135"/>
      <c r="H523" s="20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1:18" ht="15.75" customHeight="1">
      <c r="A524" s="1"/>
      <c r="B524" s="1"/>
      <c r="C524" s="21"/>
      <c r="D524" s="1"/>
      <c r="E524" s="21"/>
      <c r="F524" s="135"/>
      <c r="G524" s="135"/>
      <c r="H524" s="20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1:18" ht="15.75" customHeight="1">
      <c r="A525" s="1"/>
      <c r="B525" s="1"/>
      <c r="C525" s="21"/>
      <c r="D525" s="1"/>
      <c r="E525" s="21"/>
      <c r="F525" s="135"/>
      <c r="G525" s="135"/>
      <c r="H525" s="20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1:18" ht="15.75" customHeight="1">
      <c r="A526" s="1"/>
      <c r="B526" s="1"/>
      <c r="C526" s="21"/>
      <c r="D526" s="1"/>
      <c r="E526" s="21"/>
      <c r="F526" s="135"/>
      <c r="G526" s="135"/>
      <c r="H526" s="20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1:18" ht="15.75" customHeight="1">
      <c r="A527" s="1"/>
      <c r="B527" s="1"/>
      <c r="C527" s="21"/>
      <c r="D527" s="1"/>
      <c r="E527" s="21"/>
      <c r="F527" s="135"/>
      <c r="G527" s="135"/>
      <c r="H527" s="20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1:18" ht="15.75" customHeight="1">
      <c r="A528" s="1"/>
      <c r="B528" s="1"/>
      <c r="C528" s="21"/>
      <c r="D528" s="1"/>
      <c r="E528" s="21"/>
      <c r="F528" s="135"/>
      <c r="G528" s="135"/>
      <c r="H528" s="20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1:18" ht="15.75" customHeight="1">
      <c r="A529" s="1"/>
      <c r="B529" s="1"/>
      <c r="C529" s="21"/>
      <c r="D529" s="1"/>
      <c r="E529" s="21"/>
      <c r="F529" s="135"/>
      <c r="G529" s="135"/>
      <c r="H529" s="20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1:18" ht="15.75" customHeight="1">
      <c r="A530" s="1"/>
      <c r="B530" s="1"/>
      <c r="C530" s="21"/>
      <c r="D530" s="1"/>
      <c r="E530" s="21"/>
      <c r="F530" s="135"/>
      <c r="G530" s="135"/>
      <c r="H530" s="20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1:18" ht="15.75" customHeight="1">
      <c r="A531" s="1"/>
      <c r="B531" s="1"/>
      <c r="C531" s="21"/>
      <c r="D531" s="1"/>
      <c r="E531" s="21"/>
      <c r="F531" s="135"/>
      <c r="G531" s="135"/>
      <c r="H531" s="20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1:18" ht="15.75" customHeight="1">
      <c r="A532" s="1"/>
      <c r="B532" s="1"/>
      <c r="C532" s="21"/>
      <c r="D532" s="1"/>
      <c r="E532" s="21"/>
      <c r="F532" s="135"/>
      <c r="G532" s="135"/>
      <c r="H532" s="20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1:18" ht="15.75" customHeight="1">
      <c r="A533" s="1"/>
      <c r="B533" s="1"/>
      <c r="C533" s="21"/>
      <c r="D533" s="1"/>
      <c r="E533" s="21"/>
      <c r="F533" s="135"/>
      <c r="G533" s="135"/>
      <c r="H533" s="20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1:18" ht="15.75" customHeight="1">
      <c r="A534" s="1"/>
      <c r="B534" s="1"/>
      <c r="C534" s="21"/>
      <c r="D534" s="1"/>
      <c r="E534" s="21"/>
      <c r="F534" s="135"/>
      <c r="G534" s="135"/>
      <c r="H534" s="20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1:18" ht="15.75" customHeight="1">
      <c r="A535" s="1"/>
      <c r="B535" s="1"/>
      <c r="C535" s="21"/>
      <c r="D535" s="1"/>
      <c r="E535" s="21"/>
      <c r="F535" s="135"/>
      <c r="G535" s="135"/>
      <c r="H535" s="20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1:18" ht="15.75" customHeight="1">
      <c r="A536" s="1"/>
      <c r="B536" s="1"/>
      <c r="C536" s="21"/>
      <c r="D536" s="1"/>
      <c r="E536" s="21"/>
      <c r="F536" s="135"/>
      <c r="G536" s="135"/>
      <c r="H536" s="20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1:18" ht="15.75" customHeight="1">
      <c r="A537" s="1"/>
      <c r="B537" s="1"/>
      <c r="C537" s="21"/>
      <c r="D537" s="1"/>
      <c r="E537" s="21"/>
      <c r="F537" s="135"/>
      <c r="G537" s="135"/>
      <c r="H537" s="20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1:18" ht="15.75" customHeight="1">
      <c r="A538" s="1"/>
      <c r="B538" s="1"/>
      <c r="C538" s="21"/>
      <c r="D538" s="1"/>
      <c r="E538" s="21"/>
      <c r="F538" s="135"/>
      <c r="G538" s="135"/>
      <c r="H538" s="20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1:18" ht="15.75" customHeight="1">
      <c r="A539" s="1"/>
      <c r="B539" s="1"/>
      <c r="C539" s="21"/>
      <c r="D539" s="1"/>
      <c r="E539" s="21"/>
      <c r="F539" s="135"/>
      <c r="G539" s="135"/>
      <c r="H539" s="20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1:18" ht="15.75" customHeight="1">
      <c r="A540" s="1"/>
      <c r="B540" s="1"/>
      <c r="C540" s="21"/>
      <c r="D540" s="1"/>
      <c r="E540" s="21"/>
      <c r="F540" s="135"/>
      <c r="G540" s="135"/>
      <c r="H540" s="20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1:18" ht="15.75" customHeight="1">
      <c r="A541" s="1"/>
      <c r="B541" s="1"/>
      <c r="C541" s="21"/>
      <c r="D541" s="1"/>
      <c r="E541" s="21"/>
      <c r="F541" s="135"/>
      <c r="G541" s="135"/>
      <c r="H541" s="20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1:18" ht="15.75" customHeight="1">
      <c r="A542" s="1"/>
      <c r="B542" s="1"/>
      <c r="C542" s="21"/>
      <c r="D542" s="1"/>
      <c r="E542" s="21"/>
      <c r="F542" s="135"/>
      <c r="G542" s="135"/>
      <c r="H542" s="20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1:18" ht="15.75" customHeight="1">
      <c r="A543" s="1"/>
      <c r="B543" s="1"/>
      <c r="C543" s="21"/>
      <c r="D543" s="1"/>
      <c r="E543" s="21"/>
      <c r="F543" s="135"/>
      <c r="G543" s="135"/>
      <c r="H543" s="20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1:18" ht="15.75" customHeight="1">
      <c r="A544" s="1"/>
      <c r="B544" s="1"/>
      <c r="C544" s="21"/>
      <c r="D544" s="1"/>
      <c r="E544" s="21"/>
      <c r="F544" s="135"/>
      <c r="G544" s="135"/>
      <c r="H544" s="20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1:18" ht="15.75" customHeight="1">
      <c r="A545" s="1"/>
      <c r="B545" s="1"/>
      <c r="C545" s="21"/>
      <c r="D545" s="1"/>
      <c r="E545" s="21"/>
      <c r="F545" s="135"/>
      <c r="G545" s="135"/>
      <c r="H545" s="20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1:18" ht="15.75" customHeight="1">
      <c r="A546" s="1"/>
      <c r="B546" s="1"/>
      <c r="C546" s="21"/>
      <c r="D546" s="1"/>
      <c r="E546" s="21"/>
      <c r="F546" s="135"/>
      <c r="G546" s="135"/>
      <c r="H546" s="20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1:18" ht="15.75" customHeight="1">
      <c r="A547" s="1"/>
      <c r="B547" s="1"/>
      <c r="C547" s="21"/>
      <c r="D547" s="1"/>
      <c r="E547" s="21"/>
      <c r="F547" s="135"/>
      <c r="G547" s="135"/>
      <c r="H547" s="20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1:18" ht="15.75" customHeight="1">
      <c r="A548" s="1"/>
      <c r="B548" s="1"/>
      <c r="C548" s="21"/>
      <c r="D548" s="1"/>
      <c r="E548" s="21"/>
      <c r="F548" s="135"/>
      <c r="G548" s="135"/>
      <c r="H548" s="20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1:18" ht="15.75" customHeight="1">
      <c r="A549" s="1"/>
      <c r="B549" s="1"/>
      <c r="C549" s="21"/>
      <c r="D549" s="1"/>
      <c r="E549" s="21"/>
      <c r="F549" s="135"/>
      <c r="G549" s="135"/>
      <c r="H549" s="20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1:18" ht="15.75" customHeight="1">
      <c r="A550" s="1"/>
      <c r="B550" s="1"/>
      <c r="C550" s="21"/>
      <c r="D550" s="1"/>
      <c r="E550" s="21"/>
      <c r="F550" s="135"/>
      <c r="G550" s="135"/>
      <c r="H550" s="20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1:18" ht="15.75" customHeight="1">
      <c r="A551" s="1"/>
      <c r="B551" s="1"/>
      <c r="C551" s="21"/>
      <c r="D551" s="1"/>
      <c r="E551" s="21"/>
      <c r="F551" s="135"/>
      <c r="G551" s="135"/>
      <c r="H551" s="20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1:18" ht="15.75" customHeight="1">
      <c r="A552" s="1"/>
      <c r="B552" s="1"/>
      <c r="C552" s="21"/>
      <c r="D552" s="1"/>
      <c r="E552" s="21"/>
      <c r="F552" s="135"/>
      <c r="G552" s="135"/>
      <c r="H552" s="20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1:18" ht="15.75" customHeight="1">
      <c r="A553" s="1"/>
      <c r="B553" s="1"/>
      <c r="C553" s="21"/>
      <c r="D553" s="1"/>
      <c r="E553" s="21"/>
      <c r="F553" s="135"/>
      <c r="G553" s="135"/>
      <c r="H553" s="20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1:18" ht="15.75" customHeight="1">
      <c r="A554" s="1"/>
      <c r="B554" s="1"/>
      <c r="C554" s="21"/>
      <c r="D554" s="1"/>
      <c r="E554" s="21"/>
      <c r="F554" s="135"/>
      <c r="G554" s="135"/>
      <c r="H554" s="20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1:18" ht="15.75" customHeight="1">
      <c r="A555" s="1"/>
      <c r="B555" s="1"/>
      <c r="C555" s="21"/>
      <c r="D555" s="1"/>
      <c r="E555" s="21"/>
      <c r="F555" s="135"/>
      <c r="G555" s="135"/>
      <c r="H555" s="20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1:18" ht="15.75" customHeight="1">
      <c r="A556" s="1"/>
      <c r="B556" s="1"/>
      <c r="C556" s="21"/>
      <c r="D556" s="1"/>
      <c r="E556" s="21"/>
      <c r="F556" s="135"/>
      <c r="G556" s="135"/>
      <c r="H556" s="20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1:18" ht="15.75" customHeight="1">
      <c r="A557" s="1"/>
      <c r="B557" s="1"/>
      <c r="C557" s="21"/>
      <c r="D557" s="1"/>
      <c r="E557" s="21"/>
      <c r="F557" s="135"/>
      <c r="G557" s="135"/>
      <c r="H557" s="20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1:18" ht="15.75" customHeight="1">
      <c r="A558" s="1"/>
      <c r="B558" s="1"/>
      <c r="C558" s="21"/>
      <c r="D558" s="1"/>
      <c r="E558" s="21"/>
      <c r="F558" s="135"/>
      <c r="G558" s="135"/>
      <c r="H558" s="20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1:18" ht="15.75" customHeight="1">
      <c r="A559" s="1"/>
      <c r="B559" s="1"/>
      <c r="C559" s="21"/>
      <c r="D559" s="1"/>
      <c r="E559" s="21"/>
      <c r="F559" s="135"/>
      <c r="G559" s="135"/>
      <c r="H559" s="20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1:18" ht="15.75" customHeight="1">
      <c r="A560" s="1"/>
      <c r="B560" s="1"/>
      <c r="C560" s="21"/>
      <c r="D560" s="1"/>
      <c r="E560" s="21"/>
      <c r="F560" s="135"/>
      <c r="G560" s="135"/>
      <c r="H560" s="20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1:18" ht="15.75" customHeight="1">
      <c r="A561" s="1"/>
      <c r="B561" s="1"/>
      <c r="C561" s="21"/>
      <c r="D561" s="1"/>
      <c r="E561" s="21"/>
      <c r="F561" s="135"/>
      <c r="G561" s="135"/>
      <c r="H561" s="20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1:18" ht="15.75" customHeight="1">
      <c r="A562" s="1"/>
      <c r="B562" s="1"/>
      <c r="C562" s="21"/>
      <c r="D562" s="1"/>
      <c r="E562" s="21"/>
      <c r="F562" s="135"/>
      <c r="G562" s="135"/>
      <c r="H562" s="20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1:18" ht="15.75" customHeight="1">
      <c r="A563" s="1"/>
      <c r="B563" s="1"/>
      <c r="C563" s="21"/>
      <c r="D563" s="1"/>
      <c r="E563" s="21"/>
      <c r="F563" s="135"/>
      <c r="G563" s="135"/>
      <c r="H563" s="20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1:18" ht="15.75" customHeight="1">
      <c r="A564" s="1"/>
      <c r="B564" s="1"/>
      <c r="C564" s="21"/>
      <c r="D564" s="1"/>
      <c r="E564" s="21"/>
      <c r="F564" s="135"/>
      <c r="G564" s="135"/>
      <c r="H564" s="20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1:18" ht="15.75" customHeight="1">
      <c r="A565" s="1"/>
      <c r="B565" s="1"/>
      <c r="C565" s="21"/>
      <c r="D565" s="1"/>
      <c r="E565" s="21"/>
      <c r="F565" s="135"/>
      <c r="G565" s="135"/>
      <c r="H565" s="20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1:18" ht="15.75" customHeight="1">
      <c r="A566" s="1"/>
      <c r="B566" s="1"/>
      <c r="C566" s="21"/>
      <c r="D566" s="1"/>
      <c r="E566" s="21"/>
      <c r="F566" s="135"/>
      <c r="G566" s="135"/>
      <c r="H566" s="20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1:18" ht="15.75" customHeight="1">
      <c r="A567" s="1"/>
      <c r="B567" s="1"/>
      <c r="C567" s="21"/>
      <c r="D567" s="1"/>
      <c r="E567" s="21"/>
      <c r="F567" s="135"/>
      <c r="G567" s="135"/>
      <c r="H567" s="20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1:18" ht="15.75" customHeight="1">
      <c r="A568" s="1"/>
      <c r="B568" s="1"/>
      <c r="C568" s="21"/>
      <c r="D568" s="1"/>
      <c r="E568" s="21"/>
      <c r="F568" s="135"/>
      <c r="G568" s="135"/>
      <c r="H568" s="20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1:18" ht="15.75" customHeight="1">
      <c r="A569" s="1"/>
      <c r="B569" s="1"/>
      <c r="C569" s="21"/>
      <c r="D569" s="1"/>
      <c r="E569" s="21"/>
      <c r="F569" s="135"/>
      <c r="G569" s="135"/>
      <c r="H569" s="20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1:18" ht="15.75" customHeight="1">
      <c r="A570" s="1"/>
      <c r="B570" s="1"/>
      <c r="C570" s="21"/>
      <c r="D570" s="1"/>
      <c r="E570" s="21"/>
      <c r="F570" s="135"/>
      <c r="G570" s="135"/>
      <c r="H570" s="20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1:18" ht="15.75" customHeight="1">
      <c r="A571" s="1"/>
      <c r="B571" s="1"/>
      <c r="C571" s="21"/>
      <c r="D571" s="1"/>
      <c r="E571" s="21"/>
      <c r="F571" s="135"/>
      <c r="G571" s="135"/>
      <c r="H571" s="20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1:18" ht="15.75" customHeight="1">
      <c r="A572" s="1"/>
      <c r="B572" s="1"/>
      <c r="C572" s="21"/>
      <c r="D572" s="1"/>
      <c r="E572" s="21"/>
      <c r="F572" s="135"/>
      <c r="G572" s="135"/>
      <c r="H572" s="20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1:18" ht="15.75" customHeight="1">
      <c r="A573" s="1"/>
      <c r="B573" s="1"/>
      <c r="C573" s="21"/>
      <c r="D573" s="1"/>
      <c r="E573" s="21"/>
      <c r="F573" s="135"/>
      <c r="G573" s="135"/>
      <c r="H573" s="20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1:18" ht="15.75" customHeight="1">
      <c r="A574" s="1"/>
      <c r="B574" s="1"/>
      <c r="C574" s="21"/>
      <c r="D574" s="1"/>
      <c r="E574" s="21"/>
      <c r="F574" s="135"/>
      <c r="G574" s="135"/>
      <c r="H574" s="20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1:18" ht="15.75" customHeight="1">
      <c r="A575" s="1"/>
      <c r="B575" s="1"/>
      <c r="C575" s="21"/>
      <c r="D575" s="1"/>
      <c r="E575" s="21"/>
      <c r="F575" s="135"/>
      <c r="G575" s="135"/>
      <c r="H575" s="20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1:18" ht="15.75" customHeight="1">
      <c r="A576" s="1"/>
      <c r="B576" s="1"/>
      <c r="C576" s="21"/>
      <c r="D576" s="1"/>
      <c r="E576" s="21"/>
      <c r="F576" s="135"/>
      <c r="G576" s="135"/>
      <c r="H576" s="20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1:18" ht="15.75" customHeight="1">
      <c r="A577" s="1"/>
      <c r="B577" s="1"/>
      <c r="C577" s="21"/>
      <c r="D577" s="1"/>
      <c r="E577" s="21"/>
      <c r="F577" s="135"/>
      <c r="G577" s="135"/>
      <c r="H577" s="20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1:18" ht="15.75" customHeight="1">
      <c r="A578" s="1"/>
      <c r="B578" s="1"/>
      <c r="C578" s="21"/>
      <c r="D578" s="1"/>
      <c r="E578" s="21"/>
      <c r="F578" s="135"/>
      <c r="G578" s="135"/>
      <c r="H578" s="20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1:18" ht="15.75" customHeight="1">
      <c r="A579" s="1"/>
      <c r="B579" s="1"/>
      <c r="C579" s="21"/>
      <c r="D579" s="1"/>
      <c r="E579" s="21"/>
      <c r="F579" s="135"/>
      <c r="G579" s="135"/>
      <c r="H579" s="20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1:18" ht="15.75" customHeight="1">
      <c r="A580" s="1"/>
      <c r="B580" s="1"/>
      <c r="C580" s="21"/>
      <c r="D580" s="1"/>
      <c r="E580" s="21"/>
      <c r="F580" s="135"/>
      <c r="G580" s="135"/>
      <c r="H580" s="20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1:18" ht="15.75" customHeight="1">
      <c r="A581" s="1"/>
      <c r="B581" s="1"/>
      <c r="C581" s="21"/>
      <c r="D581" s="1"/>
      <c r="E581" s="21"/>
      <c r="F581" s="135"/>
      <c r="G581" s="135"/>
      <c r="H581" s="20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1:18" ht="15.75" customHeight="1">
      <c r="A582" s="1"/>
      <c r="B582" s="1"/>
      <c r="C582" s="21"/>
      <c r="D582" s="1"/>
      <c r="E582" s="21"/>
      <c r="F582" s="135"/>
      <c r="G582" s="135"/>
      <c r="H582" s="20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1:18" ht="15.75" customHeight="1">
      <c r="A583" s="1"/>
      <c r="B583" s="1"/>
      <c r="C583" s="21"/>
      <c r="D583" s="1"/>
      <c r="E583" s="21"/>
      <c r="F583" s="135"/>
      <c r="G583" s="135"/>
      <c r="H583" s="20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1:18" ht="15.75" customHeight="1">
      <c r="A584" s="1"/>
      <c r="B584" s="1"/>
      <c r="C584" s="21"/>
      <c r="D584" s="1"/>
      <c r="E584" s="21"/>
      <c r="F584" s="135"/>
      <c r="G584" s="135"/>
      <c r="H584" s="20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1:18" ht="15.75" customHeight="1">
      <c r="A585" s="1"/>
      <c r="B585" s="1"/>
      <c r="C585" s="21"/>
      <c r="D585" s="1"/>
      <c r="E585" s="21"/>
      <c r="F585" s="135"/>
      <c r="G585" s="135"/>
      <c r="H585" s="20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1:18" ht="15.75" customHeight="1">
      <c r="A586" s="1"/>
      <c r="B586" s="1"/>
      <c r="C586" s="21"/>
      <c r="D586" s="1"/>
      <c r="E586" s="21"/>
      <c r="F586" s="135"/>
      <c r="G586" s="135"/>
      <c r="H586" s="20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1:18" ht="15.75" customHeight="1">
      <c r="A587" s="1"/>
      <c r="B587" s="1"/>
      <c r="C587" s="21"/>
      <c r="D587" s="1"/>
      <c r="E587" s="21"/>
      <c r="F587" s="135"/>
      <c r="G587" s="135"/>
      <c r="H587" s="20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1:18" ht="15.75" customHeight="1">
      <c r="A588" s="1"/>
      <c r="B588" s="1"/>
      <c r="C588" s="21"/>
      <c r="D588" s="1"/>
      <c r="E588" s="21"/>
      <c r="F588" s="135"/>
      <c r="G588" s="135"/>
      <c r="H588" s="20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1:18" ht="15.75" customHeight="1">
      <c r="A589" s="1"/>
      <c r="B589" s="1"/>
      <c r="C589" s="21"/>
      <c r="D589" s="1"/>
      <c r="E589" s="21"/>
      <c r="F589" s="135"/>
      <c r="G589" s="135"/>
      <c r="H589" s="20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1:18" ht="15.75" customHeight="1">
      <c r="A590" s="1"/>
      <c r="B590" s="1"/>
      <c r="C590" s="21"/>
      <c r="D590" s="1"/>
      <c r="E590" s="21"/>
      <c r="F590" s="135"/>
      <c r="G590" s="135"/>
      <c r="H590" s="20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1:18" ht="15.75" customHeight="1">
      <c r="A591" s="1"/>
      <c r="B591" s="1"/>
      <c r="C591" s="21"/>
      <c r="D591" s="1"/>
      <c r="E591" s="21"/>
      <c r="F591" s="135"/>
      <c r="G591" s="135"/>
      <c r="H591" s="20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1:18" ht="15.75" customHeight="1">
      <c r="A592" s="1"/>
      <c r="B592" s="1"/>
      <c r="C592" s="21"/>
      <c r="D592" s="1"/>
      <c r="E592" s="21"/>
      <c r="F592" s="135"/>
      <c r="G592" s="135"/>
      <c r="H592" s="20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1:18" ht="15.75" customHeight="1">
      <c r="A593" s="1"/>
      <c r="B593" s="1"/>
      <c r="C593" s="21"/>
      <c r="D593" s="1"/>
      <c r="E593" s="21"/>
      <c r="F593" s="135"/>
      <c r="G593" s="135"/>
      <c r="H593" s="20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1:18" ht="15.75" customHeight="1">
      <c r="A594" s="1"/>
      <c r="B594" s="1"/>
      <c r="C594" s="21"/>
      <c r="D594" s="1"/>
      <c r="E594" s="21"/>
      <c r="F594" s="135"/>
      <c r="G594" s="135"/>
      <c r="H594" s="20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1:18" ht="15.75" customHeight="1">
      <c r="A595" s="1"/>
      <c r="B595" s="1"/>
      <c r="C595" s="21"/>
      <c r="D595" s="1"/>
      <c r="E595" s="21"/>
      <c r="F595" s="135"/>
      <c r="G595" s="135"/>
      <c r="H595" s="20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1:18" ht="15.75" customHeight="1">
      <c r="A596" s="1"/>
      <c r="B596" s="1"/>
      <c r="C596" s="21"/>
      <c r="D596" s="1"/>
      <c r="E596" s="21"/>
      <c r="F596" s="135"/>
      <c r="G596" s="135"/>
      <c r="H596" s="20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1:18" ht="15.75" customHeight="1">
      <c r="A597" s="1"/>
      <c r="B597" s="1"/>
      <c r="C597" s="21"/>
      <c r="D597" s="1"/>
      <c r="E597" s="21"/>
      <c r="F597" s="135"/>
      <c r="G597" s="135"/>
      <c r="H597" s="20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1:18" ht="15.75" customHeight="1">
      <c r="A598" s="1"/>
      <c r="B598" s="1"/>
      <c r="C598" s="21"/>
      <c r="D598" s="1"/>
      <c r="E598" s="21"/>
      <c r="F598" s="135"/>
      <c r="G598" s="135"/>
      <c r="H598" s="20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1:18" ht="15.75" customHeight="1">
      <c r="A599" s="1"/>
      <c r="B599" s="1"/>
      <c r="C599" s="21"/>
      <c r="D599" s="1"/>
      <c r="E599" s="21"/>
      <c r="F599" s="135"/>
      <c r="G599" s="135"/>
      <c r="H599" s="20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1:18" ht="15.75" customHeight="1">
      <c r="A600" s="1"/>
      <c r="B600" s="1"/>
      <c r="C600" s="21"/>
      <c r="D600" s="1"/>
      <c r="E600" s="21"/>
      <c r="F600" s="135"/>
      <c r="G600" s="135"/>
      <c r="H600" s="20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1:18" ht="15.75" customHeight="1">
      <c r="A601" s="1"/>
      <c r="B601" s="1"/>
      <c r="C601" s="21"/>
      <c r="D601" s="1"/>
      <c r="E601" s="21"/>
      <c r="F601" s="135"/>
      <c r="G601" s="135"/>
      <c r="H601" s="20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1:18" ht="15.75" customHeight="1">
      <c r="A602" s="1"/>
      <c r="B602" s="1"/>
      <c r="C602" s="21"/>
      <c r="D602" s="1"/>
      <c r="E602" s="21"/>
      <c r="F602" s="135"/>
      <c r="G602" s="135"/>
      <c r="H602" s="20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1:18" ht="15.75" customHeight="1">
      <c r="A603" s="1"/>
      <c r="B603" s="1"/>
      <c r="C603" s="21"/>
      <c r="D603" s="1"/>
      <c r="E603" s="21"/>
      <c r="F603" s="135"/>
      <c r="G603" s="135"/>
      <c r="H603" s="20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1:18" ht="15.75" customHeight="1">
      <c r="A604" s="1"/>
      <c r="B604" s="1"/>
      <c r="C604" s="21"/>
      <c r="D604" s="1"/>
      <c r="E604" s="21"/>
      <c r="F604" s="135"/>
      <c r="G604" s="135"/>
      <c r="H604" s="20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1:18" ht="15.75" customHeight="1">
      <c r="A605" s="1"/>
      <c r="B605" s="1"/>
      <c r="C605" s="21"/>
      <c r="D605" s="1"/>
      <c r="E605" s="21"/>
      <c r="F605" s="135"/>
      <c r="G605" s="135"/>
      <c r="H605" s="20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1:18" ht="15.75" customHeight="1">
      <c r="A606" s="1"/>
      <c r="B606" s="1"/>
      <c r="C606" s="21"/>
      <c r="D606" s="1"/>
      <c r="E606" s="21"/>
      <c r="F606" s="135"/>
      <c r="G606" s="135"/>
      <c r="H606" s="20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1:18" ht="15.75" customHeight="1">
      <c r="A607" s="1"/>
      <c r="B607" s="1"/>
      <c r="C607" s="21"/>
      <c r="D607" s="1"/>
      <c r="E607" s="21"/>
      <c r="F607" s="135"/>
      <c r="G607" s="135"/>
      <c r="H607" s="20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1:18" ht="15.75" customHeight="1">
      <c r="A608" s="1"/>
      <c r="B608" s="1"/>
      <c r="C608" s="21"/>
      <c r="D608" s="1"/>
      <c r="E608" s="21"/>
      <c r="F608" s="135"/>
      <c r="G608" s="135"/>
      <c r="H608" s="20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1:18" ht="15.75" customHeight="1">
      <c r="A609" s="1"/>
      <c r="B609" s="1"/>
      <c r="C609" s="21"/>
      <c r="D609" s="1"/>
      <c r="E609" s="21"/>
      <c r="F609" s="135"/>
      <c r="G609" s="135"/>
      <c r="H609" s="20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1:18" ht="15.75" customHeight="1">
      <c r="A610" s="1"/>
      <c r="B610" s="1"/>
      <c r="C610" s="21"/>
      <c r="D610" s="1"/>
      <c r="E610" s="21"/>
      <c r="F610" s="135"/>
      <c r="G610" s="135"/>
      <c r="H610" s="20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1:18" ht="15.75" customHeight="1">
      <c r="A611" s="1"/>
      <c r="B611" s="1"/>
      <c r="C611" s="21"/>
      <c r="D611" s="1"/>
      <c r="E611" s="21"/>
      <c r="F611" s="135"/>
      <c r="G611" s="135"/>
      <c r="H611" s="20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1:18" ht="15.75" customHeight="1">
      <c r="A612" s="1"/>
      <c r="B612" s="1"/>
      <c r="C612" s="21"/>
      <c r="D612" s="1"/>
      <c r="E612" s="21"/>
      <c r="F612" s="135"/>
      <c r="G612" s="135"/>
      <c r="H612" s="20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1:18" ht="15.75" customHeight="1">
      <c r="A613" s="1"/>
      <c r="B613" s="1"/>
      <c r="C613" s="21"/>
      <c r="D613" s="1"/>
      <c r="E613" s="21"/>
      <c r="F613" s="135"/>
      <c r="G613" s="135"/>
      <c r="H613" s="20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1:18" ht="15.75" customHeight="1">
      <c r="A614" s="1"/>
      <c r="B614" s="1"/>
      <c r="C614" s="21"/>
      <c r="D614" s="1"/>
      <c r="E614" s="21"/>
      <c r="F614" s="135"/>
      <c r="G614" s="135"/>
      <c r="H614" s="20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1:18" ht="15.75" customHeight="1">
      <c r="A615" s="1"/>
      <c r="B615" s="1"/>
      <c r="C615" s="21"/>
      <c r="D615" s="1"/>
      <c r="E615" s="21"/>
      <c r="F615" s="135"/>
      <c r="G615" s="135"/>
      <c r="H615" s="20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1:18" ht="15.75" customHeight="1">
      <c r="A616" s="1"/>
      <c r="B616" s="1"/>
      <c r="C616" s="21"/>
      <c r="D616" s="1"/>
      <c r="E616" s="21"/>
      <c r="F616" s="135"/>
      <c r="G616" s="135"/>
      <c r="H616" s="20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1:18" ht="15.75" customHeight="1">
      <c r="A617" s="1"/>
      <c r="B617" s="1"/>
      <c r="C617" s="21"/>
      <c r="D617" s="1"/>
      <c r="E617" s="21"/>
      <c r="F617" s="135"/>
      <c r="G617" s="135"/>
      <c r="H617" s="20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1:18" ht="15.75" customHeight="1">
      <c r="A618" s="1"/>
      <c r="B618" s="1"/>
      <c r="C618" s="21"/>
      <c r="D618" s="1"/>
      <c r="E618" s="21"/>
      <c r="F618" s="135"/>
      <c r="G618" s="135"/>
      <c r="H618" s="20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1:18" ht="15.75" customHeight="1">
      <c r="A619" s="1"/>
      <c r="B619" s="1"/>
      <c r="C619" s="21"/>
      <c r="D619" s="1"/>
      <c r="E619" s="21"/>
      <c r="F619" s="135"/>
      <c r="G619" s="135"/>
      <c r="H619" s="20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1:18" ht="15.75" customHeight="1">
      <c r="A620" s="1"/>
      <c r="B620" s="1"/>
      <c r="C620" s="21"/>
      <c r="D620" s="1"/>
      <c r="E620" s="21"/>
      <c r="F620" s="135"/>
      <c r="G620" s="135"/>
      <c r="H620" s="20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1:18" ht="15.75" customHeight="1">
      <c r="A621" s="1"/>
      <c r="B621" s="1"/>
      <c r="C621" s="21"/>
      <c r="D621" s="1"/>
      <c r="E621" s="21"/>
      <c r="F621" s="135"/>
      <c r="G621" s="135"/>
      <c r="H621" s="20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1:18" ht="15.75" customHeight="1">
      <c r="A622" s="1"/>
      <c r="B622" s="1"/>
      <c r="C622" s="21"/>
      <c r="D622" s="1"/>
      <c r="E622" s="21"/>
      <c r="F622" s="135"/>
      <c r="G622" s="135"/>
      <c r="H622" s="20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1:18" ht="15.75" customHeight="1">
      <c r="A623" s="1"/>
      <c r="B623" s="1"/>
      <c r="C623" s="21"/>
      <c r="D623" s="1"/>
      <c r="E623" s="21"/>
      <c r="F623" s="135"/>
      <c r="G623" s="135"/>
      <c r="H623" s="20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1:18" ht="15.75" customHeight="1">
      <c r="A624" s="1"/>
      <c r="B624" s="1"/>
      <c r="C624" s="21"/>
      <c r="D624" s="1"/>
      <c r="E624" s="21"/>
      <c r="F624" s="135"/>
      <c r="G624" s="135"/>
      <c r="H624" s="20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1:18" ht="15.75" customHeight="1">
      <c r="A625" s="1"/>
      <c r="B625" s="1"/>
      <c r="C625" s="21"/>
      <c r="D625" s="1"/>
      <c r="E625" s="21"/>
      <c r="F625" s="135"/>
      <c r="G625" s="135"/>
      <c r="H625" s="20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1:18" ht="15.75" customHeight="1">
      <c r="A626" s="1"/>
      <c r="B626" s="1"/>
      <c r="C626" s="21"/>
      <c r="D626" s="1"/>
      <c r="E626" s="21"/>
      <c r="F626" s="135"/>
      <c r="G626" s="135"/>
      <c r="H626" s="20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1:18" ht="15.75" customHeight="1">
      <c r="A627" s="1"/>
      <c r="B627" s="1"/>
      <c r="C627" s="21"/>
      <c r="D627" s="1"/>
      <c r="E627" s="21"/>
      <c r="F627" s="135"/>
      <c r="G627" s="135"/>
      <c r="H627" s="20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1:18" ht="15.75" customHeight="1">
      <c r="A628" s="1"/>
      <c r="B628" s="1"/>
      <c r="C628" s="21"/>
      <c r="D628" s="1"/>
      <c r="E628" s="21"/>
      <c r="F628" s="135"/>
      <c r="G628" s="135"/>
      <c r="H628" s="20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1:18" ht="15.75" customHeight="1">
      <c r="A629" s="1"/>
      <c r="B629" s="1"/>
      <c r="C629" s="21"/>
      <c r="D629" s="1"/>
      <c r="E629" s="21"/>
      <c r="F629" s="135"/>
      <c r="G629" s="135"/>
      <c r="H629" s="20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1:18" ht="15.75" customHeight="1">
      <c r="A630" s="1"/>
      <c r="B630" s="1"/>
      <c r="C630" s="21"/>
      <c r="D630" s="1"/>
      <c r="E630" s="21"/>
      <c r="F630" s="135"/>
      <c r="G630" s="135"/>
      <c r="H630" s="20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1:18" ht="15.75" customHeight="1">
      <c r="A631" s="1"/>
      <c r="B631" s="1"/>
      <c r="C631" s="21"/>
      <c r="D631" s="1"/>
      <c r="E631" s="21"/>
      <c r="F631" s="135"/>
      <c r="G631" s="135"/>
      <c r="H631" s="20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1:18" ht="15.75" customHeight="1">
      <c r="A632" s="1"/>
      <c r="B632" s="1"/>
      <c r="C632" s="21"/>
      <c r="D632" s="1"/>
      <c r="E632" s="21"/>
      <c r="F632" s="135"/>
      <c r="G632" s="135"/>
      <c r="H632" s="20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1:18" ht="15.75" customHeight="1">
      <c r="A633" s="1"/>
      <c r="B633" s="1"/>
      <c r="C633" s="21"/>
      <c r="D633" s="1"/>
      <c r="E633" s="21"/>
      <c r="F633" s="135"/>
      <c r="G633" s="135"/>
      <c r="H633" s="20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1:18" ht="15.75" customHeight="1">
      <c r="A634" s="1"/>
      <c r="B634" s="1"/>
      <c r="C634" s="21"/>
      <c r="D634" s="1"/>
      <c r="E634" s="21"/>
      <c r="F634" s="135"/>
      <c r="G634" s="135"/>
      <c r="H634" s="20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1:18" ht="15.75" customHeight="1">
      <c r="A635" s="1"/>
      <c r="B635" s="1"/>
      <c r="C635" s="21"/>
      <c r="D635" s="1"/>
      <c r="E635" s="21"/>
      <c r="F635" s="135"/>
      <c r="G635" s="135"/>
      <c r="H635" s="20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1:18" ht="15.75" customHeight="1">
      <c r="A636" s="1"/>
      <c r="B636" s="1"/>
      <c r="C636" s="21"/>
      <c r="D636" s="1"/>
      <c r="E636" s="21"/>
      <c r="F636" s="135"/>
      <c r="G636" s="135"/>
      <c r="H636" s="20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1:18" ht="15.75" customHeight="1">
      <c r="A637" s="1"/>
      <c r="B637" s="1"/>
      <c r="C637" s="21"/>
      <c r="D637" s="1"/>
      <c r="E637" s="21"/>
      <c r="F637" s="135"/>
      <c r="G637" s="135"/>
      <c r="H637" s="20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1:18" ht="15.75" customHeight="1">
      <c r="A638" s="1"/>
      <c r="B638" s="1"/>
      <c r="C638" s="21"/>
      <c r="D638" s="1"/>
      <c r="E638" s="21"/>
      <c r="F638" s="135"/>
      <c r="G638" s="135"/>
      <c r="H638" s="20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1:18" ht="15.75" customHeight="1">
      <c r="A639" s="1"/>
      <c r="B639" s="1"/>
      <c r="C639" s="21"/>
      <c r="D639" s="1"/>
      <c r="E639" s="21"/>
      <c r="F639" s="135"/>
      <c r="G639" s="135"/>
      <c r="H639" s="20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1:18" ht="15.75" customHeight="1">
      <c r="A640" s="1"/>
      <c r="B640" s="1"/>
      <c r="C640" s="21"/>
      <c r="D640" s="1"/>
      <c r="E640" s="21"/>
      <c r="F640" s="135"/>
      <c r="G640" s="135"/>
      <c r="H640" s="20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1:18" ht="15.75" customHeight="1">
      <c r="A641" s="1"/>
      <c r="B641" s="1"/>
      <c r="C641" s="21"/>
      <c r="D641" s="1"/>
      <c r="E641" s="21"/>
      <c r="F641" s="135"/>
      <c r="G641" s="135"/>
      <c r="H641" s="20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1:18" ht="15.75" customHeight="1">
      <c r="A642" s="1"/>
      <c r="B642" s="1"/>
      <c r="C642" s="21"/>
      <c r="D642" s="1"/>
      <c r="E642" s="21"/>
      <c r="F642" s="135"/>
      <c r="G642" s="135"/>
      <c r="H642" s="20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1:18" ht="15.75" customHeight="1">
      <c r="A643" s="1"/>
      <c r="B643" s="1"/>
      <c r="C643" s="21"/>
      <c r="D643" s="1"/>
      <c r="E643" s="21"/>
      <c r="F643" s="135"/>
      <c r="G643" s="135"/>
      <c r="H643" s="20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1:18" ht="15.75" customHeight="1">
      <c r="A644" s="1"/>
      <c r="B644" s="1"/>
      <c r="C644" s="21"/>
      <c r="D644" s="1"/>
      <c r="E644" s="21"/>
      <c r="F644" s="135"/>
      <c r="G644" s="135"/>
      <c r="H644" s="20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1:18" ht="15.75" customHeight="1">
      <c r="A645" s="1"/>
      <c r="B645" s="1"/>
      <c r="C645" s="21"/>
      <c r="D645" s="1"/>
      <c r="E645" s="21"/>
      <c r="F645" s="135"/>
      <c r="G645" s="135"/>
      <c r="H645" s="20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1:18" ht="15.75" customHeight="1">
      <c r="A646" s="1"/>
      <c r="B646" s="1"/>
      <c r="C646" s="21"/>
      <c r="D646" s="1"/>
      <c r="E646" s="21"/>
      <c r="F646" s="135"/>
      <c r="G646" s="135"/>
      <c r="H646" s="20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1:18" ht="15.75" customHeight="1">
      <c r="A647" s="1"/>
      <c r="B647" s="1"/>
      <c r="C647" s="21"/>
      <c r="D647" s="1"/>
      <c r="E647" s="21"/>
      <c r="F647" s="135"/>
      <c r="G647" s="135"/>
      <c r="H647" s="20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1:18" ht="15.75" customHeight="1">
      <c r="A648" s="1"/>
      <c r="B648" s="1"/>
      <c r="C648" s="21"/>
      <c r="D648" s="1"/>
      <c r="E648" s="21"/>
      <c r="F648" s="135"/>
      <c r="G648" s="135"/>
      <c r="H648" s="20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1:18" ht="15.75" customHeight="1">
      <c r="A649" s="1"/>
      <c r="B649" s="1"/>
      <c r="C649" s="21"/>
      <c r="D649" s="1"/>
      <c r="E649" s="21"/>
      <c r="F649" s="135"/>
      <c r="G649" s="135"/>
      <c r="H649" s="20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1:18" ht="15.75" customHeight="1">
      <c r="A650" s="1"/>
      <c r="B650" s="1"/>
      <c r="C650" s="21"/>
      <c r="D650" s="1"/>
      <c r="E650" s="21"/>
      <c r="F650" s="135"/>
      <c r="G650" s="135"/>
      <c r="H650" s="20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1:18" ht="15.75" customHeight="1">
      <c r="A651" s="1"/>
      <c r="B651" s="1"/>
      <c r="C651" s="21"/>
      <c r="D651" s="1"/>
      <c r="E651" s="21"/>
      <c r="F651" s="135"/>
      <c r="G651" s="135"/>
      <c r="H651" s="20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1:18" ht="15.75" customHeight="1">
      <c r="A652" s="1"/>
      <c r="B652" s="1"/>
      <c r="C652" s="21"/>
      <c r="D652" s="1"/>
      <c r="E652" s="21"/>
      <c r="F652" s="135"/>
      <c r="G652" s="135"/>
      <c r="H652" s="20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1:18" ht="15.75" customHeight="1">
      <c r="A653" s="1"/>
      <c r="B653" s="1"/>
      <c r="C653" s="21"/>
      <c r="D653" s="1"/>
      <c r="E653" s="21"/>
      <c r="F653" s="135"/>
      <c r="G653" s="135"/>
      <c r="H653" s="20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1:18" ht="15.75" customHeight="1">
      <c r="A654" s="1"/>
      <c r="B654" s="1"/>
      <c r="C654" s="21"/>
      <c r="D654" s="1"/>
      <c r="E654" s="21"/>
      <c r="F654" s="135"/>
      <c r="G654" s="135"/>
      <c r="H654" s="20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1:18" ht="15.75" customHeight="1">
      <c r="A655" s="1"/>
      <c r="B655" s="1"/>
      <c r="C655" s="21"/>
      <c r="D655" s="1"/>
      <c r="E655" s="21"/>
      <c r="F655" s="135"/>
      <c r="G655" s="135"/>
      <c r="H655" s="20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1:18" ht="15.75" customHeight="1">
      <c r="A656" s="1"/>
      <c r="B656" s="1"/>
      <c r="C656" s="21"/>
      <c r="D656" s="1"/>
      <c r="E656" s="21"/>
      <c r="F656" s="135"/>
      <c r="G656" s="135"/>
      <c r="H656" s="20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1:18" ht="15.75" customHeight="1">
      <c r="A657" s="1"/>
      <c r="B657" s="1"/>
      <c r="C657" s="21"/>
      <c r="D657" s="1"/>
      <c r="E657" s="21"/>
      <c r="F657" s="135"/>
      <c r="G657" s="135"/>
      <c r="H657" s="20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1:18" ht="15.75" customHeight="1">
      <c r="A658" s="1"/>
      <c r="B658" s="1"/>
      <c r="C658" s="21"/>
      <c r="D658" s="1"/>
      <c r="E658" s="21"/>
      <c r="F658" s="135"/>
      <c r="G658" s="135"/>
      <c r="H658" s="20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1:18" ht="15.75" customHeight="1">
      <c r="A659" s="1"/>
      <c r="B659" s="1"/>
      <c r="C659" s="21"/>
      <c r="D659" s="1"/>
      <c r="E659" s="21"/>
      <c r="F659" s="135"/>
      <c r="G659" s="135"/>
      <c r="H659" s="20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1:18" ht="15.75" customHeight="1">
      <c r="A660" s="1"/>
      <c r="B660" s="1"/>
      <c r="C660" s="21"/>
      <c r="D660" s="1"/>
      <c r="E660" s="21"/>
      <c r="F660" s="135"/>
      <c r="G660" s="135"/>
      <c r="H660" s="20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spans="1:18" ht="15.75" customHeight="1">
      <c r="A661" s="1"/>
      <c r="B661" s="1"/>
      <c r="C661" s="21"/>
      <c r="D661" s="1"/>
      <c r="E661" s="21"/>
      <c r="F661" s="135"/>
      <c r="G661" s="135"/>
      <c r="H661" s="20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spans="1:18" ht="15.75" customHeight="1">
      <c r="A662" s="1"/>
      <c r="B662" s="1"/>
      <c r="C662" s="21"/>
      <c r="D662" s="1"/>
      <c r="E662" s="21"/>
      <c r="F662" s="135"/>
      <c r="G662" s="135"/>
      <c r="H662" s="20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spans="1:18" ht="15.75" customHeight="1">
      <c r="A663" s="1"/>
      <c r="B663" s="1"/>
      <c r="C663" s="21"/>
      <c r="D663" s="1"/>
      <c r="E663" s="21"/>
      <c r="F663" s="135"/>
      <c r="G663" s="135"/>
      <c r="H663" s="20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spans="1:18" ht="15.75" customHeight="1">
      <c r="A664" s="1"/>
      <c r="B664" s="1"/>
      <c r="C664" s="21"/>
      <c r="D664" s="1"/>
      <c r="E664" s="21"/>
      <c r="F664" s="135"/>
      <c r="G664" s="135"/>
      <c r="H664" s="20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spans="1:18" ht="15.75" customHeight="1">
      <c r="A665" s="1"/>
      <c r="B665" s="1"/>
      <c r="C665" s="21"/>
      <c r="D665" s="1"/>
      <c r="E665" s="21"/>
      <c r="F665" s="135"/>
      <c r="G665" s="135"/>
      <c r="H665" s="20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spans="1:18" ht="15.75" customHeight="1">
      <c r="A666" s="1"/>
      <c r="B666" s="1"/>
      <c r="C666" s="21"/>
      <c r="D666" s="1"/>
      <c r="E666" s="21"/>
      <c r="F666" s="135"/>
      <c r="G666" s="135"/>
      <c r="H666" s="20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spans="1:18" ht="15.75" customHeight="1">
      <c r="A667" s="1"/>
      <c r="B667" s="1"/>
      <c r="C667" s="21"/>
      <c r="D667" s="1"/>
      <c r="E667" s="21"/>
      <c r="F667" s="135"/>
      <c r="G667" s="135"/>
      <c r="H667" s="20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spans="1:18" ht="15.75" customHeight="1">
      <c r="A668" s="1"/>
      <c r="B668" s="1"/>
      <c r="C668" s="21"/>
      <c r="D668" s="1"/>
      <c r="E668" s="21"/>
      <c r="F668" s="135"/>
      <c r="G668" s="135"/>
      <c r="H668" s="20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spans="1:18" ht="15.75" customHeight="1">
      <c r="A669" s="1"/>
      <c r="B669" s="1"/>
      <c r="C669" s="21"/>
      <c r="D669" s="1"/>
      <c r="E669" s="21"/>
      <c r="F669" s="135"/>
      <c r="G669" s="135"/>
      <c r="H669" s="20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spans="1:18" ht="15.75" customHeight="1">
      <c r="A670" s="1"/>
      <c r="B670" s="1"/>
      <c r="C670" s="21"/>
      <c r="D670" s="1"/>
      <c r="E670" s="21"/>
      <c r="F670" s="135"/>
      <c r="G670" s="135"/>
      <c r="H670" s="20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spans="1:18" ht="15.75" customHeight="1">
      <c r="A671" s="1"/>
      <c r="B671" s="1"/>
      <c r="C671" s="21"/>
      <c r="D671" s="1"/>
      <c r="E671" s="21"/>
      <c r="F671" s="135"/>
      <c r="G671" s="135"/>
      <c r="H671" s="20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spans="1:18" ht="15.75" customHeight="1">
      <c r="A672" s="1"/>
      <c r="B672" s="1"/>
      <c r="C672" s="21"/>
      <c r="D672" s="1"/>
      <c r="E672" s="21"/>
      <c r="F672" s="135"/>
      <c r="G672" s="135"/>
      <c r="H672" s="20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spans="1:18" ht="15.75" customHeight="1">
      <c r="A673" s="1"/>
      <c r="B673" s="1"/>
      <c r="C673" s="21"/>
      <c r="D673" s="1"/>
      <c r="E673" s="21"/>
      <c r="F673" s="135"/>
      <c r="G673" s="135"/>
      <c r="H673" s="20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spans="1:18" ht="15.75" customHeight="1">
      <c r="A674" s="1"/>
      <c r="B674" s="1"/>
      <c r="C674" s="21"/>
      <c r="D674" s="1"/>
      <c r="E674" s="21"/>
      <c r="F674" s="135"/>
      <c r="G674" s="135"/>
      <c r="H674" s="20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spans="1:18" ht="15.75" customHeight="1">
      <c r="A675" s="1"/>
      <c r="B675" s="1"/>
      <c r="C675" s="21"/>
      <c r="D675" s="1"/>
      <c r="E675" s="21"/>
      <c r="F675" s="135"/>
      <c r="G675" s="135"/>
      <c r="H675" s="20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spans="1:18" ht="15.75" customHeight="1">
      <c r="A676" s="1"/>
      <c r="B676" s="1"/>
      <c r="C676" s="21"/>
      <c r="D676" s="1"/>
      <c r="E676" s="21"/>
      <c r="F676" s="135"/>
      <c r="G676" s="135"/>
      <c r="H676" s="20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spans="1:18" ht="15.75" customHeight="1">
      <c r="A677" s="1"/>
      <c r="B677" s="1"/>
      <c r="C677" s="21"/>
      <c r="D677" s="1"/>
      <c r="E677" s="21"/>
      <c r="F677" s="135"/>
      <c r="G677" s="135"/>
      <c r="H677" s="20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spans="1:18" ht="15.75" customHeight="1">
      <c r="A678" s="1"/>
      <c r="B678" s="1"/>
      <c r="C678" s="21"/>
      <c r="D678" s="1"/>
      <c r="E678" s="21"/>
      <c r="F678" s="135"/>
      <c r="G678" s="135"/>
      <c r="H678" s="20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spans="1:18" ht="15.75" customHeight="1">
      <c r="A679" s="1"/>
      <c r="B679" s="1"/>
      <c r="C679" s="21"/>
      <c r="D679" s="1"/>
      <c r="E679" s="21"/>
      <c r="F679" s="135"/>
      <c r="G679" s="135"/>
      <c r="H679" s="20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spans="1:18" ht="15.75" customHeight="1">
      <c r="A680" s="1"/>
      <c r="B680" s="1"/>
      <c r="C680" s="21"/>
      <c r="D680" s="1"/>
      <c r="E680" s="21"/>
      <c r="F680" s="135"/>
      <c r="G680" s="135"/>
      <c r="H680" s="20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spans="1:18" ht="15.75" customHeight="1">
      <c r="A681" s="1"/>
      <c r="B681" s="1"/>
      <c r="C681" s="21"/>
      <c r="D681" s="1"/>
      <c r="E681" s="21"/>
      <c r="F681" s="135"/>
      <c r="G681" s="135"/>
      <c r="H681" s="20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spans="1:18" ht="15.75" customHeight="1">
      <c r="A682" s="1"/>
      <c r="B682" s="1"/>
      <c r="C682" s="21"/>
      <c r="D682" s="1"/>
      <c r="E682" s="21"/>
      <c r="F682" s="135"/>
      <c r="G682" s="135"/>
      <c r="H682" s="20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spans="1:18" ht="15.75" customHeight="1">
      <c r="A683" s="1"/>
      <c r="B683" s="1"/>
      <c r="C683" s="21"/>
      <c r="D683" s="1"/>
      <c r="E683" s="21"/>
      <c r="F683" s="135"/>
      <c r="G683" s="135"/>
      <c r="H683" s="20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spans="1:18" ht="15.75" customHeight="1">
      <c r="A684" s="1"/>
      <c r="B684" s="1"/>
      <c r="C684" s="21"/>
      <c r="D684" s="1"/>
      <c r="E684" s="21"/>
      <c r="F684" s="135"/>
      <c r="G684" s="135"/>
      <c r="H684" s="20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spans="1:18" ht="15.75" customHeight="1">
      <c r="A685" s="1"/>
      <c r="B685" s="1"/>
      <c r="C685" s="21"/>
      <c r="D685" s="1"/>
      <c r="E685" s="21"/>
      <c r="F685" s="135"/>
      <c r="G685" s="135"/>
      <c r="H685" s="20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spans="1:18" ht="15.75" customHeight="1">
      <c r="A686" s="1"/>
      <c r="B686" s="1"/>
      <c r="C686" s="21"/>
      <c r="D686" s="1"/>
      <c r="E686" s="21"/>
      <c r="F686" s="135"/>
      <c r="G686" s="135"/>
      <c r="H686" s="20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spans="1:18" ht="15.75" customHeight="1">
      <c r="A687" s="1"/>
      <c r="B687" s="1"/>
      <c r="C687" s="21"/>
      <c r="D687" s="1"/>
      <c r="E687" s="21"/>
      <c r="F687" s="135"/>
      <c r="G687" s="135"/>
      <c r="H687" s="20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spans="1:18" ht="15.75" customHeight="1">
      <c r="A688" s="1"/>
      <c r="B688" s="1"/>
      <c r="C688" s="21"/>
      <c r="D688" s="1"/>
      <c r="E688" s="21"/>
      <c r="F688" s="135"/>
      <c r="G688" s="135"/>
      <c r="H688" s="20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spans="1:18" ht="15.75" customHeight="1">
      <c r="A689" s="1"/>
      <c r="B689" s="1"/>
      <c r="C689" s="21"/>
      <c r="D689" s="1"/>
      <c r="E689" s="21"/>
      <c r="F689" s="135"/>
      <c r="G689" s="135"/>
      <c r="H689" s="20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spans="1:18" ht="15.75" customHeight="1">
      <c r="A690" s="1"/>
      <c r="B690" s="1"/>
      <c r="C690" s="21"/>
      <c r="D690" s="1"/>
      <c r="E690" s="21"/>
      <c r="F690" s="135"/>
      <c r="G690" s="135"/>
      <c r="H690" s="20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spans="1:18" ht="15.75" customHeight="1">
      <c r="A691" s="1"/>
      <c r="B691" s="1"/>
      <c r="C691" s="21"/>
      <c r="D691" s="1"/>
      <c r="E691" s="21"/>
      <c r="F691" s="135"/>
      <c r="G691" s="135"/>
      <c r="H691" s="20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spans="1:18" ht="15.75" customHeight="1">
      <c r="A692" s="1"/>
      <c r="B692" s="1"/>
      <c r="C692" s="21"/>
      <c r="D692" s="1"/>
      <c r="E692" s="21"/>
      <c r="F692" s="135"/>
      <c r="G692" s="135"/>
      <c r="H692" s="20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spans="1:18" ht="15.75" customHeight="1">
      <c r="A693" s="1"/>
      <c r="B693" s="1"/>
      <c r="C693" s="21"/>
      <c r="D693" s="1"/>
      <c r="E693" s="21"/>
      <c r="F693" s="135"/>
      <c r="G693" s="135"/>
      <c r="H693" s="20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spans="1:18" ht="15.75" customHeight="1">
      <c r="A694" s="1"/>
      <c r="B694" s="1"/>
      <c r="C694" s="21"/>
      <c r="D694" s="1"/>
      <c r="E694" s="21"/>
      <c r="F694" s="135"/>
      <c r="G694" s="135"/>
      <c r="H694" s="20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spans="1:18" ht="15.75" customHeight="1">
      <c r="A695" s="1"/>
      <c r="B695" s="1"/>
      <c r="C695" s="21"/>
      <c r="D695" s="1"/>
      <c r="E695" s="21"/>
      <c r="F695" s="135"/>
      <c r="G695" s="135"/>
      <c r="H695" s="20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spans="1:18" ht="15.75" customHeight="1">
      <c r="A696" s="1"/>
      <c r="B696" s="1"/>
      <c r="C696" s="21"/>
      <c r="D696" s="1"/>
      <c r="E696" s="21"/>
      <c r="F696" s="135"/>
      <c r="G696" s="135"/>
      <c r="H696" s="20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spans="1:18" ht="15.75" customHeight="1">
      <c r="A697" s="1"/>
      <c r="B697" s="1"/>
      <c r="C697" s="21"/>
      <c r="D697" s="1"/>
      <c r="E697" s="21"/>
      <c r="F697" s="135"/>
      <c r="G697" s="135"/>
      <c r="H697" s="20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spans="1:18" ht="15.75" customHeight="1">
      <c r="A698" s="1"/>
      <c r="B698" s="1"/>
      <c r="C698" s="21"/>
      <c r="D698" s="1"/>
      <c r="E698" s="21"/>
      <c r="F698" s="135"/>
      <c r="G698" s="135"/>
      <c r="H698" s="20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spans="1:18" ht="15.75" customHeight="1">
      <c r="A699" s="1"/>
      <c r="B699" s="1"/>
      <c r="C699" s="21"/>
      <c r="D699" s="1"/>
      <c r="E699" s="21"/>
      <c r="F699" s="135"/>
      <c r="G699" s="135"/>
      <c r="H699" s="20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spans="1:18" ht="15.75" customHeight="1">
      <c r="A700" s="1"/>
      <c r="B700" s="1"/>
      <c r="C700" s="21"/>
      <c r="D700" s="1"/>
      <c r="E700" s="21"/>
      <c r="F700" s="135"/>
      <c r="G700" s="135"/>
      <c r="H700" s="20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spans="1:18" ht="15.75" customHeight="1">
      <c r="A701" s="1"/>
      <c r="B701" s="1"/>
      <c r="C701" s="21"/>
      <c r="D701" s="1"/>
      <c r="E701" s="21"/>
      <c r="F701" s="135"/>
      <c r="G701" s="135"/>
      <c r="H701" s="20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spans="1:18" ht="15.75" customHeight="1">
      <c r="A702" s="1"/>
      <c r="B702" s="1"/>
      <c r="C702" s="21"/>
      <c r="D702" s="1"/>
      <c r="E702" s="21"/>
      <c r="F702" s="135"/>
      <c r="G702" s="135"/>
      <c r="H702" s="20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spans="1:18" ht="15.75" customHeight="1">
      <c r="A703" s="1"/>
      <c r="B703" s="1"/>
      <c r="C703" s="21"/>
      <c r="D703" s="1"/>
      <c r="E703" s="21"/>
      <c r="F703" s="135"/>
      <c r="G703" s="135"/>
      <c r="H703" s="20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spans="1:18" ht="15.75" customHeight="1">
      <c r="A704" s="1"/>
      <c r="B704" s="1"/>
      <c r="C704" s="21"/>
      <c r="D704" s="1"/>
      <c r="E704" s="21"/>
      <c r="F704" s="135"/>
      <c r="G704" s="135"/>
      <c r="H704" s="20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spans="1:18" ht="15.75" customHeight="1">
      <c r="A705" s="1"/>
      <c r="B705" s="1"/>
      <c r="C705" s="21"/>
      <c r="D705" s="1"/>
      <c r="E705" s="21"/>
      <c r="F705" s="135"/>
      <c r="G705" s="135"/>
      <c r="H705" s="20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spans="1:18" ht="15.75" customHeight="1">
      <c r="A706" s="1"/>
      <c r="B706" s="1"/>
      <c r="C706" s="21"/>
      <c r="D706" s="1"/>
      <c r="E706" s="21"/>
      <c r="F706" s="135"/>
      <c r="G706" s="135"/>
      <c r="H706" s="20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spans="1:18" ht="15.75" customHeight="1">
      <c r="A707" s="1"/>
      <c r="B707" s="1"/>
      <c r="C707" s="21"/>
      <c r="D707" s="1"/>
      <c r="E707" s="21"/>
      <c r="F707" s="135"/>
      <c r="G707" s="135"/>
      <c r="H707" s="20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spans="1:18" ht="15.75" customHeight="1">
      <c r="A708" s="1"/>
      <c r="B708" s="1"/>
      <c r="C708" s="21"/>
      <c r="D708" s="1"/>
      <c r="E708" s="21"/>
      <c r="F708" s="135"/>
      <c r="G708" s="135"/>
      <c r="H708" s="20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spans="1:18" ht="15.75" customHeight="1">
      <c r="A709" s="1"/>
      <c r="B709" s="1"/>
      <c r="C709" s="21"/>
      <c r="D709" s="1"/>
      <c r="E709" s="21"/>
      <c r="F709" s="135"/>
      <c r="G709" s="135"/>
      <c r="H709" s="20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spans="1:18" ht="15.75" customHeight="1">
      <c r="A710" s="1"/>
      <c r="B710" s="1"/>
      <c r="C710" s="21"/>
      <c r="D710" s="1"/>
      <c r="E710" s="21"/>
      <c r="F710" s="135"/>
      <c r="G710" s="135"/>
      <c r="H710" s="20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spans="1:18" ht="15.75" customHeight="1">
      <c r="A711" s="1"/>
      <c r="B711" s="1"/>
      <c r="C711" s="21"/>
      <c r="D711" s="1"/>
      <c r="E711" s="21"/>
      <c r="F711" s="135"/>
      <c r="G711" s="135"/>
      <c r="H711" s="20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spans="1:18" ht="15.75" customHeight="1">
      <c r="A712" s="1"/>
      <c r="B712" s="1"/>
      <c r="C712" s="21"/>
      <c r="D712" s="1"/>
      <c r="E712" s="21"/>
      <c r="F712" s="135"/>
      <c r="G712" s="135"/>
      <c r="H712" s="20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spans="1:18" ht="15.75" customHeight="1">
      <c r="A713" s="1"/>
      <c r="B713" s="1"/>
      <c r="C713" s="21"/>
      <c r="D713" s="1"/>
      <c r="E713" s="21"/>
      <c r="F713" s="135"/>
      <c r="G713" s="135"/>
      <c r="H713" s="20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spans="1:18" ht="15.75" customHeight="1">
      <c r="A714" s="1"/>
      <c r="B714" s="1"/>
      <c r="C714" s="21"/>
      <c r="D714" s="1"/>
      <c r="E714" s="21"/>
      <c r="F714" s="135"/>
      <c r="G714" s="135"/>
      <c r="H714" s="20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spans="1:18" ht="15.75" customHeight="1">
      <c r="A715" s="1"/>
      <c r="B715" s="1"/>
      <c r="C715" s="21"/>
      <c r="D715" s="1"/>
      <c r="E715" s="21"/>
      <c r="F715" s="135"/>
      <c r="G715" s="135"/>
      <c r="H715" s="20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spans="1:18" ht="15.75" customHeight="1">
      <c r="A716" s="1"/>
      <c r="B716" s="1"/>
      <c r="C716" s="21"/>
      <c r="D716" s="1"/>
      <c r="E716" s="21"/>
      <c r="F716" s="135"/>
      <c r="G716" s="135"/>
      <c r="H716" s="20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spans="1:18" ht="15.75" customHeight="1">
      <c r="A717" s="1"/>
      <c r="B717" s="1"/>
      <c r="C717" s="21"/>
      <c r="D717" s="1"/>
      <c r="E717" s="21"/>
      <c r="F717" s="135"/>
      <c r="G717" s="135"/>
      <c r="H717" s="20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spans="1:18" ht="15.75" customHeight="1">
      <c r="A718" s="1"/>
      <c r="B718" s="1"/>
      <c r="C718" s="21"/>
      <c r="D718" s="1"/>
      <c r="E718" s="21"/>
      <c r="F718" s="135"/>
      <c r="G718" s="135"/>
      <c r="H718" s="20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spans="1:18" ht="15.75" customHeight="1">
      <c r="A719" s="1"/>
      <c r="B719" s="1"/>
      <c r="C719" s="21"/>
      <c r="D719" s="1"/>
      <c r="E719" s="21"/>
      <c r="F719" s="135"/>
      <c r="G719" s="135"/>
      <c r="H719" s="20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spans="1:18" ht="15.75" customHeight="1">
      <c r="A720" s="1"/>
      <c r="B720" s="1"/>
      <c r="C720" s="21"/>
      <c r="D720" s="1"/>
      <c r="E720" s="21"/>
      <c r="F720" s="135"/>
      <c r="G720" s="135"/>
      <c r="H720" s="20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spans="1:18" ht="15.75" customHeight="1">
      <c r="A721" s="1"/>
      <c r="B721" s="1"/>
      <c r="C721" s="21"/>
      <c r="D721" s="1"/>
      <c r="E721" s="21"/>
      <c r="F721" s="135"/>
      <c r="G721" s="135"/>
      <c r="H721" s="20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spans="1:18" ht="15.75" customHeight="1">
      <c r="A722" s="1"/>
      <c r="B722" s="1"/>
      <c r="C722" s="21"/>
      <c r="D722" s="1"/>
      <c r="E722" s="21"/>
      <c r="F722" s="135"/>
      <c r="G722" s="135"/>
      <c r="H722" s="20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spans="1:18" ht="15.75" customHeight="1">
      <c r="A723" s="1"/>
      <c r="B723" s="1"/>
      <c r="C723" s="21"/>
      <c r="D723" s="1"/>
      <c r="E723" s="21"/>
      <c r="F723" s="135"/>
      <c r="G723" s="135"/>
      <c r="H723" s="20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spans="1:18" ht="15.75" customHeight="1">
      <c r="A724" s="1"/>
      <c r="B724" s="1"/>
      <c r="C724" s="21"/>
      <c r="D724" s="1"/>
      <c r="E724" s="21"/>
      <c r="F724" s="135"/>
      <c r="G724" s="135"/>
      <c r="H724" s="20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spans="1:18" ht="15.75" customHeight="1">
      <c r="A725" s="1"/>
      <c r="B725" s="1"/>
      <c r="C725" s="21"/>
      <c r="D725" s="1"/>
      <c r="E725" s="21"/>
      <c r="F725" s="135"/>
      <c r="G725" s="135"/>
      <c r="H725" s="20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spans="1:18" ht="15.75" customHeight="1">
      <c r="A726" s="1"/>
      <c r="B726" s="1"/>
      <c r="C726" s="21"/>
      <c r="D726" s="1"/>
      <c r="E726" s="21"/>
      <c r="F726" s="135"/>
      <c r="G726" s="135"/>
      <c r="H726" s="20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spans="1:18" ht="15.75" customHeight="1">
      <c r="A727" s="1"/>
      <c r="B727" s="1"/>
      <c r="C727" s="21"/>
      <c r="D727" s="1"/>
      <c r="E727" s="21"/>
      <c r="F727" s="135"/>
      <c r="G727" s="135"/>
      <c r="H727" s="20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spans="1:18" ht="15.75" customHeight="1">
      <c r="A728" s="1"/>
      <c r="B728" s="1"/>
      <c r="C728" s="21"/>
      <c r="D728" s="1"/>
      <c r="E728" s="21"/>
      <c r="F728" s="135"/>
      <c r="G728" s="135"/>
      <c r="H728" s="20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spans="1:18" ht="15.75" customHeight="1">
      <c r="A729" s="1"/>
      <c r="B729" s="1"/>
      <c r="C729" s="21"/>
      <c r="D729" s="1"/>
      <c r="E729" s="21"/>
      <c r="F729" s="135"/>
      <c r="G729" s="135"/>
      <c r="H729" s="20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spans="1:18" ht="15.75" customHeight="1">
      <c r="A730" s="1"/>
      <c r="B730" s="1"/>
      <c r="C730" s="21"/>
      <c r="D730" s="1"/>
      <c r="E730" s="21"/>
      <c r="F730" s="135"/>
      <c r="G730" s="135"/>
      <c r="H730" s="20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spans="1:18" ht="15.75" customHeight="1">
      <c r="A731" s="1"/>
      <c r="B731" s="1"/>
      <c r="C731" s="21"/>
      <c r="D731" s="1"/>
      <c r="E731" s="21"/>
      <c r="F731" s="135"/>
      <c r="G731" s="135"/>
      <c r="H731" s="20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spans="1:18" ht="15.75" customHeight="1">
      <c r="A732" s="1"/>
      <c r="B732" s="1"/>
      <c r="C732" s="21"/>
      <c r="D732" s="1"/>
      <c r="E732" s="21"/>
      <c r="F732" s="135"/>
      <c r="G732" s="135"/>
      <c r="H732" s="20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spans="1:18" ht="15.75" customHeight="1">
      <c r="A733" s="1"/>
      <c r="B733" s="1"/>
      <c r="C733" s="21"/>
      <c r="D733" s="1"/>
      <c r="E733" s="21"/>
      <c r="F733" s="135"/>
      <c r="G733" s="135"/>
      <c r="H733" s="20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spans="1:18" ht="15.75" customHeight="1">
      <c r="A734" s="1"/>
      <c r="B734" s="1"/>
      <c r="C734" s="21"/>
      <c r="D734" s="1"/>
      <c r="E734" s="21"/>
      <c r="F734" s="135"/>
      <c r="G734" s="135"/>
      <c r="H734" s="20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spans="1:18" ht="15.75" customHeight="1">
      <c r="A735" s="1"/>
      <c r="B735" s="1"/>
      <c r="C735" s="21"/>
      <c r="D735" s="1"/>
      <c r="E735" s="21"/>
      <c r="F735" s="135"/>
      <c r="G735" s="135"/>
      <c r="H735" s="20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spans="1:18" ht="15.75" customHeight="1">
      <c r="A736" s="1"/>
      <c r="B736" s="1"/>
      <c r="C736" s="21"/>
      <c r="D736" s="1"/>
      <c r="E736" s="21"/>
      <c r="F736" s="135"/>
      <c r="G736" s="135"/>
      <c r="H736" s="20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spans="1:18" ht="15.75" customHeight="1">
      <c r="A737" s="1"/>
      <c r="B737" s="1"/>
      <c r="C737" s="21"/>
      <c r="D737" s="1"/>
      <c r="E737" s="21"/>
      <c r="F737" s="135"/>
      <c r="G737" s="135"/>
      <c r="H737" s="20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spans="1:18" ht="15.75" customHeight="1">
      <c r="A738" s="1"/>
      <c r="B738" s="1"/>
      <c r="C738" s="21"/>
      <c r="D738" s="1"/>
      <c r="E738" s="21"/>
      <c r="F738" s="135"/>
      <c r="G738" s="135"/>
      <c r="H738" s="20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spans="1:18" ht="15.75" customHeight="1">
      <c r="A739" s="1"/>
      <c r="B739" s="1"/>
      <c r="C739" s="21"/>
      <c r="D739" s="1"/>
      <c r="E739" s="21"/>
      <c r="F739" s="135"/>
      <c r="G739" s="135"/>
      <c r="H739" s="20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spans="1:18" ht="15.75" customHeight="1">
      <c r="A740" s="1"/>
      <c r="B740" s="1"/>
      <c r="C740" s="21"/>
      <c r="D740" s="1"/>
      <c r="E740" s="21"/>
      <c r="F740" s="135"/>
      <c r="G740" s="135"/>
      <c r="H740" s="20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spans="1:18" ht="15.75" customHeight="1">
      <c r="A741" s="1"/>
      <c r="B741" s="1"/>
      <c r="C741" s="21"/>
      <c r="D741" s="1"/>
      <c r="E741" s="21"/>
      <c r="F741" s="135"/>
      <c r="G741" s="135"/>
      <c r="H741" s="20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spans="1:18" ht="15.75" customHeight="1">
      <c r="A742" s="1"/>
      <c r="B742" s="1"/>
      <c r="C742" s="21"/>
      <c r="D742" s="1"/>
      <c r="E742" s="21"/>
      <c r="F742" s="135"/>
      <c r="G742" s="135"/>
      <c r="H742" s="20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spans="1:18" ht="15.75" customHeight="1">
      <c r="A743" s="1"/>
      <c r="B743" s="1"/>
      <c r="C743" s="21"/>
      <c r="D743" s="1"/>
      <c r="E743" s="21"/>
      <c r="F743" s="135"/>
      <c r="G743" s="135"/>
      <c r="H743" s="20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spans="1:18" ht="15.75" customHeight="1">
      <c r="A744" s="1"/>
      <c r="B744" s="1"/>
      <c r="C744" s="21"/>
      <c r="D744" s="1"/>
      <c r="E744" s="21"/>
      <c r="F744" s="135"/>
      <c r="G744" s="135"/>
      <c r="H744" s="20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spans="1:18" ht="15.75" customHeight="1">
      <c r="A745" s="1"/>
      <c r="B745" s="1"/>
      <c r="C745" s="21"/>
      <c r="D745" s="1"/>
      <c r="E745" s="21"/>
      <c r="F745" s="135"/>
      <c r="G745" s="135"/>
      <c r="H745" s="20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spans="1:18" ht="15.75" customHeight="1">
      <c r="A746" s="1"/>
      <c r="B746" s="1"/>
      <c r="C746" s="21"/>
      <c r="D746" s="1"/>
      <c r="E746" s="21"/>
      <c r="F746" s="135"/>
      <c r="G746" s="135"/>
      <c r="H746" s="20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spans="1:18" ht="15.75" customHeight="1">
      <c r="A747" s="1"/>
      <c r="B747" s="1"/>
      <c r="C747" s="21"/>
      <c r="D747" s="1"/>
      <c r="E747" s="21"/>
      <c r="F747" s="135"/>
      <c r="G747" s="135"/>
      <c r="H747" s="20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spans="1:18" ht="15.75" customHeight="1">
      <c r="A748" s="1"/>
      <c r="B748" s="1"/>
      <c r="C748" s="21"/>
      <c r="D748" s="1"/>
      <c r="E748" s="21"/>
      <c r="F748" s="135"/>
      <c r="G748" s="135"/>
      <c r="H748" s="20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spans="1:18" ht="15.75" customHeight="1">
      <c r="A749" s="1"/>
      <c r="B749" s="1"/>
      <c r="C749" s="21"/>
      <c r="D749" s="1"/>
      <c r="E749" s="21"/>
      <c r="F749" s="135"/>
      <c r="G749" s="135"/>
      <c r="H749" s="20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spans="1:18" ht="15.75" customHeight="1">
      <c r="A750" s="1"/>
      <c r="B750" s="1"/>
      <c r="C750" s="21"/>
      <c r="D750" s="1"/>
      <c r="E750" s="21"/>
      <c r="F750" s="135"/>
      <c r="G750" s="135"/>
      <c r="H750" s="20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spans="1:18" ht="15.75" customHeight="1">
      <c r="A751" s="1"/>
      <c r="B751" s="1"/>
      <c r="C751" s="21"/>
      <c r="D751" s="1"/>
      <c r="E751" s="21"/>
      <c r="F751" s="135"/>
      <c r="G751" s="135"/>
      <c r="H751" s="20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spans="1:18" ht="15.75" customHeight="1">
      <c r="A752" s="1"/>
      <c r="B752" s="1"/>
      <c r="C752" s="21"/>
      <c r="D752" s="1"/>
      <c r="E752" s="21"/>
      <c r="F752" s="135"/>
      <c r="G752" s="135"/>
      <c r="H752" s="20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spans="1:18" ht="15.75" customHeight="1">
      <c r="A753" s="1"/>
      <c r="B753" s="1"/>
      <c r="C753" s="21"/>
      <c r="D753" s="1"/>
      <c r="E753" s="21"/>
      <c r="F753" s="135"/>
      <c r="G753" s="135"/>
      <c r="H753" s="20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spans="1:18" ht="15.75" customHeight="1">
      <c r="A754" s="1"/>
      <c r="B754" s="1"/>
      <c r="C754" s="21"/>
      <c r="D754" s="1"/>
      <c r="E754" s="21"/>
      <c r="F754" s="135"/>
      <c r="G754" s="135"/>
      <c r="H754" s="20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spans="1:18" ht="15.75" customHeight="1">
      <c r="A755" s="1"/>
      <c r="B755" s="1"/>
      <c r="C755" s="21"/>
      <c r="D755" s="1"/>
      <c r="E755" s="21"/>
      <c r="F755" s="135"/>
      <c r="G755" s="135"/>
      <c r="H755" s="20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spans="1:18" ht="15.75" customHeight="1">
      <c r="A756" s="1"/>
      <c r="B756" s="1"/>
      <c r="C756" s="21"/>
      <c r="D756" s="1"/>
      <c r="E756" s="21"/>
      <c r="F756" s="135"/>
      <c r="G756" s="135"/>
      <c r="H756" s="20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spans="1:18" ht="15.75" customHeight="1">
      <c r="A757" s="1"/>
      <c r="B757" s="1"/>
      <c r="C757" s="21"/>
      <c r="D757" s="1"/>
      <c r="E757" s="21"/>
      <c r="F757" s="135"/>
      <c r="G757" s="135"/>
      <c r="H757" s="20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spans="1:18" ht="15.75" customHeight="1">
      <c r="A758" s="1"/>
      <c r="B758" s="1"/>
      <c r="C758" s="21"/>
      <c r="D758" s="1"/>
      <c r="E758" s="21"/>
      <c r="F758" s="135"/>
      <c r="G758" s="135"/>
      <c r="H758" s="20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spans="1:18" ht="15.75" customHeight="1">
      <c r="A759" s="1"/>
      <c r="B759" s="1"/>
      <c r="C759" s="21"/>
      <c r="D759" s="1"/>
      <c r="E759" s="21"/>
      <c r="F759" s="135"/>
      <c r="G759" s="135"/>
      <c r="H759" s="20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spans="1:18" ht="15.75" customHeight="1">
      <c r="A760" s="1"/>
      <c r="B760" s="1"/>
      <c r="C760" s="21"/>
      <c r="D760" s="1"/>
      <c r="E760" s="21"/>
      <c r="F760" s="135"/>
      <c r="G760" s="135"/>
      <c r="H760" s="20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spans="1:18" ht="15.75" customHeight="1">
      <c r="A761" s="1"/>
      <c r="B761" s="1"/>
      <c r="C761" s="21"/>
      <c r="D761" s="1"/>
      <c r="E761" s="21"/>
      <c r="F761" s="135"/>
      <c r="G761" s="135"/>
      <c r="H761" s="20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spans="1:18" ht="15.75" customHeight="1">
      <c r="A762" s="1"/>
      <c r="B762" s="1"/>
      <c r="C762" s="21"/>
      <c r="D762" s="1"/>
      <c r="E762" s="21"/>
      <c r="F762" s="135"/>
      <c r="G762" s="135"/>
      <c r="H762" s="20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spans="1:18" ht="15.75" customHeight="1">
      <c r="A763" s="1"/>
      <c r="B763" s="1"/>
      <c r="C763" s="21"/>
      <c r="D763" s="1"/>
      <c r="E763" s="21"/>
      <c r="F763" s="135"/>
      <c r="G763" s="135"/>
      <c r="H763" s="20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spans="1:18" ht="15.75" customHeight="1">
      <c r="A764" s="1"/>
      <c r="B764" s="1"/>
      <c r="C764" s="21"/>
      <c r="D764" s="1"/>
      <c r="E764" s="21"/>
      <c r="F764" s="135"/>
      <c r="G764" s="135"/>
      <c r="H764" s="20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spans="1:18" ht="15.75" customHeight="1">
      <c r="A765" s="1"/>
      <c r="B765" s="1"/>
      <c r="C765" s="21"/>
      <c r="D765" s="1"/>
      <c r="E765" s="21"/>
      <c r="F765" s="135"/>
      <c r="G765" s="135"/>
      <c r="H765" s="20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spans="1:18" ht="15.75" customHeight="1">
      <c r="A766" s="1"/>
      <c r="B766" s="1"/>
      <c r="C766" s="21"/>
      <c r="D766" s="1"/>
      <c r="E766" s="21"/>
      <c r="F766" s="135"/>
      <c r="G766" s="135"/>
      <c r="H766" s="20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spans="1:18" ht="15.75" customHeight="1">
      <c r="A767" s="1"/>
      <c r="B767" s="1"/>
      <c r="C767" s="21"/>
      <c r="D767" s="1"/>
      <c r="E767" s="21"/>
      <c r="F767" s="135"/>
      <c r="G767" s="135"/>
      <c r="H767" s="20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spans="1:18" ht="15.75" customHeight="1">
      <c r="A768" s="1"/>
      <c r="B768" s="1"/>
      <c r="C768" s="21"/>
      <c r="D768" s="1"/>
      <c r="E768" s="21"/>
      <c r="F768" s="135"/>
      <c r="G768" s="135"/>
      <c r="H768" s="20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spans="1:18" ht="15.75" customHeight="1">
      <c r="A769" s="1"/>
      <c r="B769" s="1"/>
      <c r="C769" s="21"/>
      <c r="D769" s="1"/>
      <c r="E769" s="21"/>
      <c r="F769" s="135"/>
      <c r="G769" s="135"/>
      <c r="H769" s="20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spans="1:18" ht="15.75" customHeight="1">
      <c r="A770" s="1"/>
      <c r="B770" s="1"/>
      <c r="C770" s="21"/>
      <c r="D770" s="1"/>
      <c r="E770" s="21"/>
      <c r="F770" s="135"/>
      <c r="G770" s="135"/>
      <c r="H770" s="20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spans="1:18" ht="15.75" customHeight="1">
      <c r="A771" s="1"/>
      <c r="B771" s="1"/>
      <c r="C771" s="21"/>
      <c r="D771" s="1"/>
      <c r="E771" s="21"/>
      <c r="F771" s="135"/>
      <c r="G771" s="135"/>
      <c r="H771" s="20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spans="1:18" ht="15.75" customHeight="1">
      <c r="A772" s="1"/>
      <c r="B772" s="1"/>
      <c r="C772" s="21"/>
      <c r="D772" s="1"/>
      <c r="E772" s="21"/>
      <c r="F772" s="135"/>
      <c r="G772" s="135"/>
      <c r="H772" s="20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spans="1:18" ht="15.75" customHeight="1">
      <c r="A773" s="1"/>
      <c r="B773" s="1"/>
      <c r="C773" s="21"/>
      <c r="D773" s="1"/>
      <c r="E773" s="21"/>
      <c r="F773" s="135"/>
      <c r="G773" s="135"/>
      <c r="H773" s="20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spans="1:18" ht="15.75" customHeight="1">
      <c r="A774" s="1"/>
      <c r="B774" s="1"/>
      <c r="C774" s="21"/>
      <c r="D774" s="1"/>
      <c r="E774" s="21"/>
      <c r="F774" s="135"/>
      <c r="G774" s="135"/>
      <c r="H774" s="20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spans="1:18" ht="15.75" customHeight="1">
      <c r="A775" s="1"/>
      <c r="B775" s="1"/>
      <c r="C775" s="21"/>
      <c r="D775" s="1"/>
      <c r="E775" s="21"/>
      <c r="F775" s="135"/>
      <c r="G775" s="135"/>
      <c r="H775" s="20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spans="1:18" ht="15.75" customHeight="1">
      <c r="A776" s="1"/>
      <c r="B776" s="1"/>
      <c r="C776" s="21"/>
      <c r="D776" s="1"/>
      <c r="E776" s="21"/>
      <c r="F776" s="135"/>
      <c r="G776" s="135"/>
      <c r="H776" s="20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spans="1:18" ht="15.75" customHeight="1">
      <c r="A777" s="1"/>
      <c r="B777" s="1"/>
      <c r="C777" s="21"/>
      <c r="D777" s="1"/>
      <c r="E777" s="21"/>
      <c r="F777" s="135"/>
      <c r="G777" s="135"/>
      <c r="H777" s="20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spans="1:18" ht="15.75" customHeight="1">
      <c r="A778" s="1"/>
      <c r="B778" s="1"/>
      <c r="C778" s="21"/>
      <c r="D778" s="1"/>
      <c r="E778" s="21"/>
      <c r="F778" s="135"/>
      <c r="G778" s="135"/>
      <c r="H778" s="20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spans="1:18" ht="15.75" customHeight="1">
      <c r="A779" s="1"/>
      <c r="B779" s="1"/>
      <c r="C779" s="21"/>
      <c r="D779" s="1"/>
      <c r="E779" s="21"/>
      <c r="F779" s="135"/>
      <c r="G779" s="135"/>
      <c r="H779" s="20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spans="1:18" ht="15.75" customHeight="1">
      <c r="A780" s="1"/>
      <c r="B780" s="1"/>
      <c r="C780" s="21"/>
      <c r="D780" s="1"/>
      <c r="E780" s="21"/>
      <c r="F780" s="135"/>
      <c r="G780" s="135"/>
      <c r="H780" s="20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spans="1:18" ht="15.75" customHeight="1">
      <c r="A781" s="1"/>
      <c r="B781" s="1"/>
      <c r="C781" s="21"/>
      <c r="D781" s="1"/>
      <c r="E781" s="21"/>
      <c r="F781" s="135"/>
      <c r="G781" s="135"/>
      <c r="H781" s="20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spans="1:18" ht="15.75" customHeight="1">
      <c r="A782" s="1"/>
      <c r="B782" s="1"/>
      <c r="C782" s="21"/>
      <c r="D782" s="1"/>
      <c r="E782" s="21"/>
      <c r="F782" s="135"/>
      <c r="G782" s="135"/>
      <c r="H782" s="20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spans="1:18" ht="15.75" customHeight="1">
      <c r="A783" s="1"/>
      <c r="B783" s="1"/>
      <c r="C783" s="21"/>
      <c r="D783" s="1"/>
      <c r="E783" s="21"/>
      <c r="F783" s="135"/>
      <c r="G783" s="135"/>
      <c r="H783" s="20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spans="1:18" ht="15.75" customHeight="1">
      <c r="A784" s="1"/>
      <c r="B784" s="1"/>
      <c r="C784" s="21"/>
      <c r="D784" s="1"/>
      <c r="E784" s="21"/>
      <c r="F784" s="135"/>
      <c r="G784" s="135"/>
      <c r="H784" s="20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spans="1:18" ht="15.75" customHeight="1">
      <c r="A785" s="1"/>
      <c r="B785" s="1"/>
      <c r="C785" s="21"/>
      <c r="D785" s="1"/>
      <c r="E785" s="21"/>
      <c r="F785" s="135"/>
      <c r="G785" s="135"/>
      <c r="H785" s="20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spans="1:18" ht="15.75" customHeight="1">
      <c r="A786" s="1"/>
      <c r="B786" s="1"/>
      <c r="C786" s="21"/>
      <c r="D786" s="1"/>
      <c r="E786" s="21"/>
      <c r="F786" s="135"/>
      <c r="G786" s="135"/>
      <c r="H786" s="20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spans="1:18" ht="15.75" customHeight="1">
      <c r="A787" s="1"/>
      <c r="B787" s="1"/>
      <c r="C787" s="21"/>
      <c r="D787" s="1"/>
      <c r="E787" s="21"/>
      <c r="F787" s="135"/>
      <c r="G787" s="135"/>
      <c r="H787" s="20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spans="1:18" ht="15.75" customHeight="1">
      <c r="A788" s="1"/>
      <c r="B788" s="1"/>
      <c r="C788" s="21"/>
      <c r="D788" s="1"/>
      <c r="E788" s="21"/>
      <c r="F788" s="135"/>
      <c r="G788" s="135"/>
      <c r="H788" s="20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spans="1:18" ht="15.75" customHeight="1">
      <c r="A789" s="1"/>
      <c r="B789" s="1"/>
      <c r="C789" s="21"/>
      <c r="D789" s="1"/>
      <c r="E789" s="21"/>
      <c r="F789" s="135"/>
      <c r="G789" s="135"/>
      <c r="H789" s="20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spans="1:18" ht="15.75" customHeight="1">
      <c r="A790" s="1"/>
      <c r="B790" s="1"/>
      <c r="C790" s="21"/>
      <c r="D790" s="1"/>
      <c r="E790" s="21"/>
      <c r="F790" s="135"/>
      <c r="G790" s="135"/>
      <c r="H790" s="20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spans="1:18" ht="15.75" customHeight="1">
      <c r="A791" s="1"/>
      <c r="B791" s="1"/>
      <c r="C791" s="21"/>
      <c r="D791" s="1"/>
      <c r="E791" s="21"/>
      <c r="F791" s="135"/>
      <c r="G791" s="135"/>
      <c r="H791" s="20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spans="1:18" ht="15.75" customHeight="1">
      <c r="A792" s="1"/>
      <c r="B792" s="1"/>
      <c r="C792" s="21"/>
      <c r="D792" s="1"/>
      <c r="E792" s="21"/>
      <c r="F792" s="135"/>
      <c r="G792" s="135"/>
      <c r="H792" s="20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spans="1:18" ht="15.75" customHeight="1">
      <c r="A793" s="1"/>
      <c r="B793" s="1"/>
      <c r="C793" s="21"/>
      <c r="D793" s="1"/>
      <c r="E793" s="21"/>
      <c r="F793" s="135"/>
      <c r="G793" s="135"/>
      <c r="H793" s="20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spans="1:18" ht="15.75" customHeight="1">
      <c r="A794" s="1"/>
      <c r="B794" s="1"/>
      <c r="C794" s="21"/>
      <c r="D794" s="1"/>
      <c r="E794" s="21"/>
      <c r="F794" s="135"/>
      <c r="G794" s="135"/>
      <c r="H794" s="20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spans="1:18" ht="15.75" customHeight="1">
      <c r="A795" s="1"/>
      <c r="B795" s="1"/>
      <c r="C795" s="21"/>
      <c r="D795" s="1"/>
      <c r="E795" s="21"/>
      <c r="F795" s="135"/>
      <c r="G795" s="135"/>
      <c r="H795" s="20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spans="1:18" ht="15.75" customHeight="1">
      <c r="A796" s="1"/>
      <c r="B796" s="1"/>
      <c r="C796" s="21"/>
      <c r="D796" s="1"/>
      <c r="E796" s="21"/>
      <c r="F796" s="135"/>
      <c r="G796" s="135"/>
      <c r="H796" s="20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spans="1:18" ht="15.75" customHeight="1">
      <c r="A797" s="1"/>
      <c r="B797" s="1"/>
      <c r="C797" s="21"/>
      <c r="D797" s="1"/>
      <c r="E797" s="21"/>
      <c r="F797" s="135"/>
      <c r="G797" s="135"/>
      <c r="H797" s="20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spans="1:18" ht="15.75" customHeight="1">
      <c r="A798" s="1"/>
      <c r="B798" s="1"/>
      <c r="C798" s="21"/>
      <c r="D798" s="1"/>
      <c r="E798" s="21"/>
      <c r="F798" s="135"/>
      <c r="G798" s="135"/>
      <c r="H798" s="20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spans="1:18" ht="15.75" customHeight="1">
      <c r="A799" s="1"/>
      <c r="B799" s="1"/>
      <c r="C799" s="21"/>
      <c r="D799" s="1"/>
      <c r="E799" s="21"/>
      <c r="F799" s="135"/>
      <c r="G799" s="135"/>
      <c r="H799" s="20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spans="1:18" ht="15.75" customHeight="1">
      <c r="A800" s="1"/>
      <c r="B800" s="1"/>
      <c r="C800" s="21"/>
      <c r="D800" s="1"/>
      <c r="E800" s="21"/>
      <c r="F800" s="135"/>
      <c r="G800" s="135"/>
      <c r="H800" s="20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spans="1:18" ht="15.75" customHeight="1">
      <c r="A801" s="1"/>
      <c r="B801" s="1"/>
      <c r="C801" s="21"/>
      <c r="D801" s="1"/>
      <c r="E801" s="21"/>
      <c r="F801" s="135"/>
      <c r="G801" s="135"/>
      <c r="H801" s="20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spans="1:18" ht="15.75" customHeight="1">
      <c r="A802" s="1"/>
      <c r="B802" s="1"/>
      <c r="C802" s="21"/>
      <c r="D802" s="1"/>
      <c r="E802" s="21"/>
      <c r="F802" s="135"/>
      <c r="G802" s="135"/>
      <c r="H802" s="20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spans="1:18" ht="15.75" customHeight="1">
      <c r="A803" s="1"/>
      <c r="B803" s="1"/>
      <c r="C803" s="21"/>
      <c r="D803" s="1"/>
      <c r="E803" s="21"/>
      <c r="F803" s="135"/>
      <c r="G803" s="135"/>
      <c r="H803" s="20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spans="1:18" ht="15.75" customHeight="1">
      <c r="A804" s="1"/>
      <c r="B804" s="1"/>
      <c r="C804" s="21"/>
      <c r="D804" s="1"/>
      <c r="E804" s="21"/>
      <c r="F804" s="135"/>
      <c r="G804" s="135"/>
      <c r="H804" s="20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spans="1:18" ht="15.75" customHeight="1">
      <c r="A805" s="1"/>
      <c r="B805" s="1"/>
      <c r="C805" s="21"/>
      <c r="D805" s="1"/>
      <c r="E805" s="21"/>
      <c r="F805" s="135"/>
      <c r="G805" s="135"/>
      <c r="H805" s="20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spans="1:18" ht="15.75" customHeight="1">
      <c r="A806" s="1"/>
      <c r="B806" s="1"/>
      <c r="C806" s="21"/>
      <c r="D806" s="1"/>
      <c r="E806" s="21"/>
      <c r="F806" s="135"/>
      <c r="G806" s="135"/>
      <c r="H806" s="20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spans="1:18" ht="15.75" customHeight="1">
      <c r="A807" s="1"/>
      <c r="B807" s="1"/>
      <c r="C807" s="21"/>
      <c r="D807" s="1"/>
      <c r="E807" s="21"/>
      <c r="F807" s="135"/>
      <c r="G807" s="135"/>
      <c r="H807" s="20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spans="1:18" ht="15.75" customHeight="1">
      <c r="A808" s="1"/>
      <c r="B808" s="1"/>
      <c r="C808" s="21"/>
      <c r="D808" s="1"/>
      <c r="E808" s="21"/>
      <c r="F808" s="135"/>
      <c r="G808" s="135"/>
      <c r="H808" s="20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spans="1:18" ht="15.75" customHeight="1">
      <c r="A809" s="1"/>
      <c r="B809" s="1"/>
      <c r="C809" s="21"/>
      <c r="D809" s="1"/>
      <c r="E809" s="21"/>
      <c r="F809" s="135"/>
      <c r="G809" s="135"/>
      <c r="H809" s="20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spans="1:18" ht="15.75" customHeight="1">
      <c r="A810" s="1"/>
      <c r="B810" s="1"/>
      <c r="C810" s="21"/>
      <c r="D810" s="1"/>
      <c r="E810" s="21"/>
      <c r="F810" s="135"/>
      <c r="G810" s="135"/>
      <c r="H810" s="20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spans="1:18" ht="15.75" customHeight="1">
      <c r="A811" s="1"/>
      <c r="B811" s="1"/>
      <c r="C811" s="21"/>
      <c r="D811" s="1"/>
      <c r="E811" s="21"/>
      <c r="F811" s="135"/>
      <c r="G811" s="135"/>
      <c r="H811" s="20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spans="1:18" ht="15.75" customHeight="1">
      <c r="A812" s="1"/>
      <c r="B812" s="1"/>
      <c r="C812" s="21"/>
      <c r="D812" s="1"/>
      <c r="E812" s="21"/>
      <c r="F812" s="135"/>
      <c r="G812" s="135"/>
      <c r="H812" s="20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spans="1:18" ht="15.75" customHeight="1">
      <c r="A813" s="1"/>
      <c r="B813" s="1"/>
      <c r="C813" s="21"/>
      <c r="D813" s="1"/>
      <c r="E813" s="21"/>
      <c r="F813" s="135"/>
      <c r="G813" s="135"/>
      <c r="H813" s="20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spans="1:18" ht="15.75" customHeight="1">
      <c r="A814" s="1"/>
      <c r="B814" s="1"/>
      <c r="C814" s="21"/>
      <c r="D814" s="1"/>
      <c r="E814" s="21"/>
      <c r="F814" s="135"/>
      <c r="G814" s="135"/>
      <c r="H814" s="20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spans="1:18" ht="15.75" customHeight="1">
      <c r="A815" s="1"/>
      <c r="B815" s="1"/>
      <c r="C815" s="21"/>
      <c r="D815" s="1"/>
      <c r="E815" s="21"/>
      <c r="F815" s="135"/>
      <c r="G815" s="135"/>
      <c r="H815" s="20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spans="1:18" ht="15.75" customHeight="1">
      <c r="A816" s="1"/>
      <c r="B816" s="1"/>
      <c r="C816" s="21"/>
      <c r="D816" s="1"/>
      <c r="E816" s="21"/>
      <c r="F816" s="135"/>
      <c r="G816" s="135"/>
      <c r="H816" s="20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spans="1:18" ht="15.75" customHeight="1">
      <c r="A817" s="1"/>
      <c r="B817" s="1"/>
      <c r="C817" s="21"/>
      <c r="D817" s="1"/>
      <c r="E817" s="21"/>
      <c r="F817" s="135"/>
      <c r="G817" s="135"/>
      <c r="H817" s="20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spans="1:18" ht="15.75" customHeight="1">
      <c r="A818" s="1"/>
      <c r="B818" s="1"/>
      <c r="C818" s="21"/>
      <c r="D818" s="1"/>
      <c r="E818" s="21"/>
      <c r="F818" s="135"/>
      <c r="G818" s="135"/>
      <c r="H818" s="20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spans="1:18" ht="15.75" customHeight="1">
      <c r="A819" s="1"/>
      <c r="B819" s="1"/>
      <c r="C819" s="21"/>
      <c r="D819" s="1"/>
      <c r="E819" s="21"/>
      <c r="F819" s="135"/>
      <c r="G819" s="135"/>
      <c r="H819" s="20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spans="1:18" ht="15.75" customHeight="1">
      <c r="A820" s="1"/>
      <c r="B820" s="1"/>
      <c r="C820" s="21"/>
      <c r="D820" s="1"/>
      <c r="E820" s="21"/>
      <c r="F820" s="135"/>
      <c r="G820" s="135"/>
      <c r="H820" s="20"/>
      <c r="I820" s="1"/>
      <c r="J820" s="1"/>
      <c r="K820" s="1"/>
      <c r="L820" s="1"/>
      <c r="M820" s="1"/>
      <c r="N820" s="1"/>
      <c r="O820" s="1"/>
      <c r="P820" s="1"/>
      <c r="Q820" s="1"/>
      <c r="R820" s="1"/>
    </row>
    <row r="821" spans="1:18" ht="15.75" customHeight="1">
      <c r="A821" s="1"/>
      <c r="B821" s="1"/>
      <c r="C821" s="21"/>
      <c r="D821" s="1"/>
      <c r="E821" s="21"/>
      <c r="F821" s="135"/>
      <c r="G821" s="135"/>
      <c r="H821" s="20"/>
      <c r="I821" s="1"/>
      <c r="J821" s="1"/>
      <c r="K821" s="1"/>
      <c r="L821" s="1"/>
      <c r="M821" s="1"/>
      <c r="N821" s="1"/>
      <c r="O821" s="1"/>
      <c r="P821" s="1"/>
      <c r="Q821" s="1"/>
      <c r="R821" s="1"/>
    </row>
    <row r="822" spans="1:18" ht="15.75" customHeight="1">
      <c r="A822" s="1"/>
      <c r="B822" s="1"/>
      <c r="C822" s="21"/>
      <c r="D822" s="1"/>
      <c r="E822" s="21"/>
      <c r="F822" s="135"/>
      <c r="G822" s="135"/>
      <c r="H822" s="20"/>
      <c r="I822" s="1"/>
      <c r="J822" s="1"/>
      <c r="K822" s="1"/>
      <c r="L822" s="1"/>
      <c r="M822" s="1"/>
      <c r="N822" s="1"/>
      <c r="O822" s="1"/>
      <c r="P822" s="1"/>
      <c r="Q822" s="1"/>
      <c r="R822" s="1"/>
    </row>
    <row r="823" spans="1:18" ht="15.75" customHeight="1">
      <c r="A823" s="1"/>
      <c r="B823" s="1"/>
      <c r="C823" s="21"/>
      <c r="D823" s="1"/>
      <c r="E823" s="21"/>
      <c r="F823" s="135"/>
      <c r="G823" s="135"/>
      <c r="H823" s="20"/>
      <c r="I823" s="1"/>
      <c r="J823" s="1"/>
      <c r="K823" s="1"/>
      <c r="L823" s="1"/>
      <c r="M823" s="1"/>
      <c r="N823" s="1"/>
      <c r="O823" s="1"/>
      <c r="P823" s="1"/>
      <c r="Q823" s="1"/>
      <c r="R823" s="1"/>
    </row>
    <row r="824" spans="1:18" ht="15.75" customHeight="1">
      <c r="A824" s="1"/>
      <c r="B824" s="1"/>
      <c r="C824" s="21"/>
      <c r="D824" s="1"/>
      <c r="E824" s="21"/>
      <c r="F824" s="135"/>
      <c r="G824" s="135"/>
      <c r="H824" s="20"/>
      <c r="I824" s="1"/>
      <c r="J824" s="1"/>
      <c r="K824" s="1"/>
      <c r="L824" s="1"/>
      <c r="M824" s="1"/>
      <c r="N824" s="1"/>
      <c r="O824" s="1"/>
      <c r="P824" s="1"/>
      <c r="Q824" s="1"/>
      <c r="R824" s="1"/>
    </row>
    <row r="825" spans="1:18" ht="15.75" customHeight="1">
      <c r="A825" s="1"/>
      <c r="B825" s="1"/>
      <c r="C825" s="21"/>
      <c r="D825" s="1"/>
      <c r="E825" s="21"/>
      <c r="F825" s="135"/>
      <c r="G825" s="135"/>
      <c r="H825" s="20"/>
      <c r="I825" s="1"/>
      <c r="J825" s="1"/>
      <c r="K825" s="1"/>
      <c r="L825" s="1"/>
      <c r="M825" s="1"/>
      <c r="N825" s="1"/>
      <c r="O825" s="1"/>
      <c r="P825" s="1"/>
      <c r="Q825" s="1"/>
      <c r="R825" s="1"/>
    </row>
    <row r="826" spans="1:18" ht="15.75" customHeight="1">
      <c r="A826" s="1"/>
      <c r="B826" s="1"/>
      <c r="C826" s="21"/>
      <c r="D826" s="1"/>
      <c r="E826" s="21"/>
      <c r="F826" s="135"/>
      <c r="G826" s="135"/>
      <c r="H826" s="20"/>
      <c r="I826" s="1"/>
      <c r="J826" s="1"/>
      <c r="K826" s="1"/>
      <c r="L826" s="1"/>
      <c r="M826" s="1"/>
      <c r="N826" s="1"/>
      <c r="O826" s="1"/>
      <c r="P826" s="1"/>
      <c r="Q826" s="1"/>
      <c r="R826" s="1"/>
    </row>
    <row r="827" spans="1:18" ht="15.75" customHeight="1">
      <c r="A827" s="1"/>
      <c r="B827" s="1"/>
      <c r="C827" s="21"/>
      <c r="D827" s="1"/>
      <c r="E827" s="21"/>
      <c r="F827" s="135"/>
      <c r="G827" s="135"/>
      <c r="H827" s="20"/>
      <c r="I827" s="1"/>
      <c r="J827" s="1"/>
      <c r="K827" s="1"/>
      <c r="L827" s="1"/>
      <c r="M827" s="1"/>
      <c r="N827" s="1"/>
      <c r="O827" s="1"/>
      <c r="P827" s="1"/>
      <c r="Q827" s="1"/>
      <c r="R827" s="1"/>
    </row>
    <row r="828" spans="1:18" ht="15.75" customHeight="1">
      <c r="A828" s="1"/>
      <c r="B828" s="1"/>
      <c r="C828" s="21"/>
      <c r="D828" s="1"/>
      <c r="E828" s="21"/>
      <c r="F828" s="135"/>
      <c r="G828" s="135"/>
      <c r="H828" s="20"/>
      <c r="I828" s="1"/>
      <c r="J828" s="1"/>
      <c r="K828" s="1"/>
      <c r="L828" s="1"/>
      <c r="M828" s="1"/>
      <c r="N828" s="1"/>
      <c r="O828" s="1"/>
      <c r="P828" s="1"/>
      <c r="Q828" s="1"/>
      <c r="R828" s="1"/>
    </row>
    <row r="829" spans="1:18" ht="15.75" customHeight="1">
      <c r="A829" s="1"/>
      <c r="B829" s="1"/>
      <c r="C829" s="21"/>
      <c r="D829" s="1"/>
      <c r="E829" s="21"/>
      <c r="F829" s="135"/>
      <c r="G829" s="135"/>
      <c r="H829" s="20"/>
      <c r="I829" s="1"/>
      <c r="J829" s="1"/>
      <c r="K829" s="1"/>
      <c r="L829" s="1"/>
      <c r="M829" s="1"/>
      <c r="N829" s="1"/>
      <c r="O829" s="1"/>
      <c r="P829" s="1"/>
      <c r="Q829" s="1"/>
      <c r="R829" s="1"/>
    </row>
    <row r="830" spans="1:18" ht="15.75" customHeight="1">
      <c r="A830" s="1"/>
      <c r="B830" s="1"/>
      <c r="C830" s="21"/>
      <c r="D830" s="1"/>
      <c r="E830" s="21"/>
      <c r="F830" s="135"/>
      <c r="G830" s="135"/>
      <c r="H830" s="20"/>
      <c r="I830" s="1"/>
      <c r="J830" s="1"/>
      <c r="K830" s="1"/>
      <c r="L830" s="1"/>
      <c r="M830" s="1"/>
      <c r="N830" s="1"/>
      <c r="O830" s="1"/>
      <c r="P830" s="1"/>
      <c r="Q830" s="1"/>
      <c r="R830" s="1"/>
    </row>
    <row r="831" spans="1:18" ht="15.75" customHeight="1">
      <c r="A831" s="1"/>
      <c r="B831" s="1"/>
      <c r="C831" s="21"/>
      <c r="D831" s="1"/>
      <c r="E831" s="21"/>
      <c r="F831" s="135"/>
      <c r="G831" s="135"/>
      <c r="H831" s="20"/>
      <c r="I831" s="1"/>
      <c r="J831" s="1"/>
      <c r="K831" s="1"/>
      <c r="L831" s="1"/>
      <c r="M831" s="1"/>
      <c r="N831" s="1"/>
      <c r="O831" s="1"/>
      <c r="P831" s="1"/>
      <c r="Q831" s="1"/>
      <c r="R831" s="1"/>
    </row>
    <row r="832" spans="1:18" ht="15.75" customHeight="1">
      <c r="A832" s="1"/>
      <c r="B832" s="1"/>
      <c r="C832" s="21"/>
      <c r="D832" s="1"/>
      <c r="E832" s="21"/>
      <c r="F832" s="135"/>
      <c r="G832" s="135"/>
      <c r="H832" s="20"/>
      <c r="I832" s="1"/>
      <c r="J832" s="1"/>
      <c r="K832" s="1"/>
      <c r="L832" s="1"/>
      <c r="M832" s="1"/>
      <c r="N832" s="1"/>
      <c r="O832" s="1"/>
      <c r="P832" s="1"/>
      <c r="Q832" s="1"/>
      <c r="R832" s="1"/>
    </row>
    <row r="833" spans="1:18" ht="15.75" customHeight="1">
      <c r="A833" s="1"/>
      <c r="B833" s="1"/>
      <c r="C833" s="21"/>
      <c r="D833" s="1"/>
      <c r="E833" s="21"/>
      <c r="F833" s="135"/>
      <c r="G833" s="135"/>
      <c r="H833" s="20"/>
      <c r="I833" s="1"/>
      <c r="J833" s="1"/>
      <c r="K833" s="1"/>
      <c r="L833" s="1"/>
      <c r="M833" s="1"/>
      <c r="N833" s="1"/>
      <c r="O833" s="1"/>
      <c r="P833" s="1"/>
      <c r="Q833" s="1"/>
      <c r="R833" s="1"/>
    </row>
    <row r="834" spans="1:18" ht="15.75" customHeight="1">
      <c r="A834" s="1"/>
      <c r="B834" s="1"/>
      <c r="C834" s="21"/>
      <c r="D834" s="1"/>
      <c r="E834" s="21"/>
      <c r="F834" s="135"/>
      <c r="G834" s="135"/>
      <c r="H834" s="20"/>
      <c r="I834" s="1"/>
      <c r="J834" s="1"/>
      <c r="K834" s="1"/>
      <c r="L834" s="1"/>
      <c r="M834" s="1"/>
      <c r="N834" s="1"/>
      <c r="O834" s="1"/>
      <c r="P834" s="1"/>
      <c r="Q834" s="1"/>
      <c r="R834" s="1"/>
    </row>
    <row r="835" spans="1:18" ht="15.75" customHeight="1">
      <c r="A835" s="1"/>
      <c r="B835" s="1"/>
      <c r="C835" s="21"/>
      <c r="D835" s="1"/>
      <c r="E835" s="21"/>
      <c r="F835" s="135"/>
      <c r="G835" s="135"/>
      <c r="H835" s="20"/>
      <c r="I835" s="1"/>
      <c r="J835" s="1"/>
      <c r="K835" s="1"/>
      <c r="L835" s="1"/>
      <c r="M835" s="1"/>
      <c r="N835" s="1"/>
      <c r="O835" s="1"/>
      <c r="P835" s="1"/>
      <c r="Q835" s="1"/>
      <c r="R835" s="1"/>
    </row>
    <row r="836" spans="1:18" ht="15.75" customHeight="1">
      <c r="A836" s="1"/>
      <c r="B836" s="1"/>
      <c r="C836" s="21"/>
      <c r="D836" s="1"/>
      <c r="E836" s="21"/>
      <c r="F836" s="135"/>
      <c r="G836" s="135"/>
      <c r="H836" s="20"/>
      <c r="I836" s="1"/>
      <c r="J836" s="1"/>
      <c r="K836" s="1"/>
      <c r="L836" s="1"/>
      <c r="M836" s="1"/>
      <c r="N836" s="1"/>
      <c r="O836" s="1"/>
      <c r="P836" s="1"/>
      <c r="Q836" s="1"/>
      <c r="R836" s="1"/>
    </row>
    <row r="837" spans="1:18" ht="15.75" customHeight="1">
      <c r="A837" s="1"/>
      <c r="B837" s="1"/>
      <c r="C837" s="21"/>
      <c r="D837" s="1"/>
      <c r="E837" s="21"/>
      <c r="F837" s="135"/>
      <c r="G837" s="135"/>
      <c r="H837" s="20"/>
      <c r="I837" s="1"/>
      <c r="J837" s="1"/>
      <c r="K837" s="1"/>
      <c r="L837" s="1"/>
      <c r="M837" s="1"/>
      <c r="N837" s="1"/>
      <c r="O837" s="1"/>
      <c r="P837" s="1"/>
      <c r="Q837" s="1"/>
      <c r="R837" s="1"/>
    </row>
    <row r="838" spans="1:18" ht="15.75" customHeight="1">
      <c r="A838" s="1"/>
      <c r="B838" s="1"/>
      <c r="C838" s="21"/>
      <c r="D838" s="1"/>
      <c r="E838" s="21"/>
      <c r="F838" s="135"/>
      <c r="G838" s="135"/>
      <c r="H838" s="20"/>
      <c r="I838" s="1"/>
      <c r="J838" s="1"/>
      <c r="K838" s="1"/>
      <c r="L838" s="1"/>
      <c r="M838" s="1"/>
      <c r="N838" s="1"/>
      <c r="O838" s="1"/>
      <c r="P838" s="1"/>
      <c r="Q838" s="1"/>
      <c r="R838" s="1"/>
    </row>
    <row r="839" spans="1:18" ht="15.75" customHeight="1">
      <c r="A839" s="1"/>
      <c r="B839" s="1"/>
      <c r="C839" s="21"/>
      <c r="D839" s="1"/>
      <c r="E839" s="21"/>
      <c r="F839" s="135"/>
      <c r="G839" s="135"/>
      <c r="H839" s="20"/>
      <c r="I839" s="1"/>
      <c r="J839" s="1"/>
      <c r="K839" s="1"/>
      <c r="L839" s="1"/>
      <c r="M839" s="1"/>
      <c r="N839" s="1"/>
      <c r="O839" s="1"/>
      <c r="P839" s="1"/>
      <c r="Q839" s="1"/>
      <c r="R839" s="1"/>
    </row>
    <row r="840" spans="1:18" ht="15.75" customHeight="1">
      <c r="A840" s="1"/>
      <c r="B840" s="1"/>
      <c r="C840" s="21"/>
      <c r="D840" s="1"/>
      <c r="E840" s="21"/>
      <c r="F840" s="135"/>
      <c r="G840" s="135"/>
      <c r="H840" s="20"/>
      <c r="I840" s="1"/>
      <c r="J840" s="1"/>
      <c r="K840" s="1"/>
      <c r="L840" s="1"/>
      <c r="M840" s="1"/>
      <c r="N840" s="1"/>
      <c r="O840" s="1"/>
      <c r="P840" s="1"/>
      <c r="Q840" s="1"/>
      <c r="R840" s="1"/>
    </row>
    <row r="841" spans="1:18" ht="15.75" customHeight="1">
      <c r="A841" s="1"/>
      <c r="B841" s="1"/>
      <c r="C841" s="21"/>
      <c r="D841" s="1"/>
      <c r="E841" s="21"/>
      <c r="F841" s="135"/>
      <c r="G841" s="135"/>
      <c r="H841" s="20"/>
      <c r="I841" s="1"/>
      <c r="J841" s="1"/>
      <c r="K841" s="1"/>
      <c r="L841" s="1"/>
      <c r="M841" s="1"/>
      <c r="N841" s="1"/>
      <c r="O841" s="1"/>
      <c r="P841" s="1"/>
      <c r="Q841" s="1"/>
      <c r="R841" s="1"/>
    </row>
    <row r="842" spans="1:18" ht="15.75" customHeight="1">
      <c r="A842" s="1"/>
      <c r="B842" s="1"/>
      <c r="C842" s="21"/>
      <c r="D842" s="1"/>
      <c r="E842" s="21"/>
      <c r="F842" s="135"/>
      <c r="G842" s="135"/>
      <c r="H842" s="20"/>
      <c r="I842" s="1"/>
      <c r="J842" s="1"/>
      <c r="K842" s="1"/>
      <c r="L842" s="1"/>
      <c r="M842" s="1"/>
      <c r="N842" s="1"/>
      <c r="O842" s="1"/>
      <c r="P842" s="1"/>
      <c r="Q842" s="1"/>
      <c r="R842" s="1"/>
    </row>
    <row r="843" spans="1:18" ht="15.75" customHeight="1">
      <c r="A843" s="1"/>
      <c r="B843" s="1"/>
      <c r="C843" s="21"/>
      <c r="D843" s="1"/>
      <c r="E843" s="21"/>
      <c r="F843" s="135"/>
      <c r="G843" s="135"/>
      <c r="H843" s="20"/>
      <c r="I843" s="1"/>
      <c r="J843" s="1"/>
      <c r="K843" s="1"/>
      <c r="L843" s="1"/>
      <c r="M843" s="1"/>
      <c r="N843" s="1"/>
      <c r="O843" s="1"/>
      <c r="P843" s="1"/>
      <c r="Q843" s="1"/>
      <c r="R843" s="1"/>
    </row>
    <row r="844" spans="1:18" ht="15.75" customHeight="1">
      <c r="A844" s="1"/>
      <c r="B844" s="1"/>
      <c r="C844" s="21"/>
      <c r="D844" s="1"/>
      <c r="E844" s="21"/>
      <c r="F844" s="135"/>
      <c r="G844" s="135"/>
      <c r="H844" s="20"/>
      <c r="I844" s="1"/>
      <c r="J844" s="1"/>
      <c r="K844" s="1"/>
      <c r="L844" s="1"/>
      <c r="M844" s="1"/>
      <c r="N844" s="1"/>
      <c r="O844" s="1"/>
      <c r="P844" s="1"/>
      <c r="Q844" s="1"/>
      <c r="R844" s="1"/>
    </row>
    <row r="845" spans="1:18" ht="15.75" customHeight="1">
      <c r="A845" s="1"/>
      <c r="B845" s="1"/>
      <c r="C845" s="21"/>
      <c r="D845" s="1"/>
      <c r="E845" s="21"/>
      <c r="F845" s="135"/>
      <c r="G845" s="135"/>
      <c r="H845" s="20"/>
      <c r="I845" s="1"/>
      <c r="J845" s="1"/>
      <c r="K845" s="1"/>
      <c r="L845" s="1"/>
      <c r="M845" s="1"/>
      <c r="N845" s="1"/>
      <c r="O845" s="1"/>
      <c r="P845" s="1"/>
      <c r="Q845" s="1"/>
      <c r="R845" s="1"/>
    </row>
    <row r="846" spans="1:18" ht="15.75" customHeight="1">
      <c r="A846" s="1"/>
      <c r="B846" s="1"/>
      <c r="C846" s="21"/>
      <c r="D846" s="1"/>
      <c r="E846" s="21"/>
      <c r="F846" s="135"/>
      <c r="G846" s="135"/>
      <c r="H846" s="20"/>
      <c r="I846" s="1"/>
      <c r="J846" s="1"/>
      <c r="K846" s="1"/>
      <c r="L846" s="1"/>
      <c r="M846" s="1"/>
      <c r="N846" s="1"/>
      <c r="O846" s="1"/>
      <c r="P846" s="1"/>
      <c r="Q846" s="1"/>
      <c r="R846" s="1"/>
    </row>
    <row r="847" spans="1:18" ht="15.75" customHeight="1">
      <c r="A847" s="1"/>
      <c r="B847" s="1"/>
      <c r="C847" s="21"/>
      <c r="D847" s="1"/>
      <c r="E847" s="21"/>
      <c r="F847" s="135"/>
      <c r="G847" s="135"/>
      <c r="H847" s="20"/>
      <c r="I847" s="1"/>
      <c r="J847" s="1"/>
      <c r="K847" s="1"/>
      <c r="L847" s="1"/>
      <c r="M847" s="1"/>
      <c r="N847" s="1"/>
      <c r="O847" s="1"/>
      <c r="P847" s="1"/>
      <c r="Q847" s="1"/>
      <c r="R847" s="1"/>
    </row>
    <row r="848" spans="1:18" ht="15.75" customHeight="1">
      <c r="A848" s="1"/>
      <c r="B848" s="1"/>
      <c r="C848" s="21"/>
      <c r="D848" s="1"/>
      <c r="E848" s="21"/>
      <c r="F848" s="135"/>
      <c r="G848" s="135"/>
      <c r="H848" s="20"/>
      <c r="I848" s="1"/>
      <c r="J848" s="1"/>
      <c r="K848" s="1"/>
      <c r="L848" s="1"/>
      <c r="M848" s="1"/>
      <c r="N848" s="1"/>
      <c r="O848" s="1"/>
      <c r="P848" s="1"/>
      <c r="Q848" s="1"/>
      <c r="R848" s="1"/>
    </row>
    <row r="849" spans="1:18" ht="15.75" customHeight="1">
      <c r="A849" s="1"/>
      <c r="B849" s="1"/>
      <c r="C849" s="21"/>
      <c r="D849" s="1"/>
      <c r="E849" s="21"/>
      <c r="F849" s="135"/>
      <c r="G849" s="135"/>
      <c r="H849" s="20"/>
      <c r="I849" s="1"/>
      <c r="J849" s="1"/>
      <c r="K849" s="1"/>
      <c r="L849" s="1"/>
      <c r="M849" s="1"/>
      <c r="N849" s="1"/>
      <c r="O849" s="1"/>
      <c r="P849" s="1"/>
      <c r="Q849" s="1"/>
      <c r="R849" s="1"/>
    </row>
    <row r="850" spans="1:18" ht="15.75" customHeight="1">
      <c r="A850" s="1"/>
      <c r="B850" s="1"/>
      <c r="C850" s="21"/>
      <c r="D850" s="1"/>
      <c r="E850" s="21"/>
      <c r="F850" s="135"/>
      <c r="G850" s="135"/>
      <c r="H850" s="20"/>
      <c r="I850" s="1"/>
      <c r="J850" s="1"/>
      <c r="K850" s="1"/>
      <c r="L850" s="1"/>
      <c r="M850" s="1"/>
      <c r="N850" s="1"/>
      <c r="O850" s="1"/>
      <c r="P850" s="1"/>
      <c r="Q850" s="1"/>
      <c r="R850" s="1"/>
    </row>
    <row r="851" spans="1:18" ht="15.75" customHeight="1">
      <c r="A851" s="1"/>
      <c r="B851" s="1"/>
      <c r="C851" s="21"/>
      <c r="D851" s="1"/>
      <c r="E851" s="21"/>
      <c r="F851" s="135"/>
      <c r="G851" s="135"/>
      <c r="H851" s="20"/>
      <c r="I851" s="1"/>
      <c r="J851" s="1"/>
      <c r="K851" s="1"/>
      <c r="L851" s="1"/>
      <c r="M851" s="1"/>
      <c r="N851" s="1"/>
      <c r="O851" s="1"/>
      <c r="P851" s="1"/>
      <c r="Q851" s="1"/>
      <c r="R851" s="1"/>
    </row>
    <row r="852" spans="1:18" ht="15.75" customHeight="1">
      <c r="A852" s="1"/>
      <c r="B852" s="1"/>
      <c r="C852" s="21"/>
      <c r="D852" s="1"/>
      <c r="E852" s="21"/>
      <c r="F852" s="135"/>
      <c r="G852" s="135"/>
      <c r="H852" s="20"/>
      <c r="I852" s="1"/>
      <c r="J852" s="1"/>
      <c r="K852" s="1"/>
      <c r="L852" s="1"/>
      <c r="M852" s="1"/>
      <c r="N852" s="1"/>
      <c r="O852" s="1"/>
      <c r="P852" s="1"/>
      <c r="Q852" s="1"/>
      <c r="R852" s="1"/>
    </row>
    <row r="853" spans="1:18" ht="15.75" customHeight="1">
      <c r="A853" s="1"/>
      <c r="B853" s="1"/>
      <c r="C853" s="21"/>
      <c r="D853" s="1"/>
      <c r="E853" s="21"/>
      <c r="F853" s="135"/>
      <c r="G853" s="135"/>
      <c r="H853" s="20"/>
      <c r="I853" s="1"/>
      <c r="J853" s="1"/>
      <c r="K853" s="1"/>
      <c r="L853" s="1"/>
      <c r="M853" s="1"/>
      <c r="N853" s="1"/>
      <c r="O853" s="1"/>
      <c r="P853" s="1"/>
      <c r="Q853" s="1"/>
      <c r="R853" s="1"/>
    </row>
    <row r="854" spans="1:18" ht="15.75" customHeight="1">
      <c r="A854" s="1"/>
      <c r="B854" s="1"/>
      <c r="C854" s="21"/>
      <c r="D854" s="1"/>
      <c r="E854" s="21"/>
      <c r="F854" s="135"/>
      <c r="G854" s="135"/>
      <c r="H854" s="20"/>
      <c r="I854" s="1"/>
      <c r="J854" s="1"/>
      <c r="K854" s="1"/>
      <c r="L854" s="1"/>
      <c r="M854" s="1"/>
      <c r="N854" s="1"/>
      <c r="O854" s="1"/>
      <c r="P854" s="1"/>
      <c r="Q854" s="1"/>
      <c r="R854" s="1"/>
    </row>
    <row r="855" spans="1:18" ht="15.75" customHeight="1">
      <c r="A855" s="1"/>
      <c r="B855" s="1"/>
      <c r="C855" s="21"/>
      <c r="D855" s="1"/>
      <c r="E855" s="21"/>
      <c r="F855" s="135"/>
      <c r="G855" s="135"/>
      <c r="H855" s="20"/>
      <c r="I855" s="1"/>
      <c r="J855" s="1"/>
      <c r="K855" s="1"/>
      <c r="L855" s="1"/>
      <c r="M855" s="1"/>
      <c r="N855" s="1"/>
      <c r="O855" s="1"/>
      <c r="P855" s="1"/>
      <c r="Q855" s="1"/>
      <c r="R855" s="1"/>
    </row>
    <row r="856" spans="1:18" ht="15.75" customHeight="1">
      <c r="A856" s="1"/>
      <c r="B856" s="1"/>
      <c r="C856" s="21"/>
      <c r="D856" s="1"/>
      <c r="E856" s="21"/>
      <c r="F856" s="135"/>
      <c r="G856" s="135"/>
      <c r="H856" s="20"/>
      <c r="I856" s="1"/>
      <c r="J856" s="1"/>
      <c r="K856" s="1"/>
      <c r="L856" s="1"/>
      <c r="M856" s="1"/>
      <c r="N856" s="1"/>
      <c r="O856" s="1"/>
      <c r="P856" s="1"/>
      <c r="Q856" s="1"/>
      <c r="R856" s="1"/>
    </row>
    <row r="857" spans="1:18" ht="15.75" customHeight="1">
      <c r="A857" s="1"/>
      <c r="B857" s="1"/>
      <c r="C857" s="21"/>
      <c r="D857" s="1"/>
      <c r="E857" s="21"/>
      <c r="F857" s="135"/>
      <c r="G857" s="135"/>
      <c r="H857" s="20"/>
      <c r="I857" s="1"/>
      <c r="J857" s="1"/>
      <c r="K857" s="1"/>
      <c r="L857" s="1"/>
      <c r="M857" s="1"/>
      <c r="N857" s="1"/>
      <c r="O857" s="1"/>
      <c r="P857" s="1"/>
      <c r="Q857" s="1"/>
      <c r="R857" s="1"/>
    </row>
    <row r="858" spans="1:18" ht="15.75" customHeight="1">
      <c r="A858" s="1"/>
      <c r="B858" s="1"/>
      <c r="C858" s="21"/>
      <c r="D858" s="1"/>
      <c r="E858" s="21"/>
      <c r="F858" s="135"/>
      <c r="G858" s="135"/>
      <c r="H858" s="20"/>
      <c r="I858" s="1"/>
      <c r="J858" s="1"/>
      <c r="K858" s="1"/>
      <c r="L858" s="1"/>
      <c r="M858" s="1"/>
      <c r="N858" s="1"/>
      <c r="O858" s="1"/>
      <c r="P858" s="1"/>
      <c r="Q858" s="1"/>
      <c r="R858" s="1"/>
    </row>
    <row r="859" spans="1:18" ht="15.75" customHeight="1">
      <c r="A859" s="1"/>
      <c r="B859" s="1"/>
      <c r="C859" s="21"/>
      <c r="D859" s="1"/>
      <c r="E859" s="21"/>
      <c r="F859" s="135"/>
      <c r="G859" s="135"/>
      <c r="H859" s="20"/>
      <c r="I859" s="1"/>
      <c r="J859" s="1"/>
      <c r="K859" s="1"/>
      <c r="L859" s="1"/>
      <c r="M859" s="1"/>
      <c r="N859" s="1"/>
      <c r="O859" s="1"/>
      <c r="P859" s="1"/>
      <c r="Q859" s="1"/>
      <c r="R859" s="1"/>
    </row>
    <row r="860" spans="1:18" ht="15.75" customHeight="1">
      <c r="A860" s="1"/>
      <c r="B860" s="1"/>
      <c r="C860" s="21"/>
      <c r="D860" s="1"/>
      <c r="E860" s="21"/>
      <c r="F860" s="135"/>
      <c r="G860" s="135"/>
      <c r="H860" s="20"/>
      <c r="I860" s="1"/>
      <c r="J860" s="1"/>
      <c r="K860" s="1"/>
      <c r="L860" s="1"/>
      <c r="M860" s="1"/>
      <c r="N860" s="1"/>
      <c r="O860" s="1"/>
      <c r="P860" s="1"/>
      <c r="Q860" s="1"/>
      <c r="R860" s="1"/>
    </row>
    <row r="861" spans="1:18" ht="15.75" customHeight="1">
      <c r="A861" s="1"/>
      <c r="B861" s="1"/>
      <c r="C861" s="21"/>
      <c r="D861" s="1"/>
      <c r="E861" s="21"/>
      <c r="F861" s="135"/>
      <c r="G861" s="135"/>
      <c r="H861" s="20"/>
      <c r="I861" s="1"/>
      <c r="J861" s="1"/>
      <c r="K861" s="1"/>
      <c r="L861" s="1"/>
      <c r="M861" s="1"/>
      <c r="N861" s="1"/>
      <c r="O861" s="1"/>
      <c r="P861" s="1"/>
      <c r="Q861" s="1"/>
      <c r="R861" s="1"/>
    </row>
    <row r="862" spans="1:18" ht="15.75" customHeight="1">
      <c r="A862" s="1"/>
      <c r="B862" s="1"/>
      <c r="C862" s="21"/>
      <c r="D862" s="1"/>
      <c r="E862" s="21"/>
      <c r="F862" s="135"/>
      <c r="G862" s="135"/>
      <c r="H862" s="20"/>
      <c r="I862" s="1"/>
      <c r="J862" s="1"/>
      <c r="K862" s="1"/>
      <c r="L862" s="1"/>
      <c r="M862" s="1"/>
      <c r="N862" s="1"/>
      <c r="O862" s="1"/>
      <c r="P862" s="1"/>
      <c r="Q862" s="1"/>
      <c r="R862" s="1"/>
    </row>
    <row r="863" spans="1:18" ht="15.75" customHeight="1">
      <c r="A863" s="1"/>
      <c r="B863" s="1"/>
      <c r="C863" s="21"/>
      <c r="D863" s="1"/>
      <c r="E863" s="21"/>
      <c r="F863" s="135"/>
      <c r="G863" s="135"/>
      <c r="H863" s="20"/>
      <c r="I863" s="1"/>
      <c r="J863" s="1"/>
      <c r="K863" s="1"/>
      <c r="L863" s="1"/>
      <c r="M863" s="1"/>
      <c r="N863" s="1"/>
      <c r="O863" s="1"/>
      <c r="P863" s="1"/>
      <c r="Q863" s="1"/>
      <c r="R863" s="1"/>
    </row>
    <row r="864" spans="1:18" ht="15.75" customHeight="1">
      <c r="A864" s="1"/>
      <c r="B864" s="1"/>
      <c r="C864" s="21"/>
      <c r="D864" s="1"/>
      <c r="E864" s="21"/>
      <c r="F864" s="135"/>
      <c r="G864" s="135"/>
      <c r="H864" s="20"/>
      <c r="I864" s="1"/>
      <c r="J864" s="1"/>
      <c r="K864" s="1"/>
      <c r="L864" s="1"/>
      <c r="M864" s="1"/>
      <c r="N864" s="1"/>
      <c r="O864" s="1"/>
      <c r="P864" s="1"/>
      <c r="Q864" s="1"/>
      <c r="R864" s="1"/>
    </row>
    <row r="865" spans="1:18" ht="15.75" customHeight="1">
      <c r="A865" s="1"/>
      <c r="B865" s="1"/>
      <c r="C865" s="21"/>
      <c r="D865" s="1"/>
      <c r="E865" s="21"/>
      <c r="F865" s="135"/>
      <c r="G865" s="135"/>
      <c r="H865" s="20"/>
      <c r="I865" s="1"/>
      <c r="J865" s="1"/>
      <c r="K865" s="1"/>
      <c r="L865" s="1"/>
      <c r="M865" s="1"/>
      <c r="N865" s="1"/>
      <c r="O865" s="1"/>
      <c r="P865" s="1"/>
      <c r="Q865" s="1"/>
      <c r="R865" s="1"/>
    </row>
    <row r="866" spans="1:18" ht="15.75" customHeight="1">
      <c r="A866" s="1"/>
      <c r="B866" s="1"/>
      <c r="C866" s="21"/>
      <c r="D866" s="1"/>
      <c r="E866" s="21"/>
      <c r="F866" s="135"/>
      <c r="G866" s="135"/>
      <c r="H866" s="20"/>
      <c r="I866" s="1"/>
      <c r="J866" s="1"/>
      <c r="K866" s="1"/>
      <c r="L866" s="1"/>
      <c r="M866" s="1"/>
      <c r="N866" s="1"/>
      <c r="O866" s="1"/>
      <c r="P866" s="1"/>
      <c r="Q866" s="1"/>
      <c r="R866" s="1"/>
    </row>
    <row r="867" spans="1:18" ht="15.75" customHeight="1">
      <c r="A867" s="1"/>
      <c r="B867" s="1"/>
      <c r="C867" s="21"/>
      <c r="D867" s="1"/>
      <c r="E867" s="21"/>
      <c r="F867" s="135"/>
      <c r="G867" s="135"/>
      <c r="H867" s="20"/>
      <c r="I867" s="1"/>
      <c r="J867" s="1"/>
      <c r="K867" s="1"/>
      <c r="L867" s="1"/>
      <c r="M867" s="1"/>
      <c r="N867" s="1"/>
      <c r="O867" s="1"/>
      <c r="P867" s="1"/>
      <c r="Q867" s="1"/>
      <c r="R867" s="1"/>
    </row>
    <row r="868" spans="1:18" ht="15.75" customHeight="1">
      <c r="A868" s="1"/>
      <c r="B868" s="1"/>
      <c r="C868" s="21"/>
      <c r="D868" s="1"/>
      <c r="E868" s="21"/>
      <c r="F868" s="135"/>
      <c r="G868" s="135"/>
      <c r="H868" s="20"/>
      <c r="I868" s="1"/>
      <c r="J868" s="1"/>
      <c r="K868" s="1"/>
      <c r="L868" s="1"/>
      <c r="M868" s="1"/>
      <c r="N868" s="1"/>
      <c r="O868" s="1"/>
      <c r="P868" s="1"/>
      <c r="Q868" s="1"/>
      <c r="R868" s="1"/>
    </row>
    <row r="869" spans="1:18" ht="15.75" customHeight="1">
      <c r="A869" s="1"/>
      <c r="B869" s="1"/>
      <c r="C869" s="21"/>
      <c r="D869" s="1"/>
      <c r="E869" s="21"/>
      <c r="F869" s="135"/>
      <c r="G869" s="135"/>
      <c r="H869" s="20"/>
      <c r="I869" s="1"/>
      <c r="J869" s="1"/>
      <c r="K869" s="1"/>
      <c r="L869" s="1"/>
      <c r="M869" s="1"/>
      <c r="N869" s="1"/>
      <c r="O869" s="1"/>
      <c r="P869" s="1"/>
      <c r="Q869" s="1"/>
      <c r="R869" s="1"/>
    </row>
    <row r="870" spans="1:18" ht="15.75" customHeight="1">
      <c r="A870" s="1"/>
      <c r="B870" s="1"/>
      <c r="C870" s="21"/>
      <c r="D870" s="1"/>
      <c r="E870" s="21"/>
      <c r="F870" s="135"/>
      <c r="G870" s="135"/>
      <c r="H870" s="20"/>
      <c r="I870" s="1"/>
      <c r="J870" s="1"/>
      <c r="K870" s="1"/>
      <c r="L870" s="1"/>
      <c r="M870" s="1"/>
      <c r="N870" s="1"/>
      <c r="O870" s="1"/>
      <c r="P870" s="1"/>
      <c r="Q870" s="1"/>
      <c r="R870" s="1"/>
    </row>
    <row r="871" spans="1:18" ht="15.75" customHeight="1">
      <c r="A871" s="1"/>
      <c r="B871" s="1"/>
      <c r="C871" s="21"/>
      <c r="D871" s="1"/>
      <c r="E871" s="21"/>
      <c r="F871" s="135"/>
      <c r="G871" s="135"/>
      <c r="H871" s="20"/>
      <c r="I871" s="1"/>
      <c r="J871" s="1"/>
      <c r="K871" s="1"/>
      <c r="L871" s="1"/>
      <c r="M871" s="1"/>
      <c r="N871" s="1"/>
      <c r="O871" s="1"/>
      <c r="P871" s="1"/>
      <c r="Q871" s="1"/>
      <c r="R871" s="1"/>
    </row>
    <row r="872" spans="1:18" ht="15.75" customHeight="1">
      <c r="A872" s="1"/>
      <c r="B872" s="1"/>
      <c r="C872" s="21"/>
      <c r="D872" s="1"/>
      <c r="E872" s="21"/>
      <c r="F872" s="135"/>
      <c r="G872" s="135"/>
      <c r="H872" s="20"/>
      <c r="I872" s="1"/>
      <c r="J872" s="1"/>
      <c r="K872" s="1"/>
      <c r="L872" s="1"/>
      <c r="M872" s="1"/>
      <c r="N872" s="1"/>
      <c r="O872" s="1"/>
      <c r="P872" s="1"/>
      <c r="Q872" s="1"/>
      <c r="R872" s="1"/>
    </row>
    <row r="873" spans="1:18" ht="15.75" customHeight="1">
      <c r="A873" s="1"/>
      <c r="B873" s="1"/>
      <c r="C873" s="21"/>
      <c r="D873" s="1"/>
      <c r="E873" s="21"/>
      <c r="F873" s="135"/>
      <c r="G873" s="135"/>
      <c r="H873" s="20"/>
      <c r="I873" s="1"/>
      <c r="J873" s="1"/>
      <c r="K873" s="1"/>
      <c r="L873" s="1"/>
      <c r="M873" s="1"/>
      <c r="N873" s="1"/>
      <c r="O873" s="1"/>
      <c r="P873" s="1"/>
      <c r="Q873" s="1"/>
      <c r="R873" s="1"/>
    </row>
    <row r="874" spans="1:18" ht="15.75" customHeight="1">
      <c r="A874" s="1"/>
      <c r="B874" s="1"/>
      <c r="C874" s="21"/>
      <c r="D874" s="1"/>
      <c r="E874" s="21"/>
      <c r="F874" s="135"/>
      <c r="G874" s="135"/>
      <c r="H874" s="20"/>
      <c r="I874" s="1"/>
      <c r="J874" s="1"/>
      <c r="K874" s="1"/>
      <c r="L874" s="1"/>
      <c r="M874" s="1"/>
      <c r="N874" s="1"/>
      <c r="O874" s="1"/>
      <c r="P874" s="1"/>
      <c r="Q874" s="1"/>
      <c r="R874" s="1"/>
    </row>
    <row r="875" spans="1:18" ht="15.75" customHeight="1">
      <c r="A875" s="1"/>
      <c r="B875" s="1"/>
      <c r="C875" s="21"/>
      <c r="D875" s="1"/>
      <c r="E875" s="21"/>
      <c r="F875" s="135"/>
      <c r="G875" s="135"/>
      <c r="H875" s="20"/>
      <c r="I875" s="1"/>
      <c r="J875" s="1"/>
      <c r="K875" s="1"/>
      <c r="L875" s="1"/>
      <c r="M875" s="1"/>
      <c r="N875" s="1"/>
      <c r="O875" s="1"/>
      <c r="P875" s="1"/>
      <c r="Q875" s="1"/>
      <c r="R875" s="1"/>
    </row>
    <row r="876" spans="1:18" ht="15.75" customHeight="1">
      <c r="A876" s="1"/>
      <c r="B876" s="1"/>
      <c r="C876" s="21"/>
      <c r="D876" s="1"/>
      <c r="E876" s="21"/>
      <c r="F876" s="135"/>
      <c r="G876" s="135"/>
      <c r="H876" s="20"/>
      <c r="I876" s="1"/>
      <c r="J876" s="1"/>
      <c r="K876" s="1"/>
      <c r="L876" s="1"/>
      <c r="M876" s="1"/>
      <c r="N876" s="1"/>
      <c r="O876" s="1"/>
      <c r="P876" s="1"/>
      <c r="Q876" s="1"/>
      <c r="R876" s="1"/>
    </row>
    <row r="877" spans="1:18" ht="15.75" customHeight="1">
      <c r="A877" s="1"/>
      <c r="B877" s="1"/>
      <c r="C877" s="21"/>
      <c r="D877" s="1"/>
      <c r="E877" s="21"/>
      <c r="F877" s="135"/>
      <c r="G877" s="135"/>
      <c r="H877" s="20"/>
      <c r="I877" s="1"/>
      <c r="J877" s="1"/>
      <c r="K877" s="1"/>
      <c r="L877" s="1"/>
      <c r="M877" s="1"/>
      <c r="N877" s="1"/>
      <c r="O877" s="1"/>
      <c r="P877" s="1"/>
      <c r="Q877" s="1"/>
      <c r="R877" s="1"/>
    </row>
    <row r="878" spans="1:18" ht="15.75" customHeight="1">
      <c r="A878" s="1"/>
      <c r="B878" s="1"/>
      <c r="C878" s="21"/>
      <c r="D878" s="1"/>
      <c r="E878" s="21"/>
      <c r="F878" s="135"/>
      <c r="G878" s="135"/>
      <c r="H878" s="20"/>
      <c r="I878" s="1"/>
      <c r="J878" s="1"/>
      <c r="K878" s="1"/>
      <c r="L878" s="1"/>
      <c r="M878" s="1"/>
      <c r="N878" s="1"/>
      <c r="O878" s="1"/>
      <c r="P878" s="1"/>
      <c r="Q878" s="1"/>
      <c r="R878" s="1"/>
    </row>
    <row r="879" spans="1:18" ht="15.75" customHeight="1">
      <c r="A879" s="1"/>
      <c r="B879" s="1"/>
      <c r="C879" s="21"/>
      <c r="D879" s="1"/>
      <c r="E879" s="21"/>
      <c r="F879" s="135"/>
      <c r="G879" s="135"/>
      <c r="H879" s="20"/>
      <c r="I879" s="1"/>
      <c r="J879" s="1"/>
      <c r="K879" s="1"/>
      <c r="L879" s="1"/>
      <c r="M879" s="1"/>
      <c r="N879" s="1"/>
      <c r="O879" s="1"/>
      <c r="P879" s="1"/>
      <c r="Q879" s="1"/>
      <c r="R879" s="1"/>
    </row>
    <row r="880" spans="1:18" ht="15.75" customHeight="1">
      <c r="A880" s="1"/>
      <c r="B880" s="1"/>
      <c r="C880" s="21"/>
      <c r="D880" s="1"/>
      <c r="E880" s="21"/>
      <c r="F880" s="135"/>
      <c r="G880" s="135"/>
      <c r="H880" s="20"/>
      <c r="I880" s="1"/>
      <c r="J880" s="1"/>
      <c r="K880" s="1"/>
      <c r="L880" s="1"/>
      <c r="M880" s="1"/>
      <c r="N880" s="1"/>
      <c r="O880" s="1"/>
      <c r="P880" s="1"/>
      <c r="Q880" s="1"/>
      <c r="R880" s="1"/>
    </row>
    <row r="881" spans="1:18" ht="15.75" customHeight="1">
      <c r="A881" s="1"/>
      <c r="B881" s="1"/>
      <c r="C881" s="21"/>
      <c r="D881" s="1"/>
      <c r="E881" s="21"/>
      <c r="F881" s="135"/>
      <c r="G881" s="135"/>
      <c r="H881" s="20"/>
      <c r="I881" s="1"/>
      <c r="J881" s="1"/>
      <c r="K881" s="1"/>
      <c r="L881" s="1"/>
      <c r="M881" s="1"/>
      <c r="N881" s="1"/>
      <c r="O881" s="1"/>
      <c r="P881" s="1"/>
      <c r="Q881" s="1"/>
      <c r="R881" s="1"/>
    </row>
    <row r="882" spans="1:18" ht="15.75" customHeight="1">
      <c r="A882" s="1"/>
      <c r="B882" s="1"/>
      <c r="C882" s="21"/>
      <c r="D882" s="1"/>
      <c r="E882" s="21"/>
      <c r="F882" s="135"/>
      <c r="G882" s="135"/>
      <c r="H882" s="20"/>
      <c r="I882" s="1"/>
      <c r="J882" s="1"/>
      <c r="K882" s="1"/>
      <c r="L882" s="1"/>
      <c r="M882" s="1"/>
      <c r="N882" s="1"/>
      <c r="O882" s="1"/>
      <c r="P882" s="1"/>
      <c r="Q882" s="1"/>
      <c r="R882" s="1"/>
    </row>
    <row r="883" spans="1:18" ht="15.75" customHeight="1">
      <c r="A883" s="1"/>
      <c r="B883" s="1"/>
      <c r="C883" s="21"/>
      <c r="D883" s="1"/>
      <c r="E883" s="21"/>
      <c r="F883" s="135"/>
      <c r="G883" s="135"/>
      <c r="H883" s="20"/>
      <c r="I883" s="1"/>
      <c r="J883" s="1"/>
      <c r="K883" s="1"/>
      <c r="L883" s="1"/>
      <c r="M883" s="1"/>
      <c r="N883" s="1"/>
      <c r="O883" s="1"/>
      <c r="P883" s="1"/>
      <c r="Q883" s="1"/>
      <c r="R883" s="1"/>
    </row>
    <row r="884" spans="1:18" ht="15.75" customHeight="1">
      <c r="A884" s="1"/>
      <c r="B884" s="1"/>
      <c r="C884" s="21"/>
      <c r="D884" s="1"/>
      <c r="E884" s="21"/>
      <c r="F884" s="135"/>
      <c r="G884" s="135"/>
      <c r="H884" s="20"/>
      <c r="I884" s="1"/>
      <c r="J884" s="1"/>
      <c r="K884" s="1"/>
      <c r="L884" s="1"/>
      <c r="M884" s="1"/>
      <c r="N884" s="1"/>
      <c r="O884" s="1"/>
      <c r="P884" s="1"/>
      <c r="Q884" s="1"/>
      <c r="R884" s="1"/>
    </row>
    <row r="885" spans="1:18" ht="15.75" customHeight="1">
      <c r="A885" s="1"/>
      <c r="B885" s="1"/>
      <c r="C885" s="21"/>
      <c r="D885" s="1"/>
      <c r="E885" s="21"/>
      <c r="F885" s="135"/>
      <c r="G885" s="135"/>
      <c r="H885" s="20"/>
      <c r="I885" s="1"/>
      <c r="J885" s="1"/>
      <c r="K885" s="1"/>
      <c r="L885" s="1"/>
      <c r="M885" s="1"/>
      <c r="N885" s="1"/>
      <c r="O885" s="1"/>
      <c r="P885" s="1"/>
      <c r="Q885" s="1"/>
      <c r="R885" s="1"/>
    </row>
    <row r="886" spans="1:18" ht="15.75" customHeight="1">
      <c r="A886" s="1"/>
      <c r="B886" s="1"/>
      <c r="C886" s="21"/>
      <c r="D886" s="1"/>
      <c r="E886" s="21"/>
      <c r="F886" s="135"/>
      <c r="G886" s="135"/>
      <c r="H886" s="20"/>
      <c r="I886" s="1"/>
      <c r="J886" s="1"/>
      <c r="K886" s="1"/>
      <c r="L886" s="1"/>
      <c r="M886" s="1"/>
      <c r="N886" s="1"/>
      <c r="O886" s="1"/>
      <c r="P886" s="1"/>
      <c r="Q886" s="1"/>
      <c r="R886" s="1"/>
    </row>
    <row r="887" spans="1:18" ht="15.75" customHeight="1">
      <c r="A887" s="1"/>
      <c r="B887" s="1"/>
      <c r="C887" s="21"/>
      <c r="D887" s="1"/>
      <c r="E887" s="21"/>
      <c r="F887" s="135"/>
      <c r="G887" s="135"/>
      <c r="H887" s="20"/>
      <c r="I887" s="1"/>
      <c r="J887" s="1"/>
      <c r="K887" s="1"/>
      <c r="L887" s="1"/>
      <c r="M887" s="1"/>
      <c r="N887" s="1"/>
      <c r="O887" s="1"/>
      <c r="P887" s="1"/>
      <c r="Q887" s="1"/>
      <c r="R887" s="1"/>
    </row>
    <row r="888" spans="1:18" ht="15.75" customHeight="1">
      <c r="A888" s="1"/>
      <c r="B888" s="1"/>
      <c r="C888" s="21"/>
      <c r="D888" s="1"/>
      <c r="E888" s="21"/>
      <c r="F888" s="135"/>
      <c r="G888" s="135"/>
      <c r="H888" s="20"/>
      <c r="I888" s="1"/>
      <c r="J888" s="1"/>
      <c r="K888" s="1"/>
      <c r="L888" s="1"/>
      <c r="M888" s="1"/>
      <c r="N888" s="1"/>
      <c r="O888" s="1"/>
      <c r="P888" s="1"/>
      <c r="Q888" s="1"/>
      <c r="R888" s="1"/>
    </row>
    <row r="889" spans="1:18" ht="15.75" customHeight="1">
      <c r="A889" s="1"/>
      <c r="B889" s="1"/>
      <c r="C889" s="21"/>
      <c r="D889" s="1"/>
      <c r="E889" s="21"/>
      <c r="F889" s="135"/>
      <c r="G889" s="135"/>
      <c r="H889" s="20"/>
      <c r="I889" s="1"/>
      <c r="J889" s="1"/>
      <c r="K889" s="1"/>
      <c r="L889" s="1"/>
      <c r="M889" s="1"/>
      <c r="N889" s="1"/>
      <c r="O889" s="1"/>
      <c r="P889" s="1"/>
      <c r="Q889" s="1"/>
      <c r="R889" s="1"/>
    </row>
    <row r="890" spans="1:18" ht="15.75" customHeight="1">
      <c r="A890" s="1"/>
      <c r="B890" s="1"/>
      <c r="C890" s="21"/>
      <c r="D890" s="1"/>
      <c r="E890" s="21"/>
      <c r="F890" s="135"/>
      <c r="G890" s="135"/>
      <c r="H890" s="20"/>
      <c r="I890" s="1"/>
      <c r="J890" s="1"/>
      <c r="K890" s="1"/>
      <c r="L890" s="1"/>
      <c r="M890" s="1"/>
      <c r="N890" s="1"/>
      <c r="O890" s="1"/>
      <c r="P890" s="1"/>
      <c r="Q890" s="1"/>
      <c r="R890" s="1"/>
    </row>
    <row r="891" spans="1:18" ht="15.75" customHeight="1">
      <c r="A891" s="1"/>
      <c r="B891" s="1"/>
      <c r="C891" s="21"/>
      <c r="D891" s="1"/>
      <c r="E891" s="21"/>
      <c r="F891" s="135"/>
      <c r="G891" s="135"/>
      <c r="H891" s="20"/>
      <c r="I891" s="1"/>
      <c r="J891" s="1"/>
      <c r="K891" s="1"/>
      <c r="L891" s="1"/>
      <c r="M891" s="1"/>
      <c r="N891" s="1"/>
      <c r="O891" s="1"/>
      <c r="P891" s="1"/>
      <c r="Q891" s="1"/>
      <c r="R891" s="1"/>
    </row>
    <row r="892" spans="1:18" ht="15.75" customHeight="1">
      <c r="A892" s="1"/>
      <c r="B892" s="1"/>
      <c r="C892" s="21"/>
      <c r="D892" s="1"/>
      <c r="E892" s="21"/>
      <c r="F892" s="135"/>
      <c r="G892" s="135"/>
      <c r="H892" s="20"/>
      <c r="I892" s="1"/>
      <c r="J892" s="1"/>
      <c r="K892" s="1"/>
      <c r="L892" s="1"/>
      <c r="M892" s="1"/>
      <c r="N892" s="1"/>
      <c r="O892" s="1"/>
      <c r="P892" s="1"/>
      <c r="Q892" s="1"/>
      <c r="R892" s="1"/>
    </row>
    <row r="893" spans="1:18" ht="15.75" customHeight="1">
      <c r="A893" s="1"/>
      <c r="B893" s="1"/>
      <c r="C893" s="21"/>
      <c r="D893" s="1"/>
      <c r="E893" s="21"/>
      <c r="F893" s="135"/>
      <c r="G893" s="135"/>
      <c r="H893" s="20"/>
      <c r="I893" s="1"/>
      <c r="J893" s="1"/>
      <c r="K893" s="1"/>
      <c r="L893" s="1"/>
      <c r="M893" s="1"/>
      <c r="N893" s="1"/>
      <c r="O893" s="1"/>
      <c r="P893" s="1"/>
      <c r="Q893" s="1"/>
      <c r="R893" s="1"/>
    </row>
    <row r="894" spans="1:18" ht="15.75" customHeight="1">
      <c r="A894" s="1"/>
      <c r="B894" s="1"/>
      <c r="C894" s="21"/>
      <c r="D894" s="1"/>
      <c r="E894" s="21"/>
      <c r="F894" s="135"/>
      <c r="G894" s="135"/>
      <c r="H894" s="20"/>
      <c r="I894" s="1"/>
      <c r="J894" s="1"/>
      <c r="K894" s="1"/>
      <c r="L894" s="1"/>
      <c r="M894" s="1"/>
      <c r="N894" s="1"/>
      <c r="O894" s="1"/>
      <c r="P894" s="1"/>
      <c r="Q894" s="1"/>
      <c r="R894" s="1"/>
    </row>
    <row r="895" spans="1:18" ht="15.75" customHeight="1">
      <c r="A895" s="1"/>
      <c r="B895" s="1"/>
      <c r="C895" s="21"/>
      <c r="D895" s="1"/>
      <c r="E895" s="21"/>
      <c r="F895" s="135"/>
      <c r="G895" s="135"/>
      <c r="H895" s="20"/>
      <c r="I895" s="1"/>
      <c r="J895" s="1"/>
      <c r="K895" s="1"/>
      <c r="L895" s="1"/>
      <c r="M895" s="1"/>
      <c r="N895" s="1"/>
      <c r="O895" s="1"/>
      <c r="P895" s="1"/>
      <c r="Q895" s="1"/>
      <c r="R895" s="1"/>
    </row>
    <row r="896" spans="1:18" ht="15.75" customHeight="1">
      <c r="A896" s="1"/>
      <c r="B896" s="1"/>
      <c r="C896" s="21"/>
      <c r="D896" s="1"/>
      <c r="E896" s="21"/>
      <c r="F896" s="135"/>
      <c r="G896" s="135"/>
      <c r="H896" s="20"/>
      <c r="I896" s="1"/>
      <c r="J896" s="1"/>
      <c r="K896" s="1"/>
      <c r="L896" s="1"/>
      <c r="M896" s="1"/>
      <c r="N896" s="1"/>
      <c r="O896" s="1"/>
      <c r="P896" s="1"/>
      <c r="Q896" s="1"/>
      <c r="R896" s="1"/>
    </row>
    <row r="897" spans="1:18" ht="15.75" customHeight="1">
      <c r="A897" s="1"/>
      <c r="B897" s="1"/>
      <c r="C897" s="21"/>
      <c r="D897" s="1"/>
      <c r="E897" s="21"/>
      <c r="F897" s="135"/>
      <c r="G897" s="135"/>
      <c r="H897" s="20"/>
      <c r="I897" s="1"/>
      <c r="J897" s="1"/>
      <c r="K897" s="1"/>
      <c r="L897" s="1"/>
      <c r="M897" s="1"/>
      <c r="N897" s="1"/>
      <c r="O897" s="1"/>
      <c r="P897" s="1"/>
      <c r="Q897" s="1"/>
      <c r="R897" s="1"/>
    </row>
    <row r="898" spans="1:18" ht="15.75" customHeight="1">
      <c r="A898" s="1"/>
      <c r="B898" s="1"/>
      <c r="C898" s="21"/>
      <c r="D898" s="1"/>
      <c r="E898" s="21"/>
      <c r="F898" s="135"/>
      <c r="G898" s="135"/>
      <c r="H898" s="20"/>
      <c r="I898" s="1"/>
      <c r="J898" s="1"/>
      <c r="K898" s="1"/>
      <c r="L898" s="1"/>
      <c r="M898" s="1"/>
      <c r="N898" s="1"/>
      <c r="O898" s="1"/>
      <c r="P898" s="1"/>
      <c r="Q898" s="1"/>
      <c r="R898" s="1"/>
    </row>
    <row r="899" spans="1:18" ht="15.75" customHeight="1">
      <c r="A899" s="1"/>
      <c r="B899" s="1"/>
      <c r="C899" s="21"/>
      <c r="D899" s="1"/>
      <c r="E899" s="21"/>
      <c r="F899" s="135"/>
      <c r="G899" s="135"/>
      <c r="H899" s="20"/>
      <c r="I899" s="1"/>
      <c r="J899" s="1"/>
      <c r="K899" s="1"/>
      <c r="L899" s="1"/>
      <c r="M899" s="1"/>
      <c r="N899" s="1"/>
      <c r="O899" s="1"/>
      <c r="P899" s="1"/>
      <c r="Q899" s="1"/>
      <c r="R899" s="1"/>
    </row>
    <row r="900" spans="1:18" ht="15.75" customHeight="1">
      <c r="A900" s="1"/>
      <c r="B900" s="1"/>
      <c r="C900" s="21"/>
      <c r="D900" s="1"/>
      <c r="E900" s="21"/>
      <c r="F900" s="135"/>
      <c r="G900" s="135"/>
      <c r="H900" s="20"/>
      <c r="I900" s="1"/>
      <c r="J900" s="1"/>
      <c r="K900" s="1"/>
      <c r="L900" s="1"/>
      <c r="M900" s="1"/>
      <c r="N900" s="1"/>
      <c r="O900" s="1"/>
      <c r="P900" s="1"/>
      <c r="Q900" s="1"/>
      <c r="R900" s="1"/>
    </row>
    <row r="901" spans="1:18" ht="15.75" customHeight="1">
      <c r="A901" s="1"/>
      <c r="B901" s="1"/>
      <c r="C901" s="21"/>
      <c r="D901" s="1"/>
      <c r="E901" s="21"/>
      <c r="F901" s="135"/>
      <c r="G901" s="135"/>
      <c r="H901" s="20"/>
      <c r="I901" s="1"/>
      <c r="J901" s="1"/>
      <c r="K901" s="1"/>
      <c r="L901" s="1"/>
      <c r="M901" s="1"/>
      <c r="N901" s="1"/>
      <c r="O901" s="1"/>
      <c r="P901" s="1"/>
      <c r="Q901" s="1"/>
      <c r="R901" s="1"/>
    </row>
    <row r="902" spans="1:18" ht="15.75" customHeight="1">
      <c r="A902" s="1"/>
      <c r="B902" s="1"/>
      <c r="C902" s="21"/>
      <c r="D902" s="1"/>
      <c r="E902" s="21"/>
      <c r="F902" s="135"/>
      <c r="G902" s="135"/>
      <c r="H902" s="20"/>
      <c r="I902" s="1"/>
      <c r="J902" s="1"/>
      <c r="K902" s="1"/>
      <c r="L902" s="1"/>
      <c r="M902" s="1"/>
      <c r="N902" s="1"/>
      <c r="O902" s="1"/>
      <c r="P902" s="1"/>
      <c r="Q902" s="1"/>
      <c r="R902" s="1"/>
    </row>
    <row r="903" spans="1:18" ht="15.75" customHeight="1">
      <c r="A903" s="1"/>
      <c r="B903" s="1"/>
      <c r="C903" s="21"/>
      <c r="D903" s="1"/>
      <c r="E903" s="21"/>
      <c r="F903" s="135"/>
      <c r="G903" s="135"/>
      <c r="H903" s="20"/>
      <c r="I903" s="1"/>
      <c r="J903" s="1"/>
      <c r="K903" s="1"/>
      <c r="L903" s="1"/>
      <c r="M903" s="1"/>
      <c r="N903" s="1"/>
      <c r="O903" s="1"/>
      <c r="P903" s="1"/>
      <c r="Q903" s="1"/>
      <c r="R903" s="1"/>
    </row>
    <row r="904" spans="1:18" ht="15.75" customHeight="1">
      <c r="A904" s="1"/>
      <c r="B904" s="1"/>
      <c r="C904" s="21"/>
      <c r="D904" s="1"/>
      <c r="E904" s="21"/>
      <c r="F904" s="135"/>
      <c r="G904" s="135"/>
      <c r="H904" s="20"/>
      <c r="I904" s="1"/>
      <c r="J904" s="1"/>
      <c r="K904" s="1"/>
      <c r="L904" s="1"/>
      <c r="M904" s="1"/>
      <c r="N904" s="1"/>
      <c r="O904" s="1"/>
      <c r="P904" s="1"/>
      <c r="Q904" s="1"/>
      <c r="R904" s="1"/>
    </row>
    <row r="905" spans="1:18" ht="15.75" customHeight="1">
      <c r="A905" s="1"/>
      <c r="B905" s="1"/>
      <c r="C905" s="21"/>
      <c r="D905" s="1"/>
      <c r="E905" s="21"/>
      <c r="F905" s="135"/>
      <c r="G905" s="135"/>
      <c r="H905" s="20"/>
      <c r="I905" s="1"/>
      <c r="J905" s="1"/>
      <c r="K905" s="1"/>
      <c r="L905" s="1"/>
      <c r="M905" s="1"/>
      <c r="N905" s="1"/>
      <c r="O905" s="1"/>
      <c r="P905" s="1"/>
      <c r="Q905" s="1"/>
      <c r="R905" s="1"/>
    </row>
    <row r="906" spans="1:18" ht="15.75" customHeight="1">
      <c r="A906" s="1"/>
      <c r="B906" s="1"/>
      <c r="C906" s="21"/>
      <c r="D906" s="1"/>
      <c r="E906" s="21"/>
      <c r="F906" s="135"/>
      <c r="G906" s="135"/>
      <c r="H906" s="20"/>
      <c r="I906" s="1"/>
      <c r="J906" s="1"/>
      <c r="K906" s="1"/>
      <c r="L906" s="1"/>
      <c r="M906" s="1"/>
      <c r="N906" s="1"/>
      <c r="O906" s="1"/>
      <c r="P906" s="1"/>
      <c r="Q906" s="1"/>
      <c r="R906" s="1"/>
    </row>
    <row r="907" spans="1:18" ht="15.75" customHeight="1">
      <c r="A907" s="1"/>
      <c r="B907" s="1"/>
      <c r="C907" s="21"/>
      <c r="D907" s="1"/>
      <c r="E907" s="21"/>
      <c r="F907" s="135"/>
      <c r="G907" s="135"/>
      <c r="H907" s="20"/>
      <c r="I907" s="1"/>
      <c r="J907" s="1"/>
      <c r="K907" s="1"/>
      <c r="L907" s="1"/>
      <c r="M907" s="1"/>
      <c r="N907" s="1"/>
      <c r="O907" s="1"/>
      <c r="P907" s="1"/>
      <c r="Q907" s="1"/>
      <c r="R907" s="1"/>
    </row>
    <row r="908" spans="1:18" ht="15.75" customHeight="1">
      <c r="A908" s="1"/>
      <c r="B908" s="1"/>
      <c r="C908" s="21"/>
      <c r="D908" s="1"/>
      <c r="E908" s="21"/>
      <c r="F908" s="135"/>
      <c r="G908" s="135"/>
      <c r="H908" s="20"/>
      <c r="I908" s="1"/>
      <c r="J908" s="1"/>
      <c r="K908" s="1"/>
      <c r="L908" s="1"/>
      <c r="M908" s="1"/>
      <c r="N908" s="1"/>
      <c r="O908" s="1"/>
      <c r="P908" s="1"/>
      <c r="Q908" s="1"/>
      <c r="R908" s="1"/>
    </row>
    <row r="909" spans="1:18" ht="15.75" customHeight="1">
      <c r="A909" s="1"/>
      <c r="B909" s="1"/>
      <c r="C909" s="21"/>
      <c r="D909" s="1"/>
      <c r="E909" s="21"/>
      <c r="F909" s="135"/>
      <c r="G909" s="135"/>
      <c r="H909" s="20"/>
      <c r="I909" s="1"/>
      <c r="J909" s="1"/>
      <c r="K909" s="1"/>
      <c r="L909" s="1"/>
      <c r="M909" s="1"/>
      <c r="N909" s="1"/>
      <c r="O909" s="1"/>
      <c r="P909" s="1"/>
      <c r="Q909" s="1"/>
      <c r="R909" s="1"/>
    </row>
    <row r="910" spans="1:18" ht="15.75" customHeight="1">
      <c r="A910" s="1"/>
      <c r="B910" s="1"/>
      <c r="C910" s="21"/>
      <c r="D910" s="1"/>
      <c r="E910" s="21"/>
      <c r="F910" s="135"/>
      <c r="G910" s="135"/>
      <c r="H910" s="20"/>
      <c r="I910" s="1"/>
      <c r="J910" s="1"/>
      <c r="K910" s="1"/>
      <c r="L910" s="1"/>
      <c r="M910" s="1"/>
      <c r="N910" s="1"/>
      <c r="O910" s="1"/>
      <c r="P910" s="1"/>
      <c r="Q910" s="1"/>
      <c r="R910" s="1"/>
    </row>
    <row r="911" spans="1:18" ht="15.75" customHeight="1">
      <c r="A911" s="1"/>
      <c r="B911" s="1"/>
      <c r="C911" s="21"/>
      <c r="D911" s="1"/>
      <c r="E911" s="21"/>
      <c r="F911" s="135"/>
      <c r="G911" s="135"/>
      <c r="H911" s="20"/>
      <c r="I911" s="1"/>
      <c r="J911" s="1"/>
      <c r="K911" s="1"/>
      <c r="L911" s="1"/>
      <c r="M911" s="1"/>
      <c r="N911" s="1"/>
      <c r="O911" s="1"/>
      <c r="P911" s="1"/>
      <c r="Q911" s="1"/>
      <c r="R911" s="1"/>
    </row>
    <row r="912" spans="1:18" ht="15.75" customHeight="1">
      <c r="A912" s="1"/>
      <c r="B912" s="1"/>
      <c r="C912" s="21"/>
      <c r="D912" s="1"/>
      <c r="E912" s="21"/>
      <c r="F912" s="135"/>
      <c r="G912" s="135"/>
      <c r="H912" s="20"/>
      <c r="I912" s="1"/>
      <c r="J912" s="1"/>
      <c r="K912" s="1"/>
      <c r="L912" s="1"/>
      <c r="M912" s="1"/>
      <c r="N912" s="1"/>
      <c r="O912" s="1"/>
      <c r="P912" s="1"/>
      <c r="Q912" s="1"/>
      <c r="R912" s="1"/>
    </row>
    <row r="913" spans="1:18" ht="15.75" customHeight="1">
      <c r="A913" s="1"/>
      <c r="B913" s="1"/>
      <c r="C913" s="21"/>
      <c r="D913" s="1"/>
      <c r="E913" s="21"/>
      <c r="F913" s="135"/>
      <c r="G913" s="135"/>
      <c r="H913" s="20"/>
      <c r="I913" s="1"/>
      <c r="J913" s="1"/>
      <c r="K913" s="1"/>
      <c r="L913" s="1"/>
      <c r="M913" s="1"/>
      <c r="N913" s="1"/>
      <c r="O913" s="1"/>
      <c r="P913" s="1"/>
      <c r="Q913" s="1"/>
      <c r="R913" s="1"/>
    </row>
    <row r="914" spans="1:18" ht="15.75" customHeight="1">
      <c r="A914" s="1"/>
      <c r="B914" s="1"/>
      <c r="C914" s="21"/>
      <c r="D914" s="1"/>
      <c r="E914" s="21"/>
      <c r="F914" s="135"/>
      <c r="G914" s="135"/>
      <c r="H914" s="20"/>
      <c r="I914" s="1"/>
      <c r="J914" s="1"/>
      <c r="K914" s="1"/>
      <c r="L914" s="1"/>
      <c r="M914" s="1"/>
      <c r="N914" s="1"/>
      <c r="O914" s="1"/>
      <c r="P914" s="1"/>
      <c r="Q914" s="1"/>
      <c r="R914" s="1"/>
    </row>
    <row r="915" spans="1:18" ht="15.75" customHeight="1">
      <c r="A915" s="1"/>
      <c r="B915" s="1"/>
      <c r="C915" s="21"/>
      <c r="D915" s="1"/>
      <c r="E915" s="21"/>
      <c r="F915" s="135"/>
      <c r="G915" s="135"/>
      <c r="H915" s="20"/>
      <c r="I915" s="1"/>
      <c r="J915" s="1"/>
      <c r="K915" s="1"/>
      <c r="L915" s="1"/>
      <c r="M915" s="1"/>
      <c r="N915" s="1"/>
      <c r="O915" s="1"/>
      <c r="P915" s="1"/>
      <c r="Q915" s="1"/>
      <c r="R915" s="1"/>
    </row>
    <row r="916" spans="1:18" ht="15.75" customHeight="1">
      <c r="A916" s="1"/>
      <c r="B916" s="1"/>
      <c r="C916" s="21"/>
      <c r="D916" s="1"/>
      <c r="E916" s="21"/>
      <c r="F916" s="135"/>
      <c r="G916" s="135"/>
      <c r="H916" s="20"/>
      <c r="I916" s="1"/>
      <c r="J916" s="1"/>
      <c r="K916" s="1"/>
      <c r="L916" s="1"/>
      <c r="M916" s="1"/>
      <c r="N916" s="1"/>
      <c r="O916" s="1"/>
      <c r="P916" s="1"/>
      <c r="Q916" s="1"/>
      <c r="R916" s="1"/>
    </row>
    <row r="917" spans="1:18" ht="15.75" customHeight="1">
      <c r="A917" s="1"/>
      <c r="B917" s="1"/>
      <c r="C917" s="21"/>
      <c r="D917" s="1"/>
      <c r="E917" s="21"/>
      <c r="F917" s="135"/>
      <c r="G917" s="135"/>
      <c r="H917" s="20"/>
      <c r="I917" s="1"/>
      <c r="J917" s="1"/>
      <c r="K917" s="1"/>
      <c r="L917" s="1"/>
      <c r="M917" s="1"/>
      <c r="N917" s="1"/>
      <c r="O917" s="1"/>
      <c r="P917" s="1"/>
      <c r="Q917" s="1"/>
      <c r="R917" s="1"/>
    </row>
    <row r="918" spans="1:18" ht="15.75" customHeight="1">
      <c r="A918" s="1"/>
      <c r="B918" s="1"/>
      <c r="C918" s="21"/>
      <c r="D918" s="1"/>
      <c r="E918" s="21"/>
      <c r="F918" s="135"/>
      <c r="G918" s="135"/>
      <c r="H918" s="20"/>
      <c r="I918" s="1"/>
      <c r="J918" s="1"/>
      <c r="K918" s="1"/>
      <c r="L918" s="1"/>
      <c r="M918" s="1"/>
      <c r="N918" s="1"/>
      <c r="O918" s="1"/>
      <c r="P918" s="1"/>
      <c r="Q918" s="1"/>
      <c r="R918" s="1"/>
    </row>
    <row r="919" spans="1:18" ht="15.75" customHeight="1">
      <c r="A919" s="1"/>
      <c r="B919" s="1"/>
      <c r="C919" s="21"/>
      <c r="D919" s="1"/>
      <c r="E919" s="21"/>
      <c r="F919" s="135"/>
      <c r="G919" s="135"/>
      <c r="H919" s="20"/>
      <c r="I919" s="1"/>
      <c r="J919" s="1"/>
      <c r="K919" s="1"/>
      <c r="L919" s="1"/>
      <c r="M919" s="1"/>
      <c r="N919" s="1"/>
      <c r="O919" s="1"/>
      <c r="P919" s="1"/>
      <c r="Q919" s="1"/>
      <c r="R919" s="1"/>
    </row>
    <row r="920" spans="1:18" ht="15.75" customHeight="1">
      <c r="A920" s="1"/>
      <c r="B920" s="1"/>
      <c r="C920" s="21"/>
      <c r="D920" s="1"/>
      <c r="E920" s="21"/>
      <c r="F920" s="135"/>
      <c r="G920" s="135"/>
      <c r="H920" s="20"/>
      <c r="I920" s="1"/>
      <c r="J920" s="1"/>
      <c r="K920" s="1"/>
      <c r="L920" s="1"/>
      <c r="M920" s="1"/>
      <c r="N920" s="1"/>
      <c r="O920" s="1"/>
      <c r="P920" s="1"/>
      <c r="Q920" s="1"/>
      <c r="R920" s="1"/>
    </row>
    <row r="921" spans="1:18" ht="15.75" customHeight="1">
      <c r="A921" s="1"/>
      <c r="B921" s="1"/>
      <c r="C921" s="21"/>
      <c r="D921" s="1"/>
      <c r="E921" s="21"/>
      <c r="F921" s="135"/>
      <c r="G921" s="135"/>
      <c r="H921" s="20"/>
      <c r="I921" s="1"/>
      <c r="J921" s="1"/>
      <c r="K921" s="1"/>
      <c r="L921" s="1"/>
      <c r="M921" s="1"/>
      <c r="N921" s="1"/>
      <c r="O921" s="1"/>
      <c r="P921" s="1"/>
      <c r="Q921" s="1"/>
      <c r="R921" s="1"/>
    </row>
    <row r="922" spans="1:18" ht="15.75" customHeight="1">
      <c r="A922" s="1"/>
      <c r="B922" s="1"/>
      <c r="C922" s="21"/>
      <c r="D922" s="1"/>
      <c r="E922" s="21"/>
      <c r="F922" s="135"/>
      <c r="G922" s="135"/>
      <c r="H922" s="20"/>
      <c r="I922" s="1"/>
      <c r="J922" s="1"/>
      <c r="K922" s="1"/>
      <c r="L922" s="1"/>
      <c r="M922" s="1"/>
      <c r="N922" s="1"/>
      <c r="O922" s="1"/>
      <c r="P922" s="1"/>
      <c r="Q922" s="1"/>
      <c r="R922" s="1"/>
    </row>
    <row r="923" spans="1:18" ht="15.75" customHeight="1">
      <c r="A923" s="1"/>
      <c r="B923" s="1"/>
      <c r="C923" s="21"/>
      <c r="D923" s="1"/>
      <c r="E923" s="21"/>
      <c r="F923" s="135"/>
      <c r="G923" s="135"/>
      <c r="H923" s="20"/>
      <c r="I923" s="1"/>
      <c r="J923" s="1"/>
      <c r="K923" s="1"/>
      <c r="L923" s="1"/>
      <c r="M923" s="1"/>
      <c r="N923" s="1"/>
      <c r="O923" s="1"/>
      <c r="P923" s="1"/>
      <c r="Q923" s="1"/>
      <c r="R923" s="1"/>
    </row>
    <row r="924" spans="1:18" ht="15.75" customHeight="1">
      <c r="A924" s="1"/>
      <c r="B924" s="1"/>
      <c r="C924" s="21"/>
      <c r="D924" s="1"/>
      <c r="E924" s="21"/>
      <c r="F924" s="135"/>
      <c r="G924" s="135"/>
      <c r="H924" s="20"/>
      <c r="I924" s="1"/>
      <c r="J924" s="1"/>
      <c r="K924" s="1"/>
      <c r="L924" s="1"/>
      <c r="M924" s="1"/>
      <c r="N924" s="1"/>
      <c r="O924" s="1"/>
      <c r="P924" s="1"/>
      <c r="Q924" s="1"/>
      <c r="R924" s="1"/>
    </row>
    <row r="925" spans="1:18" ht="15.75" customHeight="1">
      <c r="A925" s="1"/>
      <c r="B925" s="1"/>
      <c r="C925" s="21"/>
      <c r="D925" s="1"/>
      <c r="E925" s="21"/>
      <c r="F925" s="135"/>
      <c r="G925" s="135"/>
      <c r="H925" s="20"/>
      <c r="I925" s="1"/>
      <c r="J925" s="1"/>
      <c r="K925" s="1"/>
      <c r="L925" s="1"/>
      <c r="M925" s="1"/>
      <c r="N925" s="1"/>
      <c r="O925" s="1"/>
      <c r="P925" s="1"/>
      <c r="Q925" s="1"/>
      <c r="R925" s="1"/>
    </row>
    <row r="926" spans="1:18" ht="15.75" customHeight="1">
      <c r="A926" s="1"/>
      <c r="B926" s="1"/>
      <c r="C926" s="21"/>
      <c r="D926" s="1"/>
      <c r="E926" s="21"/>
      <c r="F926" s="135"/>
      <c r="G926" s="135"/>
      <c r="H926" s="20"/>
      <c r="I926" s="1"/>
      <c r="J926" s="1"/>
      <c r="K926" s="1"/>
      <c r="L926" s="1"/>
      <c r="M926" s="1"/>
      <c r="N926" s="1"/>
      <c r="O926" s="1"/>
      <c r="P926" s="1"/>
      <c r="Q926" s="1"/>
      <c r="R926" s="1"/>
    </row>
    <row r="927" spans="1:18" ht="15.75" customHeight="1">
      <c r="A927" s="1"/>
      <c r="B927" s="1"/>
      <c r="C927" s="21"/>
      <c r="D927" s="1"/>
      <c r="E927" s="21"/>
      <c r="F927" s="135"/>
      <c r="G927" s="135"/>
      <c r="H927" s="20"/>
      <c r="I927" s="1"/>
      <c r="J927" s="1"/>
      <c r="K927" s="1"/>
      <c r="L927" s="1"/>
      <c r="M927" s="1"/>
      <c r="N927" s="1"/>
      <c r="O927" s="1"/>
      <c r="P927" s="1"/>
      <c r="Q927" s="1"/>
      <c r="R927" s="1"/>
    </row>
    <row r="928" spans="1:18" ht="15.75" customHeight="1">
      <c r="A928" s="1"/>
      <c r="B928" s="1"/>
      <c r="C928" s="21"/>
      <c r="D928" s="1"/>
      <c r="E928" s="21"/>
      <c r="F928" s="135"/>
      <c r="G928" s="135"/>
      <c r="H928" s="20"/>
      <c r="I928" s="1"/>
      <c r="J928" s="1"/>
      <c r="K928" s="1"/>
      <c r="L928" s="1"/>
      <c r="M928" s="1"/>
      <c r="N928" s="1"/>
      <c r="O928" s="1"/>
      <c r="P928" s="1"/>
      <c r="Q928" s="1"/>
      <c r="R928" s="1"/>
    </row>
    <row r="929" spans="1:18" ht="15.75" customHeight="1">
      <c r="A929" s="1"/>
      <c r="B929" s="1"/>
      <c r="C929" s="21"/>
      <c r="D929" s="1"/>
      <c r="E929" s="21"/>
      <c r="F929" s="135"/>
      <c r="G929" s="135"/>
      <c r="H929" s="20"/>
      <c r="I929" s="1"/>
      <c r="J929" s="1"/>
      <c r="K929" s="1"/>
      <c r="L929" s="1"/>
      <c r="M929" s="1"/>
      <c r="N929" s="1"/>
      <c r="O929" s="1"/>
      <c r="P929" s="1"/>
      <c r="Q929" s="1"/>
      <c r="R929" s="1"/>
    </row>
    <row r="930" spans="1:18" ht="15.75" customHeight="1">
      <c r="A930" s="1"/>
      <c r="B930" s="1"/>
      <c r="C930" s="21"/>
      <c r="D930" s="1"/>
      <c r="E930" s="21"/>
      <c r="F930" s="135"/>
      <c r="G930" s="135"/>
      <c r="H930" s="20"/>
      <c r="I930" s="1"/>
      <c r="J930" s="1"/>
      <c r="K930" s="1"/>
      <c r="L930" s="1"/>
      <c r="M930" s="1"/>
      <c r="N930" s="1"/>
      <c r="O930" s="1"/>
      <c r="P930" s="1"/>
      <c r="Q930" s="1"/>
      <c r="R930" s="1"/>
    </row>
    <row r="931" spans="1:18" ht="15.75" customHeight="1">
      <c r="A931" s="1"/>
      <c r="B931" s="1"/>
      <c r="C931" s="21"/>
      <c r="D931" s="1"/>
      <c r="E931" s="21"/>
      <c r="F931" s="135"/>
      <c r="G931" s="135"/>
      <c r="H931" s="20"/>
      <c r="I931" s="1"/>
      <c r="J931" s="1"/>
      <c r="K931" s="1"/>
      <c r="L931" s="1"/>
      <c r="M931" s="1"/>
      <c r="N931" s="1"/>
      <c r="O931" s="1"/>
      <c r="P931" s="1"/>
      <c r="Q931" s="1"/>
      <c r="R931" s="1"/>
    </row>
    <row r="932" spans="1:18" ht="15.75" customHeight="1">
      <c r="A932" s="1"/>
      <c r="B932" s="1"/>
      <c r="C932" s="21"/>
      <c r="D932" s="1"/>
      <c r="E932" s="21"/>
      <c r="F932" s="135"/>
      <c r="G932" s="135"/>
      <c r="H932" s="20"/>
      <c r="I932" s="1"/>
      <c r="J932" s="1"/>
      <c r="K932" s="1"/>
      <c r="L932" s="1"/>
      <c r="M932" s="1"/>
      <c r="N932" s="1"/>
      <c r="O932" s="1"/>
      <c r="P932" s="1"/>
      <c r="Q932" s="1"/>
      <c r="R932" s="1"/>
    </row>
    <row r="933" spans="1:18" ht="15.75" customHeight="1">
      <c r="A933" s="1"/>
      <c r="B933" s="1"/>
      <c r="C933" s="21"/>
      <c r="D933" s="1"/>
      <c r="E933" s="21"/>
      <c r="F933" s="135"/>
      <c r="G933" s="135"/>
      <c r="H933" s="20"/>
      <c r="I933" s="1"/>
      <c r="J933" s="1"/>
      <c r="K933" s="1"/>
      <c r="L933" s="1"/>
      <c r="M933" s="1"/>
      <c r="N933" s="1"/>
      <c r="O933" s="1"/>
      <c r="P933" s="1"/>
      <c r="Q933" s="1"/>
      <c r="R933" s="1"/>
    </row>
    <row r="934" spans="1:18" ht="15.75" customHeight="1">
      <c r="A934" s="1"/>
      <c r="B934" s="1"/>
      <c r="C934" s="21"/>
      <c r="D934" s="1"/>
      <c r="E934" s="21"/>
      <c r="F934" s="135"/>
      <c r="G934" s="135"/>
      <c r="H934" s="20"/>
      <c r="I934" s="1"/>
      <c r="J934" s="1"/>
      <c r="K934" s="1"/>
      <c r="L934" s="1"/>
      <c r="M934" s="1"/>
      <c r="N934" s="1"/>
      <c r="O934" s="1"/>
      <c r="P934" s="1"/>
      <c r="Q934" s="1"/>
      <c r="R934" s="1"/>
    </row>
    <row r="935" spans="1:18" ht="15.75" customHeight="1">
      <c r="A935" s="1"/>
      <c r="B935" s="1"/>
      <c r="C935" s="21"/>
      <c r="D935" s="1"/>
      <c r="E935" s="21"/>
      <c r="F935" s="135"/>
      <c r="G935" s="135"/>
      <c r="H935" s="20"/>
      <c r="I935" s="1"/>
      <c r="J935" s="1"/>
      <c r="K935" s="1"/>
      <c r="L935" s="1"/>
      <c r="M935" s="1"/>
      <c r="N935" s="1"/>
      <c r="O935" s="1"/>
      <c r="P935" s="1"/>
      <c r="Q935" s="1"/>
      <c r="R935" s="1"/>
    </row>
    <row r="936" spans="1:18" ht="15.75" customHeight="1">
      <c r="A936" s="1"/>
      <c r="B936" s="1"/>
      <c r="C936" s="21"/>
      <c r="D936" s="1"/>
      <c r="E936" s="21"/>
      <c r="F936" s="135"/>
      <c r="G936" s="135"/>
      <c r="H936" s="20"/>
      <c r="I936" s="1"/>
      <c r="J936" s="1"/>
      <c r="K936" s="1"/>
      <c r="L936" s="1"/>
      <c r="M936" s="1"/>
      <c r="N936" s="1"/>
      <c r="O936" s="1"/>
      <c r="P936" s="1"/>
      <c r="Q936" s="1"/>
      <c r="R936" s="1"/>
    </row>
    <row r="937" spans="1:18" ht="15.75" customHeight="1">
      <c r="A937" s="1"/>
      <c r="B937" s="1"/>
      <c r="C937" s="21"/>
      <c r="D937" s="1"/>
      <c r="E937" s="21"/>
      <c r="F937" s="135"/>
      <c r="G937" s="135"/>
      <c r="H937" s="20"/>
      <c r="I937" s="1"/>
      <c r="J937" s="1"/>
      <c r="K937" s="1"/>
      <c r="L937" s="1"/>
      <c r="M937" s="1"/>
      <c r="N937" s="1"/>
      <c r="O937" s="1"/>
      <c r="P937" s="1"/>
      <c r="Q937" s="1"/>
      <c r="R937" s="1"/>
    </row>
    <row r="938" spans="1:18" ht="15.75" customHeight="1">
      <c r="A938" s="1"/>
      <c r="B938" s="1"/>
      <c r="C938" s="21"/>
      <c r="D938" s="1"/>
      <c r="E938" s="21"/>
      <c r="F938" s="135"/>
      <c r="G938" s="135"/>
      <c r="H938" s="20"/>
      <c r="I938" s="1"/>
      <c r="J938" s="1"/>
      <c r="K938" s="1"/>
      <c r="L938" s="1"/>
      <c r="M938" s="1"/>
      <c r="N938" s="1"/>
      <c r="O938" s="1"/>
      <c r="P938" s="1"/>
      <c r="Q938" s="1"/>
      <c r="R938" s="1"/>
    </row>
    <row r="939" spans="1:18" ht="15.75" customHeight="1">
      <c r="A939" s="1"/>
      <c r="B939" s="1"/>
      <c r="C939" s="21"/>
      <c r="D939" s="1"/>
      <c r="E939" s="21"/>
      <c r="F939" s="135"/>
      <c r="G939" s="135"/>
      <c r="H939" s="20"/>
      <c r="I939" s="1"/>
      <c r="J939" s="1"/>
      <c r="K939" s="1"/>
      <c r="L939" s="1"/>
      <c r="M939" s="1"/>
      <c r="N939" s="1"/>
      <c r="O939" s="1"/>
      <c r="P939" s="1"/>
      <c r="Q939" s="1"/>
      <c r="R939" s="1"/>
    </row>
    <row r="940" spans="1:18" ht="15.75" customHeight="1">
      <c r="A940" s="1"/>
      <c r="B940" s="1"/>
      <c r="C940" s="21"/>
      <c r="D940" s="1"/>
      <c r="E940" s="21"/>
      <c r="F940" s="135"/>
      <c r="G940" s="135"/>
      <c r="H940" s="20"/>
      <c r="I940" s="1"/>
      <c r="J940" s="1"/>
      <c r="K940" s="1"/>
      <c r="L940" s="1"/>
      <c r="M940" s="1"/>
      <c r="N940" s="1"/>
      <c r="O940" s="1"/>
      <c r="P940" s="1"/>
      <c r="Q940" s="1"/>
      <c r="R940" s="1"/>
    </row>
    <row r="941" spans="1:18" ht="15.75" customHeight="1">
      <c r="A941" s="1"/>
      <c r="B941" s="1"/>
      <c r="C941" s="21"/>
      <c r="D941" s="1"/>
      <c r="E941" s="21"/>
      <c r="F941" s="135"/>
      <c r="G941" s="135"/>
      <c r="H941" s="20"/>
      <c r="I941" s="1"/>
      <c r="J941" s="1"/>
      <c r="K941" s="1"/>
      <c r="L941" s="1"/>
      <c r="M941" s="1"/>
      <c r="N941" s="1"/>
      <c r="O941" s="1"/>
      <c r="P941" s="1"/>
      <c r="Q941" s="1"/>
      <c r="R941" s="1"/>
    </row>
    <row r="942" spans="1:18" ht="15.75" customHeight="1">
      <c r="A942" s="1"/>
      <c r="B942" s="1"/>
      <c r="C942" s="21"/>
      <c r="D942" s="1"/>
      <c r="E942" s="21"/>
      <c r="F942" s="135"/>
      <c r="G942" s="135"/>
      <c r="H942" s="20"/>
      <c r="I942" s="1"/>
      <c r="J942" s="1"/>
      <c r="K942" s="1"/>
      <c r="L942" s="1"/>
      <c r="M942" s="1"/>
      <c r="N942" s="1"/>
      <c r="O942" s="1"/>
      <c r="P942" s="1"/>
      <c r="Q942" s="1"/>
      <c r="R942" s="1"/>
    </row>
    <row r="943" spans="1:18" ht="15.75" customHeight="1">
      <c r="A943" s="1"/>
      <c r="B943" s="1"/>
      <c r="C943" s="21"/>
      <c r="D943" s="1"/>
      <c r="E943" s="21"/>
      <c r="F943" s="135"/>
      <c r="G943" s="135"/>
      <c r="H943" s="20"/>
      <c r="I943" s="1"/>
      <c r="J943" s="1"/>
      <c r="K943" s="1"/>
      <c r="L943" s="1"/>
      <c r="M943" s="1"/>
      <c r="N943" s="1"/>
      <c r="O943" s="1"/>
      <c r="P943" s="1"/>
      <c r="Q943" s="1"/>
      <c r="R943" s="1"/>
    </row>
    <row r="944" spans="1:18" ht="15.75" customHeight="1">
      <c r="A944" s="1"/>
      <c r="B944" s="1"/>
      <c r="C944" s="21"/>
      <c r="D944" s="1"/>
      <c r="E944" s="21"/>
      <c r="F944" s="135"/>
      <c r="G944" s="135"/>
      <c r="H944" s="20"/>
      <c r="I944" s="1"/>
      <c r="J944" s="1"/>
      <c r="K944" s="1"/>
      <c r="L944" s="1"/>
      <c r="M944" s="1"/>
      <c r="N944" s="1"/>
      <c r="O944" s="1"/>
      <c r="P944" s="1"/>
      <c r="Q944" s="1"/>
      <c r="R944" s="1"/>
    </row>
    <row r="945" spans="1:18" ht="15.75" customHeight="1">
      <c r="A945" s="1"/>
      <c r="B945" s="1"/>
      <c r="C945" s="21"/>
      <c r="D945" s="1"/>
      <c r="E945" s="21"/>
      <c r="F945" s="135"/>
      <c r="G945" s="135"/>
      <c r="H945" s="20"/>
      <c r="I945" s="1"/>
      <c r="J945" s="1"/>
      <c r="K945" s="1"/>
      <c r="L945" s="1"/>
      <c r="M945" s="1"/>
      <c r="N945" s="1"/>
      <c r="O945" s="1"/>
      <c r="P945" s="1"/>
      <c r="Q945" s="1"/>
      <c r="R945" s="1"/>
    </row>
    <row r="946" spans="1:18" ht="15.75" customHeight="1">
      <c r="A946" s="1"/>
      <c r="B946" s="1"/>
      <c r="C946" s="21"/>
      <c r="D946" s="1"/>
      <c r="E946" s="21"/>
      <c r="F946" s="135"/>
      <c r="G946" s="135"/>
      <c r="H946" s="20"/>
      <c r="I946" s="1"/>
      <c r="J946" s="1"/>
      <c r="K946" s="1"/>
      <c r="L946" s="1"/>
      <c r="M946" s="1"/>
      <c r="N946" s="1"/>
      <c r="O946" s="1"/>
      <c r="P946" s="1"/>
      <c r="Q946" s="1"/>
      <c r="R946" s="1"/>
    </row>
    <row r="947" spans="1:18" ht="15.75" customHeight="1">
      <c r="A947" s="1"/>
      <c r="B947" s="1"/>
      <c r="C947" s="21"/>
      <c r="D947" s="1"/>
      <c r="E947" s="21"/>
      <c r="F947" s="135"/>
      <c r="G947" s="135"/>
      <c r="H947" s="20"/>
      <c r="I947" s="1"/>
      <c r="J947" s="1"/>
      <c r="K947" s="1"/>
      <c r="L947" s="1"/>
      <c r="M947" s="1"/>
      <c r="N947" s="1"/>
      <c r="O947" s="1"/>
      <c r="P947" s="1"/>
      <c r="Q947" s="1"/>
      <c r="R947" s="1"/>
    </row>
    <row r="948" spans="1:18" ht="15.75" customHeight="1">
      <c r="A948" s="1"/>
      <c r="B948" s="1"/>
      <c r="C948" s="21"/>
      <c r="D948" s="1"/>
      <c r="E948" s="21"/>
      <c r="F948" s="135"/>
      <c r="G948" s="135"/>
      <c r="H948" s="20"/>
      <c r="I948" s="1"/>
      <c r="J948" s="1"/>
      <c r="K948" s="1"/>
      <c r="L948" s="1"/>
      <c r="M948" s="1"/>
      <c r="N948" s="1"/>
      <c r="O948" s="1"/>
      <c r="P948" s="1"/>
      <c r="Q948" s="1"/>
      <c r="R948" s="1"/>
    </row>
    <row r="949" spans="1:18" ht="15.75" customHeight="1">
      <c r="A949" s="1"/>
      <c r="B949" s="1"/>
      <c r="C949" s="21"/>
      <c r="D949" s="1"/>
      <c r="E949" s="21"/>
      <c r="F949" s="135"/>
      <c r="G949" s="135"/>
      <c r="H949" s="20"/>
      <c r="I949" s="1"/>
      <c r="J949" s="1"/>
      <c r="K949" s="1"/>
      <c r="L949" s="1"/>
      <c r="M949" s="1"/>
      <c r="N949" s="1"/>
      <c r="O949" s="1"/>
      <c r="P949" s="1"/>
      <c r="Q949" s="1"/>
      <c r="R949" s="1"/>
    </row>
    <row r="950" spans="1:18" ht="15.75" customHeight="1">
      <c r="A950" s="1"/>
      <c r="B950" s="1"/>
      <c r="C950" s="21"/>
      <c r="D950" s="1"/>
      <c r="E950" s="21"/>
      <c r="F950" s="135"/>
      <c r="G950" s="135"/>
      <c r="H950" s="20"/>
      <c r="I950" s="1"/>
      <c r="J950" s="1"/>
      <c r="K950" s="1"/>
      <c r="L950" s="1"/>
      <c r="M950" s="1"/>
      <c r="N950" s="1"/>
      <c r="O950" s="1"/>
      <c r="P950" s="1"/>
      <c r="Q950" s="1"/>
      <c r="R950" s="1"/>
    </row>
    <row r="951" spans="1:18" ht="15.75" customHeight="1">
      <c r="A951" s="1"/>
      <c r="B951" s="1"/>
      <c r="C951" s="21"/>
      <c r="D951" s="1"/>
      <c r="E951" s="21"/>
      <c r="F951" s="135"/>
      <c r="G951" s="135"/>
      <c r="H951" s="20"/>
      <c r="I951" s="1"/>
      <c r="J951" s="1"/>
      <c r="K951" s="1"/>
      <c r="L951" s="1"/>
      <c r="M951" s="1"/>
      <c r="N951" s="1"/>
      <c r="O951" s="1"/>
      <c r="P951" s="1"/>
      <c r="Q951" s="1"/>
      <c r="R951" s="1"/>
    </row>
    <row r="952" spans="1:18" ht="15.75" customHeight="1">
      <c r="A952" s="1"/>
      <c r="B952" s="1"/>
      <c r="C952" s="21"/>
      <c r="D952" s="1"/>
      <c r="E952" s="21"/>
      <c r="F952" s="135"/>
      <c r="G952" s="135"/>
      <c r="H952" s="20"/>
      <c r="I952" s="1"/>
      <c r="J952" s="1"/>
      <c r="K952" s="1"/>
      <c r="L952" s="1"/>
      <c r="M952" s="1"/>
      <c r="N952" s="1"/>
      <c r="O952" s="1"/>
      <c r="P952" s="1"/>
      <c r="Q952" s="1"/>
      <c r="R952" s="1"/>
    </row>
    <row r="953" spans="1:18" ht="15.75" customHeight="1">
      <c r="A953" s="1"/>
      <c r="B953" s="1"/>
      <c r="C953" s="21"/>
      <c r="D953" s="1"/>
      <c r="E953" s="21"/>
      <c r="F953" s="135"/>
      <c r="G953" s="135"/>
      <c r="H953" s="20"/>
      <c r="I953" s="1"/>
      <c r="J953" s="1"/>
      <c r="K953" s="1"/>
      <c r="L953" s="1"/>
      <c r="M953" s="1"/>
      <c r="N953" s="1"/>
      <c r="O953" s="1"/>
      <c r="P953" s="1"/>
      <c r="Q953" s="1"/>
      <c r="R953" s="1"/>
    </row>
    <row r="954" spans="1:18" ht="15.75" customHeight="1">
      <c r="A954" s="1"/>
      <c r="B954" s="1"/>
      <c r="C954" s="21"/>
      <c r="D954" s="1"/>
      <c r="E954" s="21"/>
      <c r="F954" s="135"/>
      <c r="G954" s="135"/>
      <c r="H954" s="20"/>
      <c r="I954" s="1"/>
      <c r="J954" s="1"/>
      <c r="K954" s="1"/>
      <c r="L954" s="1"/>
      <c r="M954" s="1"/>
      <c r="N954" s="1"/>
      <c r="O954" s="1"/>
      <c r="P954" s="1"/>
      <c r="Q954" s="1"/>
      <c r="R954" s="1"/>
    </row>
    <row r="955" spans="1:18" ht="15.75" customHeight="1">
      <c r="A955" s="1"/>
      <c r="B955" s="1"/>
      <c r="C955" s="21"/>
      <c r="D955" s="1"/>
      <c r="E955" s="21"/>
      <c r="F955" s="135"/>
      <c r="G955" s="135"/>
      <c r="H955" s="20"/>
      <c r="I955" s="1"/>
      <c r="J955" s="1"/>
      <c r="K955" s="1"/>
      <c r="L955" s="1"/>
      <c r="M955" s="1"/>
      <c r="N955" s="1"/>
      <c r="O955" s="1"/>
      <c r="P955" s="1"/>
      <c r="Q955" s="1"/>
      <c r="R955" s="1"/>
    </row>
    <row r="956" spans="1:18" ht="15.75" customHeight="1">
      <c r="A956" s="1"/>
      <c r="B956" s="1"/>
      <c r="C956" s="21"/>
      <c r="D956" s="1"/>
      <c r="E956" s="21"/>
      <c r="F956" s="135"/>
      <c r="G956" s="135"/>
      <c r="H956" s="20"/>
      <c r="I956" s="1"/>
      <c r="J956" s="1"/>
      <c r="K956" s="1"/>
      <c r="L956" s="1"/>
      <c r="M956" s="1"/>
      <c r="N956" s="1"/>
      <c r="O956" s="1"/>
      <c r="P956" s="1"/>
      <c r="Q956" s="1"/>
      <c r="R956" s="1"/>
    </row>
    <row r="957" spans="1:18" ht="15.75" customHeight="1">
      <c r="A957" s="1"/>
      <c r="B957" s="1"/>
      <c r="C957" s="21"/>
      <c r="D957" s="1"/>
      <c r="E957" s="21"/>
      <c r="F957" s="135"/>
      <c r="G957" s="135"/>
      <c r="H957" s="20"/>
      <c r="I957" s="1"/>
      <c r="J957" s="1"/>
      <c r="K957" s="1"/>
      <c r="L957" s="1"/>
      <c r="M957" s="1"/>
      <c r="N957" s="1"/>
      <c r="O957" s="1"/>
      <c r="P957" s="1"/>
      <c r="Q957" s="1"/>
      <c r="R957" s="1"/>
    </row>
    <row r="958" spans="1:18" ht="15.75" customHeight="1">
      <c r="A958" s="1"/>
      <c r="B958" s="1"/>
      <c r="C958" s="21"/>
      <c r="D958" s="1"/>
      <c r="E958" s="21"/>
      <c r="F958" s="135"/>
      <c r="G958" s="135"/>
      <c r="H958" s="20"/>
      <c r="I958" s="1"/>
      <c r="J958" s="1"/>
      <c r="K958" s="1"/>
      <c r="L958" s="1"/>
      <c r="M958" s="1"/>
      <c r="N958" s="1"/>
      <c r="O958" s="1"/>
      <c r="P958" s="1"/>
      <c r="Q958" s="1"/>
      <c r="R958" s="1"/>
    </row>
    <row r="959" spans="1:18" ht="15.75" customHeight="1">
      <c r="A959" s="1"/>
      <c r="B959" s="1"/>
      <c r="C959" s="21"/>
      <c r="D959" s="1"/>
      <c r="E959" s="21"/>
      <c r="F959" s="135"/>
      <c r="G959" s="135"/>
      <c r="H959" s="20"/>
      <c r="I959" s="1"/>
      <c r="J959" s="1"/>
      <c r="K959" s="1"/>
      <c r="L959" s="1"/>
      <c r="M959" s="1"/>
      <c r="N959" s="1"/>
      <c r="O959" s="1"/>
      <c r="P959" s="1"/>
      <c r="Q959" s="1"/>
      <c r="R959" s="1"/>
    </row>
    <row r="960" spans="1:18" ht="15.75" customHeight="1">
      <c r="A960" s="1"/>
      <c r="B960" s="1"/>
      <c r="C960" s="21"/>
      <c r="D960" s="1"/>
      <c r="E960" s="21"/>
      <c r="F960" s="135"/>
      <c r="G960" s="135"/>
      <c r="H960" s="20"/>
      <c r="I960" s="1"/>
      <c r="J960" s="1"/>
      <c r="K960" s="1"/>
      <c r="L960" s="1"/>
      <c r="M960" s="1"/>
      <c r="N960" s="1"/>
      <c r="O960" s="1"/>
      <c r="P960" s="1"/>
      <c r="Q960" s="1"/>
      <c r="R960" s="1"/>
    </row>
    <row r="961" spans="1:18" ht="15.75" customHeight="1">
      <c r="A961" s="1"/>
      <c r="B961" s="1"/>
      <c r="C961" s="21"/>
      <c r="D961" s="1"/>
      <c r="E961" s="21"/>
      <c r="F961" s="135"/>
      <c r="G961" s="135"/>
      <c r="H961" s="20"/>
      <c r="I961" s="1"/>
      <c r="J961" s="1"/>
      <c r="K961" s="1"/>
      <c r="L961" s="1"/>
      <c r="M961" s="1"/>
      <c r="N961" s="1"/>
      <c r="O961" s="1"/>
      <c r="P961" s="1"/>
      <c r="Q961" s="1"/>
      <c r="R961" s="1"/>
    </row>
    <row r="962" spans="1:18" ht="15.75" customHeight="1">
      <c r="A962" s="1"/>
      <c r="B962" s="1"/>
      <c r="C962" s="21"/>
      <c r="D962" s="1"/>
      <c r="E962" s="21"/>
      <c r="F962" s="135"/>
      <c r="G962" s="135"/>
      <c r="H962" s="20"/>
      <c r="I962" s="1"/>
      <c r="J962" s="1"/>
      <c r="K962" s="1"/>
      <c r="L962" s="1"/>
      <c r="M962" s="1"/>
      <c r="N962" s="1"/>
      <c r="O962" s="1"/>
      <c r="P962" s="1"/>
      <c r="Q962" s="1"/>
      <c r="R962" s="1"/>
    </row>
    <row r="963" spans="1:18" ht="15.75" customHeight="1">
      <c r="A963" s="1"/>
      <c r="B963" s="1"/>
      <c r="C963" s="21"/>
      <c r="D963" s="1"/>
      <c r="E963" s="21"/>
      <c r="F963" s="135"/>
      <c r="G963" s="135"/>
      <c r="H963" s="20"/>
      <c r="I963" s="1"/>
      <c r="J963" s="1"/>
      <c r="K963" s="1"/>
      <c r="L963" s="1"/>
      <c r="M963" s="1"/>
      <c r="N963" s="1"/>
      <c r="O963" s="1"/>
      <c r="P963" s="1"/>
      <c r="Q963" s="1"/>
      <c r="R963" s="1"/>
    </row>
    <row r="964" spans="1:18" ht="15.75" customHeight="1">
      <c r="A964" s="1"/>
      <c r="B964" s="1"/>
      <c r="C964" s="21"/>
      <c r="D964" s="1"/>
      <c r="E964" s="21"/>
      <c r="F964" s="135"/>
      <c r="G964" s="135"/>
      <c r="H964" s="20"/>
      <c r="I964" s="1"/>
      <c r="J964" s="1"/>
      <c r="K964" s="1"/>
      <c r="L964" s="1"/>
      <c r="M964" s="1"/>
      <c r="N964" s="1"/>
      <c r="O964" s="1"/>
      <c r="P964" s="1"/>
      <c r="Q964" s="1"/>
      <c r="R964" s="1"/>
    </row>
    <row r="965" spans="1:18" ht="15.75" customHeight="1">
      <c r="A965" s="1"/>
      <c r="B965" s="1"/>
      <c r="C965" s="21"/>
      <c r="D965" s="1"/>
      <c r="E965" s="21"/>
      <c r="F965" s="135"/>
      <c r="G965" s="135"/>
      <c r="H965" s="20"/>
      <c r="I965" s="1"/>
      <c r="J965" s="1"/>
      <c r="K965" s="1"/>
      <c r="L965" s="1"/>
      <c r="M965" s="1"/>
      <c r="N965" s="1"/>
      <c r="O965" s="1"/>
      <c r="P965" s="1"/>
      <c r="Q965" s="1"/>
      <c r="R965" s="1"/>
    </row>
    <row r="966" spans="1:18" ht="15.75" customHeight="1">
      <c r="A966" s="1"/>
      <c r="B966" s="1"/>
      <c r="C966" s="21"/>
      <c r="D966" s="1"/>
      <c r="E966" s="21"/>
      <c r="F966" s="135"/>
      <c r="G966" s="135"/>
      <c r="H966" s="20"/>
      <c r="I966" s="1"/>
      <c r="J966" s="1"/>
      <c r="K966" s="1"/>
      <c r="L966" s="1"/>
      <c r="M966" s="1"/>
      <c r="N966" s="1"/>
      <c r="O966" s="1"/>
      <c r="P966" s="1"/>
      <c r="Q966" s="1"/>
      <c r="R966" s="1"/>
    </row>
    <row r="967" spans="1:18" ht="15.75" customHeight="1">
      <c r="A967" s="1"/>
      <c r="B967" s="1"/>
      <c r="C967" s="21"/>
      <c r="D967" s="1"/>
      <c r="E967" s="21"/>
      <c r="F967" s="135"/>
      <c r="G967" s="135"/>
      <c r="H967" s="20"/>
      <c r="I967" s="1"/>
      <c r="J967" s="1"/>
      <c r="K967" s="1"/>
      <c r="L967" s="1"/>
      <c r="M967" s="1"/>
      <c r="N967" s="1"/>
      <c r="O967" s="1"/>
      <c r="P967" s="1"/>
      <c r="Q967" s="1"/>
      <c r="R967" s="1"/>
    </row>
    <row r="968" spans="1:18" ht="15.75" customHeight="1">
      <c r="A968" s="1"/>
      <c r="B968" s="1"/>
      <c r="C968" s="21"/>
      <c r="D968" s="1"/>
      <c r="E968" s="21"/>
      <c r="F968" s="135"/>
      <c r="G968" s="135"/>
      <c r="H968" s="20"/>
      <c r="I968" s="1"/>
      <c r="J968" s="1"/>
      <c r="K968" s="1"/>
      <c r="L968" s="1"/>
      <c r="M968" s="1"/>
      <c r="N968" s="1"/>
      <c r="O968" s="1"/>
      <c r="P968" s="1"/>
      <c r="Q968" s="1"/>
      <c r="R968" s="1"/>
    </row>
    <row r="969" spans="1:18" ht="15.75" customHeight="1">
      <c r="A969" s="1"/>
      <c r="B969" s="1"/>
      <c r="C969" s="21"/>
      <c r="D969" s="1"/>
      <c r="E969" s="21"/>
      <c r="F969" s="135"/>
      <c r="G969" s="135"/>
      <c r="H969" s="20"/>
      <c r="I969" s="1"/>
      <c r="J969" s="1"/>
      <c r="K969" s="1"/>
      <c r="L969" s="1"/>
      <c r="M969" s="1"/>
      <c r="N969" s="1"/>
      <c r="O969" s="1"/>
      <c r="P969" s="1"/>
      <c r="Q969" s="1"/>
      <c r="R969" s="1"/>
    </row>
    <row r="970" spans="1:18" ht="15.75" customHeight="1">
      <c r="A970" s="1"/>
      <c r="B970" s="1"/>
      <c r="C970" s="21"/>
      <c r="D970" s="1"/>
      <c r="E970" s="21"/>
      <c r="F970" s="135"/>
      <c r="G970" s="135"/>
      <c r="H970" s="20"/>
      <c r="I970" s="1"/>
      <c r="J970" s="1"/>
      <c r="K970" s="1"/>
      <c r="L970" s="1"/>
      <c r="M970" s="1"/>
      <c r="N970" s="1"/>
      <c r="O970" s="1"/>
      <c r="P970" s="1"/>
      <c r="Q970" s="1"/>
      <c r="R970" s="1"/>
    </row>
    <row r="971" spans="1:18" ht="15.75" customHeight="1">
      <c r="A971" s="1"/>
      <c r="B971" s="1"/>
      <c r="C971" s="21"/>
      <c r="D971" s="1"/>
      <c r="E971" s="21"/>
      <c r="F971" s="135"/>
      <c r="G971" s="135"/>
      <c r="H971" s="20"/>
      <c r="I971" s="1"/>
      <c r="J971" s="1"/>
      <c r="K971" s="1"/>
      <c r="L971" s="1"/>
      <c r="M971" s="1"/>
      <c r="N971" s="1"/>
      <c r="O971" s="1"/>
      <c r="P971" s="1"/>
      <c r="Q971" s="1"/>
      <c r="R971" s="1"/>
    </row>
    <row r="972" spans="1:18" ht="15.75" customHeight="1">
      <c r="A972" s="1"/>
      <c r="B972" s="1"/>
      <c r="C972" s="21"/>
      <c r="D972" s="1"/>
      <c r="E972" s="21"/>
      <c r="F972" s="135"/>
      <c r="G972" s="135"/>
      <c r="H972" s="20"/>
      <c r="I972" s="1"/>
      <c r="J972" s="1"/>
      <c r="K972" s="1"/>
      <c r="L972" s="1"/>
      <c r="M972" s="1"/>
      <c r="N972" s="1"/>
      <c r="O972" s="1"/>
      <c r="P972" s="1"/>
      <c r="Q972" s="1"/>
      <c r="R972" s="1"/>
    </row>
    <row r="973" spans="1:18" ht="15.75" customHeight="1">
      <c r="A973" s="1"/>
      <c r="B973" s="1"/>
      <c r="C973" s="21"/>
      <c r="D973" s="1"/>
      <c r="E973" s="21"/>
      <c r="F973" s="135"/>
      <c r="G973" s="135"/>
      <c r="H973" s="20"/>
      <c r="I973" s="1"/>
      <c r="J973" s="1"/>
      <c r="K973" s="1"/>
      <c r="L973" s="1"/>
      <c r="M973" s="1"/>
      <c r="N973" s="1"/>
      <c r="O973" s="1"/>
      <c r="P973" s="1"/>
      <c r="Q973" s="1"/>
      <c r="R973" s="1"/>
    </row>
    <row r="974" spans="1:18" ht="15.75" customHeight="1">
      <c r="A974" s="1"/>
      <c r="B974" s="1"/>
      <c r="C974" s="21"/>
      <c r="D974" s="1"/>
      <c r="E974" s="21"/>
      <c r="F974" s="135"/>
      <c r="G974" s="135"/>
      <c r="H974" s="20"/>
      <c r="I974" s="1"/>
      <c r="J974" s="1"/>
      <c r="K974" s="1"/>
      <c r="L974" s="1"/>
      <c r="M974" s="1"/>
      <c r="N974" s="1"/>
      <c r="O974" s="1"/>
      <c r="P974" s="1"/>
      <c r="Q974" s="1"/>
      <c r="R974" s="1"/>
    </row>
    <row r="975" spans="1:18" ht="15.75" customHeight="1">
      <c r="A975" s="1"/>
      <c r="B975" s="1"/>
      <c r="C975" s="21"/>
      <c r="D975" s="1"/>
      <c r="E975" s="21"/>
      <c r="F975" s="135"/>
      <c r="G975" s="135"/>
      <c r="H975" s="20"/>
      <c r="I975" s="1"/>
      <c r="J975" s="1"/>
      <c r="K975" s="1"/>
      <c r="L975" s="1"/>
      <c r="M975" s="1"/>
      <c r="N975" s="1"/>
      <c r="O975" s="1"/>
      <c r="P975" s="1"/>
      <c r="Q975" s="1"/>
      <c r="R975" s="1"/>
    </row>
    <row r="976" spans="1:18" ht="15.75" customHeight="1">
      <c r="A976" s="1"/>
      <c r="B976" s="1"/>
      <c r="C976" s="21"/>
      <c r="D976" s="1"/>
      <c r="E976" s="21"/>
      <c r="F976" s="135"/>
      <c r="G976" s="135"/>
      <c r="H976" s="20"/>
      <c r="I976" s="1"/>
      <c r="J976" s="1"/>
      <c r="K976" s="1"/>
      <c r="L976" s="1"/>
      <c r="M976" s="1"/>
      <c r="N976" s="1"/>
      <c r="O976" s="1"/>
      <c r="P976" s="1"/>
      <c r="Q976" s="1"/>
      <c r="R976" s="1"/>
    </row>
    <row r="977" spans="1:18" ht="15.75" customHeight="1">
      <c r="A977" s="1"/>
      <c r="B977" s="1"/>
      <c r="C977" s="21"/>
      <c r="D977" s="1"/>
      <c r="E977" s="21"/>
      <c r="F977" s="135"/>
      <c r="G977" s="135"/>
      <c r="H977" s="20"/>
      <c r="I977" s="1"/>
      <c r="J977" s="1"/>
      <c r="K977" s="1"/>
      <c r="L977" s="1"/>
      <c r="M977" s="1"/>
      <c r="N977" s="1"/>
      <c r="O977" s="1"/>
      <c r="P977" s="1"/>
      <c r="Q977" s="1"/>
      <c r="R977" s="1"/>
    </row>
    <row r="978" spans="1:18" ht="15.75" customHeight="1">
      <c r="A978" s="1"/>
      <c r="B978" s="1"/>
      <c r="C978" s="21"/>
      <c r="D978" s="1"/>
      <c r="E978" s="21"/>
      <c r="F978" s="135"/>
      <c r="G978" s="135"/>
      <c r="H978" s="20"/>
      <c r="I978" s="1"/>
      <c r="J978" s="1"/>
      <c r="K978" s="1"/>
      <c r="L978" s="1"/>
      <c r="M978" s="1"/>
      <c r="N978" s="1"/>
      <c r="O978" s="1"/>
      <c r="P978" s="1"/>
      <c r="Q978" s="1"/>
      <c r="R978" s="1"/>
    </row>
    <row r="979" spans="1:18" ht="15.75" customHeight="1">
      <c r="A979" s="1"/>
      <c r="B979" s="1"/>
      <c r="C979" s="21"/>
      <c r="D979" s="1"/>
      <c r="E979" s="21"/>
      <c r="F979" s="135"/>
      <c r="G979" s="135"/>
      <c r="H979" s="20"/>
      <c r="I979" s="1"/>
      <c r="J979" s="1"/>
      <c r="K979" s="1"/>
      <c r="L979" s="1"/>
      <c r="M979" s="1"/>
      <c r="N979" s="1"/>
      <c r="O979" s="1"/>
      <c r="P979" s="1"/>
      <c r="Q979" s="1"/>
      <c r="R979" s="1"/>
    </row>
    <row r="980" spans="1:18" ht="15.75" customHeight="1">
      <c r="A980" s="1"/>
      <c r="B980" s="1"/>
      <c r="C980" s="21"/>
      <c r="D980" s="1"/>
      <c r="E980" s="21"/>
      <c r="F980" s="135"/>
      <c r="G980" s="135"/>
      <c r="H980" s="20"/>
      <c r="I980" s="1"/>
      <c r="J980" s="1"/>
      <c r="K980" s="1"/>
      <c r="L980" s="1"/>
      <c r="M980" s="1"/>
      <c r="N980" s="1"/>
      <c r="O980" s="1"/>
      <c r="P980" s="1"/>
      <c r="Q980" s="1"/>
      <c r="R980" s="1"/>
    </row>
    <row r="981" spans="1:18" ht="15.75" customHeight="1">
      <c r="A981" s="1"/>
      <c r="B981" s="1"/>
      <c r="C981" s="21"/>
      <c r="D981" s="1"/>
      <c r="E981" s="21"/>
      <c r="F981" s="135"/>
      <c r="G981" s="135"/>
      <c r="H981" s="20"/>
      <c r="I981" s="1"/>
      <c r="J981" s="1"/>
      <c r="K981" s="1"/>
      <c r="L981" s="1"/>
      <c r="M981" s="1"/>
      <c r="N981" s="1"/>
      <c r="O981" s="1"/>
      <c r="P981" s="1"/>
      <c r="Q981" s="1"/>
      <c r="R981" s="1"/>
    </row>
    <row r="982" spans="1:18" ht="15.75" customHeight="1">
      <c r="A982" s="1"/>
      <c r="B982" s="1"/>
      <c r="C982" s="21"/>
      <c r="D982" s="1"/>
      <c r="E982" s="21"/>
      <c r="F982" s="135"/>
      <c r="G982" s="135"/>
      <c r="H982" s="20"/>
      <c r="I982" s="1"/>
      <c r="J982" s="1"/>
      <c r="K982" s="1"/>
      <c r="L982" s="1"/>
      <c r="M982" s="1"/>
      <c r="N982" s="1"/>
      <c r="O982" s="1"/>
      <c r="P982" s="1"/>
      <c r="Q982" s="1"/>
      <c r="R982" s="1"/>
    </row>
    <row r="983" spans="1:18" ht="15.75" customHeight="1">
      <c r="A983" s="1"/>
      <c r="B983" s="1"/>
      <c r="C983" s="21"/>
      <c r="D983" s="1"/>
      <c r="E983" s="21"/>
      <c r="F983" s="135"/>
      <c r="G983" s="135"/>
      <c r="H983" s="20"/>
      <c r="I983" s="1"/>
      <c r="J983" s="1"/>
      <c r="K983" s="1"/>
      <c r="L983" s="1"/>
      <c r="M983" s="1"/>
      <c r="N983" s="1"/>
      <c r="O983" s="1"/>
      <c r="P983" s="1"/>
      <c r="Q983" s="1"/>
      <c r="R983" s="1"/>
    </row>
    <row r="984" spans="1:18" ht="15.75" customHeight="1">
      <c r="A984" s="1"/>
      <c r="B984" s="1"/>
      <c r="C984" s="21"/>
      <c r="D984" s="1"/>
      <c r="E984" s="21"/>
      <c r="F984" s="135"/>
      <c r="G984" s="135"/>
      <c r="H984" s="20"/>
      <c r="I984" s="1"/>
      <c r="J984" s="1"/>
      <c r="K984" s="1"/>
      <c r="L984" s="1"/>
      <c r="M984" s="1"/>
      <c r="N984" s="1"/>
      <c r="O984" s="1"/>
      <c r="P984" s="1"/>
      <c r="Q984" s="1"/>
      <c r="R984" s="1"/>
    </row>
    <row r="985" spans="1:18" ht="15.75" customHeight="1">
      <c r="A985" s="1"/>
      <c r="B985" s="1"/>
      <c r="C985" s="21"/>
      <c r="D985" s="1"/>
      <c r="E985" s="21"/>
      <c r="F985" s="135"/>
      <c r="G985" s="135"/>
      <c r="H985" s="20"/>
      <c r="I985" s="1"/>
      <c r="J985" s="1"/>
      <c r="K985" s="1"/>
      <c r="L985" s="1"/>
      <c r="M985" s="1"/>
      <c r="N985" s="1"/>
      <c r="O985" s="1"/>
      <c r="P985" s="1"/>
      <c r="Q985" s="1"/>
      <c r="R985" s="1"/>
    </row>
    <row r="986" spans="1:18" ht="15.75" customHeight="1">
      <c r="A986" s="1"/>
      <c r="B986" s="1"/>
      <c r="C986" s="21"/>
      <c r="D986" s="1"/>
      <c r="E986" s="21"/>
      <c r="F986" s="135"/>
      <c r="G986" s="135"/>
      <c r="H986" s="20"/>
      <c r="I986" s="1"/>
      <c r="J986" s="1"/>
      <c r="K986" s="1"/>
      <c r="L986" s="1"/>
      <c r="M986" s="1"/>
      <c r="N986" s="1"/>
      <c r="O986" s="1"/>
      <c r="P986" s="1"/>
      <c r="Q986" s="1"/>
      <c r="R986" s="1"/>
    </row>
    <row r="987" spans="1:18" ht="15.75" customHeight="1">
      <c r="A987" s="1"/>
      <c r="B987" s="1"/>
      <c r="C987" s="21"/>
      <c r="D987" s="1"/>
      <c r="E987" s="21"/>
      <c r="F987" s="135"/>
      <c r="G987" s="135"/>
      <c r="H987" s="20"/>
      <c r="I987" s="1"/>
      <c r="J987" s="1"/>
      <c r="K987" s="1"/>
      <c r="L987" s="1"/>
      <c r="M987" s="1"/>
      <c r="N987" s="1"/>
      <c r="O987" s="1"/>
      <c r="P987" s="1"/>
      <c r="Q987" s="1"/>
      <c r="R987" s="1"/>
    </row>
    <row r="988" spans="1:18" ht="15.75" customHeight="1">
      <c r="A988" s="1"/>
      <c r="B988" s="1"/>
      <c r="C988" s="21"/>
      <c r="D988" s="1"/>
      <c r="E988" s="21"/>
      <c r="F988" s="135"/>
      <c r="G988" s="135"/>
      <c r="H988" s="20"/>
      <c r="I988" s="1"/>
      <c r="J988" s="1"/>
      <c r="K988" s="1"/>
      <c r="L988" s="1"/>
      <c r="M988" s="1"/>
      <c r="N988" s="1"/>
      <c r="O988" s="1"/>
      <c r="P988" s="1"/>
      <c r="Q988" s="1"/>
      <c r="R988" s="1"/>
    </row>
    <row r="989" spans="1:18" ht="15.75" customHeight="1">
      <c r="A989" s="1"/>
      <c r="B989" s="1"/>
      <c r="C989" s="21"/>
      <c r="D989" s="1"/>
      <c r="E989" s="21"/>
      <c r="F989" s="135"/>
      <c r="G989" s="135"/>
      <c r="H989" s="20"/>
      <c r="I989" s="1"/>
      <c r="J989" s="1"/>
      <c r="K989" s="1"/>
      <c r="L989" s="1"/>
      <c r="M989" s="1"/>
      <c r="N989" s="1"/>
      <c r="O989" s="1"/>
      <c r="P989" s="1"/>
      <c r="Q989" s="1"/>
      <c r="R989" s="1"/>
    </row>
    <row r="990" spans="1:18" ht="15.75" customHeight="1">
      <c r="A990" s="1"/>
      <c r="B990" s="1"/>
      <c r="C990" s="21"/>
      <c r="D990" s="1"/>
      <c r="E990" s="21"/>
      <c r="F990" s="135"/>
      <c r="G990" s="135"/>
      <c r="H990" s="20"/>
      <c r="I990" s="1"/>
      <c r="J990" s="1"/>
      <c r="K990" s="1"/>
      <c r="L990" s="1"/>
      <c r="M990" s="1"/>
      <c r="N990" s="1"/>
      <c r="O990" s="1"/>
      <c r="P990" s="1"/>
      <c r="Q990" s="1"/>
      <c r="R990" s="1"/>
    </row>
    <row r="991" spans="1:18" ht="15.75" customHeight="1">
      <c r="A991" s="1"/>
      <c r="B991" s="1"/>
      <c r="C991" s="21"/>
      <c r="D991" s="1"/>
      <c r="E991" s="21"/>
      <c r="F991" s="135"/>
      <c r="G991" s="135"/>
      <c r="H991" s="20"/>
      <c r="I991" s="1"/>
      <c r="J991" s="1"/>
      <c r="K991" s="1"/>
      <c r="L991" s="1"/>
      <c r="M991" s="1"/>
      <c r="N991" s="1"/>
      <c r="O991" s="1"/>
      <c r="P991" s="1"/>
      <c r="Q991" s="1"/>
      <c r="R991" s="1"/>
    </row>
    <row r="992" spans="1:18" ht="15.75" customHeight="1">
      <c r="A992" s="1"/>
      <c r="B992" s="1"/>
      <c r="C992" s="21"/>
      <c r="D992" s="1"/>
      <c r="E992" s="21"/>
      <c r="F992" s="135"/>
      <c r="G992" s="135"/>
      <c r="H992" s="20"/>
      <c r="I992" s="1"/>
      <c r="J992" s="1"/>
      <c r="K992" s="1"/>
      <c r="L992" s="1"/>
      <c r="M992" s="1"/>
      <c r="N992" s="1"/>
      <c r="O992" s="1"/>
      <c r="P992" s="1"/>
      <c r="Q992" s="1"/>
      <c r="R992" s="1"/>
    </row>
    <row r="993" spans="1:18" ht="15.75" customHeight="1">
      <c r="A993" s="1"/>
      <c r="B993" s="1"/>
      <c r="C993" s="21"/>
      <c r="D993" s="1"/>
      <c r="E993" s="21"/>
      <c r="F993" s="135"/>
      <c r="G993" s="135"/>
      <c r="H993" s="20"/>
      <c r="I993" s="1"/>
      <c r="J993" s="1"/>
      <c r="K993" s="1"/>
      <c r="L993" s="1"/>
      <c r="M993" s="1"/>
      <c r="N993" s="1"/>
      <c r="O993" s="1"/>
      <c r="P993" s="1"/>
      <c r="Q993" s="1"/>
      <c r="R993" s="1"/>
    </row>
    <row r="994" spans="1:18" ht="15.75" customHeight="1">
      <c r="A994" s="1"/>
      <c r="B994" s="1"/>
      <c r="C994" s="21"/>
      <c r="D994" s="1"/>
      <c r="E994" s="21"/>
      <c r="F994" s="135"/>
      <c r="G994" s="135"/>
      <c r="H994" s="20"/>
      <c r="I994" s="1"/>
      <c r="J994" s="1"/>
      <c r="K994" s="1"/>
      <c r="L994" s="1"/>
      <c r="M994" s="1"/>
      <c r="N994" s="1"/>
      <c r="O994" s="1"/>
      <c r="P994" s="1"/>
      <c r="Q994" s="1"/>
      <c r="R994" s="1"/>
    </row>
    <row r="995" spans="1:18" ht="15.75" customHeight="1">
      <c r="A995" s="1"/>
      <c r="B995" s="1"/>
      <c r="C995" s="21"/>
      <c r="D995" s="1"/>
      <c r="E995" s="21"/>
      <c r="F995" s="135"/>
      <c r="G995" s="135"/>
      <c r="H995" s="20"/>
      <c r="I995" s="1"/>
      <c r="J995" s="1"/>
      <c r="K995" s="1"/>
      <c r="L995" s="1"/>
      <c r="M995" s="1"/>
      <c r="N995" s="1"/>
      <c r="O995" s="1"/>
      <c r="P995" s="1"/>
      <c r="Q995" s="1"/>
      <c r="R995" s="1"/>
    </row>
    <row r="996" spans="1:18" ht="15.75" customHeight="1">
      <c r="A996" s="1"/>
      <c r="B996" s="1"/>
      <c r="C996" s="21"/>
      <c r="D996" s="1"/>
      <c r="E996" s="21"/>
      <c r="F996" s="135"/>
      <c r="G996" s="135"/>
      <c r="H996" s="20"/>
      <c r="I996" s="1"/>
      <c r="J996" s="1"/>
      <c r="K996" s="1"/>
      <c r="L996" s="1"/>
      <c r="M996" s="1"/>
      <c r="N996" s="1"/>
      <c r="O996" s="1"/>
      <c r="P996" s="1"/>
      <c r="Q996" s="1"/>
      <c r="R996" s="1"/>
    </row>
    <row r="997" spans="1:18" ht="15.75" customHeight="1">
      <c r="A997" s="1"/>
      <c r="B997" s="1"/>
      <c r="C997" s="21"/>
      <c r="D997" s="1"/>
      <c r="E997" s="21"/>
      <c r="F997" s="135"/>
      <c r="G997" s="135"/>
      <c r="H997" s="20"/>
      <c r="I997" s="1"/>
      <c r="J997" s="1"/>
      <c r="K997" s="1"/>
      <c r="L997" s="1"/>
      <c r="M997" s="1"/>
      <c r="N997" s="1"/>
      <c r="O997" s="1"/>
      <c r="P997" s="1"/>
      <c r="Q997" s="1"/>
      <c r="R997" s="1"/>
    </row>
    <row r="998" spans="1:18" ht="15.75" customHeight="1">
      <c r="A998" s="1"/>
      <c r="B998" s="1"/>
      <c r="C998" s="21"/>
      <c r="D998" s="1"/>
      <c r="E998" s="21"/>
      <c r="F998" s="135"/>
      <c r="G998" s="135"/>
      <c r="H998" s="20"/>
      <c r="I998" s="1"/>
      <c r="J998" s="1"/>
      <c r="K998" s="1"/>
      <c r="L998" s="1"/>
      <c r="M998" s="1"/>
      <c r="N998" s="1"/>
      <c r="O998" s="1"/>
      <c r="P998" s="1"/>
      <c r="Q998" s="1"/>
      <c r="R998" s="1"/>
    </row>
    <row r="999" spans="1:18" ht="15.75" customHeight="1">
      <c r="A999" s="1"/>
      <c r="B999" s="1"/>
      <c r="C999" s="21"/>
      <c r="D999" s="1"/>
      <c r="E999" s="21"/>
      <c r="F999" s="135"/>
      <c r="G999" s="135"/>
      <c r="H999" s="20"/>
      <c r="I999" s="1"/>
      <c r="J999" s="1"/>
      <c r="K999" s="1"/>
      <c r="L999" s="1"/>
      <c r="M999" s="1"/>
      <c r="N999" s="1"/>
      <c r="O999" s="1"/>
      <c r="P999" s="1"/>
      <c r="Q999" s="1"/>
      <c r="R999" s="1"/>
    </row>
    <row r="1000" spans="1:18" ht="15.75" customHeight="1">
      <c r="A1000" s="1"/>
      <c r="B1000" s="1"/>
      <c r="C1000" s="21"/>
      <c r="D1000" s="1"/>
      <c r="E1000" s="21"/>
      <c r="F1000" s="135"/>
      <c r="G1000" s="135"/>
      <c r="H1000" s="20"/>
      <c r="I1000" s="1"/>
      <c r="J1000" s="1"/>
      <c r="K1000" s="1"/>
      <c r="L1000" s="1"/>
      <c r="M1000" s="1"/>
      <c r="N1000" s="1"/>
      <c r="O1000" s="1"/>
      <c r="P1000" s="1"/>
      <c r="Q1000" s="1"/>
      <c r="R1000" s="1"/>
    </row>
    <row r="1001" spans="1:18" ht="15.75" customHeight="1">
      <c r="A1001" s="1"/>
      <c r="B1001" s="1"/>
      <c r="C1001" s="21"/>
      <c r="D1001" s="1"/>
      <c r="E1001" s="21"/>
      <c r="F1001" s="135"/>
      <c r="G1001" s="135"/>
      <c r="H1001" s="20"/>
      <c r="I1001" s="1"/>
      <c r="J1001" s="1"/>
      <c r="K1001" s="1"/>
      <c r="L1001" s="1"/>
      <c r="M1001" s="1"/>
      <c r="N1001" s="1"/>
      <c r="O1001" s="1"/>
      <c r="P1001" s="1"/>
      <c r="Q1001" s="1"/>
      <c r="R1001" s="1"/>
    </row>
    <row r="1002" spans="1:18" ht="15.75" customHeight="1">
      <c r="A1002" s="1"/>
      <c r="B1002" s="1"/>
      <c r="C1002" s="21"/>
      <c r="D1002" s="1"/>
      <c r="E1002" s="21"/>
      <c r="F1002" s="135"/>
      <c r="G1002" s="135"/>
      <c r="H1002" s="20"/>
      <c r="I1002" s="1"/>
      <c r="J1002" s="1"/>
      <c r="K1002" s="1"/>
      <c r="L1002" s="1"/>
      <c r="M1002" s="1"/>
      <c r="N1002" s="1"/>
      <c r="O1002" s="1"/>
      <c r="P1002" s="1"/>
      <c r="Q1002" s="1"/>
      <c r="R1002" s="1"/>
    </row>
    <row r="1003" spans="1:18" ht="15.75" customHeight="1">
      <c r="A1003" s="1"/>
      <c r="B1003" s="1"/>
      <c r="C1003" s="21"/>
      <c r="D1003" s="1"/>
      <c r="E1003" s="21"/>
      <c r="F1003" s="135"/>
      <c r="G1003" s="135"/>
      <c r="H1003" s="20"/>
      <c r="I1003" s="1"/>
      <c r="J1003" s="1"/>
      <c r="K1003" s="1"/>
      <c r="L1003" s="1"/>
      <c r="M1003" s="1"/>
      <c r="N1003" s="1"/>
      <c r="O1003" s="1"/>
      <c r="P1003" s="1"/>
      <c r="Q1003" s="1"/>
      <c r="R1003" s="1"/>
    </row>
    <row r="1004" spans="1:18" ht="15.75" customHeight="1">
      <c r="A1004" s="1"/>
      <c r="B1004" s="1"/>
      <c r="C1004" s="21"/>
      <c r="D1004" s="1"/>
      <c r="E1004" s="21"/>
      <c r="F1004" s="135"/>
      <c r="G1004" s="135"/>
      <c r="H1004" s="20"/>
      <c r="I1004" s="1"/>
      <c r="J1004" s="1"/>
      <c r="K1004" s="1"/>
      <c r="L1004" s="1"/>
      <c r="M1004" s="1"/>
      <c r="N1004" s="1"/>
      <c r="O1004" s="1"/>
      <c r="P1004" s="1"/>
      <c r="Q1004" s="1"/>
      <c r="R1004" s="1"/>
    </row>
    <row r="1005" spans="1:18" ht="15.75" customHeight="1">
      <c r="A1005" s="1"/>
      <c r="B1005" s="1"/>
      <c r="C1005" s="21"/>
      <c r="D1005" s="1"/>
      <c r="E1005" s="21"/>
      <c r="F1005" s="135"/>
      <c r="G1005" s="135"/>
      <c r="H1005" s="20"/>
      <c r="I1005" s="1"/>
      <c r="J1005" s="1"/>
      <c r="K1005" s="1"/>
      <c r="L1005" s="1"/>
      <c r="M1005" s="1"/>
      <c r="N1005" s="1"/>
      <c r="O1005" s="1"/>
      <c r="P1005" s="1"/>
      <c r="Q1005" s="1"/>
      <c r="R1005" s="1"/>
    </row>
    <row r="1006" spans="1:18" ht="15.75" customHeight="1">
      <c r="A1006" s="1"/>
      <c r="B1006" s="1"/>
      <c r="C1006" s="21"/>
      <c r="D1006" s="1"/>
      <c r="E1006" s="21"/>
      <c r="F1006" s="135"/>
      <c r="G1006" s="135"/>
      <c r="H1006" s="20"/>
      <c r="I1006" s="1"/>
      <c r="J1006" s="1"/>
      <c r="K1006" s="1"/>
      <c r="L1006" s="1"/>
      <c r="M1006" s="1"/>
      <c r="N1006" s="1"/>
      <c r="O1006" s="1"/>
      <c r="P1006" s="1"/>
      <c r="Q1006" s="1"/>
      <c r="R1006" s="1"/>
    </row>
    <row r="1007" spans="1:18" ht="15.75" customHeight="1">
      <c r="A1007" s="1"/>
      <c r="B1007" s="1"/>
      <c r="C1007" s="21"/>
      <c r="D1007" s="1"/>
      <c r="E1007" s="21"/>
      <c r="F1007" s="135"/>
      <c r="G1007" s="135"/>
      <c r="H1007" s="20"/>
      <c r="I1007" s="1"/>
      <c r="J1007" s="1"/>
      <c r="K1007" s="1"/>
      <c r="L1007" s="1"/>
      <c r="M1007" s="1"/>
      <c r="N1007" s="1"/>
      <c r="O1007" s="1"/>
      <c r="P1007" s="1"/>
      <c r="Q1007" s="1"/>
      <c r="R1007" s="1"/>
    </row>
    <row r="1008" spans="1:18" ht="15.75" customHeight="1">
      <c r="A1008" s="1"/>
      <c r="B1008" s="1"/>
      <c r="C1008" s="21"/>
      <c r="D1008" s="1"/>
      <c r="E1008" s="21"/>
      <c r="F1008" s="135"/>
      <c r="G1008" s="135"/>
      <c r="H1008" s="20"/>
      <c r="I1008" s="1"/>
      <c r="J1008" s="1"/>
      <c r="K1008" s="1"/>
      <c r="L1008" s="1"/>
      <c r="M1008" s="1"/>
      <c r="N1008" s="1"/>
      <c r="O1008" s="1"/>
      <c r="P1008" s="1"/>
      <c r="Q1008" s="1"/>
      <c r="R1008" s="1"/>
    </row>
    <row r="1009" spans="1:18" ht="15.75" customHeight="1">
      <c r="A1009" s="1"/>
      <c r="B1009" s="1"/>
      <c r="C1009" s="21"/>
      <c r="D1009" s="1"/>
      <c r="E1009" s="21"/>
      <c r="F1009" s="135"/>
      <c r="G1009" s="135"/>
      <c r="H1009" s="20"/>
      <c r="I1009" s="1"/>
      <c r="J1009" s="1"/>
      <c r="K1009" s="1"/>
      <c r="L1009" s="1"/>
      <c r="M1009" s="1"/>
      <c r="N1009" s="1"/>
      <c r="O1009" s="1"/>
      <c r="P1009" s="1"/>
      <c r="Q1009" s="1"/>
      <c r="R1009" s="1"/>
    </row>
    <row r="1010" spans="1:18" ht="15.75" customHeight="1">
      <c r="A1010" s="1"/>
      <c r="B1010" s="1"/>
      <c r="C1010" s="21"/>
      <c r="D1010" s="1"/>
      <c r="E1010" s="21"/>
      <c r="F1010" s="135"/>
      <c r="G1010" s="135"/>
      <c r="H1010" s="20"/>
      <c r="I1010" s="1"/>
      <c r="J1010" s="1"/>
      <c r="K1010" s="1"/>
      <c r="L1010" s="1"/>
      <c r="M1010" s="1"/>
      <c r="N1010" s="1"/>
      <c r="O1010" s="1"/>
      <c r="P1010" s="1"/>
      <c r="Q1010" s="1"/>
      <c r="R1010" s="1"/>
    </row>
    <row r="1011" spans="1:18" ht="15.75" customHeight="1">
      <c r="A1011" s="1"/>
      <c r="B1011" s="1"/>
      <c r="C1011" s="21"/>
      <c r="D1011" s="1"/>
      <c r="E1011" s="21"/>
      <c r="F1011" s="135"/>
      <c r="G1011" s="135"/>
      <c r="H1011" s="20"/>
      <c r="I1011" s="1"/>
      <c r="J1011" s="1"/>
      <c r="K1011" s="1"/>
      <c r="L1011" s="1"/>
      <c r="M1011" s="1"/>
      <c r="N1011" s="1"/>
      <c r="O1011" s="1"/>
      <c r="P1011" s="1"/>
      <c r="Q1011" s="1"/>
      <c r="R1011" s="1"/>
    </row>
    <row r="1012" spans="1:18" ht="15.75" customHeight="1">
      <c r="A1012" s="1"/>
      <c r="B1012" s="1"/>
      <c r="C1012" s="21"/>
      <c r="D1012" s="1"/>
      <c r="E1012" s="21"/>
      <c r="F1012" s="135"/>
      <c r="G1012" s="135"/>
      <c r="H1012" s="20"/>
      <c r="I1012" s="1"/>
      <c r="J1012" s="1"/>
      <c r="K1012" s="1"/>
      <c r="L1012" s="1"/>
      <c r="M1012" s="1"/>
      <c r="N1012" s="1"/>
      <c r="O1012" s="1"/>
      <c r="P1012" s="1"/>
      <c r="Q1012" s="1"/>
      <c r="R1012" s="1"/>
    </row>
    <row r="1013" spans="1:18" ht="15.75" customHeight="1">
      <c r="A1013" s="1"/>
      <c r="B1013" s="1"/>
      <c r="C1013" s="21"/>
      <c r="D1013" s="1"/>
      <c r="E1013" s="21"/>
      <c r="F1013" s="135"/>
      <c r="G1013" s="135"/>
      <c r="H1013" s="20"/>
      <c r="I1013" s="1"/>
      <c r="J1013" s="1"/>
      <c r="K1013" s="1"/>
      <c r="L1013" s="1"/>
      <c r="M1013" s="1"/>
      <c r="N1013" s="1"/>
      <c r="O1013" s="1"/>
      <c r="P1013" s="1"/>
      <c r="Q1013" s="1"/>
      <c r="R1013" s="1"/>
    </row>
    <row r="1014" spans="1:18" ht="15.75" customHeight="1">
      <c r="A1014" s="1"/>
      <c r="B1014" s="1"/>
      <c r="C1014" s="21"/>
      <c r="D1014" s="1"/>
      <c r="E1014" s="21"/>
      <c r="F1014" s="135"/>
      <c r="G1014" s="135"/>
      <c r="H1014" s="20"/>
      <c r="I1014" s="1"/>
      <c r="J1014" s="1"/>
      <c r="K1014" s="1"/>
      <c r="L1014" s="1"/>
      <c r="M1014" s="1"/>
      <c r="N1014" s="1"/>
      <c r="O1014" s="1"/>
      <c r="P1014" s="1"/>
      <c r="Q1014" s="1"/>
      <c r="R1014" s="1"/>
    </row>
    <row r="1015" spans="1:18" ht="15.75" customHeight="1">
      <c r="A1015" s="1"/>
      <c r="B1015" s="1"/>
      <c r="C1015" s="21"/>
      <c r="D1015" s="1"/>
      <c r="E1015" s="21"/>
      <c r="F1015" s="135"/>
      <c r="G1015" s="135"/>
      <c r="H1015" s="20"/>
      <c r="I1015" s="1"/>
      <c r="J1015" s="1"/>
      <c r="K1015" s="1"/>
      <c r="L1015" s="1"/>
      <c r="M1015" s="1"/>
      <c r="N1015" s="1"/>
      <c r="O1015" s="1"/>
      <c r="P1015" s="1"/>
      <c r="Q1015" s="1"/>
      <c r="R1015" s="1"/>
    </row>
    <row r="1016" spans="1:18" ht="15.75" customHeight="1">
      <c r="A1016" s="1"/>
      <c r="B1016" s="1"/>
      <c r="C1016" s="21"/>
      <c r="D1016" s="1"/>
      <c r="E1016" s="21"/>
      <c r="F1016" s="135"/>
      <c r="G1016" s="135"/>
      <c r="H1016" s="20"/>
      <c r="I1016" s="1"/>
      <c r="J1016" s="1"/>
      <c r="K1016" s="1"/>
      <c r="L1016" s="1"/>
      <c r="M1016" s="1"/>
      <c r="N1016" s="1"/>
      <c r="O1016" s="1"/>
      <c r="P1016" s="1"/>
      <c r="Q1016" s="1"/>
      <c r="R1016" s="1"/>
    </row>
    <row r="1017" spans="1:18" ht="15.75" customHeight="1">
      <c r="A1017" s="1"/>
      <c r="B1017" s="1"/>
      <c r="C1017" s="21"/>
      <c r="D1017" s="1"/>
      <c r="E1017" s="21"/>
      <c r="F1017" s="135"/>
      <c r="G1017" s="135"/>
      <c r="H1017" s="20"/>
      <c r="I1017" s="1"/>
      <c r="J1017" s="1"/>
      <c r="K1017" s="1"/>
      <c r="L1017" s="1"/>
      <c r="M1017" s="1"/>
      <c r="N1017" s="1"/>
      <c r="O1017" s="1"/>
      <c r="P1017" s="1"/>
      <c r="Q1017" s="1"/>
      <c r="R1017" s="1"/>
    </row>
    <row r="1018" spans="1:18" ht="15.75" customHeight="1">
      <c r="A1018" s="1"/>
      <c r="B1018" s="1"/>
      <c r="C1018" s="21"/>
      <c r="D1018" s="1"/>
      <c r="E1018" s="21"/>
      <c r="F1018" s="135"/>
      <c r="G1018" s="135"/>
      <c r="H1018" s="20"/>
      <c r="I1018" s="1"/>
      <c r="J1018" s="1"/>
      <c r="K1018" s="1"/>
      <c r="L1018" s="1"/>
      <c r="M1018" s="1"/>
      <c r="N1018" s="1"/>
      <c r="O1018" s="1"/>
      <c r="P1018" s="1"/>
      <c r="Q1018" s="1"/>
      <c r="R1018" s="1"/>
    </row>
    <row r="1019" spans="1:18" ht="15.75" customHeight="1">
      <c r="A1019" s="1"/>
      <c r="B1019" s="1"/>
      <c r="C1019" s="21"/>
      <c r="D1019" s="1"/>
      <c r="E1019" s="21"/>
      <c r="F1019" s="135"/>
      <c r="G1019" s="135"/>
      <c r="H1019" s="20"/>
      <c r="I1019" s="1"/>
      <c r="J1019" s="1"/>
      <c r="K1019" s="1"/>
      <c r="L1019" s="1"/>
      <c r="M1019" s="1"/>
      <c r="N1019" s="1"/>
      <c r="O1019" s="1"/>
      <c r="P1019" s="1"/>
      <c r="Q1019" s="1"/>
      <c r="R1019" s="1"/>
    </row>
    <row r="1020" spans="1:18" ht="15.75" customHeight="1">
      <c r="A1020" s="1"/>
      <c r="B1020" s="1"/>
      <c r="C1020" s="21"/>
      <c r="D1020" s="1"/>
      <c r="E1020" s="21"/>
      <c r="F1020" s="135"/>
      <c r="G1020" s="135"/>
      <c r="H1020" s="20"/>
      <c r="I1020" s="1"/>
      <c r="J1020" s="1"/>
      <c r="K1020" s="1"/>
      <c r="L1020" s="1"/>
      <c r="M1020" s="1"/>
      <c r="N1020" s="1"/>
      <c r="O1020" s="1"/>
      <c r="P1020" s="1"/>
      <c r="Q1020" s="1"/>
      <c r="R1020" s="1"/>
    </row>
    <row r="1021" spans="1:18" ht="15.75" customHeight="1">
      <c r="A1021" s="1"/>
      <c r="B1021" s="1"/>
      <c r="C1021" s="21"/>
      <c r="D1021" s="1"/>
      <c r="E1021" s="21"/>
      <c r="F1021" s="135"/>
      <c r="G1021" s="135"/>
      <c r="H1021" s="20"/>
      <c r="I1021" s="1"/>
      <c r="J1021" s="1"/>
      <c r="K1021" s="1"/>
      <c r="L1021" s="1"/>
      <c r="M1021" s="1"/>
      <c r="N1021" s="1"/>
      <c r="O1021" s="1"/>
      <c r="P1021" s="1"/>
      <c r="Q1021" s="1"/>
      <c r="R1021" s="1"/>
    </row>
    <row r="1022" spans="1:18" ht="15.75" customHeight="1">
      <c r="A1022" s="1"/>
      <c r="B1022" s="1"/>
      <c r="C1022" s="21"/>
      <c r="D1022" s="1"/>
      <c r="E1022" s="21"/>
      <c r="F1022" s="135"/>
      <c r="G1022" s="135"/>
      <c r="H1022" s="20"/>
      <c r="I1022" s="1"/>
      <c r="J1022" s="1"/>
      <c r="K1022" s="1"/>
      <c r="L1022" s="1"/>
      <c r="M1022" s="1"/>
      <c r="N1022" s="1"/>
      <c r="O1022" s="1"/>
      <c r="P1022" s="1"/>
      <c r="Q1022" s="1"/>
      <c r="R1022" s="1"/>
    </row>
    <row r="1023" spans="1:18" ht="15.75" customHeight="1">
      <c r="A1023" s="1"/>
      <c r="B1023" s="1"/>
      <c r="C1023" s="21"/>
      <c r="D1023" s="1"/>
      <c r="E1023" s="21"/>
      <c r="F1023" s="135"/>
      <c r="G1023" s="135"/>
      <c r="H1023" s="20"/>
      <c r="I1023" s="1"/>
      <c r="J1023" s="1"/>
      <c r="K1023" s="1"/>
      <c r="L1023" s="1"/>
      <c r="M1023" s="1"/>
      <c r="N1023" s="1"/>
      <c r="O1023" s="1"/>
      <c r="P1023" s="1"/>
      <c r="Q1023" s="1"/>
      <c r="R1023" s="1"/>
    </row>
    <row r="1024" spans="1:18" ht="15.75" customHeight="1">
      <c r="A1024" s="1"/>
      <c r="B1024" s="1"/>
      <c r="C1024" s="21"/>
      <c r="D1024" s="1"/>
      <c r="E1024" s="21"/>
      <c r="F1024" s="135"/>
      <c r="G1024" s="135"/>
      <c r="H1024" s="20"/>
      <c r="I1024" s="1"/>
      <c r="J1024" s="1"/>
      <c r="K1024" s="1"/>
      <c r="L1024" s="1"/>
      <c r="M1024" s="1"/>
      <c r="N1024" s="1"/>
      <c r="O1024" s="1"/>
      <c r="P1024" s="1"/>
      <c r="Q1024" s="1"/>
      <c r="R1024" s="1"/>
    </row>
    <row r="1025" spans="1:18" ht="15.75" customHeight="1">
      <c r="A1025" s="1"/>
      <c r="B1025" s="1"/>
      <c r="C1025" s="21"/>
      <c r="D1025" s="1"/>
      <c r="E1025" s="21"/>
      <c r="F1025" s="135"/>
      <c r="G1025" s="135"/>
      <c r="H1025" s="20"/>
      <c r="I1025" s="1"/>
      <c r="J1025" s="1"/>
      <c r="K1025" s="1"/>
      <c r="L1025" s="1"/>
      <c r="M1025" s="1"/>
      <c r="N1025" s="1"/>
      <c r="O1025" s="1"/>
      <c r="P1025" s="1"/>
      <c r="Q1025" s="1"/>
      <c r="R1025" s="1"/>
    </row>
    <row r="1026" spans="1:18" ht="15.75" customHeight="1">
      <c r="A1026" s="1"/>
      <c r="B1026" s="1"/>
      <c r="C1026" s="21"/>
      <c r="D1026" s="1"/>
      <c r="E1026" s="21"/>
      <c r="F1026" s="135"/>
      <c r="G1026" s="135"/>
      <c r="H1026" s="20"/>
      <c r="I1026" s="1"/>
      <c r="J1026" s="1"/>
      <c r="K1026" s="1"/>
      <c r="L1026" s="1"/>
      <c r="M1026" s="1"/>
      <c r="N1026" s="1"/>
      <c r="O1026" s="1"/>
      <c r="P1026" s="1"/>
      <c r="Q1026" s="1"/>
      <c r="R1026" s="1"/>
    </row>
    <row r="1027" spans="1:18" ht="15.75" customHeight="1">
      <c r="A1027" s="1"/>
      <c r="B1027" s="1"/>
      <c r="C1027" s="21"/>
      <c r="D1027" s="1"/>
      <c r="E1027" s="21"/>
      <c r="F1027" s="135"/>
      <c r="G1027" s="135"/>
      <c r="H1027" s="20"/>
      <c r="I1027" s="1"/>
      <c r="J1027" s="1"/>
      <c r="K1027" s="1"/>
      <c r="L1027" s="1"/>
      <c r="M1027" s="1"/>
      <c r="N1027" s="1"/>
      <c r="O1027" s="1"/>
      <c r="P1027" s="1"/>
      <c r="Q1027" s="1"/>
      <c r="R1027" s="1"/>
    </row>
    <row r="1028" spans="1:18" ht="15.75" customHeight="1">
      <c r="A1028" s="1"/>
      <c r="B1028" s="1"/>
      <c r="C1028" s="21"/>
      <c r="D1028" s="1"/>
      <c r="E1028" s="21"/>
      <c r="F1028" s="135"/>
      <c r="G1028" s="135"/>
      <c r="H1028" s="20"/>
      <c r="I1028" s="1"/>
      <c r="J1028" s="1"/>
      <c r="K1028" s="1"/>
      <c r="L1028" s="1"/>
      <c r="M1028" s="1"/>
      <c r="N1028" s="1"/>
      <c r="O1028" s="1"/>
      <c r="P1028" s="1"/>
      <c r="Q1028" s="1"/>
      <c r="R1028" s="1"/>
    </row>
    <row r="1029" spans="1:18" ht="15.75" customHeight="1">
      <c r="A1029" s="1"/>
      <c r="B1029" s="1"/>
      <c r="C1029" s="21"/>
      <c r="D1029" s="1"/>
      <c r="E1029" s="21"/>
      <c r="F1029" s="135"/>
      <c r="G1029" s="135"/>
      <c r="H1029" s="20"/>
      <c r="I1029" s="1"/>
      <c r="J1029" s="1"/>
      <c r="K1029" s="1"/>
      <c r="L1029" s="1"/>
      <c r="M1029" s="1"/>
      <c r="N1029" s="1"/>
      <c r="O1029" s="1"/>
      <c r="P1029" s="1"/>
      <c r="Q1029" s="1"/>
      <c r="R1029" s="1"/>
    </row>
    <row r="1030" spans="1:18" ht="15.75" customHeight="1">
      <c r="A1030" s="1"/>
      <c r="B1030" s="1"/>
      <c r="C1030" s="21"/>
      <c r="D1030" s="1"/>
      <c r="E1030" s="21"/>
      <c r="F1030" s="135"/>
      <c r="G1030" s="135"/>
      <c r="H1030" s="20"/>
      <c r="I1030" s="1"/>
      <c r="J1030" s="1"/>
      <c r="K1030" s="1"/>
      <c r="L1030" s="1"/>
      <c r="M1030" s="1"/>
      <c r="N1030" s="1"/>
      <c r="O1030" s="1"/>
      <c r="P1030" s="1"/>
      <c r="Q1030" s="1"/>
      <c r="R1030" s="1"/>
    </row>
    <row r="1031" spans="1:18" ht="15.75" customHeight="1">
      <c r="A1031" s="1"/>
      <c r="B1031" s="1"/>
      <c r="C1031" s="21"/>
      <c r="D1031" s="1"/>
      <c r="E1031" s="21"/>
      <c r="F1031" s="135"/>
      <c r="G1031" s="135"/>
      <c r="H1031" s="20"/>
      <c r="I1031" s="1"/>
      <c r="J1031" s="1"/>
      <c r="K1031" s="1"/>
      <c r="L1031" s="1"/>
      <c r="M1031" s="1"/>
      <c r="N1031" s="1"/>
      <c r="O1031" s="1"/>
      <c r="P1031" s="1"/>
      <c r="Q1031" s="1"/>
      <c r="R1031" s="1"/>
    </row>
    <row r="1032" spans="1:18" ht="15.75" customHeight="1">
      <c r="A1032" s="1"/>
      <c r="B1032" s="1"/>
      <c r="C1032" s="21"/>
      <c r="D1032" s="1"/>
      <c r="E1032" s="21"/>
      <c r="F1032" s="135"/>
      <c r="G1032" s="135"/>
      <c r="H1032" s="20"/>
      <c r="I1032" s="1"/>
      <c r="J1032" s="1"/>
      <c r="K1032" s="1"/>
      <c r="L1032" s="1"/>
      <c r="M1032" s="1"/>
      <c r="N1032" s="1"/>
      <c r="O1032" s="1"/>
      <c r="P1032" s="1"/>
      <c r="Q1032" s="1"/>
      <c r="R1032" s="1"/>
    </row>
    <row r="1033" spans="1:18" ht="15.75" customHeight="1">
      <c r="A1033" s="1"/>
      <c r="B1033" s="1"/>
      <c r="C1033" s="21"/>
      <c r="D1033" s="1"/>
      <c r="E1033" s="21"/>
      <c r="F1033" s="135"/>
      <c r="G1033" s="135"/>
      <c r="H1033" s="20"/>
      <c r="I1033" s="1"/>
      <c r="J1033" s="1"/>
      <c r="K1033" s="1"/>
      <c r="L1033" s="1"/>
      <c r="M1033" s="1"/>
      <c r="N1033" s="1"/>
      <c r="O1033" s="1"/>
      <c r="P1033" s="1"/>
      <c r="Q1033" s="1"/>
      <c r="R1033" s="1"/>
    </row>
    <row r="1034" spans="1:18" ht="15.75" customHeight="1">
      <c r="A1034" s="1"/>
      <c r="B1034" s="1"/>
      <c r="C1034" s="21"/>
      <c r="D1034" s="1"/>
      <c r="E1034" s="21"/>
      <c r="F1034" s="135"/>
      <c r="G1034" s="135"/>
      <c r="H1034" s="20"/>
      <c r="I1034" s="1"/>
      <c r="J1034" s="1"/>
      <c r="K1034" s="1"/>
      <c r="L1034" s="1"/>
      <c r="M1034" s="1"/>
      <c r="N1034" s="1"/>
      <c r="O1034" s="1"/>
      <c r="P1034" s="1"/>
      <c r="Q1034" s="1"/>
      <c r="R1034" s="1"/>
    </row>
    <row r="1035" spans="1:18" ht="15.75" customHeight="1">
      <c r="A1035" s="1"/>
      <c r="B1035" s="1"/>
      <c r="C1035" s="21"/>
      <c r="D1035" s="1"/>
      <c r="E1035" s="21"/>
      <c r="F1035" s="135"/>
      <c r="G1035" s="135"/>
      <c r="H1035" s="20"/>
      <c r="I1035" s="1"/>
      <c r="J1035" s="1"/>
      <c r="K1035" s="1"/>
      <c r="L1035" s="1"/>
      <c r="M1035" s="1"/>
      <c r="N1035" s="1"/>
      <c r="O1035" s="1"/>
      <c r="P1035" s="1"/>
      <c r="Q1035" s="1"/>
      <c r="R1035" s="1"/>
    </row>
    <row r="1036" spans="1:18" ht="15.75" customHeight="1">
      <c r="A1036" s="1"/>
      <c r="B1036" s="1"/>
      <c r="C1036" s="21"/>
      <c r="D1036" s="1"/>
      <c r="E1036" s="21"/>
      <c r="F1036" s="135"/>
      <c r="G1036" s="135"/>
      <c r="H1036" s="20"/>
      <c r="I1036" s="1"/>
      <c r="J1036" s="1"/>
      <c r="K1036" s="1"/>
      <c r="L1036" s="1"/>
      <c r="M1036" s="1"/>
      <c r="N1036" s="1"/>
      <c r="O1036" s="1"/>
      <c r="P1036" s="1"/>
      <c r="Q1036" s="1"/>
      <c r="R1036" s="1"/>
    </row>
    <row r="1037" spans="1:18" ht="15.75" customHeight="1">
      <c r="A1037" s="1"/>
      <c r="B1037" s="1"/>
      <c r="C1037" s="21"/>
      <c r="D1037" s="1"/>
      <c r="E1037" s="21"/>
      <c r="F1037" s="135"/>
      <c r="G1037" s="135"/>
      <c r="H1037" s="20"/>
      <c r="I1037" s="1"/>
      <c r="J1037" s="1"/>
      <c r="K1037" s="1"/>
      <c r="L1037" s="1"/>
      <c r="M1037" s="1"/>
      <c r="N1037" s="1"/>
      <c r="O1037" s="1"/>
      <c r="P1037" s="1"/>
      <c r="Q1037" s="1"/>
      <c r="R1037" s="1"/>
    </row>
    <row r="1038" spans="1:18" ht="15.75" customHeight="1">
      <c r="A1038" s="1"/>
      <c r="B1038" s="1"/>
      <c r="C1038" s="21"/>
      <c r="D1038" s="1"/>
      <c r="E1038" s="21"/>
      <c r="F1038" s="135"/>
      <c r="G1038" s="135"/>
      <c r="H1038" s="20"/>
      <c r="I1038" s="1"/>
      <c r="J1038" s="1"/>
      <c r="K1038" s="1"/>
      <c r="L1038" s="1"/>
      <c r="M1038" s="1"/>
      <c r="N1038" s="1"/>
      <c r="O1038" s="1"/>
      <c r="P1038" s="1"/>
      <c r="Q1038" s="1"/>
      <c r="R1038" s="1"/>
    </row>
    <row r="1039" spans="1:18" ht="15.75" customHeight="1">
      <c r="A1039" s="1"/>
      <c r="B1039" s="1"/>
      <c r="C1039" s="21"/>
      <c r="D1039" s="1"/>
      <c r="E1039" s="21"/>
      <c r="F1039" s="135"/>
      <c r="G1039" s="135"/>
      <c r="H1039" s="20"/>
      <c r="I1039" s="1"/>
      <c r="J1039" s="1"/>
      <c r="K1039" s="1"/>
      <c r="L1039" s="1"/>
      <c r="M1039" s="1"/>
      <c r="N1039" s="1"/>
      <c r="O1039" s="1"/>
      <c r="P1039" s="1"/>
      <c r="Q1039" s="1"/>
      <c r="R1039" s="1"/>
    </row>
    <row r="1040" spans="1:18" ht="15.75" customHeight="1">
      <c r="A1040" s="1"/>
      <c r="B1040" s="1"/>
      <c r="C1040" s="21"/>
      <c r="D1040" s="1"/>
      <c r="E1040" s="21"/>
      <c r="F1040" s="135"/>
      <c r="G1040" s="135"/>
      <c r="H1040" s="20"/>
      <c r="I1040" s="1"/>
      <c r="J1040" s="1"/>
      <c r="K1040" s="1"/>
      <c r="L1040" s="1"/>
      <c r="M1040" s="1"/>
      <c r="N1040" s="1"/>
      <c r="O1040" s="1"/>
      <c r="P1040" s="1"/>
      <c r="Q1040" s="1"/>
      <c r="R1040" s="1"/>
    </row>
    <row r="1041" spans="1:18" ht="15.75" customHeight="1">
      <c r="A1041" s="1"/>
      <c r="B1041" s="1"/>
      <c r="C1041" s="21"/>
      <c r="D1041" s="1"/>
      <c r="E1041" s="21"/>
      <c r="F1041" s="135"/>
      <c r="G1041" s="135"/>
      <c r="H1041" s="20"/>
      <c r="I1041" s="1"/>
      <c r="J1041" s="1"/>
      <c r="K1041" s="1"/>
      <c r="L1041" s="1"/>
      <c r="M1041" s="1"/>
      <c r="N1041" s="1"/>
      <c r="O1041" s="1"/>
      <c r="P1041" s="1"/>
      <c r="Q1041" s="1"/>
      <c r="R1041" s="1"/>
    </row>
    <row r="1042" spans="1:18" ht="15.75" customHeight="1">
      <c r="A1042" s="1"/>
      <c r="B1042" s="1"/>
      <c r="C1042" s="21"/>
      <c r="D1042" s="1"/>
      <c r="E1042" s="21"/>
      <c r="F1042" s="135"/>
      <c r="G1042" s="135"/>
      <c r="H1042" s="20"/>
      <c r="I1042" s="1"/>
      <c r="J1042" s="1"/>
      <c r="K1042" s="1"/>
      <c r="L1042" s="1"/>
      <c r="M1042" s="1"/>
      <c r="N1042" s="1"/>
      <c r="O1042" s="1"/>
      <c r="P1042" s="1"/>
      <c r="Q1042" s="1"/>
      <c r="R1042" s="1"/>
    </row>
    <row r="1043" spans="1:18" ht="15.75" customHeight="1">
      <c r="A1043" s="1"/>
      <c r="B1043" s="1"/>
      <c r="C1043" s="21"/>
      <c r="D1043" s="1"/>
      <c r="E1043" s="21"/>
      <c r="F1043" s="135"/>
      <c r="G1043" s="135"/>
      <c r="H1043" s="20"/>
      <c r="I1043" s="1"/>
      <c r="J1043" s="1"/>
      <c r="K1043" s="1"/>
      <c r="L1043" s="1"/>
      <c r="M1043" s="1"/>
      <c r="N1043" s="1"/>
      <c r="O1043" s="1"/>
      <c r="P1043" s="1"/>
      <c r="Q1043" s="1"/>
      <c r="R1043" s="1"/>
    </row>
    <row r="1044" spans="1:18" ht="15.75" customHeight="1">
      <c r="A1044" s="1"/>
      <c r="B1044" s="1"/>
      <c r="C1044" s="21"/>
      <c r="D1044" s="1"/>
      <c r="E1044" s="21"/>
      <c r="F1044" s="135"/>
      <c r="G1044" s="135"/>
      <c r="H1044" s="20"/>
      <c r="I1044" s="1"/>
      <c r="J1044" s="1"/>
      <c r="K1044" s="1"/>
      <c r="L1044" s="1"/>
      <c r="M1044" s="1"/>
      <c r="N1044" s="1"/>
      <c r="O1044" s="1"/>
      <c r="P1044" s="1"/>
      <c r="Q1044" s="1"/>
      <c r="R1044" s="1"/>
    </row>
    <row r="1045" spans="1:18" ht="15.75" customHeight="1">
      <c r="A1045" s="1"/>
      <c r="B1045" s="1"/>
      <c r="C1045" s="21"/>
      <c r="D1045" s="1"/>
      <c r="E1045" s="21"/>
      <c r="F1045" s="135"/>
      <c r="G1045" s="135"/>
      <c r="H1045" s="20"/>
      <c r="I1045" s="1"/>
      <c r="J1045" s="1"/>
      <c r="K1045" s="1"/>
      <c r="L1045" s="1"/>
      <c r="M1045" s="1"/>
      <c r="N1045" s="1"/>
      <c r="O1045" s="1"/>
      <c r="P1045" s="1"/>
      <c r="Q1045" s="1"/>
      <c r="R1045" s="1"/>
    </row>
    <row r="1046" spans="1:18" ht="15.75" customHeight="1">
      <c r="A1046" s="1"/>
      <c r="B1046" s="1"/>
      <c r="C1046" s="21"/>
      <c r="D1046" s="1"/>
      <c r="E1046" s="21"/>
      <c r="F1046" s="135"/>
      <c r="G1046" s="135"/>
      <c r="H1046" s="20"/>
      <c r="I1046" s="1"/>
      <c r="J1046" s="1"/>
      <c r="K1046" s="1"/>
      <c r="L1046" s="1"/>
      <c r="M1046" s="1"/>
      <c r="N1046" s="1"/>
      <c r="O1046" s="1"/>
      <c r="P1046" s="1"/>
      <c r="Q1046" s="1"/>
      <c r="R1046" s="1"/>
    </row>
    <row r="1047" spans="1:18" ht="15.75" customHeight="1">
      <c r="A1047" s="1"/>
      <c r="B1047" s="1"/>
      <c r="C1047" s="21"/>
      <c r="D1047" s="1"/>
      <c r="E1047" s="21"/>
      <c r="F1047" s="135"/>
      <c r="G1047" s="135"/>
      <c r="H1047" s="20"/>
      <c r="I1047" s="1"/>
      <c r="J1047" s="1"/>
      <c r="K1047" s="1"/>
      <c r="L1047" s="1"/>
      <c r="M1047" s="1"/>
      <c r="N1047" s="1"/>
      <c r="O1047" s="1"/>
      <c r="P1047" s="1"/>
      <c r="Q1047" s="1"/>
      <c r="R1047" s="1"/>
    </row>
    <row r="1048" spans="1:18" ht="15.75" customHeight="1">
      <c r="A1048" s="1"/>
      <c r="B1048" s="1"/>
      <c r="C1048" s="21"/>
      <c r="D1048" s="1"/>
      <c r="E1048" s="21"/>
      <c r="F1048" s="135"/>
      <c r="G1048" s="135"/>
      <c r="H1048" s="20"/>
      <c r="I1048" s="1"/>
      <c r="J1048" s="1"/>
      <c r="K1048" s="1"/>
      <c r="L1048" s="1"/>
      <c r="M1048" s="1"/>
      <c r="N1048" s="1"/>
      <c r="O1048" s="1"/>
      <c r="P1048" s="1"/>
      <c r="Q1048" s="1"/>
      <c r="R1048" s="1"/>
    </row>
    <row r="1049" spans="1:18" ht="15.75" customHeight="1">
      <c r="A1049" s="1"/>
      <c r="B1049" s="1"/>
      <c r="C1049" s="21"/>
      <c r="D1049" s="1"/>
      <c r="E1049" s="21"/>
      <c r="F1049" s="135"/>
      <c r="G1049" s="135"/>
      <c r="H1049" s="20"/>
      <c r="I1049" s="1"/>
      <c r="J1049" s="1"/>
      <c r="K1049" s="1"/>
      <c r="L1049" s="1"/>
      <c r="M1049" s="1"/>
      <c r="N1049" s="1"/>
      <c r="O1049" s="1"/>
      <c r="P1049" s="1"/>
      <c r="Q1049" s="1"/>
      <c r="R1049" s="1"/>
    </row>
    <row r="1050" spans="1:18" ht="15.75" customHeight="1">
      <c r="A1050" s="1"/>
      <c r="B1050" s="1"/>
      <c r="C1050" s="21"/>
      <c r="D1050" s="1"/>
      <c r="E1050" s="21"/>
      <c r="F1050" s="135"/>
      <c r="G1050" s="135"/>
      <c r="H1050" s="20"/>
      <c r="I1050" s="1"/>
      <c r="J1050" s="1"/>
      <c r="K1050" s="1"/>
      <c r="L1050" s="1"/>
      <c r="M1050" s="1"/>
      <c r="N1050" s="1"/>
      <c r="O1050" s="1"/>
      <c r="P1050" s="1"/>
      <c r="Q1050" s="1"/>
      <c r="R1050" s="1"/>
    </row>
    <row r="1051" spans="1:18" ht="15.75" customHeight="1">
      <c r="A1051" s="1"/>
      <c r="B1051" s="1"/>
      <c r="C1051" s="21"/>
      <c r="D1051" s="1"/>
      <c r="E1051" s="21"/>
      <c r="F1051" s="135"/>
      <c r="G1051" s="135"/>
      <c r="H1051" s="20"/>
      <c r="I1051" s="1"/>
      <c r="J1051" s="1"/>
      <c r="K1051" s="1"/>
      <c r="L1051" s="1"/>
      <c r="M1051" s="1"/>
      <c r="N1051" s="1"/>
      <c r="O1051" s="1"/>
      <c r="P1051" s="1"/>
      <c r="Q1051" s="1"/>
      <c r="R1051" s="1"/>
    </row>
    <row r="1052" spans="1:18" ht="15.75" customHeight="1">
      <c r="A1052" s="1"/>
      <c r="B1052" s="1"/>
      <c r="C1052" s="21"/>
      <c r="D1052" s="1"/>
      <c r="E1052" s="21"/>
      <c r="F1052" s="135"/>
      <c r="G1052" s="135"/>
      <c r="H1052" s="20"/>
      <c r="I1052" s="1"/>
      <c r="J1052" s="1"/>
      <c r="K1052" s="1"/>
      <c r="L1052" s="1"/>
      <c r="M1052" s="1"/>
      <c r="N1052" s="1"/>
      <c r="O1052" s="1"/>
      <c r="P1052" s="1"/>
      <c r="Q1052" s="1"/>
      <c r="R1052" s="1"/>
    </row>
    <row r="1053" spans="1:18" ht="15.75" customHeight="1">
      <c r="A1053" s="1"/>
      <c r="B1053" s="1"/>
      <c r="C1053" s="21"/>
      <c r="D1053" s="1"/>
      <c r="E1053" s="21"/>
      <c r="F1053" s="135"/>
      <c r="G1053" s="135"/>
      <c r="H1053" s="20"/>
      <c r="I1053" s="1"/>
      <c r="J1053" s="1"/>
      <c r="K1053" s="1"/>
      <c r="L1053" s="1"/>
      <c r="M1053" s="1"/>
      <c r="N1053" s="1"/>
      <c r="O1053" s="1"/>
      <c r="P1053" s="1"/>
      <c r="Q1053" s="1"/>
      <c r="R1053" s="1"/>
    </row>
    <row r="1054" spans="1:18" ht="15.75" customHeight="1">
      <c r="A1054" s="1"/>
      <c r="B1054" s="1"/>
      <c r="C1054" s="21"/>
      <c r="D1054" s="1"/>
      <c r="E1054" s="21"/>
      <c r="F1054" s="135"/>
      <c r="G1054" s="135"/>
      <c r="H1054" s="20"/>
      <c r="I1054" s="1"/>
      <c r="J1054" s="1"/>
      <c r="K1054" s="1"/>
      <c r="L1054" s="1"/>
      <c r="M1054" s="1"/>
      <c r="N1054" s="1"/>
      <c r="O1054" s="1"/>
      <c r="P1054" s="1"/>
      <c r="Q1054" s="1"/>
      <c r="R1054" s="1"/>
    </row>
    <row r="1055" spans="1:18" ht="15.75" customHeight="1">
      <c r="A1055" s="1"/>
      <c r="B1055" s="1"/>
      <c r="C1055" s="21"/>
      <c r="D1055" s="1"/>
      <c r="E1055" s="21"/>
      <c r="F1055" s="135"/>
      <c r="G1055" s="135"/>
      <c r="H1055" s="20"/>
      <c r="I1055" s="1"/>
      <c r="J1055" s="1"/>
      <c r="K1055" s="1"/>
      <c r="L1055" s="1"/>
      <c r="M1055" s="1"/>
      <c r="N1055" s="1"/>
      <c r="O1055" s="1"/>
      <c r="P1055" s="1"/>
      <c r="Q1055" s="1"/>
      <c r="R1055" s="1"/>
    </row>
    <row r="1056" spans="1:18" ht="15.75" customHeight="1">
      <c r="A1056" s="1"/>
      <c r="B1056" s="1"/>
      <c r="C1056" s="21"/>
      <c r="D1056" s="1"/>
      <c r="E1056" s="21"/>
      <c r="F1056" s="135"/>
      <c r="G1056" s="135"/>
      <c r="H1056" s="20"/>
      <c r="I1056" s="1"/>
      <c r="J1056" s="1"/>
      <c r="K1056" s="1"/>
      <c r="L1056" s="1"/>
      <c r="M1056" s="1"/>
      <c r="N1056" s="1"/>
      <c r="O1056" s="1"/>
      <c r="P1056" s="1"/>
      <c r="Q1056" s="1"/>
      <c r="R1056" s="1"/>
    </row>
    <row r="1057" spans="1:18" ht="15.75" customHeight="1">
      <c r="A1057" s="1"/>
      <c r="B1057" s="1"/>
      <c r="C1057" s="21"/>
      <c r="D1057" s="1"/>
      <c r="E1057" s="21"/>
      <c r="F1057" s="135"/>
      <c r="G1057" s="135"/>
      <c r="H1057" s="20"/>
      <c r="I1057" s="1"/>
      <c r="J1057" s="1"/>
      <c r="K1057" s="1"/>
      <c r="L1057" s="1"/>
      <c r="M1057" s="1"/>
      <c r="N1057" s="1"/>
      <c r="O1057" s="1"/>
      <c r="P1057" s="1"/>
      <c r="Q1057" s="1"/>
      <c r="R1057" s="1"/>
    </row>
    <row r="1058" spans="1:18" ht="15.75" customHeight="1">
      <c r="A1058" s="1"/>
      <c r="B1058" s="1"/>
      <c r="C1058" s="21"/>
      <c r="D1058" s="1"/>
      <c r="E1058" s="21"/>
      <c r="F1058" s="135"/>
      <c r="G1058" s="135"/>
      <c r="H1058" s="20"/>
      <c r="I1058" s="1"/>
      <c r="J1058" s="1"/>
      <c r="K1058" s="1"/>
      <c r="L1058" s="1"/>
      <c r="M1058" s="1"/>
      <c r="N1058" s="1"/>
      <c r="O1058" s="1"/>
      <c r="P1058" s="1"/>
      <c r="Q1058" s="1"/>
      <c r="R1058" s="1"/>
    </row>
    <row r="1059" spans="1:18" ht="15.75" customHeight="1">
      <c r="A1059" s="1"/>
      <c r="B1059" s="1"/>
      <c r="C1059" s="21"/>
      <c r="D1059" s="1"/>
      <c r="E1059" s="21"/>
      <c r="F1059" s="135"/>
      <c r="G1059" s="135"/>
      <c r="H1059" s="20"/>
      <c r="I1059" s="1"/>
      <c r="J1059" s="1"/>
      <c r="K1059" s="1"/>
      <c r="L1059" s="1"/>
      <c r="M1059" s="1"/>
      <c r="N1059" s="1"/>
      <c r="O1059" s="1"/>
      <c r="P1059" s="1"/>
      <c r="Q1059" s="1"/>
      <c r="R1059" s="1"/>
    </row>
    <row r="1060" spans="1:18" ht="15.75" customHeight="1">
      <c r="A1060" s="1"/>
      <c r="B1060" s="1"/>
      <c r="C1060" s="21"/>
      <c r="D1060" s="1"/>
      <c r="E1060" s="21"/>
      <c r="F1060" s="135"/>
      <c r="G1060" s="135"/>
      <c r="H1060" s="20"/>
      <c r="I1060" s="1"/>
      <c r="J1060" s="1"/>
      <c r="K1060" s="1"/>
      <c r="L1060" s="1"/>
      <c r="M1060" s="1"/>
      <c r="N1060" s="1"/>
      <c r="O1060" s="1"/>
      <c r="P1060" s="1"/>
      <c r="Q1060" s="1"/>
      <c r="R1060" s="1"/>
    </row>
    <row r="1061" spans="1:18" ht="15.75" customHeight="1">
      <c r="A1061" s="1"/>
      <c r="B1061" s="1"/>
      <c r="C1061" s="21"/>
      <c r="D1061" s="1"/>
      <c r="E1061" s="21"/>
      <c r="F1061" s="135"/>
      <c r="G1061" s="135"/>
      <c r="H1061" s="20"/>
      <c r="I1061" s="1"/>
      <c r="J1061" s="1"/>
      <c r="K1061" s="1"/>
      <c r="L1061" s="1"/>
      <c r="M1061" s="1"/>
      <c r="N1061" s="1"/>
      <c r="O1061" s="1"/>
      <c r="P1061" s="1"/>
      <c r="Q1061" s="1"/>
      <c r="R1061" s="1"/>
    </row>
    <row r="1062" spans="1:18" ht="15.75" customHeight="1">
      <c r="A1062" s="1"/>
      <c r="B1062" s="1"/>
      <c r="C1062" s="21"/>
      <c r="D1062" s="1"/>
      <c r="E1062" s="21"/>
      <c r="F1062" s="135"/>
      <c r="G1062" s="135"/>
      <c r="H1062" s="20"/>
      <c r="I1062" s="1"/>
      <c r="J1062" s="1"/>
      <c r="K1062" s="1"/>
      <c r="L1062" s="1"/>
      <c r="M1062" s="1"/>
      <c r="N1062" s="1"/>
      <c r="O1062" s="1"/>
      <c r="P1062" s="1"/>
      <c r="Q1062" s="1"/>
      <c r="R1062" s="1"/>
    </row>
    <row r="1063" spans="1:18" ht="15.75" customHeight="1">
      <c r="A1063" s="1"/>
      <c r="B1063" s="1"/>
      <c r="C1063" s="21"/>
      <c r="D1063" s="1"/>
      <c r="E1063" s="21"/>
      <c r="F1063" s="135"/>
      <c r="G1063" s="135"/>
      <c r="H1063" s="20"/>
      <c r="I1063" s="1"/>
      <c r="J1063" s="1"/>
      <c r="K1063" s="1"/>
      <c r="L1063" s="1"/>
      <c r="M1063" s="1"/>
      <c r="N1063" s="1"/>
      <c r="O1063" s="1"/>
      <c r="P1063" s="1"/>
      <c r="Q1063" s="1"/>
      <c r="R1063" s="1"/>
    </row>
    <row r="1064" spans="1:18" ht="15.75" customHeight="1">
      <c r="A1064" s="1"/>
      <c r="B1064" s="1"/>
      <c r="C1064" s="21"/>
      <c r="D1064" s="1"/>
      <c r="E1064" s="21"/>
      <c r="F1064" s="135"/>
      <c r="G1064" s="135"/>
      <c r="H1064" s="20"/>
      <c r="I1064" s="1"/>
      <c r="J1064" s="1"/>
      <c r="K1064" s="1"/>
      <c r="L1064" s="1"/>
      <c r="M1064" s="1"/>
      <c r="N1064" s="1"/>
      <c r="O1064" s="1"/>
      <c r="P1064" s="1"/>
      <c r="Q1064" s="1"/>
      <c r="R1064" s="1"/>
    </row>
    <row r="1065" spans="1:18" ht="15.75" customHeight="1">
      <c r="A1065" s="1"/>
      <c r="B1065" s="1"/>
      <c r="C1065" s="21"/>
      <c r="D1065" s="1"/>
      <c r="E1065" s="21"/>
      <c r="F1065" s="135"/>
      <c r="G1065" s="135"/>
      <c r="H1065" s="20"/>
      <c r="I1065" s="1"/>
      <c r="J1065" s="1"/>
      <c r="K1065" s="1"/>
      <c r="L1065" s="1"/>
      <c r="M1065" s="1"/>
      <c r="N1065" s="1"/>
      <c r="O1065" s="1"/>
      <c r="P1065" s="1"/>
      <c r="Q1065" s="1"/>
      <c r="R1065" s="1"/>
    </row>
    <row r="1066" spans="1:18" ht="15.75" customHeight="1">
      <c r="A1066" s="1"/>
      <c r="B1066" s="1"/>
      <c r="C1066" s="21"/>
      <c r="D1066" s="1"/>
      <c r="E1066" s="21"/>
      <c r="F1066" s="135"/>
      <c r="G1066" s="135"/>
      <c r="H1066" s="20"/>
      <c r="I1066" s="1"/>
      <c r="J1066" s="1"/>
      <c r="K1066" s="1"/>
      <c r="L1066" s="1"/>
      <c r="M1066" s="1"/>
      <c r="N1066" s="1"/>
      <c r="O1066" s="1"/>
      <c r="P1066" s="1"/>
      <c r="Q1066" s="1"/>
      <c r="R1066" s="1"/>
    </row>
    <row r="1067" spans="1:18" ht="15.75" customHeight="1">
      <c r="A1067" s="1"/>
      <c r="B1067" s="1"/>
      <c r="C1067" s="21"/>
      <c r="D1067" s="1"/>
      <c r="E1067" s="21"/>
      <c r="F1067" s="135"/>
      <c r="G1067" s="135"/>
      <c r="H1067" s="20"/>
      <c r="I1067" s="1"/>
      <c r="J1067" s="1"/>
      <c r="K1067" s="1"/>
      <c r="L1067" s="1"/>
      <c r="M1067" s="1"/>
      <c r="N1067" s="1"/>
      <c r="O1067" s="1"/>
      <c r="P1067" s="1"/>
      <c r="Q1067" s="1"/>
      <c r="R1067" s="1"/>
    </row>
    <row r="1068" spans="1:18" ht="15.75" customHeight="1">
      <c r="A1068" s="1"/>
      <c r="B1068" s="1"/>
      <c r="C1068" s="21"/>
      <c r="D1068" s="1"/>
      <c r="E1068" s="21"/>
      <c r="F1068" s="135"/>
      <c r="G1068" s="135"/>
      <c r="H1068" s="20"/>
      <c r="I1068" s="1"/>
      <c r="J1068" s="1"/>
      <c r="K1068" s="1"/>
      <c r="L1068" s="1"/>
      <c r="M1068" s="1"/>
      <c r="N1068" s="1"/>
      <c r="O1068" s="1"/>
      <c r="P1068" s="1"/>
      <c r="Q1068" s="1"/>
      <c r="R1068" s="1"/>
    </row>
    <row r="1069" spans="1:18" ht="15.75" customHeight="1">
      <c r="A1069" s="1"/>
      <c r="B1069" s="1"/>
      <c r="C1069" s="21"/>
      <c r="D1069" s="1"/>
      <c r="E1069" s="21"/>
      <c r="F1069" s="135"/>
      <c r="G1069" s="135"/>
      <c r="H1069" s="20"/>
      <c r="I1069" s="1"/>
      <c r="J1069" s="1"/>
      <c r="K1069" s="1"/>
      <c r="L1069" s="1"/>
      <c r="M1069" s="1"/>
      <c r="N1069" s="1"/>
      <c r="O1069" s="1"/>
      <c r="P1069" s="1"/>
      <c r="Q1069" s="1"/>
      <c r="R1069" s="1"/>
    </row>
    <row r="1070" spans="1:18" ht="15.75" customHeight="1">
      <c r="A1070" s="1"/>
      <c r="B1070" s="1"/>
      <c r="C1070" s="21"/>
      <c r="D1070" s="1"/>
      <c r="E1070" s="21"/>
      <c r="F1070" s="135"/>
      <c r="G1070" s="135"/>
      <c r="H1070" s="20"/>
      <c r="I1070" s="1"/>
      <c r="J1070" s="1"/>
      <c r="K1070" s="1"/>
      <c r="L1070" s="1"/>
      <c r="M1070" s="1"/>
      <c r="N1070" s="1"/>
      <c r="O1070" s="1"/>
      <c r="P1070" s="1"/>
      <c r="Q1070" s="1"/>
      <c r="R1070" s="1"/>
    </row>
    <row r="1071" spans="1:18" ht="15.75" customHeight="1">
      <c r="A1071" s="1"/>
      <c r="B1071" s="1"/>
      <c r="C1071" s="21"/>
      <c r="D1071" s="1"/>
      <c r="E1071" s="21"/>
      <c r="F1071" s="135"/>
      <c r="G1071" s="135"/>
      <c r="H1071" s="20"/>
      <c r="I1071" s="1"/>
      <c r="J1071" s="1"/>
      <c r="K1071" s="1"/>
      <c r="L1071" s="1"/>
      <c r="M1071" s="1"/>
      <c r="N1071" s="1"/>
      <c r="O1071" s="1"/>
      <c r="P1071" s="1"/>
      <c r="Q1071" s="1"/>
      <c r="R1071" s="1"/>
    </row>
    <row r="1072" spans="1:18" ht="15.75" customHeight="1">
      <c r="A1072" s="1"/>
      <c r="B1072" s="1"/>
      <c r="C1072" s="21"/>
      <c r="D1072" s="1"/>
      <c r="E1072" s="21"/>
      <c r="F1072" s="135"/>
      <c r="G1072" s="135"/>
      <c r="H1072" s="20"/>
      <c r="I1072" s="1"/>
      <c r="J1072" s="1"/>
      <c r="K1072" s="1"/>
      <c r="L1072" s="1"/>
      <c r="M1072" s="1"/>
      <c r="N1072" s="1"/>
      <c r="O1072" s="1"/>
      <c r="P1072" s="1"/>
      <c r="Q1072" s="1"/>
      <c r="R1072" s="1"/>
    </row>
    <row r="1073" spans="1:18" ht="15.75" customHeight="1">
      <c r="A1073" s="1"/>
      <c r="B1073" s="1"/>
      <c r="C1073" s="21"/>
      <c r="D1073" s="1"/>
      <c r="E1073" s="21"/>
      <c r="F1073" s="135"/>
      <c r="G1073" s="135"/>
      <c r="H1073" s="20"/>
      <c r="I1073" s="1"/>
      <c r="J1073" s="1"/>
      <c r="K1073" s="1"/>
      <c r="L1073" s="1"/>
      <c r="M1073" s="1"/>
      <c r="N1073" s="1"/>
      <c r="O1073" s="1"/>
      <c r="P1073" s="1"/>
      <c r="Q1073" s="1"/>
      <c r="R1073" s="1"/>
    </row>
    <row r="1074" spans="1:18" ht="15.75" customHeight="1">
      <c r="A1074" s="1"/>
      <c r="B1074" s="1"/>
      <c r="C1074" s="21"/>
      <c r="D1074" s="1"/>
      <c r="E1074" s="21"/>
      <c r="F1074" s="135"/>
      <c r="G1074" s="135"/>
      <c r="H1074" s="20"/>
      <c r="I1074" s="1"/>
      <c r="J1074" s="1"/>
      <c r="K1074" s="1"/>
      <c r="L1074" s="1"/>
      <c r="M1074" s="1"/>
      <c r="N1074" s="1"/>
      <c r="O1074" s="1"/>
      <c r="P1074" s="1"/>
      <c r="Q1074" s="1"/>
      <c r="R1074" s="1"/>
    </row>
    <row r="1075" spans="1:18" ht="15.75" customHeight="1">
      <c r="A1075" s="1"/>
      <c r="B1075" s="1"/>
      <c r="C1075" s="21"/>
      <c r="D1075" s="1"/>
      <c r="E1075" s="21"/>
      <c r="F1075" s="135"/>
      <c r="G1075" s="135"/>
      <c r="H1075" s="20"/>
      <c r="I1075" s="1"/>
      <c r="J1075" s="1"/>
      <c r="K1075" s="1"/>
      <c r="L1075" s="1"/>
      <c r="M1075" s="1"/>
      <c r="N1075" s="1"/>
      <c r="O1075" s="1"/>
      <c r="P1075" s="1"/>
      <c r="Q1075" s="1"/>
      <c r="R1075" s="1"/>
    </row>
    <row r="1076" spans="1:18" ht="15.75" customHeight="1">
      <c r="A1076" s="1"/>
      <c r="B1076" s="1"/>
      <c r="C1076" s="21"/>
      <c r="D1076" s="1"/>
      <c r="E1076" s="21"/>
      <c r="F1076" s="135"/>
      <c r="G1076" s="135"/>
      <c r="H1076" s="20"/>
      <c r="I1076" s="1"/>
      <c r="J1076" s="1"/>
      <c r="K1076" s="1"/>
      <c r="L1076" s="1"/>
      <c r="M1076" s="1"/>
      <c r="N1076" s="1"/>
      <c r="O1076" s="1"/>
      <c r="P1076" s="1"/>
      <c r="Q1076" s="1"/>
      <c r="R1076" s="1"/>
    </row>
    <row r="1077" spans="1:18" ht="15.75" customHeight="1">
      <c r="A1077" s="1"/>
      <c r="B1077" s="1"/>
      <c r="C1077" s="21"/>
      <c r="D1077" s="1"/>
      <c r="E1077" s="21"/>
      <c r="F1077" s="135"/>
      <c r="G1077" s="135"/>
      <c r="H1077" s="20"/>
      <c r="I1077" s="1"/>
      <c r="J1077" s="1"/>
      <c r="K1077" s="1"/>
      <c r="L1077" s="1"/>
      <c r="M1077" s="1"/>
      <c r="N1077" s="1"/>
      <c r="O1077" s="1"/>
      <c r="P1077" s="1"/>
      <c r="Q1077" s="1"/>
      <c r="R1077" s="1"/>
    </row>
    <row r="1078" spans="1:18" ht="15.75" customHeight="1">
      <c r="A1078" s="1"/>
      <c r="B1078" s="1"/>
      <c r="C1078" s="21"/>
      <c r="D1078" s="1"/>
      <c r="E1078" s="21"/>
      <c r="F1078" s="135"/>
      <c r="G1078" s="135"/>
      <c r="H1078" s="20"/>
      <c r="I1078" s="1"/>
      <c r="J1078" s="1"/>
      <c r="K1078" s="1"/>
      <c r="L1078" s="1"/>
      <c r="M1078" s="1"/>
      <c r="N1078" s="1"/>
      <c r="O1078" s="1"/>
      <c r="P1078" s="1"/>
      <c r="Q1078" s="1"/>
      <c r="R1078" s="1"/>
    </row>
    <row r="1079" spans="1:18" ht="15.75" customHeight="1">
      <c r="A1079" s="1"/>
      <c r="B1079" s="1"/>
      <c r="C1079" s="21"/>
      <c r="D1079" s="1"/>
      <c r="E1079" s="21"/>
      <c r="F1079" s="135"/>
      <c r="G1079" s="135"/>
      <c r="H1079" s="20"/>
      <c r="I1079" s="1"/>
      <c r="J1079" s="1"/>
      <c r="K1079" s="1"/>
      <c r="L1079" s="1"/>
      <c r="M1079" s="1"/>
      <c r="N1079" s="1"/>
      <c r="O1079" s="1"/>
      <c r="P1079" s="1"/>
      <c r="Q1079" s="1"/>
      <c r="R1079" s="1"/>
    </row>
    <row r="1080" spans="1:18" ht="15.75" customHeight="1">
      <c r="A1080" s="1"/>
      <c r="B1080" s="1"/>
      <c r="C1080" s="21"/>
      <c r="D1080" s="1"/>
      <c r="E1080" s="21"/>
      <c r="F1080" s="135"/>
      <c r="G1080" s="135"/>
      <c r="H1080" s="20"/>
      <c r="I1080" s="1"/>
      <c r="J1080" s="1"/>
      <c r="K1080" s="1"/>
      <c r="L1080" s="1"/>
      <c r="M1080" s="1"/>
      <c r="N1080" s="1"/>
      <c r="O1080" s="1"/>
      <c r="P1080" s="1"/>
      <c r="Q1080" s="1"/>
      <c r="R1080" s="1"/>
    </row>
    <row r="1081" spans="1:18" ht="15.75" customHeight="1">
      <c r="A1081" s="1"/>
      <c r="B1081" s="1"/>
      <c r="C1081" s="21"/>
      <c r="D1081" s="1"/>
      <c r="E1081" s="21"/>
      <c r="F1081" s="135"/>
      <c r="G1081" s="135"/>
      <c r="H1081" s="20"/>
      <c r="I1081" s="1"/>
      <c r="J1081" s="1"/>
      <c r="K1081" s="1"/>
      <c r="L1081" s="1"/>
      <c r="M1081" s="1"/>
      <c r="N1081" s="1"/>
      <c r="O1081" s="1"/>
      <c r="P1081" s="1"/>
      <c r="Q1081" s="1"/>
      <c r="R1081" s="1"/>
    </row>
    <row r="1082" spans="1:18" ht="15.75" customHeight="1">
      <c r="A1082" s="1"/>
      <c r="B1082" s="1"/>
      <c r="C1082" s="21"/>
      <c r="D1082" s="1"/>
      <c r="E1082" s="21"/>
      <c r="F1082" s="135"/>
      <c r="G1082" s="135"/>
      <c r="H1082" s="20"/>
      <c r="I1082" s="1"/>
      <c r="J1082" s="1"/>
      <c r="K1082" s="1"/>
      <c r="L1082" s="1"/>
      <c r="M1082" s="1"/>
      <c r="N1082" s="1"/>
      <c r="O1082" s="1"/>
      <c r="P1082" s="1"/>
      <c r="Q1082" s="1"/>
      <c r="R1082" s="1"/>
    </row>
    <row r="1083" spans="1:18" ht="15.75" customHeight="1">
      <c r="A1083" s="1"/>
      <c r="B1083" s="1"/>
      <c r="C1083" s="21"/>
      <c r="D1083" s="1"/>
      <c r="E1083" s="21"/>
      <c r="F1083" s="135"/>
      <c r="G1083" s="135"/>
      <c r="H1083" s="20"/>
      <c r="I1083" s="1"/>
      <c r="J1083" s="1"/>
      <c r="K1083" s="1"/>
      <c r="L1083" s="1"/>
      <c r="M1083" s="1"/>
      <c r="N1083" s="1"/>
      <c r="O1083" s="1"/>
      <c r="P1083" s="1"/>
      <c r="Q1083" s="1"/>
      <c r="R1083" s="1"/>
    </row>
    <row r="1084" spans="1:18" ht="15.75" customHeight="1">
      <c r="A1084" s="1"/>
      <c r="B1084" s="1"/>
      <c r="C1084" s="21"/>
      <c r="D1084" s="1"/>
      <c r="E1084" s="21"/>
      <c r="F1084" s="135"/>
      <c r="G1084" s="135"/>
      <c r="H1084" s="20"/>
      <c r="I1084" s="1"/>
      <c r="J1084" s="1"/>
      <c r="K1084" s="1"/>
      <c r="L1084" s="1"/>
      <c r="M1084" s="1"/>
      <c r="N1084" s="1"/>
      <c r="O1084" s="1"/>
      <c r="P1084" s="1"/>
      <c r="Q1084" s="1"/>
      <c r="R1084" s="1"/>
    </row>
    <row r="1085" spans="1:18" ht="15.75" customHeight="1">
      <c r="A1085" s="1"/>
      <c r="B1085" s="1"/>
      <c r="C1085" s="21"/>
      <c r="D1085" s="1"/>
      <c r="E1085" s="21"/>
      <c r="F1085" s="135"/>
      <c r="G1085" s="135"/>
      <c r="H1085" s="20"/>
      <c r="I1085" s="1"/>
      <c r="J1085" s="1"/>
      <c r="K1085" s="1"/>
      <c r="L1085" s="1"/>
      <c r="M1085" s="1"/>
      <c r="N1085" s="1"/>
      <c r="O1085" s="1"/>
      <c r="P1085" s="1"/>
      <c r="Q1085" s="1"/>
      <c r="R1085" s="1"/>
    </row>
    <row r="1086" spans="1:18" ht="15.75" customHeight="1">
      <c r="A1086" s="1"/>
      <c r="B1086" s="1"/>
      <c r="C1086" s="21"/>
      <c r="D1086" s="1"/>
      <c r="E1086" s="21"/>
      <c r="F1086" s="135"/>
      <c r="G1086" s="135"/>
      <c r="H1086" s="20"/>
      <c r="I1086" s="1"/>
      <c r="J1086" s="1"/>
      <c r="K1086" s="1"/>
      <c r="L1086" s="1"/>
      <c r="M1086" s="1"/>
      <c r="N1086" s="1"/>
      <c r="O1086" s="1"/>
      <c r="P1086" s="1"/>
      <c r="Q1086" s="1"/>
      <c r="R1086" s="1"/>
    </row>
    <row r="1087" spans="1:18" ht="15.75" customHeight="1">
      <c r="A1087" s="1"/>
      <c r="B1087" s="1"/>
      <c r="C1087" s="21"/>
      <c r="D1087" s="1"/>
      <c r="E1087" s="21"/>
      <c r="F1087" s="135"/>
      <c r="G1087" s="135"/>
      <c r="H1087" s="20"/>
      <c r="I1087" s="1"/>
      <c r="J1087" s="1"/>
      <c r="K1087" s="1"/>
      <c r="L1087" s="1"/>
      <c r="M1087" s="1"/>
      <c r="N1087" s="1"/>
      <c r="O1087" s="1"/>
      <c r="P1087" s="1"/>
      <c r="Q1087" s="1"/>
      <c r="R1087" s="1"/>
    </row>
    <row r="1088" spans="1:18" ht="15.75" customHeight="1">
      <c r="A1088" s="1"/>
      <c r="B1088" s="1"/>
      <c r="C1088" s="21"/>
      <c r="D1088" s="1"/>
      <c r="E1088" s="21"/>
      <c r="F1088" s="135"/>
      <c r="G1088" s="135"/>
      <c r="H1088" s="20"/>
      <c r="I1088" s="1"/>
      <c r="J1088" s="1"/>
      <c r="K1088" s="1"/>
      <c r="L1088" s="1"/>
      <c r="M1088" s="1"/>
      <c r="N1088" s="1"/>
      <c r="O1088" s="1"/>
      <c r="P1088" s="1"/>
      <c r="Q1088" s="1"/>
      <c r="R1088" s="1"/>
    </row>
    <row r="1089" spans="1:18" ht="15.75" customHeight="1">
      <c r="A1089" s="1"/>
      <c r="B1089" s="1"/>
      <c r="C1089" s="21"/>
      <c r="D1089" s="1"/>
      <c r="E1089" s="21"/>
      <c r="F1089" s="135"/>
      <c r="G1089" s="135"/>
      <c r="H1089" s="20"/>
      <c r="I1089" s="1"/>
      <c r="J1089" s="1"/>
      <c r="K1089" s="1"/>
      <c r="L1089" s="1"/>
      <c r="M1089" s="1"/>
      <c r="N1089" s="1"/>
      <c r="O1089" s="1"/>
      <c r="P1089" s="1"/>
      <c r="Q1089" s="1"/>
      <c r="R1089" s="1"/>
    </row>
    <row r="1090" spans="1:18" ht="15.75" customHeight="1">
      <c r="A1090" s="1"/>
      <c r="B1090" s="1"/>
      <c r="C1090" s="21"/>
      <c r="D1090" s="1"/>
      <c r="E1090" s="21"/>
      <c r="F1090" s="135"/>
      <c r="G1090" s="135"/>
      <c r="H1090" s="20"/>
      <c r="I1090" s="1"/>
      <c r="J1090" s="1"/>
      <c r="K1090" s="1"/>
      <c r="L1090" s="1"/>
      <c r="M1090" s="1"/>
      <c r="N1090" s="1"/>
      <c r="O1090" s="1"/>
      <c r="P1090" s="1"/>
      <c r="Q1090" s="1"/>
      <c r="R1090" s="1"/>
    </row>
    <row r="1091" spans="1:18" ht="15.75" customHeight="1">
      <c r="A1091" s="1"/>
      <c r="B1091" s="1"/>
      <c r="C1091" s="21"/>
      <c r="D1091" s="1"/>
      <c r="E1091" s="21"/>
      <c r="F1091" s="135"/>
      <c r="G1091" s="135"/>
      <c r="H1091" s="20"/>
      <c r="I1091" s="1"/>
      <c r="J1091" s="1"/>
      <c r="K1091" s="1"/>
      <c r="L1091" s="1"/>
      <c r="M1091" s="1"/>
      <c r="N1091" s="1"/>
      <c r="O1091" s="1"/>
      <c r="P1091" s="1"/>
      <c r="Q1091" s="1"/>
      <c r="R1091" s="1"/>
    </row>
    <row r="1092" spans="1:18" ht="15.75" customHeight="1">
      <c r="A1092" s="1"/>
      <c r="B1092" s="1"/>
      <c r="C1092" s="21"/>
      <c r="D1092" s="1"/>
      <c r="E1092" s="21"/>
      <c r="F1092" s="135"/>
      <c r="G1092" s="135"/>
      <c r="H1092" s="20"/>
      <c r="I1092" s="1"/>
      <c r="J1092" s="1"/>
      <c r="K1092" s="1"/>
      <c r="L1092" s="1"/>
      <c r="M1092" s="1"/>
      <c r="N1092" s="1"/>
      <c r="O1092" s="1"/>
      <c r="P1092" s="1"/>
      <c r="Q1092" s="1"/>
      <c r="R1092" s="1"/>
    </row>
    <row r="1093" spans="1:18" ht="15.75" customHeight="1">
      <c r="A1093" s="1"/>
      <c r="B1093" s="1"/>
      <c r="C1093" s="21"/>
      <c r="D1093" s="1"/>
      <c r="E1093" s="21"/>
      <c r="F1093" s="135"/>
      <c r="G1093" s="135"/>
      <c r="H1093" s="20"/>
      <c r="I1093" s="1"/>
      <c r="J1093" s="1"/>
      <c r="K1093" s="1"/>
      <c r="L1093" s="1"/>
      <c r="M1093" s="1"/>
      <c r="N1093" s="1"/>
      <c r="O1093" s="1"/>
      <c r="P1093" s="1"/>
      <c r="Q1093" s="1"/>
      <c r="R1093" s="1"/>
    </row>
    <row r="1094" spans="1:18" ht="15.75" customHeight="1">
      <c r="A1094" s="1"/>
      <c r="B1094" s="1"/>
      <c r="C1094" s="21"/>
      <c r="D1094" s="1"/>
      <c r="E1094" s="21"/>
      <c r="F1094" s="135"/>
      <c r="G1094" s="135"/>
      <c r="H1094" s="20"/>
      <c r="I1094" s="1"/>
      <c r="J1094" s="1"/>
      <c r="K1094" s="1"/>
      <c r="L1094" s="1"/>
      <c r="M1094" s="1"/>
      <c r="N1094" s="1"/>
      <c r="O1094" s="1"/>
      <c r="P1094" s="1"/>
      <c r="Q1094" s="1"/>
      <c r="R1094" s="1"/>
    </row>
    <row r="1095" spans="1:18" ht="15.75" customHeight="1">
      <c r="A1095" s="1"/>
      <c r="B1095" s="1"/>
      <c r="C1095" s="21"/>
      <c r="D1095" s="1"/>
      <c r="E1095" s="21"/>
      <c r="F1095" s="135"/>
      <c r="G1095" s="135"/>
      <c r="H1095" s="20"/>
      <c r="I1095" s="1"/>
      <c r="J1095" s="1"/>
      <c r="K1095" s="1"/>
      <c r="L1095" s="1"/>
      <c r="M1095" s="1"/>
      <c r="N1095" s="1"/>
      <c r="O1095" s="1"/>
      <c r="P1095" s="1"/>
      <c r="Q1095" s="1"/>
      <c r="R1095" s="1"/>
    </row>
    <row r="1096" spans="1:18" ht="15.75" customHeight="1">
      <c r="A1096" s="1"/>
      <c r="B1096" s="1"/>
      <c r="C1096" s="21"/>
      <c r="D1096" s="1"/>
      <c r="E1096" s="21"/>
      <c r="F1096" s="135"/>
      <c r="G1096" s="135"/>
      <c r="H1096" s="20"/>
      <c r="I1096" s="1"/>
      <c r="J1096" s="1"/>
      <c r="K1096" s="1"/>
      <c r="L1096" s="1"/>
      <c r="M1096" s="1"/>
      <c r="N1096" s="1"/>
      <c r="O1096" s="1"/>
      <c r="P1096" s="1"/>
      <c r="Q1096" s="1"/>
      <c r="R1096" s="1"/>
    </row>
    <row r="1097" spans="1:18" ht="15.75" customHeight="1">
      <c r="A1097" s="1"/>
      <c r="B1097" s="1"/>
      <c r="C1097" s="21"/>
      <c r="D1097" s="1"/>
      <c r="E1097" s="21"/>
      <c r="F1097" s="135"/>
      <c r="G1097" s="135"/>
      <c r="H1097" s="20"/>
      <c r="I1097" s="1"/>
      <c r="J1097" s="1"/>
      <c r="K1097" s="1"/>
      <c r="L1097" s="1"/>
      <c r="M1097" s="1"/>
      <c r="N1097" s="1"/>
      <c r="O1097" s="1"/>
      <c r="P1097" s="1"/>
      <c r="Q1097" s="1"/>
      <c r="R1097" s="1"/>
    </row>
    <row r="1098" spans="1:18" ht="15.75" customHeight="1">
      <c r="A1098" s="1"/>
      <c r="B1098" s="1"/>
      <c r="C1098" s="21"/>
      <c r="D1098" s="1"/>
      <c r="E1098" s="21"/>
      <c r="F1098" s="135"/>
      <c r="G1098" s="135"/>
      <c r="H1098" s="20"/>
      <c r="I1098" s="1"/>
      <c r="J1098" s="1"/>
      <c r="K1098" s="1"/>
      <c r="L1098" s="1"/>
      <c r="M1098" s="1"/>
      <c r="N1098" s="1"/>
      <c r="O1098" s="1"/>
      <c r="P1098" s="1"/>
      <c r="Q1098" s="1"/>
      <c r="R1098" s="1"/>
    </row>
    <row r="1099" spans="1:18" ht="15.75" customHeight="1">
      <c r="A1099" s="1"/>
      <c r="B1099" s="1"/>
      <c r="C1099" s="21"/>
      <c r="D1099" s="1"/>
      <c r="E1099" s="21"/>
      <c r="F1099" s="135"/>
      <c r="G1099" s="135"/>
      <c r="H1099" s="20"/>
      <c r="I1099" s="1"/>
      <c r="J1099" s="1"/>
      <c r="K1099" s="1"/>
      <c r="L1099" s="1"/>
      <c r="M1099" s="1"/>
      <c r="N1099" s="1"/>
      <c r="O1099" s="1"/>
      <c r="P1099" s="1"/>
      <c r="Q1099" s="1"/>
      <c r="R1099" s="1"/>
    </row>
    <row r="1100" spans="1:18" ht="15.75" customHeight="1">
      <c r="A1100" s="1"/>
      <c r="B1100" s="1"/>
      <c r="C1100" s="21"/>
      <c r="D1100" s="1"/>
      <c r="E1100" s="21"/>
      <c r="F1100" s="135"/>
      <c r="G1100" s="135"/>
      <c r="H1100" s="20"/>
      <c r="I1100" s="1"/>
      <c r="J1100" s="1"/>
      <c r="K1100" s="1"/>
      <c r="L1100" s="1"/>
      <c r="M1100" s="1"/>
      <c r="N1100" s="1"/>
      <c r="O1100" s="1"/>
      <c r="P1100" s="1"/>
      <c r="Q1100" s="1"/>
      <c r="R1100" s="1"/>
    </row>
    <row r="1101" spans="1:18" ht="15.75" customHeight="1">
      <c r="A1101" s="1"/>
      <c r="B1101" s="1"/>
      <c r="C1101" s="21"/>
      <c r="D1101" s="1"/>
      <c r="E1101" s="21"/>
      <c r="F1101" s="135"/>
      <c r="G1101" s="135"/>
      <c r="H1101" s="20"/>
      <c r="I1101" s="1"/>
      <c r="J1101" s="1"/>
      <c r="K1101" s="1"/>
      <c r="L1101" s="1"/>
      <c r="M1101" s="1"/>
      <c r="N1101" s="1"/>
      <c r="O1101" s="1"/>
      <c r="P1101" s="1"/>
      <c r="Q1101" s="1"/>
      <c r="R1101" s="1"/>
    </row>
    <row r="1102" spans="1:18" ht="15.75" customHeight="1">
      <c r="A1102" s="1"/>
      <c r="B1102" s="1"/>
      <c r="C1102" s="21"/>
      <c r="D1102" s="1"/>
      <c r="E1102" s="21"/>
      <c r="F1102" s="135"/>
      <c r="G1102" s="135"/>
      <c r="H1102" s="20"/>
      <c r="I1102" s="1"/>
      <c r="J1102" s="1"/>
      <c r="K1102" s="1"/>
      <c r="L1102" s="1"/>
      <c r="M1102" s="1"/>
      <c r="N1102" s="1"/>
      <c r="O1102" s="1"/>
      <c r="P1102" s="1"/>
      <c r="Q1102" s="1"/>
      <c r="R1102" s="1"/>
    </row>
    <row r="1103" spans="1:18" ht="15.75" customHeight="1">
      <c r="A1103" s="1"/>
      <c r="B1103" s="1"/>
      <c r="C1103" s="21"/>
      <c r="D1103" s="1"/>
      <c r="E1103" s="21"/>
      <c r="F1103" s="135"/>
      <c r="G1103" s="135"/>
      <c r="H1103" s="20"/>
      <c r="I1103" s="1"/>
      <c r="J1103" s="1"/>
      <c r="K1103" s="1"/>
      <c r="L1103" s="1"/>
      <c r="M1103" s="1"/>
      <c r="N1103" s="1"/>
      <c r="O1103" s="1"/>
      <c r="P1103" s="1"/>
      <c r="Q1103" s="1"/>
      <c r="R1103" s="1"/>
    </row>
    <row r="1104" spans="1:18" ht="15.75" customHeight="1">
      <c r="A1104" s="1"/>
      <c r="B1104" s="1"/>
      <c r="C1104" s="21"/>
      <c r="D1104" s="1"/>
      <c r="E1104" s="21"/>
      <c r="F1104" s="135"/>
      <c r="G1104" s="135"/>
      <c r="H1104" s="20" t="e">
        <v>#VALUE!</v>
      </c>
      <c r="I1104" s="1"/>
      <c r="J1104" s="1"/>
      <c r="K1104" s="1"/>
      <c r="L1104" s="1"/>
      <c r="M1104" s="1"/>
      <c r="N1104" s="1"/>
      <c r="O1104" s="1"/>
      <c r="P1104" s="1"/>
      <c r="Q1104" s="1"/>
      <c r="R1104" s="1"/>
    </row>
  </sheetData>
  <mergeCells count="2">
    <mergeCell ref="C3:H3"/>
    <mergeCell ref="C5:H5"/>
  </mergeCells>
  <phoneticPr fontId="58" type="noConversion"/>
  <printOptions horizontalCentered="1"/>
  <pageMargins left="0.51181102362204722" right="0.51181102362204722" top="0.55118110236220474" bottom="0.55118110236220474" header="0" footer="0"/>
  <pageSetup scale="8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00B0F0"/>
    <pageSetUpPr fitToPage="1"/>
  </sheetPr>
  <dimension ref="A1:Z955"/>
  <sheetViews>
    <sheetView workbookViewId="0">
      <selection activeCell="F19" sqref="F19"/>
    </sheetView>
  </sheetViews>
  <sheetFormatPr baseColWidth="10" defaultColWidth="14.42578125" defaultRowHeight="15" customHeight="1"/>
  <cols>
    <col min="1" max="2" width="4.140625" customWidth="1"/>
    <col min="3" max="3" width="17" customWidth="1"/>
    <col min="4" max="4" width="40.42578125" customWidth="1"/>
    <col min="5" max="5" width="19.42578125" customWidth="1"/>
    <col min="6" max="6" width="12.85546875" customWidth="1"/>
    <col min="7" max="7" width="13.140625" customWidth="1"/>
    <col min="8" max="8" width="15.42578125" customWidth="1"/>
    <col min="9" max="9" width="16" customWidth="1"/>
    <col min="10" max="10" width="3.42578125" customWidth="1"/>
    <col min="11" max="11" width="21.42578125" customWidth="1"/>
    <col min="12" max="12" width="20.140625" customWidth="1"/>
    <col min="13" max="13" width="14.42578125" hidden="1" customWidth="1"/>
    <col min="14" max="26" width="11.42578125" customWidth="1"/>
  </cols>
  <sheetData>
    <row r="1" spans="1:26">
      <c r="A1" s="10"/>
      <c r="B1" s="10"/>
      <c r="C1" s="113"/>
      <c r="D1" s="10"/>
      <c r="E1" s="10"/>
      <c r="F1" s="10"/>
      <c r="G1" s="10"/>
      <c r="H1" s="113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>
      <c r="A2" s="10"/>
      <c r="B2" s="10"/>
      <c r="C2" s="113"/>
      <c r="D2" s="10"/>
      <c r="E2" s="10"/>
      <c r="F2" s="10"/>
      <c r="G2" s="10"/>
      <c r="H2" s="113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54" customHeight="1">
      <c r="A3" s="10"/>
      <c r="B3" s="10"/>
      <c r="C3" s="1128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" s="1025"/>
      <c r="E3" s="1025"/>
      <c r="F3" s="1025"/>
      <c r="G3" s="1025"/>
      <c r="H3" s="1025"/>
      <c r="I3" s="1026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9" customHeight="1">
      <c r="A4" s="10"/>
      <c r="B4" s="10"/>
      <c r="C4" s="153"/>
      <c r="D4" s="154"/>
      <c r="E4" s="154"/>
      <c r="F4" s="154"/>
      <c r="G4" s="154"/>
      <c r="H4" s="154"/>
      <c r="I4" s="154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21" customHeight="1">
      <c r="A5" s="10"/>
      <c r="B5" s="10"/>
      <c r="C5" s="1129" t="s">
        <v>151</v>
      </c>
      <c r="D5" s="1025"/>
      <c r="E5" s="1025"/>
      <c r="F5" s="1025"/>
      <c r="G5" s="1025"/>
      <c r="H5" s="1025"/>
      <c r="I5" s="102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22.5" customHeight="1">
      <c r="A6" s="10"/>
      <c r="B6" s="10"/>
      <c r="C6" s="155"/>
      <c r="D6" s="156" t="s">
        <v>492</v>
      </c>
      <c r="E6" s="157">
        <v>1750905</v>
      </c>
      <c r="F6" s="156"/>
      <c r="G6" s="156"/>
      <c r="H6" s="155"/>
      <c r="I6" s="156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10"/>
      <c r="B7" s="10"/>
      <c r="C7" s="155"/>
      <c r="D7" s="156" t="s">
        <v>493</v>
      </c>
      <c r="E7" s="157">
        <f>+E6/30</f>
        <v>58363.5</v>
      </c>
      <c r="F7" s="158">
        <v>43400</v>
      </c>
      <c r="G7" s="157"/>
      <c r="H7" s="155"/>
      <c r="I7" s="157">
        <v>43400</v>
      </c>
      <c r="J7" s="10"/>
      <c r="K7" s="10"/>
      <c r="L7" s="10"/>
      <c r="M7" s="159">
        <f>4631000/30</f>
        <v>154366.66666666666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10"/>
      <c r="B8" s="10"/>
      <c r="C8" s="160" t="s">
        <v>141</v>
      </c>
      <c r="D8" s="160" t="s">
        <v>152</v>
      </c>
      <c r="E8" s="160" t="s">
        <v>153</v>
      </c>
      <c r="F8" s="160" t="s">
        <v>628</v>
      </c>
      <c r="G8" s="160" t="s">
        <v>108</v>
      </c>
      <c r="H8" s="160" t="s">
        <v>109</v>
      </c>
      <c r="I8" s="160" t="s">
        <v>628</v>
      </c>
      <c r="J8" s="10"/>
      <c r="K8" s="10"/>
      <c r="L8" s="10"/>
      <c r="M8" s="161">
        <f>3345812/30</f>
        <v>111527.06666666667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>
      <c r="A9" s="10"/>
      <c r="B9" s="10"/>
      <c r="C9" s="17">
        <v>1</v>
      </c>
      <c r="D9" s="16" t="s">
        <v>154</v>
      </c>
      <c r="E9" s="14" t="s">
        <v>155</v>
      </c>
      <c r="F9" s="12">
        <v>5</v>
      </c>
      <c r="G9" s="162">
        <f t="shared" ref="G9:G14" si="0">F9*$E$7</f>
        <v>291817.5</v>
      </c>
      <c r="H9" s="163">
        <f>IF(I9&lt;=2,FP!F$38,IF(I9&gt;2,FP!$F$71,(FALSE)))</f>
        <v>1.5948</v>
      </c>
      <c r="I9" s="12">
        <f t="shared" ref="I9:I14" si="1">F9</f>
        <v>5</v>
      </c>
      <c r="J9" s="164">
        <v>1</v>
      </c>
      <c r="K9" s="10">
        <f t="shared" ref="K9:K14" si="2">+G9*30</f>
        <v>8754525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>
      <c r="A10" s="10"/>
      <c r="B10" s="10"/>
      <c r="C10" s="17">
        <f>1+C9</f>
        <v>2</v>
      </c>
      <c r="D10" s="166" t="s">
        <v>238</v>
      </c>
      <c r="E10" s="11" t="s">
        <v>155</v>
      </c>
      <c r="F10" s="167">
        <v>2.8</v>
      </c>
      <c r="G10" s="168">
        <f t="shared" si="0"/>
        <v>163417.79999999999</v>
      </c>
      <c r="H10" s="163">
        <f>IF(I10&lt;=2,FP!F$38,IF(I10&gt;2,FP!$F$71,(FALSE)))</f>
        <v>1.5948</v>
      </c>
      <c r="I10" s="167">
        <f t="shared" si="1"/>
        <v>2.8</v>
      </c>
      <c r="J10" s="169">
        <v>1</v>
      </c>
      <c r="K10" s="10">
        <f t="shared" si="2"/>
        <v>4902534</v>
      </c>
      <c r="L10" s="10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</row>
    <row r="11" spans="1:26" ht="15.75" customHeight="1">
      <c r="A11" s="10"/>
      <c r="B11" s="10"/>
      <c r="C11" s="17">
        <f>1+C10</f>
        <v>3</v>
      </c>
      <c r="D11" s="16" t="s">
        <v>117</v>
      </c>
      <c r="E11" s="14" t="s">
        <v>155</v>
      </c>
      <c r="F11" s="12">
        <v>3.5150000000000001</v>
      </c>
      <c r="G11" s="162">
        <f t="shared" si="0"/>
        <v>205147.70250000001</v>
      </c>
      <c r="H11" s="163">
        <f>IF(I11&lt;=2,FP!F$38,IF(I11&gt;2,FP!$F$71,(FALSE)))</f>
        <v>1.5948</v>
      </c>
      <c r="I11" s="12">
        <f t="shared" si="1"/>
        <v>3.5150000000000001</v>
      </c>
      <c r="J11" s="10"/>
      <c r="K11" s="10">
        <f t="shared" si="2"/>
        <v>6154431.0750000002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 customHeight="1">
      <c r="A12" s="10"/>
      <c r="B12" s="10"/>
      <c r="C12" s="17">
        <f>1+C11</f>
        <v>4</v>
      </c>
      <c r="D12" s="166" t="s">
        <v>118</v>
      </c>
      <c r="E12" s="14" t="s">
        <v>155</v>
      </c>
      <c r="F12" s="12">
        <v>1.5</v>
      </c>
      <c r="G12" s="162">
        <f t="shared" si="0"/>
        <v>87545.25</v>
      </c>
      <c r="H12" s="163">
        <f>IF(I12&lt;=2,FP!F$38,IF(I12&gt;2,FP!$F$71,(FALSE)))</f>
        <v>1.8784000000000001</v>
      </c>
      <c r="I12" s="12">
        <f t="shared" si="1"/>
        <v>1.5</v>
      </c>
      <c r="J12" s="10"/>
      <c r="K12" s="10">
        <f t="shared" si="2"/>
        <v>2626357.5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customHeight="1">
      <c r="A13" s="10"/>
      <c r="B13" s="10"/>
      <c r="C13" s="17">
        <f>1+C12</f>
        <v>5</v>
      </c>
      <c r="D13" s="16" t="s">
        <v>119</v>
      </c>
      <c r="E13" s="14" t="s">
        <v>155</v>
      </c>
      <c r="F13" s="12">
        <v>1.3</v>
      </c>
      <c r="G13" s="162">
        <f t="shared" si="0"/>
        <v>75872.55</v>
      </c>
      <c r="H13" s="163">
        <f>IF(I13&lt;=2,FP!F$38,IF(I13&gt;2,FP!$F$71,(FALSE)))</f>
        <v>1.8784000000000001</v>
      </c>
      <c r="I13" s="12">
        <f t="shared" si="1"/>
        <v>1.3</v>
      </c>
      <c r="J13" s="10"/>
      <c r="K13" s="10">
        <f t="shared" si="2"/>
        <v>2276176.5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customHeight="1">
      <c r="A14" s="10"/>
      <c r="B14" s="10"/>
      <c r="C14" s="17">
        <f>1+C13</f>
        <v>6</v>
      </c>
      <c r="D14" s="166" t="s">
        <v>292</v>
      </c>
      <c r="E14" s="14" t="s">
        <v>155</v>
      </c>
      <c r="F14" s="12">
        <v>2.5</v>
      </c>
      <c r="G14" s="162">
        <f t="shared" si="0"/>
        <v>145908.75</v>
      </c>
      <c r="H14" s="163">
        <f>IF(I14&lt;=2,FP!F$38,IF(I14&gt;2,FP!$F$71,(FALSE)))</f>
        <v>1.5948</v>
      </c>
      <c r="I14" s="12">
        <f t="shared" si="1"/>
        <v>2.5</v>
      </c>
      <c r="J14" s="10"/>
      <c r="K14" s="10">
        <f t="shared" si="2"/>
        <v>4377262.5</v>
      </c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customHeight="1">
      <c r="A15" s="10"/>
      <c r="B15" s="10"/>
      <c r="C15" s="113"/>
      <c r="D15" s="10"/>
      <c r="E15" s="10"/>
      <c r="F15" s="10"/>
      <c r="G15" s="10"/>
      <c r="H15" s="113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customHeight="1">
      <c r="A16" s="10"/>
      <c r="B16" s="10"/>
      <c r="C16" s="113"/>
      <c r="D16" s="10"/>
      <c r="E16" s="10"/>
      <c r="F16" s="10"/>
      <c r="G16" s="10"/>
      <c r="H16" s="113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customHeight="1">
      <c r="A17" s="10"/>
      <c r="B17" s="10"/>
      <c r="C17" s="113"/>
      <c r="D17" s="10"/>
      <c r="E17" s="10"/>
      <c r="F17" s="10"/>
      <c r="G17" s="10"/>
      <c r="H17" s="113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customHeight="1">
      <c r="A18" s="10"/>
      <c r="B18" s="10"/>
      <c r="C18" s="113"/>
      <c r="D18" s="10"/>
      <c r="E18" s="10"/>
      <c r="F18" s="10"/>
      <c r="G18" s="10"/>
      <c r="H18" s="113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customHeight="1">
      <c r="A19" s="10"/>
      <c r="B19" s="10"/>
      <c r="C19" s="113"/>
      <c r="D19" s="10"/>
      <c r="E19" s="10"/>
      <c r="F19" s="10"/>
      <c r="G19" s="10"/>
      <c r="H19" s="113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customHeight="1">
      <c r="A20" s="10"/>
      <c r="B20" s="10"/>
      <c r="C20" s="113"/>
      <c r="D20" s="10"/>
      <c r="E20" s="10"/>
      <c r="F20" s="10"/>
      <c r="G20" s="10"/>
      <c r="H20" s="113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customHeight="1">
      <c r="A21" s="10"/>
      <c r="B21" s="10"/>
      <c r="C21" s="113"/>
      <c r="D21" s="10"/>
      <c r="E21" s="10"/>
      <c r="F21" s="10"/>
      <c r="G21" s="10"/>
      <c r="H21" s="113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>
      <c r="A22" s="10"/>
      <c r="B22" s="10"/>
      <c r="C22" s="113"/>
      <c r="D22" s="10"/>
      <c r="E22" s="10"/>
      <c r="F22" s="10"/>
      <c r="G22" s="10"/>
      <c r="H22" s="113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>
      <c r="A23" s="10"/>
      <c r="B23" s="10"/>
      <c r="C23" s="113"/>
      <c r="D23" s="10"/>
      <c r="E23" s="10"/>
      <c r="F23" s="10"/>
      <c r="G23" s="10"/>
      <c r="H23" s="113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>
      <c r="A24" s="10"/>
      <c r="B24" s="10"/>
      <c r="C24" s="113"/>
      <c r="D24" s="10"/>
      <c r="E24" s="10"/>
      <c r="F24" s="10"/>
      <c r="G24" s="10"/>
      <c r="H24" s="113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>
      <c r="A25" s="10"/>
      <c r="B25" s="10"/>
      <c r="C25" s="113"/>
      <c r="D25" s="10"/>
      <c r="E25" s="10"/>
      <c r="F25" s="10"/>
      <c r="G25" s="10"/>
      <c r="H25" s="113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10"/>
      <c r="B26" s="10"/>
      <c r="C26" s="113"/>
      <c r="D26" s="10"/>
      <c r="E26" s="10"/>
      <c r="F26" s="10"/>
      <c r="G26" s="10"/>
      <c r="H26" s="113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>
      <c r="A27" s="10"/>
      <c r="B27" s="10"/>
      <c r="C27" s="113"/>
      <c r="D27" s="10"/>
      <c r="E27" s="10"/>
      <c r="F27" s="10"/>
      <c r="G27" s="10"/>
      <c r="H27" s="113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>
      <c r="A28" s="10"/>
      <c r="B28" s="10"/>
      <c r="C28" s="113"/>
      <c r="D28" s="10"/>
      <c r="E28" s="10"/>
      <c r="F28" s="10"/>
      <c r="G28" s="10"/>
      <c r="H28" s="113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>
      <c r="A29" s="10"/>
      <c r="B29" s="10"/>
      <c r="C29" s="113"/>
      <c r="D29" s="10"/>
      <c r="E29" s="10"/>
      <c r="F29" s="10"/>
      <c r="G29" s="10"/>
      <c r="H29" s="113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10"/>
      <c r="B30" s="10"/>
      <c r="C30" s="113"/>
      <c r="D30" s="10"/>
      <c r="E30" s="10"/>
      <c r="F30" s="10"/>
      <c r="G30" s="10"/>
      <c r="H30" s="113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>
      <c r="A31" s="10"/>
      <c r="B31" s="10"/>
      <c r="C31" s="113"/>
      <c r="D31" s="10"/>
      <c r="E31" s="10"/>
      <c r="F31" s="10"/>
      <c r="G31" s="10"/>
      <c r="H31" s="113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>
      <c r="A32" s="10"/>
      <c r="B32" s="10"/>
      <c r="C32" s="113"/>
      <c r="D32" s="10"/>
      <c r="E32" s="10"/>
      <c r="F32" s="10"/>
      <c r="G32" s="10"/>
      <c r="H32" s="11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>
      <c r="A33" s="10"/>
      <c r="B33" s="10"/>
      <c r="C33" s="113"/>
      <c r="D33" s="10"/>
      <c r="E33" s="10"/>
      <c r="F33" s="10"/>
      <c r="G33" s="10"/>
      <c r="H33" s="113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>
      <c r="A34" s="10"/>
      <c r="B34" s="10"/>
      <c r="C34" s="113"/>
      <c r="D34" s="10"/>
      <c r="E34" s="10"/>
      <c r="F34" s="10"/>
      <c r="G34" s="10"/>
      <c r="H34" s="113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>
      <c r="A35" s="10"/>
      <c r="B35" s="10"/>
      <c r="C35" s="113"/>
      <c r="D35" s="10"/>
      <c r="E35" s="10"/>
      <c r="F35" s="10"/>
      <c r="G35" s="10"/>
      <c r="H35" s="113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>
      <c r="A36" s="10"/>
      <c r="B36" s="10"/>
      <c r="C36" s="113"/>
      <c r="D36" s="10"/>
      <c r="E36" s="10"/>
      <c r="F36" s="10"/>
      <c r="G36" s="10"/>
      <c r="H36" s="113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>
      <c r="A37" s="10"/>
      <c r="B37" s="10"/>
      <c r="C37" s="113"/>
      <c r="D37" s="10"/>
      <c r="E37" s="10"/>
      <c r="F37" s="10"/>
      <c r="G37" s="10"/>
      <c r="H37" s="113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>
      <c r="A38" s="10"/>
      <c r="B38" s="10"/>
      <c r="C38" s="113"/>
      <c r="D38" s="10"/>
      <c r="E38" s="10"/>
      <c r="F38" s="10"/>
      <c r="G38" s="10"/>
      <c r="H38" s="113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10"/>
      <c r="B39" s="10"/>
      <c r="C39" s="113"/>
      <c r="D39" s="10"/>
      <c r="E39" s="10"/>
      <c r="F39" s="10"/>
      <c r="G39" s="10"/>
      <c r="H39" s="113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10"/>
      <c r="B40" s="10"/>
      <c r="C40" s="113"/>
      <c r="D40" s="10"/>
      <c r="E40" s="10"/>
      <c r="F40" s="10"/>
      <c r="G40" s="10"/>
      <c r="H40" s="113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>
      <c r="A41" s="10"/>
      <c r="B41" s="10"/>
      <c r="C41" s="113"/>
      <c r="D41" s="10"/>
      <c r="E41" s="10"/>
      <c r="F41" s="10"/>
      <c r="G41" s="10"/>
      <c r="H41" s="113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>
      <c r="A42" s="10"/>
      <c r="B42" s="10"/>
      <c r="C42" s="113"/>
      <c r="D42" s="10"/>
      <c r="E42" s="10"/>
      <c r="F42" s="10"/>
      <c r="G42" s="10"/>
      <c r="H42" s="113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>
      <c r="A43" s="10"/>
      <c r="B43" s="10"/>
      <c r="C43" s="113"/>
      <c r="D43" s="10"/>
      <c r="E43" s="10"/>
      <c r="F43" s="10"/>
      <c r="G43" s="10"/>
      <c r="H43" s="113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>
      <c r="A44" s="10"/>
      <c r="B44" s="10"/>
      <c r="C44" s="113"/>
      <c r="D44" s="10"/>
      <c r="E44" s="10"/>
      <c r="F44" s="10"/>
      <c r="G44" s="10"/>
      <c r="H44" s="113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>
      <c r="A45" s="10"/>
      <c r="B45" s="10"/>
      <c r="C45" s="113"/>
      <c r="D45" s="10"/>
      <c r="E45" s="10"/>
      <c r="F45" s="10"/>
      <c r="G45" s="10"/>
      <c r="H45" s="113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>
      <c r="A46" s="10"/>
      <c r="B46" s="10"/>
      <c r="C46" s="113"/>
      <c r="D46" s="10"/>
      <c r="E46" s="10"/>
      <c r="F46" s="10"/>
      <c r="G46" s="10"/>
      <c r="H46" s="113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10"/>
      <c r="B47" s="10"/>
      <c r="C47" s="113"/>
      <c r="D47" s="10"/>
      <c r="E47" s="10"/>
      <c r="F47" s="10"/>
      <c r="G47" s="10"/>
      <c r="H47" s="113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10"/>
      <c r="B48" s="10"/>
      <c r="C48" s="113"/>
      <c r="D48" s="10"/>
      <c r="E48" s="10"/>
      <c r="F48" s="10"/>
      <c r="G48" s="10"/>
      <c r="H48" s="113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10"/>
      <c r="B49" s="10"/>
      <c r="C49" s="113"/>
      <c r="D49" s="10"/>
      <c r="E49" s="10"/>
      <c r="F49" s="10"/>
      <c r="G49" s="10"/>
      <c r="H49" s="113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10"/>
      <c r="B50" s="10"/>
      <c r="C50" s="113"/>
      <c r="D50" s="10"/>
      <c r="E50" s="10"/>
      <c r="F50" s="10"/>
      <c r="G50" s="10"/>
      <c r="H50" s="113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10"/>
      <c r="B51" s="10"/>
      <c r="C51" s="113"/>
      <c r="D51" s="10"/>
      <c r="E51" s="10"/>
      <c r="F51" s="10"/>
      <c r="G51" s="10"/>
      <c r="H51" s="113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>
      <c r="A52" s="10"/>
      <c r="B52" s="10"/>
      <c r="C52" s="113"/>
      <c r="D52" s="10"/>
      <c r="E52" s="10"/>
      <c r="F52" s="10"/>
      <c r="G52" s="10"/>
      <c r="H52" s="113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10"/>
      <c r="B53" s="10"/>
      <c r="C53" s="113"/>
      <c r="D53" s="10"/>
      <c r="E53" s="10"/>
      <c r="F53" s="10"/>
      <c r="G53" s="10"/>
      <c r="H53" s="113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10"/>
      <c r="B54" s="10"/>
      <c r="C54" s="113"/>
      <c r="D54" s="10"/>
      <c r="E54" s="10"/>
      <c r="F54" s="10"/>
      <c r="G54" s="10"/>
      <c r="H54" s="113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>
      <c r="A55" s="10"/>
      <c r="B55" s="10"/>
      <c r="C55" s="113"/>
      <c r="D55" s="10"/>
      <c r="E55" s="10"/>
      <c r="F55" s="10"/>
      <c r="G55" s="10"/>
      <c r="H55" s="113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>
      <c r="A56" s="10"/>
      <c r="B56" s="10"/>
      <c r="C56" s="113"/>
      <c r="D56" s="10"/>
      <c r="E56" s="10"/>
      <c r="F56" s="10"/>
      <c r="G56" s="10"/>
      <c r="H56" s="113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>
      <c r="A57" s="10"/>
      <c r="B57" s="10"/>
      <c r="C57" s="113"/>
      <c r="D57" s="10"/>
      <c r="E57" s="10"/>
      <c r="F57" s="10"/>
      <c r="G57" s="10"/>
      <c r="H57" s="113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>
      <c r="A58" s="10"/>
      <c r="B58" s="10"/>
      <c r="C58" s="113"/>
      <c r="D58" s="10"/>
      <c r="E58" s="10"/>
      <c r="F58" s="10"/>
      <c r="G58" s="10"/>
      <c r="H58" s="113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>
      <c r="A59" s="10"/>
      <c r="B59" s="10"/>
      <c r="C59" s="113"/>
      <c r="D59" s="10"/>
      <c r="E59" s="10"/>
      <c r="F59" s="10"/>
      <c r="G59" s="10"/>
      <c r="H59" s="113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>
      <c r="A60" s="10"/>
      <c r="B60" s="10"/>
      <c r="C60" s="113"/>
      <c r="D60" s="10"/>
      <c r="E60" s="10"/>
      <c r="F60" s="10"/>
      <c r="G60" s="10"/>
      <c r="H60" s="113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>
      <c r="A61" s="10"/>
      <c r="B61" s="10"/>
      <c r="C61" s="113"/>
      <c r="D61" s="10"/>
      <c r="E61" s="10"/>
      <c r="F61" s="10"/>
      <c r="G61" s="10"/>
      <c r="H61" s="113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10"/>
      <c r="B62" s="10"/>
      <c r="C62" s="113"/>
      <c r="D62" s="10"/>
      <c r="E62" s="10"/>
      <c r="F62" s="10"/>
      <c r="G62" s="10"/>
      <c r="H62" s="113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10"/>
      <c r="B63" s="10"/>
      <c r="C63" s="113"/>
      <c r="D63" s="10"/>
      <c r="E63" s="10"/>
      <c r="F63" s="10"/>
      <c r="G63" s="10"/>
      <c r="H63" s="113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10"/>
      <c r="B64" s="10"/>
      <c r="C64" s="113"/>
      <c r="D64" s="10"/>
      <c r="E64" s="10"/>
      <c r="F64" s="10"/>
      <c r="G64" s="10"/>
      <c r="H64" s="113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10"/>
      <c r="B65" s="10"/>
      <c r="C65" s="113"/>
      <c r="D65" s="10"/>
      <c r="E65" s="10"/>
      <c r="F65" s="10"/>
      <c r="G65" s="10"/>
      <c r="H65" s="113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>
      <c r="A66" s="10"/>
      <c r="B66" s="10"/>
      <c r="C66" s="113"/>
      <c r="D66" s="10"/>
      <c r="E66" s="10"/>
      <c r="F66" s="10"/>
      <c r="G66" s="10"/>
      <c r="H66" s="113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10"/>
      <c r="B67" s="10"/>
      <c r="C67" s="113"/>
      <c r="D67" s="10"/>
      <c r="E67" s="10"/>
      <c r="F67" s="10"/>
      <c r="G67" s="10"/>
      <c r="H67" s="113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10"/>
      <c r="B68" s="10"/>
      <c r="C68" s="113"/>
      <c r="D68" s="10"/>
      <c r="E68" s="10"/>
      <c r="F68" s="10"/>
      <c r="G68" s="10"/>
      <c r="H68" s="113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>
      <c r="A69" s="10"/>
      <c r="B69" s="10"/>
      <c r="C69" s="113"/>
      <c r="D69" s="10"/>
      <c r="E69" s="10"/>
      <c r="F69" s="10"/>
      <c r="G69" s="10"/>
      <c r="H69" s="113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 customHeight="1">
      <c r="A70" s="10"/>
      <c r="B70" s="10"/>
      <c r="C70" s="113"/>
      <c r="D70" s="10"/>
      <c r="E70" s="10"/>
      <c r="F70" s="10"/>
      <c r="G70" s="10"/>
      <c r="H70" s="113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>
      <c r="A71" s="10"/>
      <c r="B71" s="10"/>
      <c r="C71" s="113"/>
      <c r="D71" s="10"/>
      <c r="E71" s="10"/>
      <c r="F71" s="10"/>
      <c r="G71" s="10"/>
      <c r="H71" s="113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>
      <c r="A72" s="10"/>
      <c r="B72" s="10"/>
      <c r="C72" s="113"/>
      <c r="D72" s="10"/>
      <c r="E72" s="10"/>
      <c r="F72" s="10"/>
      <c r="G72" s="10"/>
      <c r="H72" s="113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>
      <c r="A73" s="10"/>
      <c r="B73" s="10"/>
      <c r="C73" s="113"/>
      <c r="D73" s="10"/>
      <c r="E73" s="10"/>
      <c r="F73" s="10"/>
      <c r="G73" s="10"/>
      <c r="H73" s="113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>
      <c r="A74" s="10"/>
      <c r="B74" s="10"/>
      <c r="C74" s="113"/>
      <c r="D74" s="10"/>
      <c r="E74" s="10"/>
      <c r="F74" s="10"/>
      <c r="G74" s="10"/>
      <c r="H74" s="113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>
      <c r="A75" s="10"/>
      <c r="B75" s="10"/>
      <c r="C75" s="113"/>
      <c r="D75" s="10"/>
      <c r="E75" s="10"/>
      <c r="F75" s="10"/>
      <c r="G75" s="10"/>
      <c r="H75" s="113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0"/>
      <c r="B76" s="10"/>
      <c r="C76" s="113"/>
      <c r="D76" s="10"/>
      <c r="E76" s="10"/>
      <c r="F76" s="10"/>
      <c r="G76" s="10"/>
      <c r="H76" s="113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0"/>
      <c r="B77" s="10"/>
      <c r="C77" s="113"/>
      <c r="D77" s="10"/>
      <c r="E77" s="10"/>
      <c r="F77" s="10"/>
      <c r="G77" s="10"/>
      <c r="H77" s="113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0"/>
      <c r="B78" s="10"/>
      <c r="C78" s="113"/>
      <c r="D78" s="10"/>
      <c r="E78" s="10"/>
      <c r="F78" s="10"/>
      <c r="G78" s="10"/>
      <c r="H78" s="113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0"/>
      <c r="B79" s="10"/>
      <c r="C79" s="113"/>
      <c r="D79" s="10"/>
      <c r="E79" s="10"/>
      <c r="F79" s="10"/>
      <c r="G79" s="10"/>
      <c r="H79" s="113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>
      <c r="A80" s="10"/>
      <c r="B80" s="10"/>
      <c r="C80" s="113"/>
      <c r="D80" s="10"/>
      <c r="E80" s="10"/>
      <c r="F80" s="10"/>
      <c r="G80" s="10"/>
      <c r="H80" s="113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0"/>
      <c r="B81" s="10"/>
      <c r="C81" s="113"/>
      <c r="D81" s="10"/>
      <c r="E81" s="10"/>
      <c r="F81" s="10"/>
      <c r="G81" s="10"/>
      <c r="H81" s="113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0"/>
      <c r="B82" s="10"/>
      <c r="C82" s="113"/>
      <c r="D82" s="10"/>
      <c r="E82" s="10"/>
      <c r="F82" s="10"/>
      <c r="G82" s="10"/>
      <c r="H82" s="113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0"/>
      <c r="B83" s="10"/>
      <c r="C83" s="113"/>
      <c r="D83" s="10"/>
      <c r="E83" s="10"/>
      <c r="F83" s="10"/>
      <c r="G83" s="10"/>
      <c r="H83" s="113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>
      <c r="A84" s="10"/>
      <c r="B84" s="10"/>
      <c r="C84" s="113"/>
      <c r="D84" s="10"/>
      <c r="E84" s="10"/>
      <c r="F84" s="10"/>
      <c r="G84" s="10"/>
      <c r="H84" s="113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>
      <c r="A85" s="10"/>
      <c r="B85" s="10"/>
      <c r="C85" s="113"/>
      <c r="D85" s="10"/>
      <c r="E85" s="10"/>
      <c r="F85" s="10"/>
      <c r="G85" s="10"/>
      <c r="H85" s="113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>
      <c r="A86" s="10"/>
      <c r="B86" s="10"/>
      <c r="C86" s="113"/>
      <c r="D86" s="10"/>
      <c r="E86" s="10"/>
      <c r="F86" s="10"/>
      <c r="G86" s="10"/>
      <c r="H86" s="113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>
      <c r="A87" s="10"/>
      <c r="B87" s="10"/>
      <c r="C87" s="113"/>
      <c r="D87" s="10"/>
      <c r="E87" s="10"/>
      <c r="F87" s="10"/>
      <c r="G87" s="10"/>
      <c r="H87" s="113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>
      <c r="A88" s="10"/>
      <c r="B88" s="10"/>
      <c r="C88" s="113"/>
      <c r="D88" s="10"/>
      <c r="E88" s="10"/>
      <c r="F88" s="10"/>
      <c r="G88" s="10"/>
      <c r="H88" s="113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0"/>
      <c r="B89" s="10"/>
      <c r="C89" s="113"/>
      <c r="D89" s="10"/>
      <c r="E89" s="10"/>
      <c r="F89" s="10"/>
      <c r="G89" s="10"/>
      <c r="H89" s="113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0"/>
      <c r="B90" s="10"/>
      <c r="C90" s="113"/>
      <c r="D90" s="10"/>
      <c r="E90" s="10"/>
      <c r="F90" s="10"/>
      <c r="G90" s="10"/>
      <c r="H90" s="113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0"/>
      <c r="B91" s="10"/>
      <c r="C91" s="113"/>
      <c r="D91" s="10"/>
      <c r="E91" s="10"/>
      <c r="F91" s="10"/>
      <c r="G91" s="10"/>
      <c r="H91" s="113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0"/>
      <c r="B92" s="10"/>
      <c r="C92" s="113"/>
      <c r="D92" s="10"/>
      <c r="E92" s="10"/>
      <c r="F92" s="10"/>
      <c r="G92" s="10"/>
      <c r="H92" s="113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0"/>
      <c r="B93" s="10"/>
      <c r="C93" s="113"/>
      <c r="D93" s="10"/>
      <c r="E93" s="10"/>
      <c r="F93" s="10"/>
      <c r="G93" s="10"/>
      <c r="H93" s="113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>
      <c r="A94" s="10"/>
      <c r="B94" s="10"/>
      <c r="C94" s="113"/>
      <c r="D94" s="10"/>
      <c r="E94" s="10"/>
      <c r="F94" s="10"/>
      <c r="G94" s="10"/>
      <c r="H94" s="113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0"/>
      <c r="B95" s="10"/>
      <c r="C95" s="113"/>
      <c r="D95" s="10"/>
      <c r="E95" s="10"/>
      <c r="F95" s="10"/>
      <c r="G95" s="10"/>
      <c r="H95" s="113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0"/>
      <c r="B96" s="10"/>
      <c r="C96" s="113"/>
      <c r="D96" s="10"/>
      <c r="E96" s="10"/>
      <c r="F96" s="10"/>
      <c r="G96" s="10"/>
      <c r="H96" s="113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0"/>
      <c r="B97" s="10"/>
      <c r="C97" s="113"/>
      <c r="D97" s="10"/>
      <c r="E97" s="10"/>
      <c r="F97" s="10"/>
      <c r="G97" s="10"/>
      <c r="H97" s="113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>
      <c r="A98" s="10"/>
      <c r="B98" s="10"/>
      <c r="C98" s="113"/>
      <c r="D98" s="10"/>
      <c r="E98" s="10"/>
      <c r="F98" s="10"/>
      <c r="G98" s="10"/>
      <c r="H98" s="113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>
      <c r="A99" s="10"/>
      <c r="B99" s="10"/>
      <c r="C99" s="113"/>
      <c r="D99" s="10"/>
      <c r="E99" s="10"/>
      <c r="F99" s="10"/>
      <c r="G99" s="10"/>
      <c r="H99" s="113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>
      <c r="A100" s="10"/>
      <c r="B100" s="10"/>
      <c r="C100" s="113"/>
      <c r="D100" s="10"/>
      <c r="E100" s="10"/>
      <c r="F100" s="10"/>
      <c r="G100" s="10"/>
      <c r="H100" s="113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0"/>
      <c r="B101" s="10"/>
      <c r="C101" s="113"/>
      <c r="D101" s="10"/>
      <c r="E101" s="10"/>
      <c r="F101" s="10"/>
      <c r="G101" s="10"/>
      <c r="H101" s="113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0"/>
      <c r="B102" s="10"/>
      <c r="C102" s="113"/>
      <c r="D102" s="10"/>
      <c r="E102" s="10"/>
      <c r="F102" s="10"/>
      <c r="G102" s="10"/>
      <c r="H102" s="113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0"/>
      <c r="B103" s="10"/>
      <c r="C103" s="113"/>
      <c r="D103" s="10"/>
      <c r="E103" s="10"/>
      <c r="F103" s="10"/>
      <c r="G103" s="10"/>
      <c r="H103" s="113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0"/>
      <c r="B104" s="10"/>
      <c r="C104" s="113"/>
      <c r="D104" s="10"/>
      <c r="E104" s="10"/>
      <c r="F104" s="10"/>
      <c r="G104" s="10"/>
      <c r="H104" s="113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0"/>
      <c r="B105" s="10"/>
      <c r="C105" s="113"/>
      <c r="D105" s="10"/>
      <c r="E105" s="10"/>
      <c r="F105" s="10"/>
      <c r="G105" s="10"/>
      <c r="H105" s="113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0"/>
      <c r="B106" s="10"/>
      <c r="C106" s="113"/>
      <c r="D106" s="10"/>
      <c r="E106" s="10"/>
      <c r="F106" s="10"/>
      <c r="G106" s="10"/>
      <c r="H106" s="113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0"/>
      <c r="B107" s="10"/>
      <c r="C107" s="113"/>
      <c r="D107" s="10"/>
      <c r="E107" s="10"/>
      <c r="F107" s="10"/>
      <c r="G107" s="10"/>
      <c r="H107" s="113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0"/>
      <c r="B108" s="10"/>
      <c r="C108" s="113"/>
      <c r="D108" s="10"/>
      <c r="E108" s="10"/>
      <c r="F108" s="10"/>
      <c r="G108" s="10"/>
      <c r="H108" s="113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0"/>
      <c r="B109" s="10"/>
      <c r="C109" s="113"/>
      <c r="D109" s="10"/>
      <c r="E109" s="10"/>
      <c r="F109" s="10"/>
      <c r="G109" s="10"/>
      <c r="H109" s="113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0"/>
      <c r="B110" s="10"/>
      <c r="C110" s="113"/>
      <c r="D110" s="10"/>
      <c r="E110" s="10"/>
      <c r="F110" s="10"/>
      <c r="G110" s="10"/>
      <c r="H110" s="113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0"/>
      <c r="B111" s="10"/>
      <c r="C111" s="113"/>
      <c r="D111" s="10"/>
      <c r="E111" s="10"/>
      <c r="F111" s="10"/>
      <c r="G111" s="10"/>
      <c r="H111" s="113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0"/>
      <c r="B112" s="10"/>
      <c r="C112" s="113"/>
      <c r="D112" s="10"/>
      <c r="E112" s="10"/>
      <c r="F112" s="10"/>
      <c r="G112" s="10"/>
      <c r="H112" s="113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0"/>
      <c r="B113" s="10"/>
      <c r="C113" s="113"/>
      <c r="D113" s="10"/>
      <c r="E113" s="10"/>
      <c r="F113" s="10"/>
      <c r="G113" s="10"/>
      <c r="H113" s="113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0"/>
      <c r="B114" s="10"/>
      <c r="C114" s="113"/>
      <c r="D114" s="10"/>
      <c r="E114" s="10"/>
      <c r="F114" s="10"/>
      <c r="G114" s="10"/>
      <c r="H114" s="113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0"/>
      <c r="B115" s="10"/>
      <c r="C115" s="113"/>
      <c r="D115" s="10"/>
      <c r="E115" s="10"/>
      <c r="F115" s="10"/>
      <c r="G115" s="10"/>
      <c r="H115" s="113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0"/>
      <c r="B116" s="10"/>
      <c r="C116" s="113"/>
      <c r="D116" s="10"/>
      <c r="E116" s="10"/>
      <c r="F116" s="10"/>
      <c r="G116" s="10"/>
      <c r="H116" s="113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0"/>
      <c r="B117" s="10"/>
      <c r="C117" s="113"/>
      <c r="D117" s="10"/>
      <c r="E117" s="10"/>
      <c r="F117" s="10"/>
      <c r="G117" s="10"/>
      <c r="H117" s="113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0"/>
      <c r="B118" s="10"/>
      <c r="C118" s="113"/>
      <c r="D118" s="10"/>
      <c r="E118" s="10"/>
      <c r="F118" s="10"/>
      <c r="G118" s="10"/>
      <c r="H118" s="113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0"/>
      <c r="B119" s="10"/>
      <c r="C119" s="113"/>
      <c r="D119" s="10"/>
      <c r="E119" s="10"/>
      <c r="F119" s="10"/>
      <c r="G119" s="10"/>
      <c r="H119" s="113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0"/>
      <c r="B120" s="10"/>
      <c r="C120" s="113"/>
      <c r="D120" s="10"/>
      <c r="E120" s="10"/>
      <c r="F120" s="10"/>
      <c r="G120" s="10"/>
      <c r="H120" s="113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0"/>
      <c r="B121" s="10"/>
      <c r="C121" s="113"/>
      <c r="D121" s="10"/>
      <c r="E121" s="10"/>
      <c r="F121" s="10"/>
      <c r="G121" s="10"/>
      <c r="H121" s="113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0"/>
      <c r="B122" s="10"/>
      <c r="C122" s="113"/>
      <c r="D122" s="10"/>
      <c r="E122" s="10"/>
      <c r="F122" s="10"/>
      <c r="G122" s="10"/>
      <c r="H122" s="113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0"/>
      <c r="B123" s="10"/>
      <c r="C123" s="113"/>
      <c r="D123" s="10"/>
      <c r="E123" s="10"/>
      <c r="F123" s="10"/>
      <c r="G123" s="10"/>
      <c r="H123" s="113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0"/>
      <c r="B124" s="10"/>
      <c r="C124" s="113"/>
      <c r="D124" s="10"/>
      <c r="E124" s="10"/>
      <c r="F124" s="10"/>
      <c r="G124" s="10"/>
      <c r="H124" s="113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0"/>
      <c r="B125" s="10"/>
      <c r="C125" s="113"/>
      <c r="D125" s="10"/>
      <c r="E125" s="10"/>
      <c r="F125" s="10"/>
      <c r="G125" s="10"/>
      <c r="H125" s="113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0"/>
      <c r="B126" s="10"/>
      <c r="C126" s="113"/>
      <c r="D126" s="10"/>
      <c r="E126" s="10"/>
      <c r="F126" s="10"/>
      <c r="G126" s="10"/>
      <c r="H126" s="113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0"/>
      <c r="B127" s="10"/>
      <c r="C127" s="113"/>
      <c r="D127" s="10"/>
      <c r="E127" s="10"/>
      <c r="F127" s="10"/>
      <c r="G127" s="10"/>
      <c r="H127" s="113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0"/>
      <c r="B128" s="10"/>
      <c r="C128" s="113"/>
      <c r="D128" s="10"/>
      <c r="E128" s="10"/>
      <c r="F128" s="10"/>
      <c r="G128" s="10"/>
      <c r="H128" s="113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0"/>
      <c r="B129" s="10"/>
      <c r="C129" s="113"/>
      <c r="D129" s="10"/>
      <c r="E129" s="10"/>
      <c r="F129" s="10"/>
      <c r="G129" s="10"/>
      <c r="H129" s="113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0"/>
      <c r="B130" s="10"/>
      <c r="C130" s="113"/>
      <c r="D130" s="10"/>
      <c r="E130" s="10"/>
      <c r="F130" s="10"/>
      <c r="G130" s="10"/>
      <c r="H130" s="113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0"/>
      <c r="B131" s="10"/>
      <c r="C131" s="113"/>
      <c r="D131" s="10"/>
      <c r="E131" s="10"/>
      <c r="F131" s="10"/>
      <c r="G131" s="10"/>
      <c r="H131" s="113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0"/>
      <c r="B132" s="10"/>
      <c r="C132" s="113"/>
      <c r="D132" s="10"/>
      <c r="E132" s="10"/>
      <c r="F132" s="10"/>
      <c r="G132" s="10"/>
      <c r="H132" s="113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0"/>
      <c r="B133" s="10"/>
      <c r="C133" s="113"/>
      <c r="D133" s="10"/>
      <c r="E133" s="10"/>
      <c r="F133" s="10"/>
      <c r="G133" s="10"/>
      <c r="H133" s="113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0"/>
      <c r="B134" s="10"/>
      <c r="C134" s="113"/>
      <c r="D134" s="10"/>
      <c r="E134" s="10"/>
      <c r="F134" s="10"/>
      <c r="G134" s="10"/>
      <c r="H134" s="113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0"/>
      <c r="B135" s="10"/>
      <c r="C135" s="113"/>
      <c r="D135" s="10"/>
      <c r="E135" s="10"/>
      <c r="F135" s="10"/>
      <c r="G135" s="10"/>
      <c r="H135" s="113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0"/>
      <c r="B136" s="10"/>
      <c r="C136" s="113"/>
      <c r="D136" s="10"/>
      <c r="E136" s="10"/>
      <c r="F136" s="10"/>
      <c r="G136" s="10"/>
      <c r="H136" s="113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0"/>
      <c r="B137" s="10"/>
      <c r="C137" s="113"/>
      <c r="D137" s="10"/>
      <c r="E137" s="10"/>
      <c r="F137" s="10"/>
      <c r="G137" s="10"/>
      <c r="H137" s="113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0"/>
      <c r="B138" s="10"/>
      <c r="C138" s="113"/>
      <c r="D138" s="10"/>
      <c r="E138" s="10"/>
      <c r="F138" s="10"/>
      <c r="G138" s="10"/>
      <c r="H138" s="113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0"/>
      <c r="B139" s="10"/>
      <c r="C139" s="113"/>
      <c r="D139" s="10"/>
      <c r="E139" s="10"/>
      <c r="F139" s="10"/>
      <c r="G139" s="10"/>
      <c r="H139" s="113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0"/>
      <c r="B140" s="10"/>
      <c r="C140" s="113"/>
      <c r="D140" s="10"/>
      <c r="E140" s="10"/>
      <c r="F140" s="10"/>
      <c r="G140" s="10"/>
      <c r="H140" s="113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0"/>
      <c r="B141" s="10"/>
      <c r="C141" s="113"/>
      <c r="D141" s="10"/>
      <c r="E141" s="10"/>
      <c r="F141" s="10"/>
      <c r="G141" s="10"/>
      <c r="H141" s="113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0"/>
      <c r="B142" s="10"/>
      <c r="C142" s="113"/>
      <c r="D142" s="10"/>
      <c r="E142" s="10"/>
      <c r="F142" s="10"/>
      <c r="G142" s="10"/>
      <c r="H142" s="113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0"/>
      <c r="B143" s="10"/>
      <c r="C143" s="113"/>
      <c r="D143" s="10"/>
      <c r="E143" s="10"/>
      <c r="F143" s="10"/>
      <c r="G143" s="10"/>
      <c r="H143" s="113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0"/>
      <c r="B144" s="10"/>
      <c r="C144" s="113"/>
      <c r="D144" s="10"/>
      <c r="E144" s="10"/>
      <c r="F144" s="10"/>
      <c r="G144" s="10"/>
      <c r="H144" s="113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0"/>
      <c r="B145" s="10"/>
      <c r="C145" s="113"/>
      <c r="D145" s="10"/>
      <c r="E145" s="10"/>
      <c r="F145" s="10"/>
      <c r="G145" s="10"/>
      <c r="H145" s="113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0"/>
      <c r="B146" s="10"/>
      <c r="C146" s="113"/>
      <c r="D146" s="10"/>
      <c r="E146" s="10"/>
      <c r="F146" s="10"/>
      <c r="G146" s="10"/>
      <c r="H146" s="113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0"/>
      <c r="B147" s="10"/>
      <c r="C147" s="113"/>
      <c r="D147" s="10"/>
      <c r="E147" s="10"/>
      <c r="F147" s="10"/>
      <c r="G147" s="10"/>
      <c r="H147" s="113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0"/>
      <c r="B148" s="10"/>
      <c r="C148" s="113"/>
      <c r="D148" s="10"/>
      <c r="E148" s="10"/>
      <c r="F148" s="10"/>
      <c r="G148" s="10"/>
      <c r="H148" s="113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0"/>
      <c r="B149" s="10"/>
      <c r="C149" s="113"/>
      <c r="D149" s="10"/>
      <c r="E149" s="10"/>
      <c r="F149" s="10"/>
      <c r="G149" s="10"/>
      <c r="H149" s="113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0"/>
      <c r="B150" s="10"/>
      <c r="C150" s="113"/>
      <c r="D150" s="10"/>
      <c r="E150" s="10"/>
      <c r="F150" s="10"/>
      <c r="G150" s="10"/>
      <c r="H150" s="113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0"/>
      <c r="B151" s="10"/>
      <c r="C151" s="113"/>
      <c r="D151" s="10"/>
      <c r="E151" s="10"/>
      <c r="F151" s="10"/>
      <c r="G151" s="10"/>
      <c r="H151" s="113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0"/>
      <c r="B152" s="10"/>
      <c r="C152" s="113"/>
      <c r="D152" s="10"/>
      <c r="E152" s="10"/>
      <c r="F152" s="10"/>
      <c r="G152" s="10"/>
      <c r="H152" s="113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0"/>
      <c r="B153" s="10"/>
      <c r="C153" s="113"/>
      <c r="D153" s="10"/>
      <c r="E153" s="10"/>
      <c r="F153" s="10"/>
      <c r="G153" s="10"/>
      <c r="H153" s="113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0"/>
      <c r="B154" s="10"/>
      <c r="C154" s="113"/>
      <c r="D154" s="10"/>
      <c r="E154" s="10"/>
      <c r="F154" s="10"/>
      <c r="G154" s="10"/>
      <c r="H154" s="113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0"/>
      <c r="B155" s="10"/>
      <c r="C155" s="113"/>
      <c r="D155" s="10"/>
      <c r="E155" s="10"/>
      <c r="F155" s="10"/>
      <c r="G155" s="10"/>
      <c r="H155" s="113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0"/>
      <c r="B156" s="10"/>
      <c r="C156" s="113"/>
      <c r="D156" s="10"/>
      <c r="E156" s="10"/>
      <c r="F156" s="10"/>
      <c r="G156" s="10"/>
      <c r="H156" s="113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0"/>
      <c r="B157" s="10"/>
      <c r="C157" s="113"/>
      <c r="D157" s="10"/>
      <c r="E157" s="10"/>
      <c r="F157" s="10"/>
      <c r="G157" s="10"/>
      <c r="H157" s="113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0"/>
      <c r="B158" s="10"/>
      <c r="C158" s="113"/>
      <c r="D158" s="10"/>
      <c r="E158" s="10"/>
      <c r="F158" s="10"/>
      <c r="G158" s="10"/>
      <c r="H158" s="113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0"/>
      <c r="B159" s="10"/>
      <c r="C159" s="113"/>
      <c r="D159" s="10"/>
      <c r="E159" s="10"/>
      <c r="F159" s="10"/>
      <c r="G159" s="10"/>
      <c r="H159" s="113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0"/>
      <c r="B160" s="10"/>
      <c r="C160" s="113"/>
      <c r="D160" s="10"/>
      <c r="E160" s="10"/>
      <c r="F160" s="10"/>
      <c r="G160" s="10"/>
      <c r="H160" s="113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10"/>
      <c r="B161" s="10"/>
      <c r="C161" s="113"/>
      <c r="D161" s="10"/>
      <c r="E161" s="10"/>
      <c r="F161" s="10"/>
      <c r="G161" s="10"/>
      <c r="H161" s="113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 customHeight="1">
      <c r="A162" s="10"/>
      <c r="B162" s="10"/>
      <c r="C162" s="113"/>
      <c r="D162" s="10"/>
      <c r="E162" s="10"/>
      <c r="F162" s="10"/>
      <c r="G162" s="10"/>
      <c r="H162" s="113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 customHeight="1">
      <c r="A163" s="10"/>
      <c r="B163" s="10"/>
      <c r="C163" s="113"/>
      <c r="D163" s="10"/>
      <c r="E163" s="10"/>
      <c r="F163" s="10"/>
      <c r="G163" s="10"/>
      <c r="H163" s="113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 customHeight="1">
      <c r="A164" s="10"/>
      <c r="B164" s="10"/>
      <c r="C164" s="113"/>
      <c r="D164" s="10"/>
      <c r="E164" s="10"/>
      <c r="F164" s="10"/>
      <c r="G164" s="10"/>
      <c r="H164" s="113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 customHeight="1">
      <c r="A165" s="10"/>
      <c r="B165" s="10"/>
      <c r="C165" s="113"/>
      <c r="D165" s="10"/>
      <c r="E165" s="10"/>
      <c r="F165" s="10"/>
      <c r="G165" s="10"/>
      <c r="H165" s="113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 customHeight="1">
      <c r="A166" s="10"/>
      <c r="B166" s="10"/>
      <c r="C166" s="113"/>
      <c r="D166" s="10"/>
      <c r="E166" s="10"/>
      <c r="F166" s="10"/>
      <c r="G166" s="10"/>
      <c r="H166" s="113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 customHeight="1">
      <c r="A167" s="10"/>
      <c r="B167" s="10"/>
      <c r="C167" s="113"/>
      <c r="D167" s="10"/>
      <c r="E167" s="10"/>
      <c r="F167" s="10"/>
      <c r="G167" s="10"/>
      <c r="H167" s="113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 customHeight="1">
      <c r="A168" s="10"/>
      <c r="B168" s="10"/>
      <c r="C168" s="113"/>
      <c r="D168" s="10"/>
      <c r="E168" s="10"/>
      <c r="F168" s="10"/>
      <c r="G168" s="10"/>
      <c r="H168" s="113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 customHeight="1">
      <c r="A169" s="10"/>
      <c r="B169" s="10"/>
      <c r="C169" s="113"/>
      <c r="D169" s="10"/>
      <c r="E169" s="10"/>
      <c r="F169" s="10"/>
      <c r="G169" s="10"/>
      <c r="H169" s="113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 customHeight="1">
      <c r="A170" s="10"/>
      <c r="B170" s="10"/>
      <c r="C170" s="113"/>
      <c r="D170" s="10"/>
      <c r="E170" s="10"/>
      <c r="F170" s="10"/>
      <c r="G170" s="10"/>
      <c r="H170" s="113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 customHeight="1">
      <c r="A171" s="10"/>
      <c r="B171" s="10"/>
      <c r="C171" s="113"/>
      <c r="D171" s="10"/>
      <c r="E171" s="10"/>
      <c r="F171" s="10"/>
      <c r="G171" s="10"/>
      <c r="H171" s="113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 customHeight="1">
      <c r="A172" s="10"/>
      <c r="B172" s="10"/>
      <c r="C172" s="113"/>
      <c r="D172" s="10"/>
      <c r="E172" s="10"/>
      <c r="F172" s="10"/>
      <c r="G172" s="10"/>
      <c r="H172" s="113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 customHeight="1">
      <c r="A173" s="10"/>
      <c r="B173" s="10"/>
      <c r="C173" s="113"/>
      <c r="D173" s="10"/>
      <c r="E173" s="10"/>
      <c r="F173" s="10"/>
      <c r="G173" s="10"/>
      <c r="H173" s="113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 customHeight="1">
      <c r="A174" s="10"/>
      <c r="B174" s="10"/>
      <c r="C174" s="113"/>
      <c r="D174" s="10"/>
      <c r="E174" s="10"/>
      <c r="F174" s="10"/>
      <c r="G174" s="10"/>
      <c r="H174" s="113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 customHeight="1">
      <c r="A175" s="10"/>
      <c r="B175" s="10"/>
      <c r="C175" s="113"/>
      <c r="D175" s="10"/>
      <c r="E175" s="10"/>
      <c r="F175" s="10"/>
      <c r="G175" s="10"/>
      <c r="H175" s="113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 customHeight="1">
      <c r="A176" s="10"/>
      <c r="B176" s="10"/>
      <c r="C176" s="113"/>
      <c r="D176" s="10"/>
      <c r="E176" s="10"/>
      <c r="F176" s="10"/>
      <c r="G176" s="10"/>
      <c r="H176" s="113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 customHeight="1">
      <c r="A177" s="10"/>
      <c r="B177" s="10"/>
      <c r="C177" s="113"/>
      <c r="D177" s="10"/>
      <c r="E177" s="10"/>
      <c r="F177" s="10"/>
      <c r="G177" s="10"/>
      <c r="H177" s="113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 customHeight="1">
      <c r="A178" s="10"/>
      <c r="B178" s="10"/>
      <c r="C178" s="113"/>
      <c r="D178" s="10"/>
      <c r="E178" s="10"/>
      <c r="F178" s="10"/>
      <c r="G178" s="10"/>
      <c r="H178" s="113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 customHeight="1">
      <c r="A179" s="10"/>
      <c r="B179" s="10"/>
      <c r="C179" s="113"/>
      <c r="D179" s="10"/>
      <c r="E179" s="10"/>
      <c r="F179" s="10"/>
      <c r="G179" s="10"/>
      <c r="H179" s="113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 customHeight="1">
      <c r="A180" s="10"/>
      <c r="B180" s="10"/>
      <c r="C180" s="113"/>
      <c r="D180" s="10"/>
      <c r="E180" s="10"/>
      <c r="F180" s="10"/>
      <c r="G180" s="10"/>
      <c r="H180" s="113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 customHeight="1">
      <c r="A181" s="10"/>
      <c r="B181" s="10"/>
      <c r="C181" s="113"/>
      <c r="D181" s="10"/>
      <c r="E181" s="10"/>
      <c r="F181" s="10"/>
      <c r="G181" s="10"/>
      <c r="H181" s="113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 customHeight="1">
      <c r="A182" s="10"/>
      <c r="B182" s="10"/>
      <c r="C182" s="113"/>
      <c r="D182" s="10"/>
      <c r="E182" s="10"/>
      <c r="F182" s="10"/>
      <c r="G182" s="10"/>
      <c r="H182" s="113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 customHeight="1">
      <c r="A183" s="10"/>
      <c r="B183" s="10"/>
      <c r="C183" s="113"/>
      <c r="D183" s="10"/>
      <c r="E183" s="10"/>
      <c r="F183" s="10"/>
      <c r="G183" s="10"/>
      <c r="H183" s="113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 customHeight="1">
      <c r="A184" s="10"/>
      <c r="B184" s="10"/>
      <c r="C184" s="113"/>
      <c r="D184" s="10"/>
      <c r="E184" s="10"/>
      <c r="F184" s="10"/>
      <c r="G184" s="10"/>
      <c r="H184" s="113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 customHeight="1">
      <c r="A185" s="10"/>
      <c r="B185" s="10"/>
      <c r="C185" s="113"/>
      <c r="D185" s="10"/>
      <c r="E185" s="10"/>
      <c r="F185" s="10"/>
      <c r="G185" s="10"/>
      <c r="H185" s="113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 customHeight="1">
      <c r="A186" s="10"/>
      <c r="B186" s="10"/>
      <c r="C186" s="113"/>
      <c r="D186" s="10"/>
      <c r="E186" s="10"/>
      <c r="F186" s="10"/>
      <c r="G186" s="10"/>
      <c r="H186" s="113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 customHeight="1">
      <c r="A187" s="10"/>
      <c r="B187" s="10"/>
      <c r="C187" s="113"/>
      <c r="D187" s="10"/>
      <c r="E187" s="10"/>
      <c r="F187" s="10"/>
      <c r="G187" s="10"/>
      <c r="H187" s="113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 customHeight="1">
      <c r="A188" s="10"/>
      <c r="B188" s="10"/>
      <c r="C188" s="113"/>
      <c r="D188" s="10"/>
      <c r="E188" s="10"/>
      <c r="F188" s="10"/>
      <c r="G188" s="10"/>
      <c r="H188" s="113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 customHeight="1">
      <c r="A189" s="10"/>
      <c r="B189" s="10"/>
      <c r="C189" s="113"/>
      <c r="D189" s="10"/>
      <c r="E189" s="10"/>
      <c r="F189" s="10"/>
      <c r="G189" s="10"/>
      <c r="H189" s="113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 customHeight="1">
      <c r="A190" s="10"/>
      <c r="B190" s="10"/>
      <c r="C190" s="113"/>
      <c r="D190" s="10"/>
      <c r="E190" s="10"/>
      <c r="F190" s="10"/>
      <c r="G190" s="10"/>
      <c r="H190" s="113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 customHeight="1">
      <c r="A191" s="10"/>
      <c r="B191" s="10"/>
      <c r="C191" s="113"/>
      <c r="D191" s="10"/>
      <c r="E191" s="10"/>
      <c r="F191" s="10"/>
      <c r="G191" s="10"/>
      <c r="H191" s="113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 customHeight="1">
      <c r="A192" s="10"/>
      <c r="B192" s="10"/>
      <c r="C192" s="113"/>
      <c r="D192" s="10"/>
      <c r="E192" s="10"/>
      <c r="F192" s="10"/>
      <c r="G192" s="10"/>
      <c r="H192" s="113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 customHeight="1">
      <c r="A193" s="10"/>
      <c r="B193" s="10"/>
      <c r="C193" s="113"/>
      <c r="D193" s="10"/>
      <c r="E193" s="10"/>
      <c r="F193" s="10"/>
      <c r="G193" s="10"/>
      <c r="H193" s="113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 customHeight="1">
      <c r="A194" s="10"/>
      <c r="B194" s="10"/>
      <c r="C194" s="113"/>
      <c r="D194" s="10"/>
      <c r="E194" s="10"/>
      <c r="F194" s="10"/>
      <c r="G194" s="10"/>
      <c r="H194" s="113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 customHeight="1">
      <c r="A195" s="10"/>
      <c r="B195" s="10"/>
      <c r="C195" s="113"/>
      <c r="D195" s="10"/>
      <c r="E195" s="10"/>
      <c r="F195" s="10"/>
      <c r="G195" s="10"/>
      <c r="H195" s="113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 customHeight="1">
      <c r="A196" s="10"/>
      <c r="B196" s="10"/>
      <c r="C196" s="113"/>
      <c r="D196" s="10"/>
      <c r="E196" s="10"/>
      <c r="F196" s="10"/>
      <c r="G196" s="10"/>
      <c r="H196" s="113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 customHeight="1">
      <c r="A197" s="10"/>
      <c r="B197" s="10"/>
      <c r="C197" s="113"/>
      <c r="D197" s="10"/>
      <c r="E197" s="10"/>
      <c r="F197" s="10"/>
      <c r="G197" s="10"/>
      <c r="H197" s="113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 customHeight="1">
      <c r="A198" s="10"/>
      <c r="B198" s="10"/>
      <c r="C198" s="113"/>
      <c r="D198" s="10"/>
      <c r="E198" s="10"/>
      <c r="F198" s="10"/>
      <c r="G198" s="10"/>
      <c r="H198" s="113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 customHeight="1">
      <c r="A199" s="10"/>
      <c r="B199" s="10"/>
      <c r="C199" s="113"/>
      <c r="D199" s="10"/>
      <c r="E199" s="10"/>
      <c r="F199" s="10"/>
      <c r="G199" s="10"/>
      <c r="H199" s="113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 customHeight="1">
      <c r="A200" s="10"/>
      <c r="B200" s="10"/>
      <c r="C200" s="113"/>
      <c r="D200" s="10"/>
      <c r="E200" s="10"/>
      <c r="F200" s="10"/>
      <c r="G200" s="10"/>
      <c r="H200" s="113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 customHeight="1">
      <c r="A201" s="10"/>
      <c r="B201" s="10"/>
      <c r="C201" s="113"/>
      <c r="D201" s="10"/>
      <c r="E201" s="10"/>
      <c r="F201" s="10"/>
      <c r="G201" s="10"/>
      <c r="H201" s="113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 customHeight="1">
      <c r="A202" s="10"/>
      <c r="B202" s="10"/>
      <c r="C202" s="113"/>
      <c r="D202" s="10"/>
      <c r="E202" s="10"/>
      <c r="F202" s="10"/>
      <c r="G202" s="10"/>
      <c r="H202" s="113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 customHeight="1">
      <c r="A203" s="10"/>
      <c r="B203" s="10"/>
      <c r="C203" s="113"/>
      <c r="D203" s="10"/>
      <c r="E203" s="10"/>
      <c r="F203" s="10"/>
      <c r="G203" s="10"/>
      <c r="H203" s="113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 customHeight="1">
      <c r="A204" s="10"/>
      <c r="B204" s="10"/>
      <c r="C204" s="113"/>
      <c r="D204" s="10"/>
      <c r="E204" s="10"/>
      <c r="F204" s="10"/>
      <c r="G204" s="10"/>
      <c r="H204" s="113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 customHeight="1">
      <c r="A205" s="10"/>
      <c r="B205" s="10"/>
      <c r="C205" s="113"/>
      <c r="D205" s="10"/>
      <c r="E205" s="10"/>
      <c r="F205" s="10"/>
      <c r="G205" s="10"/>
      <c r="H205" s="113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 customHeight="1">
      <c r="A206" s="10"/>
      <c r="B206" s="10"/>
      <c r="C206" s="113"/>
      <c r="D206" s="10"/>
      <c r="E206" s="10"/>
      <c r="F206" s="10"/>
      <c r="G206" s="10"/>
      <c r="H206" s="113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 customHeight="1">
      <c r="A207" s="10"/>
      <c r="B207" s="10"/>
      <c r="C207" s="113"/>
      <c r="D207" s="10"/>
      <c r="E207" s="10"/>
      <c r="F207" s="10"/>
      <c r="G207" s="10"/>
      <c r="H207" s="113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 customHeight="1">
      <c r="A208" s="10"/>
      <c r="B208" s="10"/>
      <c r="C208" s="113"/>
      <c r="D208" s="10"/>
      <c r="E208" s="10"/>
      <c r="F208" s="10"/>
      <c r="G208" s="10"/>
      <c r="H208" s="113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 customHeight="1">
      <c r="A209" s="10"/>
      <c r="B209" s="10"/>
      <c r="C209" s="113"/>
      <c r="D209" s="10"/>
      <c r="E209" s="10"/>
      <c r="F209" s="10"/>
      <c r="G209" s="10"/>
      <c r="H209" s="113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 customHeight="1">
      <c r="A210" s="10"/>
      <c r="B210" s="10"/>
      <c r="C210" s="113"/>
      <c r="D210" s="10"/>
      <c r="E210" s="10"/>
      <c r="F210" s="10"/>
      <c r="G210" s="10"/>
      <c r="H210" s="113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 customHeight="1">
      <c r="A211" s="10"/>
      <c r="B211" s="10"/>
      <c r="C211" s="113"/>
      <c r="D211" s="10"/>
      <c r="E211" s="10"/>
      <c r="F211" s="10"/>
      <c r="G211" s="10"/>
      <c r="H211" s="113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 customHeight="1">
      <c r="A212" s="10"/>
      <c r="B212" s="10"/>
      <c r="C212" s="113"/>
      <c r="D212" s="10"/>
      <c r="E212" s="10"/>
      <c r="F212" s="10"/>
      <c r="G212" s="10"/>
      <c r="H212" s="113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 customHeight="1">
      <c r="A213" s="10"/>
      <c r="B213" s="10"/>
      <c r="C213" s="113"/>
      <c r="D213" s="10"/>
      <c r="E213" s="10"/>
      <c r="F213" s="10"/>
      <c r="G213" s="10"/>
      <c r="H213" s="113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 customHeight="1">
      <c r="A214" s="10"/>
      <c r="B214" s="10"/>
      <c r="C214" s="113"/>
      <c r="D214" s="10"/>
      <c r="E214" s="10"/>
      <c r="F214" s="10"/>
      <c r="G214" s="10"/>
      <c r="H214" s="113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 customHeight="1">
      <c r="A215" s="10"/>
      <c r="B215" s="10"/>
      <c r="C215" s="113"/>
      <c r="D215" s="10"/>
      <c r="E215" s="10"/>
      <c r="F215" s="10"/>
      <c r="G215" s="10"/>
      <c r="H215" s="113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 customHeight="1">
      <c r="A216" s="10"/>
      <c r="B216" s="10"/>
      <c r="C216" s="113"/>
      <c r="D216" s="10"/>
      <c r="E216" s="10"/>
      <c r="F216" s="10"/>
      <c r="G216" s="10"/>
      <c r="H216" s="113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 customHeight="1">
      <c r="A217" s="10"/>
      <c r="B217" s="10"/>
      <c r="C217" s="113"/>
      <c r="D217" s="10"/>
      <c r="E217" s="10"/>
      <c r="F217" s="10"/>
      <c r="G217" s="10"/>
      <c r="H217" s="113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 customHeight="1">
      <c r="A218" s="10"/>
      <c r="B218" s="10"/>
      <c r="C218" s="113"/>
      <c r="D218" s="10"/>
      <c r="E218" s="10"/>
      <c r="F218" s="10"/>
      <c r="G218" s="10"/>
      <c r="H218" s="113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 customHeight="1">
      <c r="A219" s="10"/>
      <c r="B219" s="10"/>
      <c r="C219" s="113"/>
      <c r="D219" s="10"/>
      <c r="E219" s="10"/>
      <c r="F219" s="10"/>
      <c r="G219" s="10"/>
      <c r="H219" s="113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 customHeight="1">
      <c r="A220" s="10"/>
      <c r="B220" s="10"/>
      <c r="C220" s="113"/>
      <c r="D220" s="10"/>
      <c r="E220" s="10"/>
      <c r="F220" s="10"/>
      <c r="G220" s="10"/>
      <c r="H220" s="113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 customHeight="1">
      <c r="A221" s="10"/>
      <c r="B221" s="10"/>
      <c r="C221" s="113"/>
      <c r="D221" s="10"/>
      <c r="E221" s="10"/>
      <c r="F221" s="10"/>
      <c r="G221" s="10"/>
      <c r="H221" s="113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 customHeight="1">
      <c r="A222" s="10"/>
      <c r="B222" s="10"/>
      <c r="C222" s="113"/>
      <c r="D222" s="10"/>
      <c r="E222" s="10"/>
      <c r="F222" s="10"/>
      <c r="G222" s="10"/>
      <c r="H222" s="113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 customHeight="1">
      <c r="A223" s="10"/>
      <c r="B223" s="10"/>
      <c r="C223" s="113"/>
      <c r="D223" s="10"/>
      <c r="E223" s="10"/>
      <c r="F223" s="10"/>
      <c r="G223" s="10"/>
      <c r="H223" s="113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 customHeight="1">
      <c r="A224" s="10"/>
      <c r="B224" s="10"/>
      <c r="C224" s="113"/>
      <c r="D224" s="10"/>
      <c r="E224" s="10"/>
      <c r="F224" s="10"/>
      <c r="G224" s="10"/>
      <c r="H224" s="113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 customHeight="1">
      <c r="A225" s="10"/>
      <c r="B225" s="10"/>
      <c r="C225" s="113"/>
      <c r="D225" s="10"/>
      <c r="E225" s="10"/>
      <c r="F225" s="10"/>
      <c r="G225" s="10"/>
      <c r="H225" s="113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 customHeight="1">
      <c r="A226" s="10"/>
      <c r="B226" s="10"/>
      <c r="C226" s="113"/>
      <c r="D226" s="10"/>
      <c r="E226" s="10"/>
      <c r="F226" s="10"/>
      <c r="G226" s="10"/>
      <c r="H226" s="113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 customHeight="1">
      <c r="A227" s="10"/>
      <c r="B227" s="10"/>
      <c r="C227" s="113"/>
      <c r="D227" s="10"/>
      <c r="E227" s="10"/>
      <c r="F227" s="10"/>
      <c r="G227" s="10"/>
      <c r="H227" s="113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 customHeight="1">
      <c r="A228" s="10"/>
      <c r="B228" s="10"/>
      <c r="C228" s="113"/>
      <c r="D228" s="10"/>
      <c r="E228" s="10"/>
      <c r="F228" s="10"/>
      <c r="G228" s="10"/>
      <c r="H228" s="113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 customHeight="1">
      <c r="A229" s="10"/>
      <c r="B229" s="10"/>
      <c r="C229" s="113"/>
      <c r="D229" s="10"/>
      <c r="E229" s="10"/>
      <c r="F229" s="10"/>
      <c r="G229" s="10"/>
      <c r="H229" s="113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 customHeight="1">
      <c r="A230" s="10"/>
      <c r="B230" s="10"/>
      <c r="C230" s="113"/>
      <c r="D230" s="10"/>
      <c r="E230" s="10"/>
      <c r="F230" s="10"/>
      <c r="G230" s="10"/>
      <c r="H230" s="113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 customHeight="1">
      <c r="A231" s="10"/>
      <c r="B231" s="10"/>
      <c r="C231" s="113"/>
      <c r="D231" s="10"/>
      <c r="E231" s="10"/>
      <c r="F231" s="10"/>
      <c r="G231" s="10"/>
      <c r="H231" s="113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 customHeight="1">
      <c r="A232" s="10"/>
      <c r="B232" s="10"/>
      <c r="C232" s="113"/>
      <c r="D232" s="10"/>
      <c r="E232" s="10"/>
      <c r="F232" s="10"/>
      <c r="G232" s="10"/>
      <c r="H232" s="113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 customHeight="1">
      <c r="A233" s="10"/>
      <c r="B233" s="10"/>
      <c r="C233" s="113"/>
      <c r="D233" s="10"/>
      <c r="E233" s="10"/>
      <c r="F233" s="10"/>
      <c r="G233" s="10"/>
      <c r="H233" s="113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 customHeight="1">
      <c r="A234" s="10"/>
      <c r="B234" s="10"/>
      <c r="C234" s="113"/>
      <c r="D234" s="10"/>
      <c r="E234" s="10"/>
      <c r="F234" s="10"/>
      <c r="G234" s="10"/>
      <c r="H234" s="113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 customHeight="1">
      <c r="A235" s="10"/>
      <c r="B235" s="10"/>
      <c r="C235" s="113"/>
      <c r="D235" s="10"/>
      <c r="E235" s="10"/>
      <c r="F235" s="10"/>
      <c r="G235" s="10"/>
      <c r="H235" s="113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 customHeight="1">
      <c r="A236" s="10"/>
      <c r="B236" s="10"/>
      <c r="C236" s="113"/>
      <c r="D236" s="10"/>
      <c r="E236" s="10"/>
      <c r="F236" s="10"/>
      <c r="G236" s="10"/>
      <c r="H236" s="113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 customHeight="1">
      <c r="A237" s="10"/>
      <c r="B237" s="10"/>
      <c r="C237" s="113"/>
      <c r="D237" s="10"/>
      <c r="E237" s="10"/>
      <c r="F237" s="10"/>
      <c r="G237" s="10"/>
      <c r="H237" s="113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 customHeight="1">
      <c r="A238" s="10"/>
      <c r="B238" s="10"/>
      <c r="C238" s="113"/>
      <c r="D238" s="10"/>
      <c r="E238" s="10"/>
      <c r="F238" s="10"/>
      <c r="G238" s="10"/>
      <c r="H238" s="113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 customHeight="1">
      <c r="A239" s="10"/>
      <c r="B239" s="10"/>
      <c r="C239" s="113"/>
      <c r="D239" s="10"/>
      <c r="E239" s="10"/>
      <c r="F239" s="10"/>
      <c r="G239" s="10"/>
      <c r="H239" s="113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 customHeight="1">
      <c r="A240" s="10"/>
      <c r="B240" s="10"/>
      <c r="C240" s="113"/>
      <c r="D240" s="10"/>
      <c r="E240" s="10"/>
      <c r="F240" s="10"/>
      <c r="G240" s="10"/>
      <c r="H240" s="113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 customHeight="1">
      <c r="A241" s="10"/>
      <c r="B241" s="10"/>
      <c r="C241" s="113"/>
      <c r="D241" s="10"/>
      <c r="E241" s="10"/>
      <c r="F241" s="10"/>
      <c r="G241" s="10"/>
      <c r="H241" s="113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 customHeight="1">
      <c r="A242" s="10"/>
      <c r="B242" s="10"/>
      <c r="C242" s="113"/>
      <c r="D242" s="10"/>
      <c r="E242" s="10"/>
      <c r="F242" s="10"/>
      <c r="G242" s="10"/>
      <c r="H242" s="113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 customHeight="1">
      <c r="A243" s="10"/>
      <c r="B243" s="10"/>
      <c r="C243" s="113"/>
      <c r="D243" s="10"/>
      <c r="E243" s="10"/>
      <c r="F243" s="10"/>
      <c r="G243" s="10"/>
      <c r="H243" s="113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 customHeight="1">
      <c r="A244" s="10"/>
      <c r="B244" s="10"/>
      <c r="C244" s="113"/>
      <c r="D244" s="10"/>
      <c r="E244" s="10"/>
      <c r="F244" s="10"/>
      <c r="G244" s="10"/>
      <c r="H244" s="113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 customHeight="1">
      <c r="A245" s="10"/>
      <c r="B245" s="10"/>
      <c r="C245" s="113"/>
      <c r="D245" s="10"/>
      <c r="E245" s="10"/>
      <c r="F245" s="10"/>
      <c r="G245" s="10"/>
      <c r="H245" s="113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 customHeight="1">
      <c r="A246" s="10"/>
      <c r="B246" s="10"/>
      <c r="C246" s="113"/>
      <c r="D246" s="10"/>
      <c r="E246" s="10"/>
      <c r="F246" s="10"/>
      <c r="G246" s="10"/>
      <c r="H246" s="113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 customHeight="1">
      <c r="A247" s="10"/>
      <c r="B247" s="10"/>
      <c r="C247" s="113"/>
      <c r="D247" s="10"/>
      <c r="E247" s="10"/>
      <c r="F247" s="10"/>
      <c r="G247" s="10"/>
      <c r="H247" s="113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 customHeight="1">
      <c r="A248" s="10"/>
      <c r="B248" s="10"/>
      <c r="C248" s="113"/>
      <c r="D248" s="10"/>
      <c r="E248" s="10"/>
      <c r="F248" s="10"/>
      <c r="G248" s="10"/>
      <c r="H248" s="113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 customHeight="1">
      <c r="A249" s="10"/>
      <c r="B249" s="10"/>
      <c r="C249" s="113"/>
      <c r="D249" s="10"/>
      <c r="E249" s="10"/>
      <c r="F249" s="10"/>
      <c r="G249" s="10"/>
      <c r="H249" s="113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 customHeight="1">
      <c r="A250" s="10"/>
      <c r="B250" s="10"/>
      <c r="C250" s="113"/>
      <c r="D250" s="10"/>
      <c r="E250" s="10"/>
      <c r="F250" s="10"/>
      <c r="G250" s="10"/>
      <c r="H250" s="113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 customHeight="1">
      <c r="A251" s="10"/>
      <c r="B251" s="10"/>
      <c r="C251" s="113"/>
      <c r="D251" s="10"/>
      <c r="E251" s="10"/>
      <c r="F251" s="10"/>
      <c r="G251" s="10"/>
      <c r="H251" s="113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 customHeight="1">
      <c r="A252" s="10"/>
      <c r="B252" s="10"/>
      <c r="C252" s="113"/>
      <c r="D252" s="10"/>
      <c r="E252" s="10"/>
      <c r="F252" s="10"/>
      <c r="G252" s="10"/>
      <c r="H252" s="113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 customHeight="1">
      <c r="A253" s="10"/>
      <c r="B253" s="10"/>
      <c r="C253" s="113"/>
      <c r="D253" s="10"/>
      <c r="E253" s="10"/>
      <c r="F253" s="10"/>
      <c r="G253" s="10"/>
      <c r="H253" s="113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 customHeight="1">
      <c r="A254" s="10"/>
      <c r="B254" s="10"/>
      <c r="C254" s="113"/>
      <c r="D254" s="10"/>
      <c r="E254" s="10"/>
      <c r="F254" s="10"/>
      <c r="G254" s="10"/>
      <c r="H254" s="113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 customHeight="1">
      <c r="A255" s="10"/>
      <c r="B255" s="10"/>
      <c r="C255" s="113"/>
      <c r="D255" s="10"/>
      <c r="E255" s="10"/>
      <c r="F255" s="10"/>
      <c r="G255" s="10"/>
      <c r="H255" s="113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 customHeight="1">
      <c r="A256" s="10"/>
      <c r="B256" s="10"/>
      <c r="C256" s="113"/>
      <c r="D256" s="10"/>
      <c r="E256" s="10"/>
      <c r="F256" s="10"/>
      <c r="G256" s="10"/>
      <c r="H256" s="113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 customHeight="1">
      <c r="A257" s="10"/>
      <c r="B257" s="10"/>
      <c r="C257" s="113"/>
      <c r="D257" s="10"/>
      <c r="E257" s="10"/>
      <c r="F257" s="10"/>
      <c r="G257" s="10"/>
      <c r="H257" s="113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 customHeight="1">
      <c r="A258" s="10"/>
      <c r="B258" s="10"/>
      <c r="C258" s="113"/>
      <c r="D258" s="10"/>
      <c r="E258" s="10"/>
      <c r="F258" s="10"/>
      <c r="G258" s="10"/>
      <c r="H258" s="113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 customHeight="1">
      <c r="A259" s="10"/>
      <c r="B259" s="10"/>
      <c r="C259" s="113"/>
      <c r="D259" s="10"/>
      <c r="E259" s="10"/>
      <c r="F259" s="10"/>
      <c r="G259" s="10"/>
      <c r="H259" s="113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 customHeight="1">
      <c r="A260" s="10"/>
      <c r="B260" s="10"/>
      <c r="C260" s="113"/>
      <c r="D260" s="10"/>
      <c r="E260" s="10"/>
      <c r="F260" s="10"/>
      <c r="G260" s="10"/>
      <c r="H260" s="113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 customHeight="1">
      <c r="A261" s="10"/>
      <c r="B261" s="10"/>
      <c r="C261" s="113"/>
      <c r="D261" s="10"/>
      <c r="E261" s="10"/>
      <c r="F261" s="10"/>
      <c r="G261" s="10"/>
      <c r="H261" s="113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 customHeight="1">
      <c r="A262" s="10"/>
      <c r="B262" s="10"/>
      <c r="C262" s="113"/>
      <c r="D262" s="10"/>
      <c r="E262" s="10"/>
      <c r="F262" s="10"/>
      <c r="G262" s="10"/>
      <c r="H262" s="113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 customHeight="1">
      <c r="A263" s="10"/>
      <c r="B263" s="10"/>
      <c r="C263" s="113"/>
      <c r="D263" s="10"/>
      <c r="E263" s="10"/>
      <c r="F263" s="10"/>
      <c r="G263" s="10"/>
      <c r="H263" s="113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 customHeight="1">
      <c r="A264" s="10"/>
      <c r="B264" s="10"/>
      <c r="C264" s="113"/>
      <c r="D264" s="10"/>
      <c r="E264" s="10"/>
      <c r="F264" s="10"/>
      <c r="G264" s="10"/>
      <c r="H264" s="113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 customHeight="1">
      <c r="A265" s="10"/>
      <c r="B265" s="10"/>
      <c r="C265" s="113"/>
      <c r="D265" s="10"/>
      <c r="E265" s="10"/>
      <c r="F265" s="10"/>
      <c r="G265" s="10"/>
      <c r="H265" s="113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 customHeight="1">
      <c r="A266" s="10"/>
      <c r="B266" s="10"/>
      <c r="C266" s="113"/>
      <c r="D266" s="10"/>
      <c r="E266" s="10"/>
      <c r="F266" s="10"/>
      <c r="G266" s="10"/>
      <c r="H266" s="113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 customHeight="1">
      <c r="A267" s="10"/>
      <c r="B267" s="10"/>
      <c r="C267" s="113"/>
      <c r="D267" s="10"/>
      <c r="E267" s="10"/>
      <c r="F267" s="10"/>
      <c r="G267" s="10"/>
      <c r="H267" s="113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 customHeight="1">
      <c r="A268" s="10"/>
      <c r="B268" s="10"/>
      <c r="C268" s="113"/>
      <c r="D268" s="10"/>
      <c r="E268" s="10"/>
      <c r="F268" s="10"/>
      <c r="G268" s="10"/>
      <c r="H268" s="113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 customHeight="1">
      <c r="A269" s="10"/>
      <c r="B269" s="10"/>
      <c r="C269" s="113"/>
      <c r="D269" s="10"/>
      <c r="E269" s="10"/>
      <c r="F269" s="10"/>
      <c r="G269" s="10"/>
      <c r="H269" s="113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 customHeight="1">
      <c r="A270" s="10"/>
      <c r="B270" s="10"/>
      <c r="C270" s="113"/>
      <c r="D270" s="10"/>
      <c r="E270" s="10"/>
      <c r="F270" s="10"/>
      <c r="G270" s="10"/>
      <c r="H270" s="113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 customHeight="1">
      <c r="A271" s="10"/>
      <c r="B271" s="10"/>
      <c r="C271" s="113"/>
      <c r="D271" s="10"/>
      <c r="E271" s="10"/>
      <c r="F271" s="10"/>
      <c r="G271" s="10"/>
      <c r="H271" s="113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 customHeight="1">
      <c r="A272" s="10"/>
      <c r="B272" s="10"/>
      <c r="C272" s="113"/>
      <c r="D272" s="10"/>
      <c r="E272" s="10"/>
      <c r="F272" s="10"/>
      <c r="G272" s="10"/>
      <c r="H272" s="113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 customHeight="1">
      <c r="A273" s="10"/>
      <c r="B273" s="10"/>
      <c r="C273" s="113"/>
      <c r="D273" s="10"/>
      <c r="E273" s="10"/>
      <c r="F273" s="10"/>
      <c r="G273" s="10"/>
      <c r="H273" s="113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 customHeight="1">
      <c r="A274" s="10"/>
      <c r="B274" s="10"/>
      <c r="C274" s="113"/>
      <c r="D274" s="10"/>
      <c r="E274" s="10"/>
      <c r="F274" s="10"/>
      <c r="G274" s="10"/>
      <c r="H274" s="113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 customHeight="1">
      <c r="A275" s="10"/>
      <c r="B275" s="10"/>
      <c r="C275" s="113"/>
      <c r="D275" s="10"/>
      <c r="E275" s="10"/>
      <c r="F275" s="10"/>
      <c r="G275" s="10"/>
      <c r="H275" s="113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 customHeight="1">
      <c r="A276" s="10"/>
      <c r="B276" s="10"/>
      <c r="C276" s="113"/>
      <c r="D276" s="10"/>
      <c r="E276" s="10"/>
      <c r="F276" s="10"/>
      <c r="G276" s="10"/>
      <c r="H276" s="113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 customHeight="1">
      <c r="A277" s="10"/>
      <c r="B277" s="10"/>
      <c r="C277" s="113"/>
      <c r="D277" s="10"/>
      <c r="E277" s="10"/>
      <c r="F277" s="10"/>
      <c r="G277" s="10"/>
      <c r="H277" s="113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 customHeight="1">
      <c r="A278" s="10"/>
      <c r="B278" s="10"/>
      <c r="C278" s="113"/>
      <c r="D278" s="10"/>
      <c r="E278" s="10"/>
      <c r="F278" s="10"/>
      <c r="G278" s="10"/>
      <c r="H278" s="113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 customHeight="1">
      <c r="A279" s="10"/>
      <c r="B279" s="10"/>
      <c r="C279" s="113"/>
      <c r="D279" s="10"/>
      <c r="E279" s="10"/>
      <c r="F279" s="10"/>
      <c r="G279" s="10"/>
      <c r="H279" s="113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 customHeight="1">
      <c r="A280" s="10"/>
      <c r="B280" s="10"/>
      <c r="C280" s="113"/>
      <c r="D280" s="10"/>
      <c r="E280" s="10"/>
      <c r="F280" s="10"/>
      <c r="G280" s="10"/>
      <c r="H280" s="113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 customHeight="1">
      <c r="A281" s="10"/>
      <c r="B281" s="10"/>
      <c r="C281" s="113"/>
      <c r="D281" s="10"/>
      <c r="E281" s="10"/>
      <c r="F281" s="10"/>
      <c r="G281" s="10"/>
      <c r="H281" s="113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 customHeight="1">
      <c r="A282" s="10"/>
      <c r="B282" s="10"/>
      <c r="C282" s="113"/>
      <c r="D282" s="10"/>
      <c r="E282" s="10"/>
      <c r="F282" s="10"/>
      <c r="G282" s="10"/>
      <c r="H282" s="113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 customHeight="1">
      <c r="A283" s="10"/>
      <c r="B283" s="10"/>
      <c r="C283" s="113"/>
      <c r="D283" s="10"/>
      <c r="E283" s="10"/>
      <c r="F283" s="10"/>
      <c r="G283" s="10"/>
      <c r="H283" s="113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 customHeight="1">
      <c r="A284" s="10"/>
      <c r="B284" s="10"/>
      <c r="C284" s="113"/>
      <c r="D284" s="10"/>
      <c r="E284" s="10"/>
      <c r="F284" s="10"/>
      <c r="G284" s="10"/>
      <c r="H284" s="113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 customHeight="1">
      <c r="A285" s="10"/>
      <c r="B285" s="10"/>
      <c r="C285" s="113"/>
      <c r="D285" s="10"/>
      <c r="E285" s="10"/>
      <c r="F285" s="10"/>
      <c r="G285" s="10"/>
      <c r="H285" s="113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 customHeight="1">
      <c r="A286" s="10"/>
      <c r="B286" s="10"/>
      <c r="C286" s="113"/>
      <c r="D286" s="10"/>
      <c r="E286" s="10"/>
      <c r="F286" s="10"/>
      <c r="G286" s="10"/>
      <c r="H286" s="113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 customHeight="1">
      <c r="A287" s="10"/>
      <c r="B287" s="10"/>
      <c r="C287" s="113"/>
      <c r="D287" s="10"/>
      <c r="E287" s="10"/>
      <c r="F287" s="10"/>
      <c r="G287" s="10"/>
      <c r="H287" s="113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 customHeight="1">
      <c r="A288" s="10"/>
      <c r="B288" s="10"/>
      <c r="C288" s="113"/>
      <c r="D288" s="10"/>
      <c r="E288" s="10"/>
      <c r="F288" s="10"/>
      <c r="G288" s="10"/>
      <c r="H288" s="113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 customHeight="1">
      <c r="A289" s="10"/>
      <c r="B289" s="10"/>
      <c r="C289" s="113"/>
      <c r="D289" s="10"/>
      <c r="E289" s="10"/>
      <c r="F289" s="10"/>
      <c r="G289" s="10"/>
      <c r="H289" s="113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 customHeight="1">
      <c r="A290" s="10"/>
      <c r="B290" s="10"/>
      <c r="C290" s="113"/>
      <c r="D290" s="10"/>
      <c r="E290" s="10"/>
      <c r="F290" s="10"/>
      <c r="G290" s="10"/>
      <c r="H290" s="113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 customHeight="1">
      <c r="A291" s="10"/>
      <c r="B291" s="10"/>
      <c r="C291" s="113"/>
      <c r="D291" s="10"/>
      <c r="E291" s="10"/>
      <c r="F291" s="10"/>
      <c r="G291" s="10"/>
      <c r="H291" s="113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 customHeight="1">
      <c r="A292" s="10"/>
      <c r="B292" s="10"/>
      <c r="C292" s="113"/>
      <c r="D292" s="10"/>
      <c r="E292" s="10"/>
      <c r="F292" s="10"/>
      <c r="G292" s="10"/>
      <c r="H292" s="113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 customHeight="1">
      <c r="A293" s="10"/>
      <c r="B293" s="10"/>
      <c r="C293" s="113"/>
      <c r="D293" s="10"/>
      <c r="E293" s="10"/>
      <c r="F293" s="10"/>
      <c r="G293" s="10"/>
      <c r="H293" s="113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 customHeight="1">
      <c r="A294" s="10"/>
      <c r="B294" s="10"/>
      <c r="C294" s="113"/>
      <c r="D294" s="10"/>
      <c r="E294" s="10"/>
      <c r="F294" s="10"/>
      <c r="G294" s="10"/>
      <c r="H294" s="113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 customHeight="1">
      <c r="A295" s="10"/>
      <c r="B295" s="10"/>
      <c r="C295" s="113"/>
      <c r="D295" s="10"/>
      <c r="E295" s="10"/>
      <c r="F295" s="10"/>
      <c r="G295" s="10"/>
      <c r="H295" s="113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 customHeight="1">
      <c r="A296" s="10"/>
      <c r="B296" s="10"/>
      <c r="C296" s="113"/>
      <c r="D296" s="10"/>
      <c r="E296" s="10"/>
      <c r="F296" s="10"/>
      <c r="G296" s="10"/>
      <c r="H296" s="113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 customHeight="1">
      <c r="A297" s="10"/>
      <c r="B297" s="10"/>
      <c r="C297" s="113"/>
      <c r="D297" s="10"/>
      <c r="E297" s="10"/>
      <c r="F297" s="10"/>
      <c r="G297" s="10"/>
      <c r="H297" s="113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 customHeight="1">
      <c r="A298" s="10"/>
      <c r="B298" s="10"/>
      <c r="C298" s="113"/>
      <c r="D298" s="10"/>
      <c r="E298" s="10"/>
      <c r="F298" s="10"/>
      <c r="G298" s="10"/>
      <c r="H298" s="113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 customHeight="1">
      <c r="A299" s="10"/>
      <c r="B299" s="10"/>
      <c r="C299" s="113"/>
      <c r="D299" s="10"/>
      <c r="E299" s="10"/>
      <c r="F299" s="10"/>
      <c r="G299" s="10"/>
      <c r="H299" s="113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 customHeight="1">
      <c r="A300" s="10"/>
      <c r="B300" s="10"/>
      <c r="C300" s="113"/>
      <c r="D300" s="10"/>
      <c r="E300" s="10"/>
      <c r="F300" s="10"/>
      <c r="G300" s="10"/>
      <c r="H300" s="113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 customHeight="1">
      <c r="A301" s="10"/>
      <c r="B301" s="10"/>
      <c r="C301" s="113"/>
      <c r="D301" s="10"/>
      <c r="E301" s="10"/>
      <c r="F301" s="10"/>
      <c r="G301" s="10"/>
      <c r="H301" s="113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 customHeight="1">
      <c r="A302" s="10"/>
      <c r="B302" s="10"/>
      <c r="C302" s="113"/>
      <c r="D302" s="10"/>
      <c r="E302" s="10"/>
      <c r="F302" s="10"/>
      <c r="G302" s="10"/>
      <c r="H302" s="113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 customHeight="1">
      <c r="A303" s="10"/>
      <c r="B303" s="10"/>
      <c r="C303" s="113"/>
      <c r="D303" s="10"/>
      <c r="E303" s="10"/>
      <c r="F303" s="10"/>
      <c r="G303" s="10"/>
      <c r="H303" s="113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 customHeight="1">
      <c r="A304" s="10"/>
      <c r="B304" s="10"/>
      <c r="C304" s="113"/>
      <c r="D304" s="10"/>
      <c r="E304" s="10"/>
      <c r="F304" s="10"/>
      <c r="G304" s="10"/>
      <c r="H304" s="113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 customHeight="1">
      <c r="A305" s="10"/>
      <c r="B305" s="10"/>
      <c r="C305" s="113"/>
      <c r="D305" s="10"/>
      <c r="E305" s="10"/>
      <c r="F305" s="10"/>
      <c r="G305" s="10"/>
      <c r="H305" s="113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 customHeight="1">
      <c r="A306" s="10"/>
      <c r="B306" s="10"/>
      <c r="C306" s="113"/>
      <c r="D306" s="10"/>
      <c r="E306" s="10"/>
      <c r="F306" s="10"/>
      <c r="G306" s="10"/>
      <c r="H306" s="113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 customHeight="1">
      <c r="A307" s="10"/>
      <c r="B307" s="10"/>
      <c r="C307" s="113"/>
      <c r="D307" s="10"/>
      <c r="E307" s="10"/>
      <c r="F307" s="10"/>
      <c r="G307" s="10"/>
      <c r="H307" s="113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 customHeight="1">
      <c r="A308" s="10"/>
      <c r="B308" s="10"/>
      <c r="C308" s="113"/>
      <c r="D308" s="10"/>
      <c r="E308" s="10"/>
      <c r="F308" s="10"/>
      <c r="G308" s="10"/>
      <c r="H308" s="113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 customHeight="1">
      <c r="A309" s="10"/>
      <c r="B309" s="10"/>
      <c r="C309" s="113"/>
      <c r="D309" s="10"/>
      <c r="E309" s="10"/>
      <c r="F309" s="10"/>
      <c r="G309" s="10"/>
      <c r="H309" s="113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 customHeight="1">
      <c r="A310" s="10"/>
      <c r="B310" s="10"/>
      <c r="C310" s="113"/>
      <c r="D310" s="10"/>
      <c r="E310" s="10"/>
      <c r="F310" s="10"/>
      <c r="G310" s="10"/>
      <c r="H310" s="113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 customHeight="1">
      <c r="A311" s="10"/>
      <c r="B311" s="10"/>
      <c r="C311" s="113"/>
      <c r="D311" s="10"/>
      <c r="E311" s="10"/>
      <c r="F311" s="10"/>
      <c r="G311" s="10"/>
      <c r="H311" s="113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 customHeight="1">
      <c r="A312" s="10"/>
      <c r="B312" s="10"/>
      <c r="C312" s="113"/>
      <c r="D312" s="10"/>
      <c r="E312" s="10"/>
      <c r="F312" s="10"/>
      <c r="G312" s="10"/>
      <c r="H312" s="113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 customHeight="1">
      <c r="A313" s="10"/>
      <c r="B313" s="10"/>
      <c r="C313" s="113"/>
      <c r="D313" s="10"/>
      <c r="E313" s="10"/>
      <c r="F313" s="10"/>
      <c r="G313" s="10"/>
      <c r="H313" s="113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 customHeight="1">
      <c r="A314" s="10"/>
      <c r="B314" s="10"/>
      <c r="C314" s="113"/>
      <c r="D314" s="10"/>
      <c r="E314" s="10"/>
      <c r="F314" s="10"/>
      <c r="G314" s="10"/>
      <c r="H314" s="113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 customHeight="1">
      <c r="A315" s="10"/>
      <c r="B315" s="10"/>
      <c r="C315" s="113"/>
      <c r="D315" s="10"/>
      <c r="E315" s="10"/>
      <c r="F315" s="10"/>
      <c r="G315" s="10"/>
      <c r="H315" s="113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 customHeight="1">
      <c r="A316" s="10"/>
      <c r="B316" s="10"/>
      <c r="C316" s="113"/>
      <c r="D316" s="10"/>
      <c r="E316" s="10"/>
      <c r="F316" s="10"/>
      <c r="G316" s="10"/>
      <c r="H316" s="113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 customHeight="1">
      <c r="A317" s="10"/>
      <c r="B317" s="10"/>
      <c r="C317" s="113"/>
      <c r="D317" s="10"/>
      <c r="E317" s="10"/>
      <c r="F317" s="10"/>
      <c r="G317" s="10"/>
      <c r="H317" s="113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 customHeight="1">
      <c r="A318" s="10"/>
      <c r="B318" s="10"/>
      <c r="C318" s="113"/>
      <c r="D318" s="10"/>
      <c r="E318" s="10"/>
      <c r="F318" s="10"/>
      <c r="G318" s="10"/>
      <c r="H318" s="113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 customHeight="1">
      <c r="A319" s="10"/>
      <c r="B319" s="10"/>
      <c r="C319" s="113"/>
      <c r="D319" s="10"/>
      <c r="E319" s="10"/>
      <c r="F319" s="10"/>
      <c r="G319" s="10"/>
      <c r="H319" s="113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 customHeight="1">
      <c r="A320" s="10"/>
      <c r="B320" s="10"/>
      <c r="C320" s="113"/>
      <c r="D320" s="10"/>
      <c r="E320" s="10"/>
      <c r="F320" s="10"/>
      <c r="G320" s="10"/>
      <c r="H320" s="113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 customHeight="1">
      <c r="A321" s="10"/>
      <c r="B321" s="10"/>
      <c r="C321" s="113"/>
      <c r="D321" s="10"/>
      <c r="E321" s="10"/>
      <c r="F321" s="10"/>
      <c r="G321" s="10"/>
      <c r="H321" s="113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 customHeight="1">
      <c r="A322" s="10"/>
      <c r="B322" s="10"/>
      <c r="C322" s="113"/>
      <c r="D322" s="10"/>
      <c r="E322" s="10"/>
      <c r="F322" s="10"/>
      <c r="G322" s="10"/>
      <c r="H322" s="113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 customHeight="1">
      <c r="A323" s="10"/>
      <c r="B323" s="10"/>
      <c r="C323" s="113"/>
      <c r="D323" s="10"/>
      <c r="E323" s="10"/>
      <c r="F323" s="10"/>
      <c r="G323" s="10"/>
      <c r="H323" s="113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 customHeight="1">
      <c r="A324" s="10"/>
      <c r="B324" s="10"/>
      <c r="C324" s="113"/>
      <c r="D324" s="10"/>
      <c r="E324" s="10"/>
      <c r="F324" s="10"/>
      <c r="G324" s="10"/>
      <c r="H324" s="113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 customHeight="1">
      <c r="A325" s="10"/>
      <c r="B325" s="10"/>
      <c r="C325" s="113"/>
      <c r="D325" s="10"/>
      <c r="E325" s="10"/>
      <c r="F325" s="10"/>
      <c r="G325" s="10"/>
      <c r="H325" s="113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 customHeight="1">
      <c r="A326" s="10"/>
      <c r="B326" s="10"/>
      <c r="C326" s="113"/>
      <c r="D326" s="10"/>
      <c r="E326" s="10"/>
      <c r="F326" s="10"/>
      <c r="G326" s="10"/>
      <c r="H326" s="113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 customHeight="1">
      <c r="A327" s="10"/>
      <c r="B327" s="10"/>
      <c r="C327" s="113"/>
      <c r="D327" s="10"/>
      <c r="E327" s="10"/>
      <c r="F327" s="10"/>
      <c r="G327" s="10"/>
      <c r="H327" s="113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 customHeight="1">
      <c r="A328" s="10"/>
      <c r="B328" s="10"/>
      <c r="C328" s="113"/>
      <c r="D328" s="10"/>
      <c r="E328" s="10"/>
      <c r="F328" s="10"/>
      <c r="G328" s="10"/>
      <c r="H328" s="113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 customHeight="1">
      <c r="A329" s="10"/>
      <c r="B329" s="10"/>
      <c r="C329" s="113"/>
      <c r="D329" s="10"/>
      <c r="E329" s="10"/>
      <c r="F329" s="10"/>
      <c r="G329" s="10"/>
      <c r="H329" s="113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 customHeight="1">
      <c r="A330" s="10"/>
      <c r="B330" s="10"/>
      <c r="C330" s="113"/>
      <c r="D330" s="10"/>
      <c r="E330" s="10"/>
      <c r="F330" s="10"/>
      <c r="G330" s="10"/>
      <c r="H330" s="113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 customHeight="1">
      <c r="A331" s="10"/>
      <c r="B331" s="10"/>
      <c r="C331" s="113"/>
      <c r="D331" s="10"/>
      <c r="E331" s="10"/>
      <c r="F331" s="10"/>
      <c r="G331" s="10"/>
      <c r="H331" s="113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 customHeight="1">
      <c r="A332" s="10"/>
      <c r="B332" s="10"/>
      <c r="C332" s="113"/>
      <c r="D332" s="10"/>
      <c r="E332" s="10"/>
      <c r="F332" s="10"/>
      <c r="G332" s="10"/>
      <c r="H332" s="113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 customHeight="1">
      <c r="A333" s="10"/>
      <c r="B333" s="10"/>
      <c r="C333" s="113"/>
      <c r="D333" s="10"/>
      <c r="E333" s="10"/>
      <c r="F333" s="10"/>
      <c r="G333" s="10"/>
      <c r="H333" s="113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 customHeight="1">
      <c r="A334" s="10"/>
      <c r="B334" s="10"/>
      <c r="C334" s="113"/>
      <c r="D334" s="10"/>
      <c r="E334" s="10"/>
      <c r="F334" s="10"/>
      <c r="G334" s="10"/>
      <c r="H334" s="113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 customHeight="1">
      <c r="A335" s="10"/>
      <c r="B335" s="10"/>
      <c r="C335" s="113"/>
      <c r="D335" s="10"/>
      <c r="E335" s="10"/>
      <c r="F335" s="10"/>
      <c r="G335" s="10"/>
      <c r="H335" s="113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 customHeight="1">
      <c r="A336" s="10"/>
      <c r="B336" s="10"/>
      <c r="C336" s="113"/>
      <c r="D336" s="10"/>
      <c r="E336" s="10"/>
      <c r="F336" s="10"/>
      <c r="G336" s="10"/>
      <c r="H336" s="113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 customHeight="1">
      <c r="A337" s="10"/>
      <c r="B337" s="10"/>
      <c r="C337" s="113"/>
      <c r="D337" s="10"/>
      <c r="E337" s="10"/>
      <c r="F337" s="10"/>
      <c r="G337" s="10"/>
      <c r="H337" s="113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 customHeight="1">
      <c r="A338" s="10"/>
      <c r="B338" s="10"/>
      <c r="C338" s="113"/>
      <c r="D338" s="10"/>
      <c r="E338" s="10"/>
      <c r="F338" s="10"/>
      <c r="G338" s="10"/>
      <c r="H338" s="113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 customHeight="1">
      <c r="A339" s="10"/>
      <c r="B339" s="10"/>
      <c r="C339" s="113"/>
      <c r="D339" s="10"/>
      <c r="E339" s="10"/>
      <c r="F339" s="10"/>
      <c r="G339" s="10"/>
      <c r="H339" s="113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 customHeight="1">
      <c r="A340" s="10"/>
      <c r="B340" s="10"/>
      <c r="C340" s="113"/>
      <c r="D340" s="10"/>
      <c r="E340" s="10"/>
      <c r="F340" s="10"/>
      <c r="G340" s="10"/>
      <c r="H340" s="113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 customHeight="1">
      <c r="A341" s="10"/>
      <c r="B341" s="10"/>
      <c r="C341" s="113"/>
      <c r="D341" s="10"/>
      <c r="E341" s="10"/>
      <c r="F341" s="10"/>
      <c r="G341" s="10"/>
      <c r="H341" s="113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 customHeight="1">
      <c r="A342" s="10"/>
      <c r="B342" s="10"/>
      <c r="C342" s="113"/>
      <c r="D342" s="10"/>
      <c r="E342" s="10"/>
      <c r="F342" s="10"/>
      <c r="G342" s="10"/>
      <c r="H342" s="113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 customHeight="1">
      <c r="A343" s="10"/>
      <c r="B343" s="10"/>
      <c r="C343" s="113"/>
      <c r="D343" s="10"/>
      <c r="E343" s="10"/>
      <c r="F343" s="10"/>
      <c r="G343" s="10"/>
      <c r="H343" s="113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 customHeight="1">
      <c r="A344" s="10"/>
      <c r="B344" s="10"/>
      <c r="C344" s="113"/>
      <c r="D344" s="10"/>
      <c r="E344" s="10"/>
      <c r="F344" s="10"/>
      <c r="G344" s="10"/>
      <c r="H344" s="113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 customHeight="1">
      <c r="A345" s="10"/>
      <c r="B345" s="10"/>
      <c r="C345" s="113"/>
      <c r="D345" s="10"/>
      <c r="E345" s="10"/>
      <c r="F345" s="10"/>
      <c r="G345" s="10"/>
      <c r="H345" s="113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 customHeight="1">
      <c r="A346" s="10"/>
      <c r="B346" s="10"/>
      <c r="C346" s="113"/>
      <c r="D346" s="10"/>
      <c r="E346" s="10"/>
      <c r="F346" s="10"/>
      <c r="G346" s="10"/>
      <c r="H346" s="113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 customHeight="1">
      <c r="A347" s="10"/>
      <c r="B347" s="10"/>
      <c r="C347" s="113"/>
      <c r="D347" s="10"/>
      <c r="E347" s="10"/>
      <c r="F347" s="10"/>
      <c r="G347" s="10"/>
      <c r="H347" s="113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 customHeight="1">
      <c r="A348" s="10"/>
      <c r="B348" s="10"/>
      <c r="C348" s="113"/>
      <c r="D348" s="10"/>
      <c r="E348" s="10"/>
      <c r="F348" s="10"/>
      <c r="G348" s="10"/>
      <c r="H348" s="113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 customHeight="1">
      <c r="A349" s="10"/>
      <c r="B349" s="10"/>
      <c r="C349" s="113"/>
      <c r="D349" s="10"/>
      <c r="E349" s="10"/>
      <c r="F349" s="10"/>
      <c r="G349" s="10"/>
      <c r="H349" s="113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 customHeight="1">
      <c r="A350" s="10"/>
      <c r="B350" s="10"/>
      <c r="C350" s="113"/>
      <c r="D350" s="10"/>
      <c r="E350" s="10"/>
      <c r="F350" s="10"/>
      <c r="G350" s="10"/>
      <c r="H350" s="113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 customHeight="1">
      <c r="A351" s="10"/>
      <c r="B351" s="10"/>
      <c r="C351" s="113"/>
      <c r="D351" s="10"/>
      <c r="E351" s="10"/>
      <c r="F351" s="10"/>
      <c r="G351" s="10"/>
      <c r="H351" s="113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 customHeight="1">
      <c r="A352" s="10"/>
      <c r="B352" s="10"/>
      <c r="C352" s="113"/>
      <c r="D352" s="10"/>
      <c r="E352" s="10"/>
      <c r="F352" s="10"/>
      <c r="G352" s="10"/>
      <c r="H352" s="113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 customHeight="1">
      <c r="A353" s="10"/>
      <c r="B353" s="10"/>
      <c r="C353" s="113"/>
      <c r="D353" s="10"/>
      <c r="E353" s="10"/>
      <c r="F353" s="10"/>
      <c r="G353" s="10"/>
      <c r="H353" s="113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 customHeight="1">
      <c r="A354" s="10"/>
      <c r="B354" s="10"/>
      <c r="C354" s="113"/>
      <c r="D354" s="10"/>
      <c r="E354" s="10"/>
      <c r="F354" s="10"/>
      <c r="G354" s="10"/>
      <c r="H354" s="113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 customHeight="1">
      <c r="A355" s="10"/>
      <c r="B355" s="10"/>
      <c r="C355" s="113"/>
      <c r="D355" s="10"/>
      <c r="E355" s="10"/>
      <c r="F355" s="10"/>
      <c r="G355" s="10"/>
      <c r="H355" s="113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 customHeight="1">
      <c r="A356" s="10"/>
      <c r="B356" s="10"/>
      <c r="C356" s="113"/>
      <c r="D356" s="10"/>
      <c r="E356" s="10"/>
      <c r="F356" s="10"/>
      <c r="G356" s="10"/>
      <c r="H356" s="113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 customHeight="1">
      <c r="A357" s="10"/>
      <c r="B357" s="10"/>
      <c r="C357" s="113"/>
      <c r="D357" s="10"/>
      <c r="E357" s="10"/>
      <c r="F357" s="10"/>
      <c r="G357" s="10"/>
      <c r="H357" s="113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 customHeight="1">
      <c r="A358" s="10"/>
      <c r="B358" s="10"/>
      <c r="C358" s="113"/>
      <c r="D358" s="10"/>
      <c r="E358" s="10"/>
      <c r="F358" s="10"/>
      <c r="G358" s="10"/>
      <c r="H358" s="113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 customHeight="1">
      <c r="A359" s="10"/>
      <c r="B359" s="10"/>
      <c r="C359" s="113"/>
      <c r="D359" s="10"/>
      <c r="E359" s="10"/>
      <c r="F359" s="10"/>
      <c r="G359" s="10"/>
      <c r="H359" s="113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 customHeight="1">
      <c r="A360" s="10"/>
      <c r="B360" s="10"/>
      <c r="C360" s="113"/>
      <c r="D360" s="10"/>
      <c r="E360" s="10"/>
      <c r="F360" s="10"/>
      <c r="G360" s="10"/>
      <c r="H360" s="113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 customHeight="1">
      <c r="A361" s="10"/>
      <c r="B361" s="10"/>
      <c r="C361" s="113"/>
      <c r="D361" s="10"/>
      <c r="E361" s="10"/>
      <c r="F361" s="10"/>
      <c r="G361" s="10"/>
      <c r="H361" s="113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 customHeight="1">
      <c r="A362" s="10"/>
      <c r="B362" s="10"/>
      <c r="C362" s="113"/>
      <c r="D362" s="10"/>
      <c r="E362" s="10"/>
      <c r="F362" s="10"/>
      <c r="G362" s="10"/>
      <c r="H362" s="113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 customHeight="1">
      <c r="A363" s="10"/>
      <c r="B363" s="10"/>
      <c r="C363" s="113"/>
      <c r="D363" s="10"/>
      <c r="E363" s="10"/>
      <c r="F363" s="10"/>
      <c r="G363" s="10"/>
      <c r="H363" s="113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 customHeight="1">
      <c r="A364" s="10"/>
      <c r="B364" s="10"/>
      <c r="C364" s="113"/>
      <c r="D364" s="10"/>
      <c r="E364" s="10"/>
      <c r="F364" s="10"/>
      <c r="G364" s="10"/>
      <c r="H364" s="113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 customHeight="1">
      <c r="A365" s="10"/>
      <c r="B365" s="10"/>
      <c r="C365" s="113"/>
      <c r="D365" s="10"/>
      <c r="E365" s="10"/>
      <c r="F365" s="10"/>
      <c r="G365" s="10"/>
      <c r="H365" s="113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 customHeight="1">
      <c r="A366" s="10"/>
      <c r="B366" s="10"/>
      <c r="C366" s="113"/>
      <c r="D366" s="10"/>
      <c r="E366" s="10"/>
      <c r="F366" s="10"/>
      <c r="G366" s="10"/>
      <c r="H366" s="113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 customHeight="1">
      <c r="A367" s="10"/>
      <c r="B367" s="10"/>
      <c r="C367" s="113"/>
      <c r="D367" s="10"/>
      <c r="E367" s="10"/>
      <c r="F367" s="10"/>
      <c r="G367" s="10"/>
      <c r="H367" s="113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 customHeight="1">
      <c r="A368" s="10"/>
      <c r="B368" s="10"/>
      <c r="C368" s="113"/>
      <c r="D368" s="10"/>
      <c r="E368" s="10"/>
      <c r="F368" s="10"/>
      <c r="G368" s="10"/>
      <c r="H368" s="113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 customHeight="1">
      <c r="A369" s="10"/>
      <c r="B369" s="10"/>
      <c r="C369" s="113"/>
      <c r="D369" s="10"/>
      <c r="E369" s="10"/>
      <c r="F369" s="10"/>
      <c r="G369" s="10"/>
      <c r="H369" s="113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 customHeight="1">
      <c r="A370" s="10"/>
      <c r="B370" s="10"/>
      <c r="C370" s="113"/>
      <c r="D370" s="10"/>
      <c r="E370" s="10"/>
      <c r="F370" s="10"/>
      <c r="G370" s="10"/>
      <c r="H370" s="113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 customHeight="1">
      <c r="A371" s="10"/>
      <c r="B371" s="10"/>
      <c r="C371" s="113"/>
      <c r="D371" s="10"/>
      <c r="E371" s="10"/>
      <c r="F371" s="10"/>
      <c r="G371" s="10"/>
      <c r="H371" s="113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 customHeight="1">
      <c r="A372" s="10"/>
      <c r="B372" s="10"/>
      <c r="C372" s="113"/>
      <c r="D372" s="10"/>
      <c r="E372" s="10"/>
      <c r="F372" s="10"/>
      <c r="G372" s="10"/>
      <c r="H372" s="113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 customHeight="1">
      <c r="A373" s="10"/>
      <c r="B373" s="10"/>
      <c r="C373" s="113"/>
      <c r="D373" s="10"/>
      <c r="E373" s="10"/>
      <c r="F373" s="10"/>
      <c r="G373" s="10"/>
      <c r="H373" s="113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 customHeight="1">
      <c r="A374" s="10"/>
      <c r="B374" s="10"/>
      <c r="C374" s="113"/>
      <c r="D374" s="10"/>
      <c r="E374" s="10"/>
      <c r="F374" s="10"/>
      <c r="G374" s="10"/>
      <c r="H374" s="113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 customHeight="1">
      <c r="A375" s="10"/>
      <c r="B375" s="10"/>
      <c r="C375" s="113"/>
      <c r="D375" s="10"/>
      <c r="E375" s="10"/>
      <c r="F375" s="10"/>
      <c r="G375" s="10"/>
      <c r="H375" s="113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 customHeight="1">
      <c r="A376" s="10"/>
      <c r="B376" s="10"/>
      <c r="C376" s="113"/>
      <c r="D376" s="10"/>
      <c r="E376" s="10"/>
      <c r="F376" s="10"/>
      <c r="G376" s="10"/>
      <c r="H376" s="113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 customHeight="1">
      <c r="A377" s="10"/>
      <c r="B377" s="10"/>
      <c r="C377" s="113"/>
      <c r="D377" s="10"/>
      <c r="E377" s="10"/>
      <c r="F377" s="10"/>
      <c r="G377" s="10"/>
      <c r="H377" s="113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 customHeight="1">
      <c r="A378" s="10"/>
      <c r="B378" s="10"/>
      <c r="C378" s="113"/>
      <c r="D378" s="10"/>
      <c r="E378" s="10"/>
      <c r="F378" s="10"/>
      <c r="G378" s="10"/>
      <c r="H378" s="113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 customHeight="1">
      <c r="A379" s="10"/>
      <c r="B379" s="10"/>
      <c r="C379" s="113"/>
      <c r="D379" s="10"/>
      <c r="E379" s="10"/>
      <c r="F379" s="10"/>
      <c r="G379" s="10"/>
      <c r="H379" s="113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 customHeight="1">
      <c r="A380" s="10"/>
      <c r="B380" s="10"/>
      <c r="C380" s="113"/>
      <c r="D380" s="10"/>
      <c r="E380" s="10"/>
      <c r="F380" s="10"/>
      <c r="G380" s="10"/>
      <c r="H380" s="113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 customHeight="1">
      <c r="A381" s="10"/>
      <c r="B381" s="10"/>
      <c r="C381" s="113"/>
      <c r="D381" s="10"/>
      <c r="E381" s="10"/>
      <c r="F381" s="10"/>
      <c r="G381" s="10"/>
      <c r="H381" s="113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 customHeight="1">
      <c r="A382" s="10"/>
      <c r="B382" s="10"/>
      <c r="C382" s="113"/>
      <c r="D382" s="10"/>
      <c r="E382" s="10"/>
      <c r="F382" s="10"/>
      <c r="G382" s="10"/>
      <c r="H382" s="113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 customHeight="1">
      <c r="A383" s="10"/>
      <c r="B383" s="10"/>
      <c r="C383" s="113"/>
      <c r="D383" s="10"/>
      <c r="E383" s="10"/>
      <c r="F383" s="10"/>
      <c r="G383" s="10"/>
      <c r="H383" s="113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 customHeight="1">
      <c r="A384" s="10"/>
      <c r="B384" s="10"/>
      <c r="C384" s="113"/>
      <c r="D384" s="10"/>
      <c r="E384" s="10"/>
      <c r="F384" s="10"/>
      <c r="G384" s="10"/>
      <c r="H384" s="113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 customHeight="1">
      <c r="A385" s="10"/>
      <c r="B385" s="10"/>
      <c r="C385" s="113"/>
      <c r="D385" s="10"/>
      <c r="E385" s="10"/>
      <c r="F385" s="10"/>
      <c r="G385" s="10"/>
      <c r="H385" s="113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 customHeight="1">
      <c r="A386" s="10"/>
      <c r="B386" s="10"/>
      <c r="C386" s="113"/>
      <c r="D386" s="10"/>
      <c r="E386" s="10"/>
      <c r="F386" s="10"/>
      <c r="G386" s="10"/>
      <c r="H386" s="113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 customHeight="1">
      <c r="A387" s="10"/>
      <c r="B387" s="10"/>
      <c r="C387" s="113"/>
      <c r="D387" s="10"/>
      <c r="E387" s="10"/>
      <c r="F387" s="10"/>
      <c r="G387" s="10"/>
      <c r="H387" s="113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 customHeight="1">
      <c r="A388" s="10"/>
      <c r="B388" s="10"/>
      <c r="C388" s="113"/>
      <c r="D388" s="10"/>
      <c r="E388" s="10"/>
      <c r="F388" s="10"/>
      <c r="G388" s="10"/>
      <c r="H388" s="113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 customHeight="1">
      <c r="A389" s="10"/>
      <c r="B389" s="10"/>
      <c r="C389" s="113"/>
      <c r="D389" s="10"/>
      <c r="E389" s="10"/>
      <c r="F389" s="10"/>
      <c r="G389" s="10"/>
      <c r="H389" s="113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 customHeight="1">
      <c r="A390" s="10"/>
      <c r="B390" s="10"/>
      <c r="C390" s="113"/>
      <c r="D390" s="10"/>
      <c r="E390" s="10"/>
      <c r="F390" s="10"/>
      <c r="G390" s="10"/>
      <c r="H390" s="113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 customHeight="1">
      <c r="A391" s="10"/>
      <c r="B391" s="10"/>
      <c r="C391" s="113"/>
      <c r="D391" s="10"/>
      <c r="E391" s="10"/>
      <c r="F391" s="10"/>
      <c r="G391" s="10"/>
      <c r="H391" s="113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 customHeight="1">
      <c r="A392" s="10"/>
      <c r="B392" s="10"/>
      <c r="C392" s="113"/>
      <c r="D392" s="10"/>
      <c r="E392" s="10"/>
      <c r="F392" s="10"/>
      <c r="G392" s="10"/>
      <c r="H392" s="113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 customHeight="1">
      <c r="A393" s="10"/>
      <c r="B393" s="10"/>
      <c r="C393" s="113"/>
      <c r="D393" s="10"/>
      <c r="E393" s="10"/>
      <c r="F393" s="10"/>
      <c r="G393" s="10"/>
      <c r="H393" s="113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 customHeight="1">
      <c r="A394" s="10"/>
      <c r="B394" s="10"/>
      <c r="C394" s="113"/>
      <c r="D394" s="10"/>
      <c r="E394" s="10"/>
      <c r="F394" s="10"/>
      <c r="G394" s="10"/>
      <c r="H394" s="113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 customHeight="1">
      <c r="A395" s="10"/>
      <c r="B395" s="10"/>
      <c r="C395" s="113"/>
      <c r="D395" s="10"/>
      <c r="E395" s="10"/>
      <c r="F395" s="10"/>
      <c r="G395" s="10"/>
      <c r="H395" s="113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 customHeight="1">
      <c r="A396" s="10"/>
      <c r="B396" s="10"/>
      <c r="C396" s="113"/>
      <c r="D396" s="10"/>
      <c r="E396" s="10"/>
      <c r="F396" s="10"/>
      <c r="G396" s="10"/>
      <c r="H396" s="113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 customHeight="1">
      <c r="A397" s="10"/>
      <c r="B397" s="10"/>
      <c r="C397" s="113"/>
      <c r="D397" s="10"/>
      <c r="E397" s="10"/>
      <c r="F397" s="10"/>
      <c r="G397" s="10"/>
      <c r="H397" s="113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 customHeight="1">
      <c r="A398" s="10"/>
      <c r="B398" s="10"/>
      <c r="C398" s="113"/>
      <c r="D398" s="10"/>
      <c r="E398" s="10"/>
      <c r="F398" s="10"/>
      <c r="G398" s="10"/>
      <c r="H398" s="113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 customHeight="1">
      <c r="A399" s="10"/>
      <c r="B399" s="10"/>
      <c r="C399" s="113"/>
      <c r="D399" s="10"/>
      <c r="E399" s="10"/>
      <c r="F399" s="10"/>
      <c r="G399" s="10"/>
      <c r="H399" s="113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 customHeight="1">
      <c r="A400" s="10"/>
      <c r="B400" s="10"/>
      <c r="C400" s="113"/>
      <c r="D400" s="10"/>
      <c r="E400" s="10"/>
      <c r="F400" s="10"/>
      <c r="G400" s="10"/>
      <c r="H400" s="113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 customHeight="1">
      <c r="A401" s="10"/>
      <c r="B401" s="10"/>
      <c r="C401" s="113"/>
      <c r="D401" s="10"/>
      <c r="E401" s="10"/>
      <c r="F401" s="10"/>
      <c r="G401" s="10"/>
      <c r="H401" s="113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 customHeight="1">
      <c r="A402" s="10"/>
      <c r="B402" s="10"/>
      <c r="C402" s="113"/>
      <c r="D402" s="10"/>
      <c r="E402" s="10"/>
      <c r="F402" s="10"/>
      <c r="G402" s="10"/>
      <c r="H402" s="113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 customHeight="1">
      <c r="A403" s="10"/>
      <c r="B403" s="10"/>
      <c r="C403" s="113"/>
      <c r="D403" s="10"/>
      <c r="E403" s="10"/>
      <c r="F403" s="10"/>
      <c r="G403" s="10"/>
      <c r="H403" s="113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 customHeight="1">
      <c r="A404" s="10"/>
      <c r="B404" s="10"/>
      <c r="C404" s="113"/>
      <c r="D404" s="10"/>
      <c r="E404" s="10"/>
      <c r="F404" s="10"/>
      <c r="G404" s="10"/>
      <c r="H404" s="113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 customHeight="1">
      <c r="A405" s="10"/>
      <c r="B405" s="10"/>
      <c r="C405" s="113"/>
      <c r="D405" s="10"/>
      <c r="E405" s="10"/>
      <c r="F405" s="10"/>
      <c r="G405" s="10"/>
      <c r="H405" s="113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 customHeight="1">
      <c r="A406" s="10"/>
      <c r="B406" s="10"/>
      <c r="C406" s="113"/>
      <c r="D406" s="10"/>
      <c r="E406" s="10"/>
      <c r="F406" s="10"/>
      <c r="G406" s="10"/>
      <c r="H406" s="113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 customHeight="1">
      <c r="A407" s="10"/>
      <c r="B407" s="10"/>
      <c r="C407" s="113"/>
      <c r="D407" s="10"/>
      <c r="E407" s="10"/>
      <c r="F407" s="10"/>
      <c r="G407" s="10"/>
      <c r="H407" s="113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 customHeight="1">
      <c r="A408" s="10"/>
      <c r="B408" s="10"/>
      <c r="C408" s="113"/>
      <c r="D408" s="10"/>
      <c r="E408" s="10"/>
      <c r="F408" s="10"/>
      <c r="G408" s="10"/>
      <c r="H408" s="113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 customHeight="1">
      <c r="A409" s="10"/>
      <c r="B409" s="10"/>
      <c r="C409" s="113"/>
      <c r="D409" s="10"/>
      <c r="E409" s="10"/>
      <c r="F409" s="10"/>
      <c r="G409" s="10"/>
      <c r="H409" s="113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 customHeight="1">
      <c r="A410" s="10"/>
      <c r="B410" s="10"/>
      <c r="C410" s="113"/>
      <c r="D410" s="10"/>
      <c r="E410" s="10"/>
      <c r="F410" s="10"/>
      <c r="G410" s="10"/>
      <c r="H410" s="113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 customHeight="1">
      <c r="A411" s="10"/>
      <c r="B411" s="10"/>
      <c r="C411" s="113"/>
      <c r="D411" s="10"/>
      <c r="E411" s="10"/>
      <c r="F411" s="10"/>
      <c r="G411" s="10"/>
      <c r="H411" s="113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 customHeight="1">
      <c r="A412" s="10"/>
      <c r="B412" s="10"/>
      <c r="C412" s="113"/>
      <c r="D412" s="10"/>
      <c r="E412" s="10"/>
      <c r="F412" s="10"/>
      <c r="G412" s="10"/>
      <c r="H412" s="113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 customHeight="1">
      <c r="A413" s="10"/>
      <c r="B413" s="10"/>
      <c r="C413" s="113"/>
      <c r="D413" s="10"/>
      <c r="E413" s="10"/>
      <c r="F413" s="10"/>
      <c r="G413" s="10"/>
      <c r="H413" s="113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 customHeight="1">
      <c r="A414" s="10"/>
      <c r="B414" s="10"/>
      <c r="C414" s="113"/>
      <c r="D414" s="10"/>
      <c r="E414" s="10"/>
      <c r="F414" s="10"/>
      <c r="G414" s="10"/>
      <c r="H414" s="113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 customHeight="1">
      <c r="A415" s="10"/>
      <c r="B415" s="10"/>
      <c r="C415" s="113"/>
      <c r="D415" s="10"/>
      <c r="E415" s="10"/>
      <c r="F415" s="10"/>
      <c r="G415" s="10"/>
      <c r="H415" s="113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 customHeight="1">
      <c r="A416" s="10"/>
      <c r="B416" s="10"/>
      <c r="C416" s="113"/>
      <c r="D416" s="10"/>
      <c r="E416" s="10"/>
      <c r="F416" s="10"/>
      <c r="G416" s="10"/>
      <c r="H416" s="113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 customHeight="1">
      <c r="A417" s="10"/>
      <c r="B417" s="10"/>
      <c r="C417" s="113"/>
      <c r="D417" s="10"/>
      <c r="E417" s="10"/>
      <c r="F417" s="10"/>
      <c r="G417" s="10"/>
      <c r="H417" s="113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 customHeight="1">
      <c r="A418" s="10"/>
      <c r="B418" s="10"/>
      <c r="C418" s="113"/>
      <c r="D418" s="10"/>
      <c r="E418" s="10"/>
      <c r="F418" s="10"/>
      <c r="G418" s="10"/>
      <c r="H418" s="113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 customHeight="1">
      <c r="A419" s="10"/>
      <c r="B419" s="10"/>
      <c r="C419" s="113"/>
      <c r="D419" s="10"/>
      <c r="E419" s="10"/>
      <c r="F419" s="10"/>
      <c r="G419" s="10"/>
      <c r="H419" s="113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 customHeight="1">
      <c r="A420" s="10"/>
      <c r="B420" s="10"/>
      <c r="C420" s="113"/>
      <c r="D420" s="10"/>
      <c r="E420" s="10"/>
      <c r="F420" s="10"/>
      <c r="G420" s="10"/>
      <c r="H420" s="113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 customHeight="1">
      <c r="A421" s="10"/>
      <c r="B421" s="10"/>
      <c r="C421" s="113"/>
      <c r="D421" s="10"/>
      <c r="E421" s="10"/>
      <c r="F421" s="10"/>
      <c r="G421" s="10"/>
      <c r="H421" s="113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 customHeight="1">
      <c r="A422" s="10"/>
      <c r="B422" s="10"/>
      <c r="C422" s="113"/>
      <c r="D422" s="10"/>
      <c r="E422" s="10"/>
      <c r="F422" s="10"/>
      <c r="G422" s="10"/>
      <c r="H422" s="113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 customHeight="1">
      <c r="A423" s="10"/>
      <c r="B423" s="10"/>
      <c r="C423" s="113"/>
      <c r="D423" s="10"/>
      <c r="E423" s="10"/>
      <c r="F423" s="10"/>
      <c r="G423" s="10"/>
      <c r="H423" s="113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 customHeight="1">
      <c r="A424" s="10"/>
      <c r="B424" s="10"/>
      <c r="C424" s="113"/>
      <c r="D424" s="10"/>
      <c r="E424" s="10"/>
      <c r="F424" s="10"/>
      <c r="G424" s="10"/>
      <c r="H424" s="113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 customHeight="1">
      <c r="A425" s="10"/>
      <c r="B425" s="10"/>
      <c r="C425" s="113"/>
      <c r="D425" s="10"/>
      <c r="E425" s="10"/>
      <c r="F425" s="10"/>
      <c r="G425" s="10"/>
      <c r="H425" s="113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 customHeight="1">
      <c r="A426" s="10"/>
      <c r="B426" s="10"/>
      <c r="C426" s="113"/>
      <c r="D426" s="10"/>
      <c r="E426" s="10"/>
      <c r="F426" s="10"/>
      <c r="G426" s="10"/>
      <c r="H426" s="113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 customHeight="1">
      <c r="A427" s="10"/>
      <c r="B427" s="10"/>
      <c r="C427" s="113"/>
      <c r="D427" s="10"/>
      <c r="E427" s="10"/>
      <c r="F427" s="10"/>
      <c r="G427" s="10"/>
      <c r="H427" s="113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 customHeight="1">
      <c r="A428" s="10"/>
      <c r="B428" s="10"/>
      <c r="C428" s="113"/>
      <c r="D428" s="10"/>
      <c r="E428" s="10"/>
      <c r="F428" s="10"/>
      <c r="G428" s="10"/>
      <c r="H428" s="113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 customHeight="1">
      <c r="A429" s="10"/>
      <c r="B429" s="10"/>
      <c r="C429" s="113"/>
      <c r="D429" s="10"/>
      <c r="E429" s="10"/>
      <c r="F429" s="10"/>
      <c r="G429" s="10"/>
      <c r="H429" s="113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 customHeight="1">
      <c r="A430" s="10"/>
      <c r="B430" s="10"/>
      <c r="C430" s="113"/>
      <c r="D430" s="10"/>
      <c r="E430" s="10"/>
      <c r="F430" s="10"/>
      <c r="G430" s="10"/>
      <c r="H430" s="113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 customHeight="1">
      <c r="A431" s="10"/>
      <c r="B431" s="10"/>
      <c r="C431" s="113"/>
      <c r="D431" s="10"/>
      <c r="E431" s="10"/>
      <c r="F431" s="10"/>
      <c r="G431" s="10"/>
      <c r="H431" s="113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 customHeight="1">
      <c r="A432" s="10"/>
      <c r="B432" s="10"/>
      <c r="C432" s="113"/>
      <c r="D432" s="10"/>
      <c r="E432" s="10"/>
      <c r="F432" s="10"/>
      <c r="G432" s="10"/>
      <c r="H432" s="113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 customHeight="1">
      <c r="A433" s="10"/>
      <c r="B433" s="10"/>
      <c r="C433" s="113"/>
      <c r="D433" s="10"/>
      <c r="E433" s="10"/>
      <c r="F433" s="10"/>
      <c r="G433" s="10"/>
      <c r="H433" s="113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 customHeight="1">
      <c r="A434" s="10"/>
      <c r="B434" s="10"/>
      <c r="C434" s="113"/>
      <c r="D434" s="10"/>
      <c r="E434" s="10"/>
      <c r="F434" s="10"/>
      <c r="G434" s="10"/>
      <c r="H434" s="113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 customHeight="1">
      <c r="A435" s="10"/>
      <c r="B435" s="10"/>
      <c r="C435" s="113"/>
      <c r="D435" s="10"/>
      <c r="E435" s="10"/>
      <c r="F435" s="10"/>
      <c r="G435" s="10"/>
      <c r="H435" s="113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 customHeight="1">
      <c r="A436" s="10"/>
      <c r="B436" s="10"/>
      <c r="C436" s="113"/>
      <c r="D436" s="10"/>
      <c r="E436" s="10"/>
      <c r="F436" s="10"/>
      <c r="G436" s="10"/>
      <c r="H436" s="113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 customHeight="1">
      <c r="A437" s="10"/>
      <c r="B437" s="10"/>
      <c r="C437" s="113"/>
      <c r="D437" s="10"/>
      <c r="E437" s="10"/>
      <c r="F437" s="10"/>
      <c r="G437" s="10"/>
      <c r="H437" s="113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 customHeight="1">
      <c r="A438" s="10"/>
      <c r="B438" s="10"/>
      <c r="C438" s="113"/>
      <c r="D438" s="10"/>
      <c r="E438" s="10"/>
      <c r="F438" s="10"/>
      <c r="G438" s="10"/>
      <c r="H438" s="113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 customHeight="1">
      <c r="A439" s="10"/>
      <c r="B439" s="10"/>
      <c r="C439" s="113"/>
      <c r="D439" s="10"/>
      <c r="E439" s="10"/>
      <c r="F439" s="10"/>
      <c r="G439" s="10"/>
      <c r="H439" s="113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 customHeight="1">
      <c r="A440" s="10"/>
      <c r="B440" s="10"/>
      <c r="C440" s="113"/>
      <c r="D440" s="10"/>
      <c r="E440" s="10"/>
      <c r="F440" s="10"/>
      <c r="G440" s="10"/>
      <c r="H440" s="113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 customHeight="1">
      <c r="A441" s="10"/>
      <c r="B441" s="10"/>
      <c r="C441" s="113"/>
      <c r="D441" s="10"/>
      <c r="E441" s="10"/>
      <c r="F441" s="10"/>
      <c r="G441" s="10"/>
      <c r="H441" s="113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 customHeight="1">
      <c r="A442" s="10"/>
      <c r="B442" s="10"/>
      <c r="C442" s="113"/>
      <c r="D442" s="10"/>
      <c r="E442" s="10"/>
      <c r="F442" s="10"/>
      <c r="G442" s="10"/>
      <c r="H442" s="113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 customHeight="1">
      <c r="A443" s="10"/>
      <c r="B443" s="10"/>
      <c r="C443" s="113"/>
      <c r="D443" s="10"/>
      <c r="E443" s="10"/>
      <c r="F443" s="10"/>
      <c r="G443" s="10"/>
      <c r="H443" s="113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 customHeight="1">
      <c r="A444" s="10"/>
      <c r="B444" s="10"/>
      <c r="C444" s="113"/>
      <c r="D444" s="10"/>
      <c r="E444" s="10"/>
      <c r="F444" s="10"/>
      <c r="G444" s="10"/>
      <c r="H444" s="113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 customHeight="1">
      <c r="A445" s="10"/>
      <c r="B445" s="10"/>
      <c r="C445" s="113"/>
      <c r="D445" s="10"/>
      <c r="E445" s="10"/>
      <c r="F445" s="10"/>
      <c r="G445" s="10"/>
      <c r="H445" s="113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 customHeight="1">
      <c r="A446" s="10"/>
      <c r="B446" s="10"/>
      <c r="C446" s="113"/>
      <c r="D446" s="10"/>
      <c r="E446" s="10"/>
      <c r="F446" s="10"/>
      <c r="G446" s="10"/>
      <c r="H446" s="113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 customHeight="1">
      <c r="A447" s="10"/>
      <c r="B447" s="10"/>
      <c r="C447" s="113"/>
      <c r="D447" s="10"/>
      <c r="E447" s="10"/>
      <c r="F447" s="10"/>
      <c r="G447" s="10"/>
      <c r="H447" s="113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 customHeight="1">
      <c r="A448" s="10"/>
      <c r="B448" s="10"/>
      <c r="C448" s="113"/>
      <c r="D448" s="10"/>
      <c r="E448" s="10"/>
      <c r="F448" s="10"/>
      <c r="G448" s="10"/>
      <c r="H448" s="113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 customHeight="1">
      <c r="A449" s="10"/>
      <c r="B449" s="10"/>
      <c r="C449" s="113"/>
      <c r="D449" s="10"/>
      <c r="E449" s="10"/>
      <c r="F449" s="10"/>
      <c r="G449" s="10"/>
      <c r="H449" s="113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 customHeight="1">
      <c r="A450" s="10"/>
      <c r="B450" s="10"/>
      <c r="C450" s="113"/>
      <c r="D450" s="10"/>
      <c r="E450" s="10"/>
      <c r="F450" s="10"/>
      <c r="G450" s="10"/>
      <c r="H450" s="113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 customHeight="1">
      <c r="A451" s="10"/>
      <c r="B451" s="10"/>
      <c r="C451" s="113"/>
      <c r="D451" s="10"/>
      <c r="E451" s="10"/>
      <c r="F451" s="10"/>
      <c r="G451" s="10"/>
      <c r="H451" s="113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 customHeight="1">
      <c r="A452" s="10"/>
      <c r="B452" s="10"/>
      <c r="C452" s="113"/>
      <c r="D452" s="10"/>
      <c r="E452" s="10"/>
      <c r="F452" s="10"/>
      <c r="G452" s="10"/>
      <c r="H452" s="113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 customHeight="1">
      <c r="A453" s="10"/>
      <c r="B453" s="10"/>
      <c r="C453" s="113"/>
      <c r="D453" s="10"/>
      <c r="E453" s="10"/>
      <c r="F453" s="10"/>
      <c r="G453" s="10"/>
      <c r="H453" s="113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 customHeight="1">
      <c r="A454" s="10"/>
      <c r="B454" s="10"/>
      <c r="C454" s="113"/>
      <c r="D454" s="10"/>
      <c r="E454" s="10"/>
      <c r="F454" s="10"/>
      <c r="G454" s="10"/>
      <c r="H454" s="113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 customHeight="1">
      <c r="A455" s="10"/>
      <c r="B455" s="10"/>
      <c r="C455" s="113"/>
      <c r="D455" s="10"/>
      <c r="E455" s="10"/>
      <c r="F455" s="10"/>
      <c r="G455" s="10"/>
      <c r="H455" s="113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 customHeight="1">
      <c r="A456" s="10"/>
      <c r="B456" s="10"/>
      <c r="C456" s="113"/>
      <c r="D456" s="10"/>
      <c r="E456" s="10"/>
      <c r="F456" s="10"/>
      <c r="G456" s="10"/>
      <c r="H456" s="113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 customHeight="1">
      <c r="A457" s="10"/>
      <c r="B457" s="10"/>
      <c r="C457" s="113"/>
      <c r="D457" s="10"/>
      <c r="E457" s="10"/>
      <c r="F457" s="10"/>
      <c r="G457" s="10"/>
      <c r="H457" s="113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 customHeight="1">
      <c r="A458" s="10"/>
      <c r="B458" s="10"/>
      <c r="C458" s="113"/>
      <c r="D458" s="10"/>
      <c r="E458" s="10"/>
      <c r="F458" s="10"/>
      <c r="G458" s="10"/>
      <c r="H458" s="113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 customHeight="1">
      <c r="A459" s="10"/>
      <c r="B459" s="10"/>
      <c r="C459" s="113"/>
      <c r="D459" s="10"/>
      <c r="E459" s="10"/>
      <c r="F459" s="10"/>
      <c r="G459" s="10"/>
      <c r="H459" s="113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 customHeight="1">
      <c r="A460" s="10"/>
      <c r="B460" s="10"/>
      <c r="C460" s="113"/>
      <c r="D460" s="10"/>
      <c r="E460" s="10"/>
      <c r="F460" s="10"/>
      <c r="G460" s="10"/>
      <c r="H460" s="113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 customHeight="1">
      <c r="A461" s="10"/>
      <c r="B461" s="10"/>
      <c r="C461" s="113"/>
      <c r="D461" s="10"/>
      <c r="E461" s="10"/>
      <c r="F461" s="10"/>
      <c r="G461" s="10"/>
      <c r="H461" s="113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 customHeight="1">
      <c r="A462" s="10"/>
      <c r="B462" s="10"/>
      <c r="C462" s="113"/>
      <c r="D462" s="10"/>
      <c r="E462" s="10"/>
      <c r="F462" s="10"/>
      <c r="G462" s="10"/>
      <c r="H462" s="113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 customHeight="1">
      <c r="A463" s="10"/>
      <c r="B463" s="10"/>
      <c r="C463" s="113"/>
      <c r="D463" s="10"/>
      <c r="E463" s="10"/>
      <c r="F463" s="10"/>
      <c r="G463" s="10"/>
      <c r="H463" s="113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 customHeight="1">
      <c r="A464" s="10"/>
      <c r="B464" s="10"/>
      <c r="C464" s="113"/>
      <c r="D464" s="10"/>
      <c r="E464" s="10"/>
      <c r="F464" s="10"/>
      <c r="G464" s="10"/>
      <c r="H464" s="113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 customHeight="1">
      <c r="A465" s="10"/>
      <c r="B465" s="10"/>
      <c r="C465" s="113"/>
      <c r="D465" s="10"/>
      <c r="E465" s="10"/>
      <c r="F465" s="10"/>
      <c r="G465" s="10"/>
      <c r="H465" s="113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 customHeight="1">
      <c r="A466" s="10"/>
      <c r="B466" s="10"/>
      <c r="C466" s="113"/>
      <c r="D466" s="10"/>
      <c r="E466" s="10"/>
      <c r="F466" s="10"/>
      <c r="G466" s="10"/>
      <c r="H466" s="113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 customHeight="1">
      <c r="A467" s="10"/>
      <c r="B467" s="10"/>
      <c r="C467" s="113"/>
      <c r="D467" s="10"/>
      <c r="E467" s="10"/>
      <c r="F467" s="10"/>
      <c r="G467" s="10"/>
      <c r="H467" s="113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 customHeight="1">
      <c r="A468" s="10"/>
      <c r="B468" s="10"/>
      <c r="C468" s="113"/>
      <c r="D468" s="10"/>
      <c r="E468" s="10"/>
      <c r="F468" s="10"/>
      <c r="G468" s="10"/>
      <c r="H468" s="113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 customHeight="1">
      <c r="A469" s="10"/>
      <c r="B469" s="10"/>
      <c r="C469" s="113"/>
      <c r="D469" s="10"/>
      <c r="E469" s="10"/>
      <c r="F469" s="10"/>
      <c r="G469" s="10"/>
      <c r="H469" s="113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 customHeight="1">
      <c r="A470" s="10"/>
      <c r="B470" s="10"/>
      <c r="C470" s="113"/>
      <c r="D470" s="10"/>
      <c r="E470" s="10"/>
      <c r="F470" s="10"/>
      <c r="G470" s="10"/>
      <c r="H470" s="113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 customHeight="1">
      <c r="A471" s="10"/>
      <c r="B471" s="10"/>
      <c r="C471" s="113"/>
      <c r="D471" s="10"/>
      <c r="E471" s="10"/>
      <c r="F471" s="10"/>
      <c r="G471" s="10"/>
      <c r="H471" s="113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 customHeight="1">
      <c r="A472" s="10"/>
      <c r="B472" s="10"/>
      <c r="C472" s="113"/>
      <c r="D472" s="10"/>
      <c r="E472" s="10"/>
      <c r="F472" s="10"/>
      <c r="G472" s="10"/>
      <c r="H472" s="113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 customHeight="1">
      <c r="A473" s="10"/>
      <c r="B473" s="10"/>
      <c r="C473" s="113"/>
      <c r="D473" s="10"/>
      <c r="E473" s="10"/>
      <c r="F473" s="10"/>
      <c r="G473" s="10"/>
      <c r="H473" s="113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 customHeight="1">
      <c r="A474" s="10"/>
      <c r="B474" s="10"/>
      <c r="C474" s="113"/>
      <c r="D474" s="10"/>
      <c r="E474" s="10"/>
      <c r="F474" s="10"/>
      <c r="G474" s="10"/>
      <c r="H474" s="113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 customHeight="1">
      <c r="A475" s="10"/>
      <c r="B475" s="10"/>
      <c r="C475" s="113"/>
      <c r="D475" s="10"/>
      <c r="E475" s="10"/>
      <c r="F475" s="10"/>
      <c r="G475" s="10"/>
      <c r="H475" s="113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 customHeight="1">
      <c r="A476" s="10"/>
      <c r="B476" s="10"/>
      <c r="C476" s="113"/>
      <c r="D476" s="10"/>
      <c r="E476" s="10"/>
      <c r="F476" s="10"/>
      <c r="G476" s="10"/>
      <c r="H476" s="113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 customHeight="1">
      <c r="A477" s="10"/>
      <c r="B477" s="10"/>
      <c r="C477" s="113"/>
      <c r="D477" s="10"/>
      <c r="E477" s="10"/>
      <c r="F477" s="10"/>
      <c r="G477" s="10"/>
      <c r="H477" s="113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 customHeight="1">
      <c r="A478" s="10"/>
      <c r="B478" s="10"/>
      <c r="C478" s="113"/>
      <c r="D478" s="10"/>
      <c r="E478" s="10"/>
      <c r="F478" s="10"/>
      <c r="G478" s="10"/>
      <c r="H478" s="113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 customHeight="1">
      <c r="A479" s="10"/>
      <c r="B479" s="10"/>
      <c r="C479" s="113"/>
      <c r="D479" s="10"/>
      <c r="E479" s="10"/>
      <c r="F479" s="10"/>
      <c r="G479" s="10"/>
      <c r="H479" s="113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 customHeight="1">
      <c r="A480" s="10"/>
      <c r="B480" s="10"/>
      <c r="C480" s="113"/>
      <c r="D480" s="10"/>
      <c r="E480" s="10"/>
      <c r="F480" s="10"/>
      <c r="G480" s="10"/>
      <c r="H480" s="113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 customHeight="1">
      <c r="A481" s="10"/>
      <c r="B481" s="10"/>
      <c r="C481" s="113"/>
      <c r="D481" s="10"/>
      <c r="E481" s="10"/>
      <c r="F481" s="10"/>
      <c r="G481" s="10"/>
      <c r="H481" s="113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 customHeight="1">
      <c r="A482" s="10"/>
      <c r="B482" s="10"/>
      <c r="C482" s="113"/>
      <c r="D482" s="10"/>
      <c r="E482" s="10"/>
      <c r="F482" s="10"/>
      <c r="G482" s="10"/>
      <c r="H482" s="113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 customHeight="1">
      <c r="A483" s="10"/>
      <c r="B483" s="10"/>
      <c r="C483" s="113"/>
      <c r="D483" s="10"/>
      <c r="E483" s="10"/>
      <c r="F483" s="10"/>
      <c r="G483" s="10"/>
      <c r="H483" s="113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 customHeight="1">
      <c r="A484" s="10"/>
      <c r="B484" s="10"/>
      <c r="C484" s="113"/>
      <c r="D484" s="10"/>
      <c r="E484" s="10"/>
      <c r="F484" s="10"/>
      <c r="G484" s="10"/>
      <c r="H484" s="113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 customHeight="1">
      <c r="A485" s="10"/>
      <c r="B485" s="10"/>
      <c r="C485" s="113"/>
      <c r="D485" s="10"/>
      <c r="E485" s="10"/>
      <c r="F485" s="10"/>
      <c r="G485" s="10"/>
      <c r="H485" s="113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 customHeight="1">
      <c r="A486" s="10"/>
      <c r="B486" s="10"/>
      <c r="C486" s="113"/>
      <c r="D486" s="10"/>
      <c r="E486" s="10"/>
      <c r="F486" s="10"/>
      <c r="G486" s="10"/>
      <c r="H486" s="113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 customHeight="1">
      <c r="A487" s="10"/>
      <c r="B487" s="10"/>
      <c r="C487" s="113"/>
      <c r="D487" s="10"/>
      <c r="E487" s="10"/>
      <c r="F487" s="10"/>
      <c r="G487" s="10"/>
      <c r="H487" s="113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 customHeight="1">
      <c r="A488" s="10"/>
      <c r="B488" s="10"/>
      <c r="C488" s="113"/>
      <c r="D488" s="10"/>
      <c r="E488" s="10"/>
      <c r="F488" s="10"/>
      <c r="G488" s="10"/>
      <c r="H488" s="113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 customHeight="1">
      <c r="A489" s="10"/>
      <c r="B489" s="10"/>
      <c r="C489" s="113"/>
      <c r="D489" s="10"/>
      <c r="E489" s="10"/>
      <c r="F489" s="10"/>
      <c r="G489" s="10"/>
      <c r="H489" s="113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 customHeight="1">
      <c r="A490" s="10"/>
      <c r="B490" s="10"/>
      <c r="C490" s="113"/>
      <c r="D490" s="10"/>
      <c r="E490" s="10"/>
      <c r="F490" s="10"/>
      <c r="G490" s="10"/>
      <c r="H490" s="113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 customHeight="1">
      <c r="A491" s="10"/>
      <c r="B491" s="10"/>
      <c r="C491" s="113"/>
      <c r="D491" s="10"/>
      <c r="E491" s="10"/>
      <c r="F491" s="10"/>
      <c r="G491" s="10"/>
      <c r="H491" s="113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 customHeight="1">
      <c r="A492" s="10"/>
      <c r="B492" s="10"/>
      <c r="C492" s="113"/>
      <c r="D492" s="10"/>
      <c r="E492" s="10"/>
      <c r="F492" s="10"/>
      <c r="G492" s="10"/>
      <c r="H492" s="113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 customHeight="1">
      <c r="A493" s="10"/>
      <c r="B493" s="10"/>
      <c r="C493" s="113"/>
      <c r="D493" s="10"/>
      <c r="E493" s="10"/>
      <c r="F493" s="10"/>
      <c r="G493" s="10"/>
      <c r="H493" s="113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 customHeight="1">
      <c r="A494" s="10"/>
      <c r="B494" s="10"/>
      <c r="C494" s="113"/>
      <c r="D494" s="10"/>
      <c r="E494" s="10"/>
      <c r="F494" s="10"/>
      <c r="G494" s="10"/>
      <c r="H494" s="113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 customHeight="1">
      <c r="A495" s="10"/>
      <c r="B495" s="10"/>
      <c r="C495" s="113"/>
      <c r="D495" s="10"/>
      <c r="E495" s="10"/>
      <c r="F495" s="10"/>
      <c r="G495" s="10"/>
      <c r="H495" s="113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 customHeight="1">
      <c r="A496" s="10"/>
      <c r="B496" s="10"/>
      <c r="C496" s="113"/>
      <c r="D496" s="10"/>
      <c r="E496" s="10"/>
      <c r="F496" s="10"/>
      <c r="G496" s="10"/>
      <c r="H496" s="113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 customHeight="1">
      <c r="A497" s="10"/>
      <c r="B497" s="10"/>
      <c r="C497" s="113"/>
      <c r="D497" s="10"/>
      <c r="E497" s="10"/>
      <c r="F497" s="10"/>
      <c r="G497" s="10"/>
      <c r="H497" s="113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 customHeight="1">
      <c r="A498" s="10"/>
      <c r="B498" s="10"/>
      <c r="C498" s="113"/>
      <c r="D498" s="10"/>
      <c r="E498" s="10"/>
      <c r="F498" s="10"/>
      <c r="G498" s="10"/>
      <c r="H498" s="113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 customHeight="1">
      <c r="A499" s="10"/>
      <c r="B499" s="10"/>
      <c r="C499" s="113"/>
      <c r="D499" s="10"/>
      <c r="E499" s="10"/>
      <c r="F499" s="10"/>
      <c r="G499" s="10"/>
      <c r="H499" s="113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 customHeight="1">
      <c r="A500" s="10"/>
      <c r="B500" s="10"/>
      <c r="C500" s="113"/>
      <c r="D500" s="10"/>
      <c r="E500" s="10"/>
      <c r="F500" s="10"/>
      <c r="G500" s="10"/>
      <c r="H500" s="113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 customHeight="1">
      <c r="A501" s="10"/>
      <c r="B501" s="10"/>
      <c r="C501" s="113"/>
      <c r="D501" s="10"/>
      <c r="E501" s="10"/>
      <c r="F501" s="10"/>
      <c r="G501" s="10"/>
      <c r="H501" s="113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 customHeight="1">
      <c r="A502" s="10"/>
      <c r="B502" s="10"/>
      <c r="C502" s="113"/>
      <c r="D502" s="10"/>
      <c r="E502" s="10"/>
      <c r="F502" s="10"/>
      <c r="G502" s="10"/>
      <c r="H502" s="113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 customHeight="1">
      <c r="A503" s="10"/>
      <c r="B503" s="10"/>
      <c r="C503" s="113"/>
      <c r="D503" s="10"/>
      <c r="E503" s="10"/>
      <c r="F503" s="10"/>
      <c r="G503" s="10"/>
      <c r="H503" s="113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 customHeight="1">
      <c r="A504" s="10"/>
      <c r="B504" s="10"/>
      <c r="C504" s="113"/>
      <c r="D504" s="10"/>
      <c r="E504" s="10"/>
      <c r="F504" s="10"/>
      <c r="G504" s="10"/>
      <c r="H504" s="113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 customHeight="1">
      <c r="A505" s="10"/>
      <c r="B505" s="10"/>
      <c r="C505" s="113"/>
      <c r="D505" s="10"/>
      <c r="E505" s="10"/>
      <c r="F505" s="10"/>
      <c r="G505" s="10"/>
      <c r="H505" s="113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 customHeight="1">
      <c r="A506" s="10"/>
      <c r="B506" s="10"/>
      <c r="C506" s="113"/>
      <c r="D506" s="10"/>
      <c r="E506" s="10"/>
      <c r="F506" s="10"/>
      <c r="G506" s="10"/>
      <c r="H506" s="113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 customHeight="1">
      <c r="A507" s="10"/>
      <c r="B507" s="10"/>
      <c r="C507" s="113"/>
      <c r="D507" s="10"/>
      <c r="E507" s="10"/>
      <c r="F507" s="10"/>
      <c r="G507" s="10"/>
      <c r="H507" s="113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 customHeight="1">
      <c r="A508" s="10"/>
      <c r="B508" s="10"/>
      <c r="C508" s="113"/>
      <c r="D508" s="10"/>
      <c r="E508" s="10"/>
      <c r="F508" s="10"/>
      <c r="G508" s="10"/>
      <c r="H508" s="113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 customHeight="1">
      <c r="A509" s="10"/>
      <c r="B509" s="10"/>
      <c r="C509" s="113"/>
      <c r="D509" s="10"/>
      <c r="E509" s="10"/>
      <c r="F509" s="10"/>
      <c r="G509" s="10"/>
      <c r="H509" s="113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 customHeight="1">
      <c r="A510" s="10"/>
      <c r="B510" s="10"/>
      <c r="C510" s="113"/>
      <c r="D510" s="10"/>
      <c r="E510" s="10"/>
      <c r="F510" s="10"/>
      <c r="G510" s="10"/>
      <c r="H510" s="113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 customHeight="1">
      <c r="A511" s="10"/>
      <c r="B511" s="10"/>
      <c r="C511" s="113"/>
      <c r="D511" s="10"/>
      <c r="E511" s="10"/>
      <c r="F511" s="10"/>
      <c r="G511" s="10"/>
      <c r="H511" s="113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 customHeight="1">
      <c r="A512" s="10"/>
      <c r="B512" s="10"/>
      <c r="C512" s="113"/>
      <c r="D512" s="10"/>
      <c r="E512" s="10"/>
      <c r="F512" s="10"/>
      <c r="G512" s="10"/>
      <c r="H512" s="113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 customHeight="1">
      <c r="A513" s="10"/>
      <c r="B513" s="10"/>
      <c r="C513" s="113"/>
      <c r="D513" s="10"/>
      <c r="E513" s="10"/>
      <c r="F513" s="10"/>
      <c r="G513" s="10"/>
      <c r="H513" s="113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 customHeight="1">
      <c r="A514" s="10"/>
      <c r="B514" s="10"/>
      <c r="C514" s="113"/>
      <c r="D514" s="10"/>
      <c r="E514" s="10"/>
      <c r="F514" s="10"/>
      <c r="G514" s="10"/>
      <c r="H514" s="113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 customHeight="1">
      <c r="A515" s="10"/>
      <c r="B515" s="10"/>
      <c r="C515" s="113"/>
      <c r="D515" s="10"/>
      <c r="E515" s="10"/>
      <c r="F515" s="10"/>
      <c r="G515" s="10"/>
      <c r="H515" s="113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 customHeight="1">
      <c r="A516" s="10"/>
      <c r="B516" s="10"/>
      <c r="C516" s="113"/>
      <c r="D516" s="10"/>
      <c r="E516" s="10"/>
      <c r="F516" s="10"/>
      <c r="G516" s="10"/>
      <c r="H516" s="113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 customHeight="1">
      <c r="A517" s="10"/>
      <c r="B517" s="10"/>
      <c r="C517" s="113"/>
      <c r="D517" s="10"/>
      <c r="E517" s="10"/>
      <c r="F517" s="10"/>
      <c r="G517" s="10"/>
      <c r="H517" s="113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 customHeight="1">
      <c r="A518" s="10"/>
      <c r="B518" s="10"/>
      <c r="C518" s="113"/>
      <c r="D518" s="10"/>
      <c r="E518" s="10"/>
      <c r="F518" s="10"/>
      <c r="G518" s="10"/>
      <c r="H518" s="113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 customHeight="1">
      <c r="A519" s="10"/>
      <c r="B519" s="10"/>
      <c r="C519" s="113"/>
      <c r="D519" s="10"/>
      <c r="E519" s="10"/>
      <c r="F519" s="10"/>
      <c r="G519" s="10"/>
      <c r="H519" s="113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 customHeight="1">
      <c r="A520" s="10"/>
      <c r="B520" s="10"/>
      <c r="C520" s="113"/>
      <c r="D520" s="10"/>
      <c r="E520" s="10"/>
      <c r="F520" s="10"/>
      <c r="G520" s="10"/>
      <c r="H520" s="113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 customHeight="1">
      <c r="A521" s="10"/>
      <c r="B521" s="10"/>
      <c r="C521" s="113"/>
      <c r="D521" s="10"/>
      <c r="E521" s="10"/>
      <c r="F521" s="10"/>
      <c r="G521" s="10"/>
      <c r="H521" s="113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 customHeight="1">
      <c r="A522" s="10"/>
      <c r="B522" s="10"/>
      <c r="C522" s="113"/>
      <c r="D522" s="10"/>
      <c r="E522" s="10"/>
      <c r="F522" s="10"/>
      <c r="G522" s="10"/>
      <c r="H522" s="113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 customHeight="1">
      <c r="A523" s="10"/>
      <c r="B523" s="10"/>
      <c r="C523" s="113"/>
      <c r="D523" s="10"/>
      <c r="E523" s="10"/>
      <c r="F523" s="10"/>
      <c r="G523" s="10"/>
      <c r="H523" s="113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 customHeight="1">
      <c r="A524" s="10"/>
      <c r="B524" s="10"/>
      <c r="C524" s="113"/>
      <c r="D524" s="10"/>
      <c r="E524" s="10"/>
      <c r="F524" s="10"/>
      <c r="G524" s="10"/>
      <c r="H524" s="113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 customHeight="1">
      <c r="A525" s="10"/>
      <c r="B525" s="10"/>
      <c r="C525" s="113"/>
      <c r="D525" s="10"/>
      <c r="E525" s="10"/>
      <c r="F525" s="10"/>
      <c r="G525" s="10"/>
      <c r="H525" s="113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 customHeight="1">
      <c r="A526" s="10"/>
      <c r="B526" s="10"/>
      <c r="C526" s="113"/>
      <c r="D526" s="10"/>
      <c r="E526" s="10"/>
      <c r="F526" s="10"/>
      <c r="G526" s="10"/>
      <c r="H526" s="113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 customHeight="1">
      <c r="A527" s="10"/>
      <c r="B527" s="10"/>
      <c r="C527" s="113"/>
      <c r="D527" s="10"/>
      <c r="E527" s="10"/>
      <c r="F527" s="10"/>
      <c r="G527" s="10"/>
      <c r="H527" s="113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 customHeight="1">
      <c r="A528" s="10"/>
      <c r="B528" s="10"/>
      <c r="C528" s="113"/>
      <c r="D528" s="10"/>
      <c r="E528" s="10"/>
      <c r="F528" s="10"/>
      <c r="G528" s="10"/>
      <c r="H528" s="113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 customHeight="1">
      <c r="A529" s="10"/>
      <c r="B529" s="10"/>
      <c r="C529" s="113"/>
      <c r="D529" s="10"/>
      <c r="E529" s="10"/>
      <c r="F529" s="10"/>
      <c r="G529" s="10"/>
      <c r="H529" s="113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 customHeight="1">
      <c r="A530" s="10"/>
      <c r="B530" s="10"/>
      <c r="C530" s="113"/>
      <c r="D530" s="10"/>
      <c r="E530" s="10"/>
      <c r="F530" s="10"/>
      <c r="G530" s="10"/>
      <c r="H530" s="113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 customHeight="1">
      <c r="A531" s="10"/>
      <c r="B531" s="10"/>
      <c r="C531" s="113"/>
      <c r="D531" s="10"/>
      <c r="E531" s="10"/>
      <c r="F531" s="10"/>
      <c r="G531" s="10"/>
      <c r="H531" s="113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 customHeight="1">
      <c r="A532" s="10"/>
      <c r="B532" s="10"/>
      <c r="C532" s="113"/>
      <c r="D532" s="10"/>
      <c r="E532" s="10"/>
      <c r="F532" s="10"/>
      <c r="G532" s="10"/>
      <c r="H532" s="113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 customHeight="1">
      <c r="A533" s="10"/>
      <c r="B533" s="10"/>
      <c r="C533" s="113"/>
      <c r="D533" s="10"/>
      <c r="E533" s="10"/>
      <c r="F533" s="10"/>
      <c r="G533" s="10"/>
      <c r="H533" s="113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 customHeight="1">
      <c r="A534" s="10"/>
      <c r="B534" s="10"/>
      <c r="C534" s="113"/>
      <c r="D534" s="10"/>
      <c r="E534" s="10"/>
      <c r="F534" s="10"/>
      <c r="G534" s="10"/>
      <c r="H534" s="113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 customHeight="1">
      <c r="A535" s="10"/>
      <c r="B535" s="10"/>
      <c r="C535" s="113"/>
      <c r="D535" s="10"/>
      <c r="E535" s="10"/>
      <c r="F535" s="10"/>
      <c r="G535" s="10"/>
      <c r="H535" s="113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 customHeight="1">
      <c r="A536" s="10"/>
      <c r="B536" s="10"/>
      <c r="C536" s="113"/>
      <c r="D536" s="10"/>
      <c r="E536" s="10"/>
      <c r="F536" s="10"/>
      <c r="G536" s="10"/>
      <c r="H536" s="113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 customHeight="1">
      <c r="A537" s="10"/>
      <c r="B537" s="10"/>
      <c r="C537" s="113"/>
      <c r="D537" s="10"/>
      <c r="E537" s="10"/>
      <c r="F537" s="10"/>
      <c r="G537" s="10"/>
      <c r="H537" s="113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 customHeight="1">
      <c r="A538" s="10"/>
      <c r="B538" s="10"/>
      <c r="C538" s="113"/>
      <c r="D538" s="10"/>
      <c r="E538" s="10"/>
      <c r="F538" s="10"/>
      <c r="G538" s="10"/>
      <c r="H538" s="113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 customHeight="1">
      <c r="A539" s="10"/>
      <c r="B539" s="10"/>
      <c r="C539" s="113"/>
      <c r="D539" s="10"/>
      <c r="E539" s="10"/>
      <c r="F539" s="10"/>
      <c r="G539" s="10"/>
      <c r="H539" s="113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 customHeight="1">
      <c r="A540" s="10"/>
      <c r="B540" s="10"/>
      <c r="C540" s="113"/>
      <c r="D540" s="10"/>
      <c r="E540" s="10"/>
      <c r="F540" s="10"/>
      <c r="G540" s="10"/>
      <c r="H540" s="113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 customHeight="1">
      <c r="A541" s="10"/>
      <c r="B541" s="10"/>
      <c r="C541" s="113"/>
      <c r="D541" s="10"/>
      <c r="E541" s="10"/>
      <c r="F541" s="10"/>
      <c r="G541" s="10"/>
      <c r="H541" s="113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 customHeight="1">
      <c r="A542" s="10"/>
      <c r="B542" s="10"/>
      <c r="C542" s="113"/>
      <c r="D542" s="10"/>
      <c r="E542" s="10"/>
      <c r="F542" s="10"/>
      <c r="G542" s="10"/>
      <c r="H542" s="113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 customHeight="1">
      <c r="A543" s="10"/>
      <c r="B543" s="10"/>
      <c r="C543" s="113"/>
      <c r="D543" s="10"/>
      <c r="E543" s="10"/>
      <c r="F543" s="10"/>
      <c r="G543" s="10"/>
      <c r="H543" s="113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 customHeight="1">
      <c r="A544" s="10"/>
      <c r="B544" s="10"/>
      <c r="C544" s="113"/>
      <c r="D544" s="10"/>
      <c r="E544" s="10"/>
      <c r="F544" s="10"/>
      <c r="G544" s="10"/>
      <c r="H544" s="113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 customHeight="1">
      <c r="A545" s="10"/>
      <c r="B545" s="10"/>
      <c r="C545" s="113"/>
      <c r="D545" s="10"/>
      <c r="E545" s="10"/>
      <c r="F545" s="10"/>
      <c r="G545" s="10"/>
      <c r="H545" s="113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 customHeight="1">
      <c r="A546" s="10"/>
      <c r="B546" s="10"/>
      <c r="C546" s="113"/>
      <c r="D546" s="10"/>
      <c r="E546" s="10"/>
      <c r="F546" s="10"/>
      <c r="G546" s="10"/>
      <c r="H546" s="113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 customHeight="1">
      <c r="A547" s="10"/>
      <c r="B547" s="10"/>
      <c r="C547" s="113"/>
      <c r="D547" s="10"/>
      <c r="E547" s="10"/>
      <c r="F547" s="10"/>
      <c r="G547" s="10"/>
      <c r="H547" s="113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 customHeight="1">
      <c r="A548" s="10"/>
      <c r="B548" s="10"/>
      <c r="C548" s="113"/>
      <c r="D548" s="10"/>
      <c r="E548" s="10"/>
      <c r="F548" s="10"/>
      <c r="G548" s="10"/>
      <c r="H548" s="113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 customHeight="1">
      <c r="A549" s="10"/>
      <c r="B549" s="10"/>
      <c r="C549" s="113"/>
      <c r="D549" s="10"/>
      <c r="E549" s="10"/>
      <c r="F549" s="10"/>
      <c r="G549" s="10"/>
      <c r="H549" s="113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 customHeight="1">
      <c r="A550" s="10"/>
      <c r="B550" s="10"/>
      <c r="C550" s="113"/>
      <c r="D550" s="10"/>
      <c r="E550" s="10"/>
      <c r="F550" s="10"/>
      <c r="G550" s="10"/>
      <c r="H550" s="113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 customHeight="1">
      <c r="A551" s="10"/>
      <c r="B551" s="10"/>
      <c r="C551" s="113"/>
      <c r="D551" s="10"/>
      <c r="E551" s="10"/>
      <c r="F551" s="10"/>
      <c r="G551" s="10"/>
      <c r="H551" s="113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 customHeight="1">
      <c r="A552" s="10"/>
      <c r="B552" s="10"/>
      <c r="C552" s="113"/>
      <c r="D552" s="10"/>
      <c r="E552" s="10"/>
      <c r="F552" s="10"/>
      <c r="G552" s="10"/>
      <c r="H552" s="113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 customHeight="1">
      <c r="A553" s="10"/>
      <c r="B553" s="10"/>
      <c r="C553" s="113"/>
      <c r="D553" s="10"/>
      <c r="E553" s="10"/>
      <c r="F553" s="10"/>
      <c r="G553" s="10"/>
      <c r="H553" s="113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 customHeight="1">
      <c r="A554" s="10"/>
      <c r="B554" s="10"/>
      <c r="C554" s="113"/>
      <c r="D554" s="10"/>
      <c r="E554" s="10"/>
      <c r="F554" s="10"/>
      <c r="G554" s="10"/>
      <c r="H554" s="113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 customHeight="1">
      <c r="A555" s="10"/>
      <c r="B555" s="10"/>
      <c r="C555" s="113"/>
      <c r="D555" s="10"/>
      <c r="E555" s="10"/>
      <c r="F555" s="10"/>
      <c r="G555" s="10"/>
      <c r="H555" s="113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 customHeight="1">
      <c r="A556" s="10"/>
      <c r="B556" s="10"/>
      <c r="C556" s="113"/>
      <c r="D556" s="10"/>
      <c r="E556" s="10"/>
      <c r="F556" s="10"/>
      <c r="G556" s="10"/>
      <c r="H556" s="113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 customHeight="1">
      <c r="A557" s="10"/>
      <c r="B557" s="10"/>
      <c r="C557" s="113"/>
      <c r="D557" s="10"/>
      <c r="E557" s="10"/>
      <c r="F557" s="10"/>
      <c r="G557" s="10"/>
      <c r="H557" s="113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 customHeight="1">
      <c r="A558" s="10"/>
      <c r="B558" s="10"/>
      <c r="C558" s="113"/>
      <c r="D558" s="10"/>
      <c r="E558" s="10"/>
      <c r="F558" s="10"/>
      <c r="G558" s="10"/>
      <c r="H558" s="113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 customHeight="1">
      <c r="A559" s="10"/>
      <c r="B559" s="10"/>
      <c r="C559" s="113"/>
      <c r="D559" s="10"/>
      <c r="E559" s="10"/>
      <c r="F559" s="10"/>
      <c r="G559" s="10"/>
      <c r="H559" s="113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 customHeight="1">
      <c r="A560" s="10"/>
      <c r="B560" s="10"/>
      <c r="C560" s="113"/>
      <c r="D560" s="10"/>
      <c r="E560" s="10"/>
      <c r="F560" s="10"/>
      <c r="G560" s="10"/>
      <c r="H560" s="113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 customHeight="1">
      <c r="A561" s="10"/>
      <c r="B561" s="10"/>
      <c r="C561" s="113"/>
      <c r="D561" s="10"/>
      <c r="E561" s="10"/>
      <c r="F561" s="10"/>
      <c r="G561" s="10"/>
      <c r="H561" s="113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 customHeight="1">
      <c r="A562" s="10"/>
      <c r="B562" s="10"/>
      <c r="C562" s="113"/>
      <c r="D562" s="10"/>
      <c r="E562" s="10"/>
      <c r="F562" s="10"/>
      <c r="G562" s="10"/>
      <c r="H562" s="113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 customHeight="1">
      <c r="A563" s="10"/>
      <c r="B563" s="10"/>
      <c r="C563" s="113"/>
      <c r="D563" s="10"/>
      <c r="E563" s="10"/>
      <c r="F563" s="10"/>
      <c r="G563" s="10"/>
      <c r="H563" s="113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 customHeight="1">
      <c r="A564" s="10"/>
      <c r="B564" s="10"/>
      <c r="C564" s="113"/>
      <c r="D564" s="10"/>
      <c r="E564" s="10"/>
      <c r="F564" s="10"/>
      <c r="G564" s="10"/>
      <c r="H564" s="113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 customHeight="1">
      <c r="A565" s="10"/>
      <c r="B565" s="10"/>
      <c r="C565" s="113"/>
      <c r="D565" s="10"/>
      <c r="E565" s="10"/>
      <c r="F565" s="10"/>
      <c r="G565" s="10"/>
      <c r="H565" s="113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 customHeight="1">
      <c r="A566" s="10"/>
      <c r="B566" s="10"/>
      <c r="C566" s="113"/>
      <c r="D566" s="10"/>
      <c r="E566" s="10"/>
      <c r="F566" s="10"/>
      <c r="G566" s="10"/>
      <c r="H566" s="113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 customHeight="1">
      <c r="A567" s="10"/>
      <c r="B567" s="10"/>
      <c r="C567" s="113"/>
      <c r="D567" s="10"/>
      <c r="E567" s="10"/>
      <c r="F567" s="10"/>
      <c r="G567" s="10"/>
      <c r="H567" s="113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 customHeight="1">
      <c r="A568" s="10"/>
      <c r="B568" s="10"/>
      <c r="C568" s="113"/>
      <c r="D568" s="10"/>
      <c r="E568" s="10"/>
      <c r="F568" s="10"/>
      <c r="G568" s="10"/>
      <c r="H568" s="113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 customHeight="1">
      <c r="A569" s="10"/>
      <c r="B569" s="10"/>
      <c r="C569" s="113"/>
      <c r="D569" s="10"/>
      <c r="E569" s="10"/>
      <c r="F569" s="10"/>
      <c r="G569" s="10"/>
      <c r="H569" s="113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 customHeight="1">
      <c r="A570" s="10"/>
      <c r="B570" s="10"/>
      <c r="C570" s="113"/>
      <c r="D570" s="10"/>
      <c r="E570" s="10"/>
      <c r="F570" s="10"/>
      <c r="G570" s="10"/>
      <c r="H570" s="113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 customHeight="1">
      <c r="A571" s="10"/>
      <c r="B571" s="10"/>
      <c r="C571" s="113"/>
      <c r="D571" s="10"/>
      <c r="E571" s="10"/>
      <c r="F571" s="10"/>
      <c r="G571" s="10"/>
      <c r="H571" s="113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 customHeight="1">
      <c r="A572" s="10"/>
      <c r="B572" s="10"/>
      <c r="C572" s="113"/>
      <c r="D572" s="10"/>
      <c r="E572" s="10"/>
      <c r="F572" s="10"/>
      <c r="G572" s="10"/>
      <c r="H572" s="113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 customHeight="1">
      <c r="A573" s="10"/>
      <c r="B573" s="10"/>
      <c r="C573" s="113"/>
      <c r="D573" s="10"/>
      <c r="E573" s="10"/>
      <c r="F573" s="10"/>
      <c r="G573" s="10"/>
      <c r="H573" s="113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 customHeight="1">
      <c r="A574" s="10"/>
      <c r="B574" s="10"/>
      <c r="C574" s="113"/>
      <c r="D574" s="10"/>
      <c r="E574" s="10"/>
      <c r="F574" s="10"/>
      <c r="G574" s="10"/>
      <c r="H574" s="113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 customHeight="1">
      <c r="A575" s="10"/>
      <c r="B575" s="10"/>
      <c r="C575" s="113"/>
      <c r="D575" s="10"/>
      <c r="E575" s="10"/>
      <c r="F575" s="10"/>
      <c r="G575" s="10"/>
      <c r="H575" s="113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 customHeight="1">
      <c r="A576" s="10"/>
      <c r="B576" s="10"/>
      <c r="C576" s="113"/>
      <c r="D576" s="10"/>
      <c r="E576" s="10"/>
      <c r="F576" s="10"/>
      <c r="G576" s="10"/>
      <c r="H576" s="113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 customHeight="1">
      <c r="A577" s="10"/>
      <c r="B577" s="10"/>
      <c r="C577" s="113"/>
      <c r="D577" s="10"/>
      <c r="E577" s="10"/>
      <c r="F577" s="10"/>
      <c r="G577" s="10"/>
      <c r="H577" s="113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 customHeight="1">
      <c r="A578" s="10"/>
      <c r="B578" s="10"/>
      <c r="C578" s="113"/>
      <c r="D578" s="10"/>
      <c r="E578" s="10"/>
      <c r="F578" s="10"/>
      <c r="G578" s="10"/>
      <c r="H578" s="113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 customHeight="1">
      <c r="A579" s="10"/>
      <c r="B579" s="10"/>
      <c r="C579" s="113"/>
      <c r="D579" s="10"/>
      <c r="E579" s="10"/>
      <c r="F579" s="10"/>
      <c r="G579" s="10"/>
      <c r="H579" s="113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 customHeight="1">
      <c r="A580" s="10"/>
      <c r="B580" s="10"/>
      <c r="C580" s="113"/>
      <c r="D580" s="10"/>
      <c r="E580" s="10"/>
      <c r="F580" s="10"/>
      <c r="G580" s="10"/>
      <c r="H580" s="113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 customHeight="1">
      <c r="A581" s="10"/>
      <c r="B581" s="10"/>
      <c r="C581" s="113"/>
      <c r="D581" s="10"/>
      <c r="E581" s="10"/>
      <c r="F581" s="10"/>
      <c r="G581" s="10"/>
      <c r="H581" s="113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 customHeight="1">
      <c r="A582" s="10"/>
      <c r="B582" s="10"/>
      <c r="C582" s="113"/>
      <c r="D582" s="10"/>
      <c r="E582" s="10"/>
      <c r="F582" s="10"/>
      <c r="G582" s="10"/>
      <c r="H582" s="113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 customHeight="1">
      <c r="A583" s="10"/>
      <c r="B583" s="10"/>
      <c r="C583" s="113"/>
      <c r="D583" s="10"/>
      <c r="E583" s="10"/>
      <c r="F583" s="10"/>
      <c r="G583" s="10"/>
      <c r="H583" s="113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 customHeight="1">
      <c r="A584" s="10"/>
      <c r="B584" s="10"/>
      <c r="C584" s="113"/>
      <c r="D584" s="10"/>
      <c r="E584" s="10"/>
      <c r="F584" s="10"/>
      <c r="G584" s="10"/>
      <c r="H584" s="113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 customHeight="1">
      <c r="A585" s="10"/>
      <c r="B585" s="10"/>
      <c r="C585" s="113"/>
      <c r="D585" s="10"/>
      <c r="E585" s="10"/>
      <c r="F585" s="10"/>
      <c r="G585" s="10"/>
      <c r="H585" s="113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 customHeight="1">
      <c r="A586" s="10"/>
      <c r="B586" s="10"/>
      <c r="C586" s="113"/>
      <c r="D586" s="10"/>
      <c r="E586" s="10"/>
      <c r="F586" s="10"/>
      <c r="G586" s="10"/>
      <c r="H586" s="113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 customHeight="1">
      <c r="A587" s="10"/>
      <c r="B587" s="10"/>
      <c r="C587" s="113"/>
      <c r="D587" s="10"/>
      <c r="E587" s="10"/>
      <c r="F587" s="10"/>
      <c r="G587" s="10"/>
      <c r="H587" s="113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 customHeight="1">
      <c r="A588" s="10"/>
      <c r="B588" s="10"/>
      <c r="C588" s="113"/>
      <c r="D588" s="10"/>
      <c r="E588" s="10"/>
      <c r="F588" s="10"/>
      <c r="G588" s="10"/>
      <c r="H588" s="113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 customHeight="1">
      <c r="A589" s="10"/>
      <c r="B589" s="10"/>
      <c r="C589" s="113"/>
      <c r="D589" s="10"/>
      <c r="E589" s="10"/>
      <c r="F589" s="10"/>
      <c r="G589" s="10"/>
      <c r="H589" s="113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 customHeight="1">
      <c r="A590" s="10"/>
      <c r="B590" s="10"/>
      <c r="C590" s="113"/>
      <c r="D590" s="10"/>
      <c r="E590" s="10"/>
      <c r="F590" s="10"/>
      <c r="G590" s="10"/>
      <c r="H590" s="113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 customHeight="1">
      <c r="A591" s="10"/>
      <c r="B591" s="10"/>
      <c r="C591" s="113"/>
      <c r="D591" s="10"/>
      <c r="E591" s="10"/>
      <c r="F591" s="10"/>
      <c r="G591" s="10"/>
      <c r="H591" s="113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 customHeight="1">
      <c r="A592" s="10"/>
      <c r="B592" s="10"/>
      <c r="C592" s="113"/>
      <c r="D592" s="10"/>
      <c r="E592" s="10"/>
      <c r="F592" s="10"/>
      <c r="G592" s="10"/>
      <c r="H592" s="113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 customHeight="1">
      <c r="A593" s="10"/>
      <c r="B593" s="10"/>
      <c r="C593" s="113"/>
      <c r="D593" s="10"/>
      <c r="E593" s="10"/>
      <c r="F593" s="10"/>
      <c r="G593" s="10"/>
      <c r="H593" s="113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 customHeight="1">
      <c r="A594" s="10"/>
      <c r="B594" s="10"/>
      <c r="C594" s="113"/>
      <c r="D594" s="10"/>
      <c r="E594" s="10"/>
      <c r="F594" s="10"/>
      <c r="G594" s="10"/>
      <c r="H594" s="113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 customHeight="1">
      <c r="A595" s="10"/>
      <c r="B595" s="10"/>
      <c r="C595" s="113"/>
      <c r="D595" s="10"/>
      <c r="E595" s="10"/>
      <c r="F595" s="10"/>
      <c r="G595" s="10"/>
      <c r="H595" s="113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 customHeight="1">
      <c r="A596" s="10"/>
      <c r="B596" s="10"/>
      <c r="C596" s="113"/>
      <c r="D596" s="10"/>
      <c r="E596" s="10"/>
      <c r="F596" s="10"/>
      <c r="G596" s="10"/>
      <c r="H596" s="113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 customHeight="1">
      <c r="A597" s="10"/>
      <c r="B597" s="10"/>
      <c r="C597" s="113"/>
      <c r="D597" s="10"/>
      <c r="E597" s="10"/>
      <c r="F597" s="10"/>
      <c r="G597" s="10"/>
      <c r="H597" s="113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 customHeight="1">
      <c r="A598" s="10"/>
      <c r="B598" s="10"/>
      <c r="C598" s="113"/>
      <c r="D598" s="10"/>
      <c r="E598" s="10"/>
      <c r="F598" s="10"/>
      <c r="G598" s="10"/>
      <c r="H598" s="113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 customHeight="1">
      <c r="A599" s="10"/>
      <c r="B599" s="10"/>
      <c r="C599" s="113"/>
      <c r="D599" s="10"/>
      <c r="E599" s="10"/>
      <c r="F599" s="10"/>
      <c r="G599" s="10"/>
      <c r="H599" s="113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 customHeight="1">
      <c r="A600" s="10"/>
      <c r="B600" s="10"/>
      <c r="C600" s="113"/>
      <c r="D600" s="10"/>
      <c r="E600" s="10"/>
      <c r="F600" s="10"/>
      <c r="G600" s="10"/>
      <c r="H600" s="113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 customHeight="1">
      <c r="A601" s="10"/>
      <c r="B601" s="10"/>
      <c r="C601" s="113"/>
      <c r="D601" s="10"/>
      <c r="E601" s="10"/>
      <c r="F601" s="10"/>
      <c r="G601" s="10"/>
      <c r="H601" s="113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 customHeight="1">
      <c r="A602" s="10"/>
      <c r="B602" s="10"/>
      <c r="C602" s="113"/>
      <c r="D602" s="10"/>
      <c r="E602" s="10"/>
      <c r="F602" s="10"/>
      <c r="G602" s="10"/>
      <c r="H602" s="113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 customHeight="1">
      <c r="A603" s="10"/>
      <c r="B603" s="10"/>
      <c r="C603" s="113"/>
      <c r="D603" s="10"/>
      <c r="E603" s="10"/>
      <c r="F603" s="10"/>
      <c r="G603" s="10"/>
      <c r="H603" s="113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 customHeight="1">
      <c r="A604" s="10"/>
      <c r="B604" s="10"/>
      <c r="C604" s="113"/>
      <c r="D604" s="10"/>
      <c r="E604" s="10"/>
      <c r="F604" s="10"/>
      <c r="G604" s="10"/>
      <c r="H604" s="113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 customHeight="1">
      <c r="A605" s="10"/>
      <c r="B605" s="10"/>
      <c r="C605" s="113"/>
      <c r="D605" s="10"/>
      <c r="E605" s="10"/>
      <c r="F605" s="10"/>
      <c r="G605" s="10"/>
      <c r="H605" s="113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 customHeight="1">
      <c r="A606" s="10"/>
      <c r="B606" s="10"/>
      <c r="C606" s="113"/>
      <c r="D606" s="10"/>
      <c r="E606" s="10"/>
      <c r="F606" s="10"/>
      <c r="G606" s="10"/>
      <c r="H606" s="113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 customHeight="1">
      <c r="A607" s="10"/>
      <c r="B607" s="10"/>
      <c r="C607" s="113"/>
      <c r="D607" s="10"/>
      <c r="E607" s="10"/>
      <c r="F607" s="10"/>
      <c r="G607" s="10"/>
      <c r="H607" s="113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 customHeight="1">
      <c r="A608" s="10"/>
      <c r="B608" s="10"/>
      <c r="C608" s="113"/>
      <c r="D608" s="10"/>
      <c r="E608" s="10"/>
      <c r="F608" s="10"/>
      <c r="G608" s="10"/>
      <c r="H608" s="113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 customHeight="1">
      <c r="A609" s="10"/>
      <c r="B609" s="10"/>
      <c r="C609" s="113"/>
      <c r="D609" s="10"/>
      <c r="E609" s="10"/>
      <c r="F609" s="10"/>
      <c r="G609" s="10"/>
      <c r="H609" s="113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 customHeight="1">
      <c r="A610" s="10"/>
      <c r="B610" s="10"/>
      <c r="C610" s="113"/>
      <c r="D610" s="10"/>
      <c r="E610" s="10"/>
      <c r="F610" s="10"/>
      <c r="G610" s="10"/>
      <c r="H610" s="113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 customHeight="1">
      <c r="A611" s="10"/>
      <c r="B611" s="10"/>
      <c r="C611" s="113"/>
      <c r="D611" s="10"/>
      <c r="E611" s="10"/>
      <c r="F611" s="10"/>
      <c r="G611" s="10"/>
      <c r="H611" s="113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 customHeight="1">
      <c r="A612" s="10"/>
      <c r="B612" s="10"/>
      <c r="C612" s="113"/>
      <c r="D612" s="10"/>
      <c r="E612" s="10"/>
      <c r="F612" s="10"/>
      <c r="G612" s="10"/>
      <c r="H612" s="113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 customHeight="1">
      <c r="A613" s="10"/>
      <c r="B613" s="10"/>
      <c r="C613" s="113"/>
      <c r="D613" s="10"/>
      <c r="E613" s="10"/>
      <c r="F613" s="10"/>
      <c r="G613" s="10"/>
      <c r="H613" s="113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 customHeight="1">
      <c r="A614" s="10"/>
      <c r="B614" s="10"/>
      <c r="C614" s="113"/>
      <c r="D614" s="10"/>
      <c r="E614" s="10"/>
      <c r="F614" s="10"/>
      <c r="G614" s="10"/>
      <c r="H614" s="113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 customHeight="1">
      <c r="A615" s="10"/>
      <c r="B615" s="10"/>
      <c r="C615" s="113"/>
      <c r="D615" s="10"/>
      <c r="E615" s="10"/>
      <c r="F615" s="10"/>
      <c r="G615" s="10"/>
      <c r="H615" s="113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 customHeight="1">
      <c r="A616" s="10"/>
      <c r="B616" s="10"/>
      <c r="C616" s="113"/>
      <c r="D616" s="10"/>
      <c r="E616" s="10"/>
      <c r="F616" s="10"/>
      <c r="G616" s="10"/>
      <c r="H616" s="113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 customHeight="1">
      <c r="A617" s="10"/>
      <c r="B617" s="10"/>
      <c r="C617" s="113"/>
      <c r="D617" s="10"/>
      <c r="E617" s="10"/>
      <c r="F617" s="10"/>
      <c r="G617" s="10"/>
      <c r="H617" s="113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 customHeight="1">
      <c r="A618" s="10"/>
      <c r="B618" s="10"/>
      <c r="C618" s="113"/>
      <c r="D618" s="10"/>
      <c r="E618" s="10"/>
      <c r="F618" s="10"/>
      <c r="G618" s="10"/>
      <c r="H618" s="113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 customHeight="1">
      <c r="A619" s="10"/>
      <c r="B619" s="10"/>
      <c r="C619" s="113"/>
      <c r="D619" s="10"/>
      <c r="E619" s="10"/>
      <c r="F619" s="10"/>
      <c r="G619" s="10"/>
      <c r="H619" s="113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 customHeight="1">
      <c r="A620" s="10"/>
      <c r="B620" s="10"/>
      <c r="C620" s="113"/>
      <c r="D620" s="10"/>
      <c r="E620" s="10"/>
      <c r="F620" s="10"/>
      <c r="G620" s="10"/>
      <c r="H620" s="113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 customHeight="1">
      <c r="A621" s="10"/>
      <c r="B621" s="10"/>
      <c r="C621" s="113"/>
      <c r="D621" s="10"/>
      <c r="E621" s="10"/>
      <c r="F621" s="10"/>
      <c r="G621" s="10"/>
      <c r="H621" s="113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 customHeight="1">
      <c r="A622" s="10"/>
      <c r="B622" s="10"/>
      <c r="C622" s="113"/>
      <c r="D622" s="10"/>
      <c r="E622" s="10"/>
      <c r="F622" s="10"/>
      <c r="G622" s="10"/>
      <c r="H622" s="113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 customHeight="1">
      <c r="A623" s="10"/>
      <c r="B623" s="10"/>
      <c r="C623" s="113"/>
      <c r="D623" s="10"/>
      <c r="E623" s="10"/>
      <c r="F623" s="10"/>
      <c r="G623" s="10"/>
      <c r="H623" s="113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 customHeight="1">
      <c r="A624" s="10"/>
      <c r="B624" s="10"/>
      <c r="C624" s="113"/>
      <c r="D624" s="10"/>
      <c r="E624" s="10"/>
      <c r="F624" s="10"/>
      <c r="G624" s="10"/>
      <c r="H624" s="113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 customHeight="1">
      <c r="A625" s="10"/>
      <c r="B625" s="10"/>
      <c r="C625" s="113"/>
      <c r="D625" s="10"/>
      <c r="E625" s="10"/>
      <c r="F625" s="10"/>
      <c r="G625" s="10"/>
      <c r="H625" s="113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 customHeight="1">
      <c r="A626" s="10"/>
      <c r="B626" s="10"/>
      <c r="C626" s="113"/>
      <c r="D626" s="10"/>
      <c r="E626" s="10"/>
      <c r="F626" s="10"/>
      <c r="G626" s="10"/>
      <c r="H626" s="113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 customHeight="1">
      <c r="A627" s="10"/>
      <c r="B627" s="10"/>
      <c r="C627" s="113"/>
      <c r="D627" s="10"/>
      <c r="E627" s="10"/>
      <c r="F627" s="10"/>
      <c r="G627" s="10"/>
      <c r="H627" s="113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 customHeight="1">
      <c r="A628" s="10"/>
      <c r="B628" s="10"/>
      <c r="C628" s="113"/>
      <c r="D628" s="10"/>
      <c r="E628" s="10"/>
      <c r="F628" s="10"/>
      <c r="G628" s="10"/>
      <c r="H628" s="113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 customHeight="1">
      <c r="A629" s="10"/>
      <c r="B629" s="10"/>
      <c r="C629" s="113"/>
      <c r="D629" s="10"/>
      <c r="E629" s="10"/>
      <c r="F629" s="10"/>
      <c r="G629" s="10"/>
      <c r="H629" s="113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 customHeight="1">
      <c r="A630" s="10"/>
      <c r="B630" s="10"/>
      <c r="C630" s="113"/>
      <c r="D630" s="10"/>
      <c r="E630" s="10"/>
      <c r="F630" s="10"/>
      <c r="G630" s="10"/>
      <c r="H630" s="113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 customHeight="1">
      <c r="A631" s="10"/>
      <c r="B631" s="10"/>
      <c r="C631" s="113"/>
      <c r="D631" s="10"/>
      <c r="E631" s="10"/>
      <c r="F631" s="10"/>
      <c r="G631" s="10"/>
      <c r="H631" s="113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 customHeight="1">
      <c r="A632" s="10"/>
      <c r="B632" s="10"/>
      <c r="C632" s="113"/>
      <c r="D632" s="10"/>
      <c r="E632" s="10"/>
      <c r="F632" s="10"/>
      <c r="G632" s="10"/>
      <c r="H632" s="113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 customHeight="1">
      <c r="A633" s="10"/>
      <c r="B633" s="10"/>
      <c r="C633" s="113"/>
      <c r="D633" s="10"/>
      <c r="E633" s="10"/>
      <c r="F633" s="10"/>
      <c r="G633" s="10"/>
      <c r="H633" s="113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 customHeight="1">
      <c r="A634" s="10"/>
      <c r="B634" s="10"/>
      <c r="C634" s="113"/>
      <c r="D634" s="10"/>
      <c r="E634" s="10"/>
      <c r="F634" s="10"/>
      <c r="G634" s="10"/>
      <c r="H634" s="113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 customHeight="1">
      <c r="A635" s="10"/>
      <c r="B635" s="10"/>
      <c r="C635" s="113"/>
      <c r="D635" s="10"/>
      <c r="E635" s="10"/>
      <c r="F635" s="10"/>
      <c r="G635" s="10"/>
      <c r="H635" s="113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 customHeight="1">
      <c r="A636" s="10"/>
      <c r="B636" s="10"/>
      <c r="C636" s="113"/>
      <c r="D636" s="10"/>
      <c r="E636" s="10"/>
      <c r="F636" s="10"/>
      <c r="G636" s="10"/>
      <c r="H636" s="113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 customHeight="1">
      <c r="A637" s="10"/>
      <c r="B637" s="10"/>
      <c r="C637" s="113"/>
      <c r="D637" s="10"/>
      <c r="E637" s="10"/>
      <c r="F637" s="10"/>
      <c r="G637" s="10"/>
      <c r="H637" s="113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 customHeight="1">
      <c r="A638" s="10"/>
      <c r="B638" s="10"/>
      <c r="C638" s="113"/>
      <c r="D638" s="10"/>
      <c r="E638" s="10"/>
      <c r="F638" s="10"/>
      <c r="G638" s="10"/>
      <c r="H638" s="113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 customHeight="1">
      <c r="A639" s="10"/>
      <c r="B639" s="10"/>
      <c r="C639" s="113"/>
      <c r="D639" s="10"/>
      <c r="E639" s="10"/>
      <c r="F639" s="10"/>
      <c r="G639" s="10"/>
      <c r="H639" s="113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 customHeight="1">
      <c r="A640" s="10"/>
      <c r="B640" s="10"/>
      <c r="C640" s="113"/>
      <c r="D640" s="10"/>
      <c r="E640" s="10"/>
      <c r="F640" s="10"/>
      <c r="G640" s="10"/>
      <c r="H640" s="113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 customHeight="1">
      <c r="A641" s="10"/>
      <c r="B641" s="10"/>
      <c r="C641" s="113"/>
      <c r="D641" s="10"/>
      <c r="E641" s="10"/>
      <c r="F641" s="10"/>
      <c r="G641" s="10"/>
      <c r="H641" s="113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 customHeight="1">
      <c r="A642" s="10"/>
      <c r="B642" s="10"/>
      <c r="C642" s="113"/>
      <c r="D642" s="10"/>
      <c r="E642" s="10"/>
      <c r="F642" s="10"/>
      <c r="G642" s="10"/>
      <c r="H642" s="113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 customHeight="1">
      <c r="A643" s="10"/>
      <c r="B643" s="10"/>
      <c r="C643" s="113"/>
      <c r="D643" s="10"/>
      <c r="E643" s="10"/>
      <c r="F643" s="10"/>
      <c r="G643" s="10"/>
      <c r="H643" s="113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 customHeight="1">
      <c r="A644" s="10"/>
      <c r="B644" s="10"/>
      <c r="C644" s="113"/>
      <c r="D644" s="10"/>
      <c r="E644" s="10"/>
      <c r="F644" s="10"/>
      <c r="G644" s="10"/>
      <c r="H644" s="113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 customHeight="1">
      <c r="A645" s="10"/>
      <c r="B645" s="10"/>
      <c r="C645" s="113"/>
      <c r="D645" s="10"/>
      <c r="E645" s="10"/>
      <c r="F645" s="10"/>
      <c r="G645" s="10"/>
      <c r="H645" s="113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 customHeight="1">
      <c r="A646" s="10"/>
      <c r="B646" s="10"/>
      <c r="C646" s="113"/>
      <c r="D646" s="10"/>
      <c r="E646" s="10"/>
      <c r="F646" s="10"/>
      <c r="G646" s="10"/>
      <c r="H646" s="113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 customHeight="1">
      <c r="A647" s="10"/>
      <c r="B647" s="10"/>
      <c r="C647" s="113"/>
      <c r="D647" s="10"/>
      <c r="E647" s="10"/>
      <c r="F647" s="10"/>
      <c r="G647" s="10"/>
      <c r="H647" s="113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 customHeight="1">
      <c r="A648" s="10"/>
      <c r="B648" s="10"/>
      <c r="C648" s="113"/>
      <c r="D648" s="10"/>
      <c r="E648" s="10"/>
      <c r="F648" s="10"/>
      <c r="G648" s="10"/>
      <c r="H648" s="113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 customHeight="1">
      <c r="A649" s="10"/>
      <c r="B649" s="10"/>
      <c r="C649" s="113"/>
      <c r="D649" s="10"/>
      <c r="E649" s="10"/>
      <c r="F649" s="10"/>
      <c r="G649" s="10"/>
      <c r="H649" s="113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 customHeight="1">
      <c r="A650" s="10"/>
      <c r="B650" s="10"/>
      <c r="C650" s="113"/>
      <c r="D650" s="10"/>
      <c r="E650" s="10"/>
      <c r="F650" s="10"/>
      <c r="G650" s="10"/>
      <c r="H650" s="113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 customHeight="1">
      <c r="A651" s="10"/>
      <c r="B651" s="10"/>
      <c r="C651" s="113"/>
      <c r="D651" s="10"/>
      <c r="E651" s="10"/>
      <c r="F651" s="10"/>
      <c r="G651" s="10"/>
      <c r="H651" s="113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 customHeight="1">
      <c r="A652" s="10"/>
      <c r="B652" s="10"/>
      <c r="C652" s="113"/>
      <c r="D652" s="10"/>
      <c r="E652" s="10"/>
      <c r="F652" s="10"/>
      <c r="G652" s="10"/>
      <c r="H652" s="113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 customHeight="1">
      <c r="A653" s="10"/>
      <c r="B653" s="10"/>
      <c r="C653" s="113"/>
      <c r="D653" s="10"/>
      <c r="E653" s="10"/>
      <c r="F653" s="10"/>
      <c r="G653" s="10"/>
      <c r="H653" s="113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 customHeight="1">
      <c r="A654" s="10"/>
      <c r="B654" s="10"/>
      <c r="C654" s="113"/>
      <c r="D654" s="10"/>
      <c r="E654" s="10"/>
      <c r="F654" s="10"/>
      <c r="G654" s="10"/>
      <c r="H654" s="113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 customHeight="1">
      <c r="A655" s="10"/>
      <c r="B655" s="10"/>
      <c r="C655" s="113"/>
      <c r="D655" s="10"/>
      <c r="E655" s="10"/>
      <c r="F655" s="10"/>
      <c r="G655" s="10"/>
      <c r="H655" s="113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 customHeight="1">
      <c r="A656" s="10"/>
      <c r="B656" s="10"/>
      <c r="C656" s="113"/>
      <c r="D656" s="10"/>
      <c r="E656" s="10"/>
      <c r="F656" s="10"/>
      <c r="G656" s="10"/>
      <c r="H656" s="113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 customHeight="1">
      <c r="A657" s="10"/>
      <c r="B657" s="10"/>
      <c r="C657" s="113"/>
      <c r="D657" s="10"/>
      <c r="E657" s="10"/>
      <c r="F657" s="10"/>
      <c r="G657" s="10"/>
      <c r="H657" s="113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 customHeight="1">
      <c r="A658" s="10"/>
      <c r="B658" s="10"/>
      <c r="C658" s="113"/>
      <c r="D658" s="10"/>
      <c r="E658" s="10"/>
      <c r="F658" s="10"/>
      <c r="G658" s="10"/>
      <c r="H658" s="113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 customHeight="1">
      <c r="A659" s="10"/>
      <c r="B659" s="10"/>
      <c r="C659" s="113"/>
      <c r="D659" s="10"/>
      <c r="E659" s="10"/>
      <c r="F659" s="10"/>
      <c r="G659" s="10"/>
      <c r="H659" s="113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 customHeight="1">
      <c r="A660" s="10"/>
      <c r="B660" s="10"/>
      <c r="C660" s="113"/>
      <c r="D660" s="10"/>
      <c r="E660" s="10"/>
      <c r="F660" s="10"/>
      <c r="G660" s="10"/>
      <c r="H660" s="113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 customHeight="1">
      <c r="A661" s="10"/>
      <c r="B661" s="10"/>
      <c r="C661" s="113"/>
      <c r="D661" s="10"/>
      <c r="E661" s="10"/>
      <c r="F661" s="10"/>
      <c r="G661" s="10"/>
      <c r="H661" s="113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 customHeight="1">
      <c r="A662" s="10"/>
      <c r="B662" s="10"/>
      <c r="C662" s="113"/>
      <c r="D662" s="10"/>
      <c r="E662" s="10"/>
      <c r="F662" s="10"/>
      <c r="G662" s="10"/>
      <c r="H662" s="113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 customHeight="1">
      <c r="A663" s="10"/>
      <c r="B663" s="10"/>
      <c r="C663" s="113"/>
      <c r="D663" s="10"/>
      <c r="E663" s="10"/>
      <c r="F663" s="10"/>
      <c r="G663" s="10"/>
      <c r="H663" s="113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 customHeight="1">
      <c r="A664" s="10"/>
      <c r="B664" s="10"/>
      <c r="C664" s="113"/>
      <c r="D664" s="10"/>
      <c r="E664" s="10"/>
      <c r="F664" s="10"/>
      <c r="G664" s="10"/>
      <c r="H664" s="113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 customHeight="1">
      <c r="A665" s="10"/>
      <c r="B665" s="10"/>
      <c r="C665" s="113"/>
      <c r="D665" s="10"/>
      <c r="E665" s="10"/>
      <c r="F665" s="10"/>
      <c r="G665" s="10"/>
      <c r="H665" s="113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 customHeight="1">
      <c r="A666" s="10"/>
      <c r="B666" s="10"/>
      <c r="C666" s="113"/>
      <c r="D666" s="10"/>
      <c r="E666" s="10"/>
      <c r="F666" s="10"/>
      <c r="G666" s="10"/>
      <c r="H666" s="113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 customHeight="1">
      <c r="A667" s="10"/>
      <c r="B667" s="10"/>
      <c r="C667" s="113"/>
      <c r="D667" s="10"/>
      <c r="E667" s="10"/>
      <c r="F667" s="10"/>
      <c r="G667" s="10"/>
      <c r="H667" s="113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 customHeight="1">
      <c r="A668" s="10"/>
      <c r="B668" s="10"/>
      <c r="C668" s="113"/>
      <c r="D668" s="10"/>
      <c r="E668" s="10"/>
      <c r="F668" s="10"/>
      <c r="G668" s="10"/>
      <c r="H668" s="113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 customHeight="1">
      <c r="A669" s="10"/>
      <c r="B669" s="10"/>
      <c r="C669" s="113"/>
      <c r="D669" s="10"/>
      <c r="E669" s="10"/>
      <c r="F669" s="10"/>
      <c r="G669" s="10"/>
      <c r="H669" s="113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 customHeight="1">
      <c r="A670" s="10"/>
      <c r="B670" s="10"/>
      <c r="C670" s="113"/>
      <c r="D670" s="10"/>
      <c r="E670" s="10"/>
      <c r="F670" s="10"/>
      <c r="G670" s="10"/>
      <c r="H670" s="113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 customHeight="1">
      <c r="A671" s="10"/>
      <c r="B671" s="10"/>
      <c r="C671" s="113"/>
      <c r="D671" s="10"/>
      <c r="E671" s="10"/>
      <c r="F671" s="10"/>
      <c r="G671" s="10"/>
      <c r="H671" s="113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 customHeight="1">
      <c r="A672" s="10"/>
      <c r="B672" s="10"/>
      <c r="C672" s="113"/>
      <c r="D672" s="10"/>
      <c r="E672" s="10"/>
      <c r="F672" s="10"/>
      <c r="G672" s="10"/>
      <c r="H672" s="113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 customHeight="1">
      <c r="A673" s="10"/>
      <c r="B673" s="10"/>
      <c r="C673" s="113"/>
      <c r="D673" s="10"/>
      <c r="E673" s="10"/>
      <c r="F673" s="10"/>
      <c r="G673" s="10"/>
      <c r="H673" s="113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 customHeight="1">
      <c r="A674" s="10"/>
      <c r="B674" s="10"/>
      <c r="C674" s="113"/>
      <c r="D674" s="10"/>
      <c r="E674" s="10"/>
      <c r="F674" s="10"/>
      <c r="G674" s="10"/>
      <c r="H674" s="113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 customHeight="1">
      <c r="A675" s="10"/>
      <c r="B675" s="10"/>
      <c r="C675" s="113"/>
      <c r="D675" s="10"/>
      <c r="E675" s="10"/>
      <c r="F675" s="10"/>
      <c r="G675" s="10"/>
      <c r="H675" s="113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 customHeight="1">
      <c r="A676" s="10"/>
      <c r="B676" s="10"/>
      <c r="C676" s="113"/>
      <c r="D676" s="10"/>
      <c r="E676" s="10"/>
      <c r="F676" s="10"/>
      <c r="G676" s="10"/>
      <c r="H676" s="113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 customHeight="1">
      <c r="A677" s="10"/>
      <c r="B677" s="10"/>
      <c r="C677" s="113"/>
      <c r="D677" s="10"/>
      <c r="E677" s="10"/>
      <c r="F677" s="10"/>
      <c r="G677" s="10"/>
      <c r="H677" s="113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 customHeight="1">
      <c r="A678" s="10"/>
      <c r="B678" s="10"/>
      <c r="C678" s="113"/>
      <c r="D678" s="10"/>
      <c r="E678" s="10"/>
      <c r="F678" s="10"/>
      <c r="G678" s="10"/>
      <c r="H678" s="113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 customHeight="1">
      <c r="A679" s="10"/>
      <c r="B679" s="10"/>
      <c r="C679" s="113"/>
      <c r="D679" s="10"/>
      <c r="E679" s="10"/>
      <c r="F679" s="10"/>
      <c r="G679" s="10"/>
      <c r="H679" s="113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 customHeight="1">
      <c r="A680" s="10"/>
      <c r="B680" s="10"/>
      <c r="C680" s="113"/>
      <c r="D680" s="10"/>
      <c r="E680" s="10"/>
      <c r="F680" s="10"/>
      <c r="G680" s="10"/>
      <c r="H680" s="113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 customHeight="1">
      <c r="A681" s="10"/>
      <c r="B681" s="10"/>
      <c r="C681" s="113"/>
      <c r="D681" s="10"/>
      <c r="E681" s="10"/>
      <c r="F681" s="10"/>
      <c r="G681" s="10"/>
      <c r="H681" s="113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 customHeight="1">
      <c r="A682" s="10"/>
      <c r="B682" s="10"/>
      <c r="C682" s="113"/>
      <c r="D682" s="10"/>
      <c r="E682" s="10"/>
      <c r="F682" s="10"/>
      <c r="G682" s="10"/>
      <c r="H682" s="113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 customHeight="1">
      <c r="A683" s="10"/>
      <c r="B683" s="10"/>
      <c r="C683" s="113"/>
      <c r="D683" s="10"/>
      <c r="E683" s="10"/>
      <c r="F683" s="10"/>
      <c r="G683" s="10"/>
      <c r="H683" s="113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 customHeight="1">
      <c r="A684" s="10"/>
      <c r="B684" s="10"/>
      <c r="C684" s="113"/>
      <c r="D684" s="10"/>
      <c r="E684" s="10"/>
      <c r="F684" s="10"/>
      <c r="G684" s="10"/>
      <c r="H684" s="113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 customHeight="1">
      <c r="A685" s="10"/>
      <c r="B685" s="10"/>
      <c r="C685" s="113"/>
      <c r="D685" s="10"/>
      <c r="E685" s="10"/>
      <c r="F685" s="10"/>
      <c r="G685" s="10"/>
      <c r="H685" s="113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 customHeight="1">
      <c r="A686" s="10"/>
      <c r="B686" s="10"/>
      <c r="C686" s="113"/>
      <c r="D686" s="10"/>
      <c r="E686" s="10"/>
      <c r="F686" s="10"/>
      <c r="G686" s="10"/>
      <c r="H686" s="113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 customHeight="1">
      <c r="A687" s="10"/>
      <c r="B687" s="10"/>
      <c r="C687" s="113"/>
      <c r="D687" s="10"/>
      <c r="E687" s="10"/>
      <c r="F687" s="10"/>
      <c r="G687" s="10"/>
      <c r="H687" s="113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 customHeight="1">
      <c r="A688" s="10"/>
      <c r="B688" s="10"/>
      <c r="C688" s="113"/>
      <c r="D688" s="10"/>
      <c r="E688" s="10"/>
      <c r="F688" s="10"/>
      <c r="G688" s="10"/>
      <c r="H688" s="113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 customHeight="1">
      <c r="A689" s="10"/>
      <c r="B689" s="10"/>
      <c r="C689" s="113"/>
      <c r="D689" s="10"/>
      <c r="E689" s="10"/>
      <c r="F689" s="10"/>
      <c r="G689" s="10"/>
      <c r="H689" s="113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 customHeight="1">
      <c r="A690" s="10"/>
      <c r="B690" s="10"/>
      <c r="C690" s="113"/>
      <c r="D690" s="10"/>
      <c r="E690" s="10"/>
      <c r="F690" s="10"/>
      <c r="G690" s="10"/>
      <c r="H690" s="113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 customHeight="1">
      <c r="A691" s="10"/>
      <c r="B691" s="10"/>
      <c r="C691" s="113"/>
      <c r="D691" s="10"/>
      <c r="E691" s="10"/>
      <c r="F691" s="10"/>
      <c r="G691" s="10"/>
      <c r="H691" s="113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 customHeight="1">
      <c r="A692" s="10"/>
      <c r="B692" s="10"/>
      <c r="C692" s="113"/>
      <c r="D692" s="10"/>
      <c r="E692" s="10"/>
      <c r="F692" s="10"/>
      <c r="G692" s="10"/>
      <c r="H692" s="113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 customHeight="1">
      <c r="A693" s="10"/>
      <c r="B693" s="10"/>
      <c r="C693" s="113"/>
      <c r="D693" s="10"/>
      <c r="E693" s="10"/>
      <c r="F693" s="10"/>
      <c r="G693" s="10"/>
      <c r="H693" s="113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 customHeight="1">
      <c r="A694" s="10"/>
      <c r="B694" s="10"/>
      <c r="C694" s="113"/>
      <c r="D694" s="10"/>
      <c r="E694" s="10"/>
      <c r="F694" s="10"/>
      <c r="G694" s="10"/>
      <c r="H694" s="113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 customHeight="1">
      <c r="A695" s="10"/>
      <c r="B695" s="10"/>
      <c r="C695" s="113"/>
      <c r="D695" s="10"/>
      <c r="E695" s="10"/>
      <c r="F695" s="10"/>
      <c r="G695" s="10"/>
      <c r="H695" s="113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 customHeight="1">
      <c r="A696" s="10"/>
      <c r="B696" s="10"/>
      <c r="C696" s="113"/>
      <c r="D696" s="10"/>
      <c r="E696" s="10"/>
      <c r="F696" s="10"/>
      <c r="G696" s="10"/>
      <c r="H696" s="113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 customHeight="1">
      <c r="A697" s="10"/>
      <c r="B697" s="10"/>
      <c r="C697" s="113"/>
      <c r="D697" s="10"/>
      <c r="E697" s="10"/>
      <c r="F697" s="10"/>
      <c r="G697" s="10"/>
      <c r="H697" s="113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 customHeight="1">
      <c r="A698" s="10"/>
      <c r="B698" s="10"/>
      <c r="C698" s="113"/>
      <c r="D698" s="10"/>
      <c r="E698" s="10"/>
      <c r="F698" s="10"/>
      <c r="G698" s="10"/>
      <c r="H698" s="113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 customHeight="1">
      <c r="A699" s="10"/>
      <c r="B699" s="10"/>
      <c r="C699" s="113"/>
      <c r="D699" s="10"/>
      <c r="E699" s="10"/>
      <c r="F699" s="10"/>
      <c r="G699" s="10"/>
      <c r="H699" s="113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 customHeight="1">
      <c r="A700" s="10"/>
      <c r="B700" s="10"/>
      <c r="C700" s="113"/>
      <c r="D700" s="10"/>
      <c r="E700" s="10"/>
      <c r="F700" s="10"/>
      <c r="G700" s="10"/>
      <c r="H700" s="113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 customHeight="1">
      <c r="A701" s="10"/>
      <c r="B701" s="10"/>
      <c r="C701" s="113"/>
      <c r="D701" s="10"/>
      <c r="E701" s="10"/>
      <c r="F701" s="10"/>
      <c r="G701" s="10"/>
      <c r="H701" s="113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 customHeight="1">
      <c r="A702" s="10"/>
      <c r="B702" s="10"/>
      <c r="C702" s="113"/>
      <c r="D702" s="10"/>
      <c r="E702" s="10"/>
      <c r="F702" s="10"/>
      <c r="G702" s="10"/>
      <c r="H702" s="113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 customHeight="1">
      <c r="A703" s="10"/>
      <c r="B703" s="10"/>
      <c r="C703" s="113"/>
      <c r="D703" s="10"/>
      <c r="E703" s="10"/>
      <c r="F703" s="10"/>
      <c r="G703" s="10"/>
      <c r="H703" s="113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 customHeight="1">
      <c r="A704" s="10"/>
      <c r="B704" s="10"/>
      <c r="C704" s="113"/>
      <c r="D704" s="10"/>
      <c r="E704" s="10"/>
      <c r="F704" s="10"/>
      <c r="G704" s="10"/>
      <c r="H704" s="113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 customHeight="1">
      <c r="A705" s="10"/>
      <c r="B705" s="10"/>
      <c r="C705" s="113"/>
      <c r="D705" s="10"/>
      <c r="E705" s="10"/>
      <c r="F705" s="10"/>
      <c r="G705" s="10"/>
      <c r="H705" s="113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 customHeight="1">
      <c r="A706" s="10"/>
      <c r="B706" s="10"/>
      <c r="C706" s="113"/>
      <c r="D706" s="10"/>
      <c r="E706" s="10"/>
      <c r="F706" s="10"/>
      <c r="G706" s="10"/>
      <c r="H706" s="113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 customHeight="1">
      <c r="A707" s="10"/>
      <c r="B707" s="10"/>
      <c r="C707" s="113"/>
      <c r="D707" s="10"/>
      <c r="E707" s="10"/>
      <c r="F707" s="10"/>
      <c r="G707" s="10"/>
      <c r="H707" s="113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 customHeight="1">
      <c r="A708" s="10"/>
      <c r="B708" s="10"/>
      <c r="C708" s="113"/>
      <c r="D708" s="10"/>
      <c r="E708" s="10"/>
      <c r="F708" s="10"/>
      <c r="G708" s="10"/>
      <c r="H708" s="113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 customHeight="1">
      <c r="A709" s="10"/>
      <c r="B709" s="10"/>
      <c r="C709" s="113"/>
      <c r="D709" s="10"/>
      <c r="E709" s="10"/>
      <c r="F709" s="10"/>
      <c r="G709" s="10"/>
      <c r="H709" s="113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 customHeight="1">
      <c r="A710" s="10"/>
      <c r="B710" s="10"/>
      <c r="C710" s="113"/>
      <c r="D710" s="10"/>
      <c r="E710" s="10"/>
      <c r="F710" s="10"/>
      <c r="G710" s="10"/>
      <c r="H710" s="113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 customHeight="1">
      <c r="A711" s="10"/>
      <c r="B711" s="10"/>
      <c r="C711" s="113"/>
      <c r="D711" s="10"/>
      <c r="E711" s="10"/>
      <c r="F711" s="10"/>
      <c r="G711" s="10"/>
      <c r="H711" s="113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 customHeight="1">
      <c r="A712" s="10"/>
      <c r="B712" s="10"/>
      <c r="C712" s="113"/>
      <c r="D712" s="10"/>
      <c r="E712" s="10"/>
      <c r="F712" s="10"/>
      <c r="G712" s="10"/>
      <c r="H712" s="113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 customHeight="1">
      <c r="A713" s="10"/>
      <c r="B713" s="10"/>
      <c r="C713" s="113"/>
      <c r="D713" s="10"/>
      <c r="E713" s="10"/>
      <c r="F713" s="10"/>
      <c r="G713" s="10"/>
      <c r="H713" s="113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 customHeight="1">
      <c r="A714" s="10"/>
      <c r="B714" s="10"/>
      <c r="C714" s="113"/>
      <c r="D714" s="10"/>
      <c r="E714" s="10"/>
      <c r="F714" s="10"/>
      <c r="G714" s="10"/>
      <c r="H714" s="113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 customHeight="1">
      <c r="A715" s="10"/>
      <c r="B715" s="10"/>
      <c r="C715" s="113"/>
      <c r="D715" s="10"/>
      <c r="E715" s="10"/>
      <c r="F715" s="10"/>
      <c r="G715" s="10"/>
      <c r="H715" s="113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 customHeight="1">
      <c r="A716" s="10"/>
      <c r="B716" s="10"/>
      <c r="C716" s="113"/>
      <c r="D716" s="10"/>
      <c r="E716" s="10"/>
      <c r="F716" s="10"/>
      <c r="G716" s="10"/>
      <c r="H716" s="113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 customHeight="1">
      <c r="A717" s="10"/>
      <c r="B717" s="10"/>
      <c r="C717" s="113"/>
      <c r="D717" s="10"/>
      <c r="E717" s="10"/>
      <c r="F717" s="10"/>
      <c r="G717" s="10"/>
      <c r="H717" s="113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 customHeight="1">
      <c r="A718" s="10"/>
      <c r="B718" s="10"/>
      <c r="C718" s="113"/>
      <c r="D718" s="10"/>
      <c r="E718" s="10"/>
      <c r="F718" s="10"/>
      <c r="G718" s="10"/>
      <c r="H718" s="113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 customHeight="1">
      <c r="A719" s="10"/>
      <c r="B719" s="10"/>
      <c r="C719" s="113"/>
      <c r="D719" s="10"/>
      <c r="E719" s="10"/>
      <c r="F719" s="10"/>
      <c r="G719" s="10"/>
      <c r="H719" s="113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 customHeight="1">
      <c r="A720" s="10"/>
      <c r="B720" s="10"/>
      <c r="C720" s="113"/>
      <c r="D720" s="10"/>
      <c r="E720" s="10"/>
      <c r="F720" s="10"/>
      <c r="G720" s="10"/>
      <c r="H720" s="113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 customHeight="1">
      <c r="A721" s="10"/>
      <c r="B721" s="10"/>
      <c r="C721" s="113"/>
      <c r="D721" s="10"/>
      <c r="E721" s="10"/>
      <c r="F721" s="10"/>
      <c r="G721" s="10"/>
      <c r="H721" s="113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 customHeight="1">
      <c r="A722" s="10"/>
      <c r="B722" s="10"/>
      <c r="C722" s="113"/>
      <c r="D722" s="10"/>
      <c r="E722" s="10"/>
      <c r="F722" s="10"/>
      <c r="G722" s="10"/>
      <c r="H722" s="113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 customHeight="1">
      <c r="A723" s="10"/>
      <c r="B723" s="10"/>
      <c r="C723" s="113"/>
      <c r="D723" s="10"/>
      <c r="E723" s="10"/>
      <c r="F723" s="10"/>
      <c r="G723" s="10"/>
      <c r="H723" s="113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 customHeight="1">
      <c r="A724" s="10"/>
      <c r="B724" s="10"/>
      <c r="C724" s="113"/>
      <c r="D724" s="10"/>
      <c r="E724" s="10"/>
      <c r="F724" s="10"/>
      <c r="G724" s="10"/>
      <c r="H724" s="113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 customHeight="1">
      <c r="A725" s="10"/>
      <c r="B725" s="10"/>
      <c r="C725" s="113"/>
      <c r="D725" s="10"/>
      <c r="E725" s="10"/>
      <c r="F725" s="10"/>
      <c r="G725" s="10"/>
      <c r="H725" s="113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 customHeight="1">
      <c r="A726" s="10"/>
      <c r="B726" s="10"/>
      <c r="C726" s="113"/>
      <c r="D726" s="10"/>
      <c r="E726" s="10"/>
      <c r="F726" s="10"/>
      <c r="G726" s="10"/>
      <c r="H726" s="113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 customHeight="1">
      <c r="A727" s="10"/>
      <c r="B727" s="10"/>
      <c r="C727" s="113"/>
      <c r="D727" s="10"/>
      <c r="E727" s="10"/>
      <c r="F727" s="10"/>
      <c r="G727" s="10"/>
      <c r="H727" s="113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 customHeight="1">
      <c r="A728" s="10"/>
      <c r="B728" s="10"/>
      <c r="C728" s="113"/>
      <c r="D728" s="10"/>
      <c r="E728" s="10"/>
      <c r="F728" s="10"/>
      <c r="G728" s="10"/>
      <c r="H728" s="113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 customHeight="1">
      <c r="A729" s="10"/>
      <c r="B729" s="10"/>
      <c r="C729" s="113"/>
      <c r="D729" s="10"/>
      <c r="E729" s="10"/>
      <c r="F729" s="10"/>
      <c r="G729" s="10"/>
      <c r="H729" s="113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 customHeight="1">
      <c r="A730" s="10"/>
      <c r="B730" s="10"/>
      <c r="C730" s="113"/>
      <c r="D730" s="10"/>
      <c r="E730" s="10"/>
      <c r="F730" s="10"/>
      <c r="G730" s="10"/>
      <c r="H730" s="113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 customHeight="1">
      <c r="A731" s="10"/>
      <c r="B731" s="10"/>
      <c r="C731" s="113"/>
      <c r="D731" s="10"/>
      <c r="E731" s="10"/>
      <c r="F731" s="10"/>
      <c r="G731" s="10"/>
      <c r="H731" s="113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 customHeight="1">
      <c r="A732" s="10"/>
      <c r="B732" s="10"/>
      <c r="C732" s="113"/>
      <c r="D732" s="10"/>
      <c r="E732" s="10"/>
      <c r="F732" s="10"/>
      <c r="G732" s="10"/>
      <c r="H732" s="113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 customHeight="1">
      <c r="A733" s="10"/>
      <c r="B733" s="10"/>
      <c r="C733" s="113"/>
      <c r="D733" s="10"/>
      <c r="E733" s="10"/>
      <c r="F733" s="10"/>
      <c r="G733" s="10"/>
      <c r="H733" s="113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 customHeight="1">
      <c r="A734" s="10"/>
      <c r="B734" s="10"/>
      <c r="C734" s="113"/>
      <c r="D734" s="10"/>
      <c r="E734" s="10"/>
      <c r="F734" s="10"/>
      <c r="G734" s="10"/>
      <c r="H734" s="113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 customHeight="1">
      <c r="A735" s="10"/>
      <c r="B735" s="10"/>
      <c r="C735" s="113"/>
      <c r="D735" s="10"/>
      <c r="E735" s="10"/>
      <c r="F735" s="10"/>
      <c r="G735" s="10"/>
      <c r="H735" s="113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 customHeight="1">
      <c r="A736" s="10"/>
      <c r="B736" s="10"/>
      <c r="C736" s="113"/>
      <c r="D736" s="10"/>
      <c r="E736" s="10"/>
      <c r="F736" s="10"/>
      <c r="G736" s="10"/>
      <c r="H736" s="113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 customHeight="1">
      <c r="A737" s="10"/>
      <c r="B737" s="10"/>
      <c r="C737" s="113"/>
      <c r="D737" s="10"/>
      <c r="E737" s="10"/>
      <c r="F737" s="10"/>
      <c r="G737" s="10"/>
      <c r="H737" s="113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 customHeight="1">
      <c r="A738" s="10"/>
      <c r="B738" s="10"/>
      <c r="C738" s="113"/>
      <c r="D738" s="10"/>
      <c r="E738" s="10"/>
      <c r="F738" s="10"/>
      <c r="G738" s="10"/>
      <c r="H738" s="113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 customHeight="1">
      <c r="A739" s="10"/>
      <c r="B739" s="10"/>
      <c r="C739" s="113"/>
      <c r="D739" s="10"/>
      <c r="E739" s="10"/>
      <c r="F739" s="10"/>
      <c r="G739" s="10"/>
      <c r="H739" s="113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 customHeight="1">
      <c r="A740" s="10"/>
      <c r="B740" s="10"/>
      <c r="C740" s="113"/>
      <c r="D740" s="10"/>
      <c r="E740" s="10"/>
      <c r="F740" s="10"/>
      <c r="G740" s="10"/>
      <c r="H740" s="113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 customHeight="1">
      <c r="A741" s="10"/>
      <c r="B741" s="10"/>
      <c r="C741" s="113"/>
      <c r="D741" s="10"/>
      <c r="E741" s="10"/>
      <c r="F741" s="10"/>
      <c r="G741" s="10"/>
      <c r="H741" s="113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 customHeight="1">
      <c r="A742" s="10"/>
      <c r="B742" s="10"/>
      <c r="C742" s="113"/>
      <c r="D742" s="10"/>
      <c r="E742" s="10"/>
      <c r="F742" s="10"/>
      <c r="G742" s="10"/>
      <c r="H742" s="113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 customHeight="1">
      <c r="A743" s="10"/>
      <c r="B743" s="10"/>
      <c r="C743" s="113"/>
      <c r="D743" s="10"/>
      <c r="E743" s="10"/>
      <c r="F743" s="10"/>
      <c r="G743" s="10"/>
      <c r="H743" s="113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 customHeight="1">
      <c r="A744" s="10"/>
      <c r="B744" s="10"/>
      <c r="C744" s="113"/>
      <c r="D744" s="10"/>
      <c r="E744" s="10"/>
      <c r="F744" s="10"/>
      <c r="G744" s="10"/>
      <c r="H744" s="113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 customHeight="1">
      <c r="A745" s="10"/>
      <c r="B745" s="10"/>
      <c r="C745" s="113"/>
      <c r="D745" s="10"/>
      <c r="E745" s="10"/>
      <c r="F745" s="10"/>
      <c r="G745" s="10"/>
      <c r="H745" s="113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 customHeight="1">
      <c r="A746" s="10"/>
      <c r="B746" s="10"/>
      <c r="C746" s="113"/>
      <c r="D746" s="10"/>
      <c r="E746" s="10"/>
      <c r="F746" s="10"/>
      <c r="G746" s="10"/>
      <c r="H746" s="113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 customHeight="1">
      <c r="A747" s="10"/>
      <c r="B747" s="10"/>
      <c r="C747" s="113"/>
      <c r="D747" s="10"/>
      <c r="E747" s="10"/>
      <c r="F747" s="10"/>
      <c r="G747" s="10"/>
      <c r="H747" s="113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 customHeight="1">
      <c r="A748" s="10"/>
      <c r="B748" s="10"/>
      <c r="C748" s="113"/>
      <c r="D748" s="10"/>
      <c r="E748" s="10"/>
      <c r="F748" s="10"/>
      <c r="G748" s="10"/>
      <c r="H748" s="113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 customHeight="1">
      <c r="A749" s="10"/>
      <c r="B749" s="10"/>
      <c r="C749" s="113"/>
      <c r="D749" s="10"/>
      <c r="E749" s="10"/>
      <c r="F749" s="10"/>
      <c r="G749" s="10"/>
      <c r="H749" s="113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 customHeight="1">
      <c r="A750" s="10"/>
      <c r="B750" s="10"/>
      <c r="C750" s="113"/>
      <c r="D750" s="10"/>
      <c r="E750" s="10"/>
      <c r="F750" s="10"/>
      <c r="G750" s="10"/>
      <c r="H750" s="113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 customHeight="1">
      <c r="A751" s="10"/>
      <c r="B751" s="10"/>
      <c r="C751" s="113"/>
      <c r="D751" s="10"/>
      <c r="E751" s="10"/>
      <c r="F751" s="10"/>
      <c r="G751" s="10"/>
      <c r="H751" s="113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 customHeight="1">
      <c r="A752" s="10"/>
      <c r="B752" s="10"/>
      <c r="C752" s="113"/>
      <c r="D752" s="10"/>
      <c r="E752" s="10"/>
      <c r="F752" s="10"/>
      <c r="G752" s="10"/>
      <c r="H752" s="113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 customHeight="1">
      <c r="A753" s="10"/>
      <c r="B753" s="10"/>
      <c r="C753" s="113"/>
      <c r="D753" s="10"/>
      <c r="E753" s="10"/>
      <c r="F753" s="10"/>
      <c r="G753" s="10"/>
      <c r="H753" s="113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 customHeight="1">
      <c r="A754" s="10"/>
      <c r="B754" s="10"/>
      <c r="C754" s="113"/>
      <c r="D754" s="10"/>
      <c r="E754" s="10"/>
      <c r="F754" s="10"/>
      <c r="G754" s="10"/>
      <c r="H754" s="113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 customHeight="1">
      <c r="A755" s="10"/>
      <c r="B755" s="10"/>
      <c r="C755" s="113"/>
      <c r="D755" s="10"/>
      <c r="E755" s="10"/>
      <c r="F755" s="10"/>
      <c r="G755" s="10"/>
      <c r="H755" s="113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 customHeight="1">
      <c r="A756" s="10"/>
      <c r="B756" s="10"/>
      <c r="C756" s="113"/>
      <c r="D756" s="10"/>
      <c r="E756" s="10"/>
      <c r="F756" s="10"/>
      <c r="G756" s="10"/>
      <c r="H756" s="113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 customHeight="1">
      <c r="A757" s="10"/>
      <c r="B757" s="10"/>
      <c r="C757" s="113"/>
      <c r="D757" s="10"/>
      <c r="E757" s="10"/>
      <c r="F757" s="10"/>
      <c r="G757" s="10"/>
      <c r="H757" s="113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 customHeight="1">
      <c r="A758" s="10"/>
      <c r="B758" s="10"/>
      <c r="C758" s="113"/>
      <c r="D758" s="10"/>
      <c r="E758" s="10"/>
      <c r="F758" s="10"/>
      <c r="G758" s="10"/>
      <c r="H758" s="113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 customHeight="1">
      <c r="A759" s="10"/>
      <c r="B759" s="10"/>
      <c r="C759" s="113"/>
      <c r="D759" s="10"/>
      <c r="E759" s="10"/>
      <c r="F759" s="10"/>
      <c r="G759" s="10"/>
      <c r="H759" s="113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 customHeight="1">
      <c r="A760" s="10"/>
      <c r="B760" s="10"/>
      <c r="C760" s="113"/>
      <c r="D760" s="10"/>
      <c r="E760" s="10"/>
      <c r="F760" s="10"/>
      <c r="G760" s="10"/>
      <c r="H760" s="113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 customHeight="1">
      <c r="A761" s="10"/>
      <c r="B761" s="10"/>
      <c r="C761" s="113"/>
      <c r="D761" s="10"/>
      <c r="E761" s="10"/>
      <c r="F761" s="10"/>
      <c r="G761" s="10"/>
      <c r="H761" s="113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 customHeight="1">
      <c r="A762" s="10"/>
      <c r="B762" s="10"/>
      <c r="C762" s="113"/>
      <c r="D762" s="10"/>
      <c r="E762" s="10"/>
      <c r="F762" s="10"/>
      <c r="G762" s="10"/>
      <c r="H762" s="113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 customHeight="1">
      <c r="A763" s="10"/>
      <c r="B763" s="10"/>
      <c r="C763" s="113"/>
      <c r="D763" s="10"/>
      <c r="E763" s="10"/>
      <c r="F763" s="10"/>
      <c r="G763" s="10"/>
      <c r="H763" s="113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 customHeight="1">
      <c r="A764" s="10"/>
      <c r="B764" s="10"/>
      <c r="C764" s="113"/>
      <c r="D764" s="10"/>
      <c r="E764" s="10"/>
      <c r="F764" s="10"/>
      <c r="G764" s="10"/>
      <c r="H764" s="113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 customHeight="1">
      <c r="A765" s="10"/>
      <c r="B765" s="10"/>
      <c r="C765" s="113"/>
      <c r="D765" s="10"/>
      <c r="E765" s="10"/>
      <c r="F765" s="10"/>
      <c r="G765" s="10"/>
      <c r="H765" s="113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 customHeight="1">
      <c r="A766" s="10"/>
      <c r="B766" s="10"/>
      <c r="C766" s="113"/>
      <c r="D766" s="10"/>
      <c r="E766" s="10"/>
      <c r="F766" s="10"/>
      <c r="G766" s="10"/>
      <c r="H766" s="113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 customHeight="1">
      <c r="A767" s="10"/>
      <c r="B767" s="10"/>
      <c r="C767" s="113"/>
      <c r="D767" s="10"/>
      <c r="E767" s="10"/>
      <c r="F767" s="10"/>
      <c r="G767" s="10"/>
      <c r="H767" s="113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 customHeight="1">
      <c r="A768" s="10"/>
      <c r="B768" s="10"/>
      <c r="C768" s="113"/>
      <c r="D768" s="10"/>
      <c r="E768" s="10"/>
      <c r="F768" s="10"/>
      <c r="G768" s="10"/>
      <c r="H768" s="113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 customHeight="1">
      <c r="A769" s="10"/>
      <c r="B769" s="10"/>
      <c r="C769" s="113"/>
      <c r="D769" s="10"/>
      <c r="E769" s="10"/>
      <c r="F769" s="10"/>
      <c r="G769" s="10"/>
      <c r="H769" s="113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 customHeight="1">
      <c r="A770" s="10"/>
      <c r="B770" s="10"/>
      <c r="C770" s="113"/>
      <c r="D770" s="10"/>
      <c r="E770" s="10"/>
      <c r="F770" s="10"/>
      <c r="G770" s="10"/>
      <c r="H770" s="113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 customHeight="1">
      <c r="A771" s="10"/>
      <c r="B771" s="10"/>
      <c r="C771" s="113"/>
      <c r="D771" s="10"/>
      <c r="E771" s="10"/>
      <c r="F771" s="10"/>
      <c r="G771" s="10"/>
      <c r="H771" s="113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 customHeight="1">
      <c r="A772" s="10"/>
      <c r="B772" s="10"/>
      <c r="C772" s="113"/>
      <c r="D772" s="10"/>
      <c r="E772" s="10"/>
      <c r="F772" s="10"/>
      <c r="G772" s="10"/>
      <c r="H772" s="113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 customHeight="1">
      <c r="A773" s="10"/>
      <c r="B773" s="10"/>
      <c r="C773" s="113"/>
      <c r="D773" s="10"/>
      <c r="E773" s="10"/>
      <c r="F773" s="10"/>
      <c r="G773" s="10"/>
      <c r="H773" s="113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 customHeight="1">
      <c r="A774" s="10"/>
      <c r="B774" s="10"/>
      <c r="C774" s="113"/>
      <c r="D774" s="10"/>
      <c r="E774" s="10"/>
      <c r="F774" s="10"/>
      <c r="G774" s="10"/>
      <c r="H774" s="113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 customHeight="1">
      <c r="A775" s="10"/>
      <c r="B775" s="10"/>
      <c r="C775" s="113"/>
      <c r="D775" s="10"/>
      <c r="E775" s="10"/>
      <c r="F775" s="10"/>
      <c r="G775" s="10"/>
      <c r="H775" s="113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 customHeight="1">
      <c r="A776" s="10"/>
      <c r="B776" s="10"/>
      <c r="C776" s="113"/>
      <c r="D776" s="10"/>
      <c r="E776" s="10"/>
      <c r="F776" s="10"/>
      <c r="G776" s="10"/>
      <c r="H776" s="113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 customHeight="1">
      <c r="A777" s="10"/>
      <c r="B777" s="10"/>
      <c r="C777" s="113"/>
      <c r="D777" s="10"/>
      <c r="E777" s="10"/>
      <c r="F777" s="10"/>
      <c r="G777" s="10"/>
      <c r="H777" s="113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 customHeight="1">
      <c r="A778" s="10"/>
      <c r="B778" s="10"/>
      <c r="C778" s="113"/>
      <c r="D778" s="10"/>
      <c r="E778" s="10"/>
      <c r="F778" s="10"/>
      <c r="G778" s="10"/>
      <c r="H778" s="113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 customHeight="1">
      <c r="A779" s="10"/>
      <c r="B779" s="10"/>
      <c r="C779" s="113"/>
      <c r="D779" s="10"/>
      <c r="E779" s="10"/>
      <c r="F779" s="10"/>
      <c r="G779" s="10"/>
      <c r="H779" s="113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 customHeight="1">
      <c r="A780" s="10"/>
      <c r="B780" s="10"/>
      <c r="C780" s="113"/>
      <c r="D780" s="10"/>
      <c r="E780" s="10"/>
      <c r="F780" s="10"/>
      <c r="G780" s="10"/>
      <c r="H780" s="113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 customHeight="1">
      <c r="A781" s="10"/>
      <c r="B781" s="10"/>
      <c r="C781" s="113"/>
      <c r="D781" s="10"/>
      <c r="E781" s="10"/>
      <c r="F781" s="10"/>
      <c r="G781" s="10"/>
      <c r="H781" s="113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 customHeight="1">
      <c r="A782" s="10"/>
      <c r="B782" s="10"/>
      <c r="C782" s="113"/>
      <c r="D782" s="10"/>
      <c r="E782" s="10"/>
      <c r="F782" s="10"/>
      <c r="G782" s="10"/>
      <c r="H782" s="113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 customHeight="1">
      <c r="A783" s="10"/>
      <c r="B783" s="10"/>
      <c r="C783" s="113"/>
      <c r="D783" s="10"/>
      <c r="E783" s="10"/>
      <c r="F783" s="10"/>
      <c r="G783" s="10"/>
      <c r="H783" s="113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 customHeight="1">
      <c r="A784" s="10"/>
      <c r="B784" s="10"/>
      <c r="C784" s="113"/>
      <c r="D784" s="10"/>
      <c r="E784" s="10"/>
      <c r="F784" s="10"/>
      <c r="G784" s="10"/>
      <c r="H784" s="113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 customHeight="1">
      <c r="A785" s="10"/>
      <c r="B785" s="10"/>
      <c r="C785" s="113"/>
      <c r="D785" s="10"/>
      <c r="E785" s="10"/>
      <c r="F785" s="10"/>
      <c r="G785" s="10"/>
      <c r="H785" s="113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 customHeight="1">
      <c r="A786" s="10"/>
      <c r="B786" s="10"/>
      <c r="C786" s="113"/>
      <c r="D786" s="10"/>
      <c r="E786" s="10"/>
      <c r="F786" s="10"/>
      <c r="G786" s="10"/>
      <c r="H786" s="113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 customHeight="1">
      <c r="A787" s="10"/>
      <c r="B787" s="10"/>
      <c r="C787" s="113"/>
      <c r="D787" s="10"/>
      <c r="E787" s="10"/>
      <c r="F787" s="10"/>
      <c r="G787" s="10"/>
      <c r="H787" s="113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 customHeight="1">
      <c r="A788" s="10"/>
      <c r="B788" s="10"/>
      <c r="C788" s="113"/>
      <c r="D788" s="10"/>
      <c r="E788" s="10"/>
      <c r="F788" s="10"/>
      <c r="G788" s="10"/>
      <c r="H788" s="113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 customHeight="1">
      <c r="A789" s="10"/>
      <c r="B789" s="10"/>
      <c r="C789" s="113"/>
      <c r="D789" s="10"/>
      <c r="E789" s="10"/>
      <c r="F789" s="10"/>
      <c r="G789" s="10"/>
      <c r="H789" s="113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 customHeight="1">
      <c r="A790" s="10"/>
      <c r="B790" s="10"/>
      <c r="C790" s="113"/>
      <c r="D790" s="10"/>
      <c r="E790" s="10"/>
      <c r="F790" s="10"/>
      <c r="G790" s="10"/>
      <c r="H790" s="113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 customHeight="1">
      <c r="A791" s="10"/>
      <c r="B791" s="10"/>
      <c r="C791" s="113"/>
      <c r="D791" s="10"/>
      <c r="E791" s="10"/>
      <c r="F791" s="10"/>
      <c r="G791" s="10"/>
      <c r="H791" s="113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 customHeight="1">
      <c r="A792" s="10"/>
      <c r="B792" s="10"/>
      <c r="C792" s="113"/>
      <c r="D792" s="10"/>
      <c r="E792" s="10"/>
      <c r="F792" s="10"/>
      <c r="G792" s="10"/>
      <c r="H792" s="113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 customHeight="1">
      <c r="A793" s="10"/>
      <c r="B793" s="10"/>
      <c r="C793" s="113"/>
      <c r="D793" s="10"/>
      <c r="E793" s="10"/>
      <c r="F793" s="10"/>
      <c r="G793" s="10"/>
      <c r="H793" s="113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 customHeight="1">
      <c r="A794" s="10"/>
      <c r="B794" s="10"/>
      <c r="C794" s="113"/>
      <c r="D794" s="10"/>
      <c r="E794" s="10"/>
      <c r="F794" s="10"/>
      <c r="G794" s="10"/>
      <c r="H794" s="113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 customHeight="1">
      <c r="A795" s="10"/>
      <c r="B795" s="10"/>
      <c r="C795" s="113"/>
      <c r="D795" s="10"/>
      <c r="E795" s="10"/>
      <c r="F795" s="10"/>
      <c r="G795" s="10"/>
      <c r="H795" s="113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 customHeight="1">
      <c r="A796" s="10"/>
      <c r="B796" s="10"/>
      <c r="C796" s="113"/>
      <c r="D796" s="10"/>
      <c r="E796" s="10"/>
      <c r="F796" s="10"/>
      <c r="G796" s="10"/>
      <c r="H796" s="113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 customHeight="1">
      <c r="A797" s="10"/>
      <c r="B797" s="10"/>
      <c r="C797" s="113"/>
      <c r="D797" s="10"/>
      <c r="E797" s="10"/>
      <c r="F797" s="10"/>
      <c r="G797" s="10"/>
      <c r="H797" s="113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 customHeight="1">
      <c r="A798" s="10"/>
      <c r="B798" s="10"/>
      <c r="C798" s="113"/>
      <c r="D798" s="10"/>
      <c r="E798" s="10"/>
      <c r="F798" s="10"/>
      <c r="G798" s="10"/>
      <c r="H798" s="113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 customHeight="1">
      <c r="A799" s="10"/>
      <c r="B799" s="10"/>
      <c r="C799" s="113"/>
      <c r="D799" s="10"/>
      <c r="E799" s="10"/>
      <c r="F799" s="10"/>
      <c r="G799" s="10"/>
      <c r="H799" s="113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 customHeight="1">
      <c r="A800" s="10"/>
      <c r="B800" s="10"/>
      <c r="C800" s="113"/>
      <c r="D800" s="10"/>
      <c r="E800" s="10"/>
      <c r="F800" s="10"/>
      <c r="G800" s="10"/>
      <c r="H800" s="113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 customHeight="1">
      <c r="A801" s="10"/>
      <c r="B801" s="10"/>
      <c r="C801" s="113"/>
      <c r="D801" s="10"/>
      <c r="E801" s="10"/>
      <c r="F801" s="10"/>
      <c r="G801" s="10"/>
      <c r="H801" s="113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 customHeight="1">
      <c r="A802" s="10"/>
      <c r="B802" s="10"/>
      <c r="C802" s="113"/>
      <c r="D802" s="10"/>
      <c r="E802" s="10"/>
      <c r="F802" s="10"/>
      <c r="G802" s="10"/>
      <c r="H802" s="113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 customHeight="1">
      <c r="A803" s="10"/>
      <c r="B803" s="10"/>
      <c r="C803" s="113"/>
      <c r="D803" s="10"/>
      <c r="E803" s="10"/>
      <c r="F803" s="10"/>
      <c r="G803" s="10"/>
      <c r="H803" s="113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 customHeight="1">
      <c r="A804" s="10"/>
      <c r="B804" s="10"/>
      <c r="C804" s="113"/>
      <c r="D804" s="10"/>
      <c r="E804" s="10"/>
      <c r="F804" s="10"/>
      <c r="G804" s="10"/>
      <c r="H804" s="113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 customHeight="1">
      <c r="A805" s="10"/>
      <c r="B805" s="10"/>
      <c r="C805" s="113"/>
      <c r="D805" s="10"/>
      <c r="E805" s="10"/>
      <c r="F805" s="10"/>
      <c r="G805" s="10"/>
      <c r="H805" s="113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 customHeight="1">
      <c r="A806" s="10"/>
      <c r="B806" s="10"/>
      <c r="C806" s="113"/>
      <c r="D806" s="10"/>
      <c r="E806" s="10"/>
      <c r="F806" s="10"/>
      <c r="G806" s="10"/>
      <c r="H806" s="113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 customHeight="1">
      <c r="A807" s="10"/>
      <c r="B807" s="10"/>
      <c r="C807" s="113"/>
      <c r="D807" s="10"/>
      <c r="E807" s="10"/>
      <c r="F807" s="10"/>
      <c r="G807" s="10"/>
      <c r="H807" s="113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 customHeight="1">
      <c r="A808" s="10"/>
      <c r="B808" s="10"/>
      <c r="C808" s="113"/>
      <c r="D808" s="10"/>
      <c r="E808" s="10"/>
      <c r="F808" s="10"/>
      <c r="G808" s="10"/>
      <c r="H808" s="113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 customHeight="1">
      <c r="A809" s="10"/>
      <c r="B809" s="10"/>
      <c r="C809" s="113"/>
      <c r="D809" s="10"/>
      <c r="E809" s="10"/>
      <c r="F809" s="10"/>
      <c r="G809" s="10"/>
      <c r="H809" s="113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 customHeight="1">
      <c r="A810" s="10"/>
      <c r="B810" s="10"/>
      <c r="C810" s="113"/>
      <c r="D810" s="10"/>
      <c r="E810" s="10"/>
      <c r="F810" s="10"/>
      <c r="G810" s="10"/>
      <c r="H810" s="113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 customHeight="1">
      <c r="A811" s="10"/>
      <c r="B811" s="10"/>
      <c r="C811" s="113"/>
      <c r="D811" s="10"/>
      <c r="E811" s="10"/>
      <c r="F811" s="10"/>
      <c r="G811" s="10"/>
      <c r="H811" s="113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 customHeight="1">
      <c r="A812" s="10"/>
      <c r="B812" s="10"/>
      <c r="C812" s="113"/>
      <c r="D812" s="10"/>
      <c r="E812" s="10"/>
      <c r="F812" s="10"/>
      <c r="G812" s="10"/>
      <c r="H812" s="113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 customHeight="1">
      <c r="A813" s="10"/>
      <c r="B813" s="10"/>
      <c r="C813" s="113"/>
      <c r="D813" s="10"/>
      <c r="E813" s="10"/>
      <c r="F813" s="10"/>
      <c r="G813" s="10"/>
      <c r="H813" s="113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 customHeight="1">
      <c r="A814" s="10"/>
      <c r="B814" s="10"/>
      <c r="C814" s="113"/>
      <c r="D814" s="10"/>
      <c r="E814" s="10"/>
      <c r="F814" s="10"/>
      <c r="G814" s="10"/>
      <c r="H814" s="113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 customHeight="1">
      <c r="A815" s="10"/>
      <c r="B815" s="10"/>
      <c r="C815" s="113"/>
      <c r="D815" s="10"/>
      <c r="E815" s="10"/>
      <c r="F815" s="10"/>
      <c r="G815" s="10"/>
      <c r="H815" s="113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 customHeight="1">
      <c r="A816" s="10"/>
      <c r="B816" s="10"/>
      <c r="C816" s="113"/>
      <c r="D816" s="10"/>
      <c r="E816" s="10"/>
      <c r="F816" s="10"/>
      <c r="G816" s="10"/>
      <c r="H816" s="113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 customHeight="1">
      <c r="A817" s="10"/>
      <c r="B817" s="10"/>
      <c r="C817" s="113"/>
      <c r="D817" s="10"/>
      <c r="E817" s="10"/>
      <c r="F817" s="10"/>
      <c r="G817" s="10"/>
      <c r="H817" s="113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 customHeight="1">
      <c r="A818" s="10"/>
      <c r="B818" s="10"/>
      <c r="C818" s="113"/>
      <c r="D818" s="10"/>
      <c r="E818" s="10"/>
      <c r="F818" s="10"/>
      <c r="G818" s="10"/>
      <c r="H818" s="113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 customHeight="1">
      <c r="A819" s="10"/>
      <c r="B819" s="10"/>
      <c r="C819" s="113"/>
      <c r="D819" s="10"/>
      <c r="E819" s="10"/>
      <c r="F819" s="10"/>
      <c r="G819" s="10"/>
      <c r="H819" s="113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 customHeight="1">
      <c r="A820" s="10"/>
      <c r="B820" s="10"/>
      <c r="C820" s="113"/>
      <c r="D820" s="10"/>
      <c r="E820" s="10"/>
      <c r="F820" s="10"/>
      <c r="G820" s="10"/>
      <c r="H820" s="113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 customHeight="1">
      <c r="A821" s="10"/>
      <c r="B821" s="10"/>
      <c r="C821" s="113"/>
      <c r="D821" s="10"/>
      <c r="E821" s="10"/>
      <c r="F821" s="10"/>
      <c r="G821" s="10"/>
      <c r="H821" s="113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 customHeight="1">
      <c r="A822" s="10"/>
      <c r="B822" s="10"/>
      <c r="C822" s="113"/>
      <c r="D822" s="10"/>
      <c r="E822" s="10"/>
      <c r="F822" s="10"/>
      <c r="G822" s="10"/>
      <c r="H822" s="113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 customHeight="1">
      <c r="A823" s="10"/>
      <c r="B823" s="10"/>
      <c r="C823" s="113"/>
      <c r="D823" s="10"/>
      <c r="E823" s="10"/>
      <c r="F823" s="10"/>
      <c r="G823" s="10"/>
      <c r="H823" s="113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 customHeight="1">
      <c r="A824" s="10"/>
      <c r="B824" s="10"/>
      <c r="C824" s="113"/>
      <c r="D824" s="10"/>
      <c r="E824" s="10"/>
      <c r="F824" s="10"/>
      <c r="G824" s="10"/>
      <c r="H824" s="113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 customHeight="1">
      <c r="A825" s="10"/>
      <c r="B825" s="10"/>
      <c r="C825" s="113"/>
      <c r="D825" s="10"/>
      <c r="E825" s="10"/>
      <c r="F825" s="10"/>
      <c r="G825" s="10"/>
      <c r="H825" s="113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 customHeight="1">
      <c r="A826" s="10"/>
      <c r="B826" s="10"/>
      <c r="C826" s="113"/>
      <c r="D826" s="10"/>
      <c r="E826" s="10"/>
      <c r="F826" s="10"/>
      <c r="G826" s="10"/>
      <c r="H826" s="113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 customHeight="1">
      <c r="A827" s="10"/>
      <c r="B827" s="10"/>
      <c r="C827" s="113"/>
      <c r="D827" s="10"/>
      <c r="E827" s="10"/>
      <c r="F827" s="10"/>
      <c r="G827" s="10"/>
      <c r="H827" s="113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 customHeight="1">
      <c r="A828" s="10"/>
      <c r="B828" s="10"/>
      <c r="C828" s="113"/>
      <c r="D828" s="10"/>
      <c r="E828" s="10"/>
      <c r="F828" s="10"/>
      <c r="G828" s="10"/>
      <c r="H828" s="113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 customHeight="1">
      <c r="A829" s="10"/>
      <c r="B829" s="10"/>
      <c r="C829" s="113"/>
      <c r="D829" s="10"/>
      <c r="E829" s="10"/>
      <c r="F829" s="10"/>
      <c r="G829" s="10"/>
      <c r="H829" s="113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 customHeight="1">
      <c r="A830" s="10"/>
      <c r="B830" s="10"/>
      <c r="C830" s="113"/>
      <c r="D830" s="10"/>
      <c r="E830" s="10"/>
      <c r="F830" s="10"/>
      <c r="G830" s="10"/>
      <c r="H830" s="113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 customHeight="1">
      <c r="A831" s="10"/>
      <c r="B831" s="10"/>
      <c r="C831" s="113"/>
      <c r="D831" s="10"/>
      <c r="E831" s="10"/>
      <c r="F831" s="10"/>
      <c r="G831" s="10"/>
      <c r="H831" s="113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 customHeight="1">
      <c r="A832" s="10"/>
      <c r="B832" s="10"/>
      <c r="C832" s="113"/>
      <c r="D832" s="10"/>
      <c r="E832" s="10"/>
      <c r="F832" s="10"/>
      <c r="G832" s="10"/>
      <c r="H832" s="113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 customHeight="1">
      <c r="A833" s="10"/>
      <c r="B833" s="10"/>
      <c r="C833" s="113"/>
      <c r="D833" s="10"/>
      <c r="E833" s="10"/>
      <c r="F833" s="10"/>
      <c r="G833" s="10"/>
      <c r="H833" s="113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 customHeight="1">
      <c r="A834" s="10"/>
      <c r="B834" s="10"/>
      <c r="C834" s="113"/>
      <c r="D834" s="10"/>
      <c r="E834" s="10"/>
      <c r="F834" s="10"/>
      <c r="G834" s="10"/>
      <c r="H834" s="113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 customHeight="1">
      <c r="A835" s="10"/>
      <c r="B835" s="10"/>
      <c r="C835" s="113"/>
      <c r="D835" s="10"/>
      <c r="E835" s="10"/>
      <c r="F835" s="10"/>
      <c r="G835" s="10"/>
      <c r="H835" s="113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 customHeight="1">
      <c r="A836" s="10"/>
      <c r="B836" s="10"/>
      <c r="C836" s="113"/>
      <c r="D836" s="10"/>
      <c r="E836" s="10"/>
      <c r="F836" s="10"/>
      <c r="G836" s="10"/>
      <c r="H836" s="113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 customHeight="1">
      <c r="A837" s="10"/>
      <c r="B837" s="10"/>
      <c r="C837" s="113"/>
      <c r="D837" s="10"/>
      <c r="E837" s="10"/>
      <c r="F837" s="10"/>
      <c r="G837" s="10"/>
      <c r="H837" s="113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 customHeight="1">
      <c r="A838" s="10"/>
      <c r="B838" s="10"/>
      <c r="C838" s="113"/>
      <c r="D838" s="10"/>
      <c r="E838" s="10"/>
      <c r="F838" s="10"/>
      <c r="G838" s="10"/>
      <c r="H838" s="113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 customHeight="1">
      <c r="A839" s="10"/>
      <c r="B839" s="10"/>
      <c r="C839" s="113"/>
      <c r="D839" s="10"/>
      <c r="E839" s="10"/>
      <c r="F839" s="10"/>
      <c r="G839" s="10"/>
      <c r="H839" s="113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 customHeight="1">
      <c r="A840" s="10"/>
      <c r="B840" s="10"/>
      <c r="C840" s="113"/>
      <c r="D840" s="10"/>
      <c r="E840" s="10"/>
      <c r="F840" s="10"/>
      <c r="G840" s="10"/>
      <c r="H840" s="113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 customHeight="1">
      <c r="A841" s="10"/>
      <c r="B841" s="10"/>
      <c r="C841" s="113"/>
      <c r="D841" s="10"/>
      <c r="E841" s="10"/>
      <c r="F841" s="10"/>
      <c r="G841" s="10"/>
      <c r="H841" s="113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 customHeight="1">
      <c r="A842" s="10"/>
      <c r="B842" s="10"/>
      <c r="C842" s="113"/>
      <c r="D842" s="10"/>
      <c r="E842" s="10"/>
      <c r="F842" s="10"/>
      <c r="G842" s="10"/>
      <c r="H842" s="113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 customHeight="1">
      <c r="A843" s="10"/>
      <c r="B843" s="10"/>
      <c r="C843" s="113"/>
      <c r="D843" s="10"/>
      <c r="E843" s="10"/>
      <c r="F843" s="10"/>
      <c r="G843" s="10"/>
      <c r="H843" s="113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 customHeight="1">
      <c r="A844" s="10"/>
      <c r="B844" s="10"/>
      <c r="C844" s="113"/>
      <c r="D844" s="10"/>
      <c r="E844" s="10"/>
      <c r="F844" s="10"/>
      <c r="G844" s="10"/>
      <c r="H844" s="113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 customHeight="1">
      <c r="A845" s="10"/>
      <c r="B845" s="10"/>
      <c r="C845" s="113"/>
      <c r="D845" s="10"/>
      <c r="E845" s="10"/>
      <c r="F845" s="10"/>
      <c r="G845" s="10"/>
      <c r="H845" s="113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 customHeight="1">
      <c r="A846" s="10"/>
      <c r="B846" s="10"/>
      <c r="C846" s="113"/>
      <c r="D846" s="10"/>
      <c r="E846" s="10"/>
      <c r="F846" s="10"/>
      <c r="G846" s="10"/>
      <c r="H846" s="113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 customHeight="1">
      <c r="A847" s="10"/>
      <c r="B847" s="10"/>
      <c r="C847" s="113"/>
      <c r="D847" s="10"/>
      <c r="E847" s="10"/>
      <c r="F847" s="10"/>
      <c r="G847" s="10"/>
      <c r="H847" s="113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 customHeight="1">
      <c r="A848" s="10"/>
      <c r="B848" s="10"/>
      <c r="C848" s="113"/>
      <c r="D848" s="10"/>
      <c r="E848" s="10"/>
      <c r="F848" s="10"/>
      <c r="G848" s="10"/>
      <c r="H848" s="113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 customHeight="1">
      <c r="A849" s="10"/>
      <c r="B849" s="10"/>
      <c r="C849" s="113"/>
      <c r="D849" s="10"/>
      <c r="E849" s="10"/>
      <c r="F849" s="10"/>
      <c r="G849" s="10"/>
      <c r="H849" s="113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 customHeight="1">
      <c r="A850" s="10"/>
      <c r="B850" s="10"/>
      <c r="C850" s="113"/>
      <c r="D850" s="10"/>
      <c r="E850" s="10"/>
      <c r="F850" s="10"/>
      <c r="G850" s="10"/>
      <c r="H850" s="113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 customHeight="1">
      <c r="A851" s="10"/>
      <c r="B851" s="10"/>
      <c r="C851" s="113"/>
      <c r="D851" s="10"/>
      <c r="E851" s="10"/>
      <c r="F851" s="10"/>
      <c r="G851" s="10"/>
      <c r="H851" s="113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 customHeight="1">
      <c r="A852" s="10"/>
      <c r="B852" s="10"/>
      <c r="C852" s="113"/>
      <c r="D852" s="10"/>
      <c r="E852" s="10"/>
      <c r="F852" s="10"/>
      <c r="G852" s="10"/>
      <c r="H852" s="113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 customHeight="1">
      <c r="A853" s="10"/>
      <c r="B853" s="10"/>
      <c r="C853" s="113"/>
      <c r="D853" s="10"/>
      <c r="E853" s="10"/>
      <c r="F853" s="10"/>
      <c r="G853" s="10"/>
      <c r="H853" s="113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 customHeight="1">
      <c r="A854" s="10"/>
      <c r="B854" s="10"/>
      <c r="C854" s="113"/>
      <c r="D854" s="10"/>
      <c r="E854" s="10"/>
      <c r="F854" s="10"/>
      <c r="G854" s="10"/>
      <c r="H854" s="113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 customHeight="1">
      <c r="A855" s="10"/>
      <c r="B855" s="10"/>
      <c r="C855" s="113"/>
      <c r="D855" s="10"/>
      <c r="E855" s="10"/>
      <c r="F855" s="10"/>
      <c r="G855" s="10"/>
      <c r="H855" s="113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 customHeight="1">
      <c r="A856" s="10"/>
      <c r="B856" s="10"/>
      <c r="C856" s="113"/>
      <c r="D856" s="10"/>
      <c r="E856" s="10"/>
      <c r="F856" s="10"/>
      <c r="G856" s="10"/>
      <c r="H856" s="113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 customHeight="1">
      <c r="A857" s="10"/>
      <c r="B857" s="10"/>
      <c r="C857" s="113"/>
      <c r="D857" s="10"/>
      <c r="E857" s="10"/>
      <c r="F857" s="10"/>
      <c r="G857" s="10"/>
      <c r="H857" s="113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 customHeight="1">
      <c r="A858" s="10"/>
      <c r="B858" s="10"/>
      <c r="C858" s="113"/>
      <c r="D858" s="10"/>
      <c r="E858" s="10"/>
      <c r="F858" s="10"/>
      <c r="G858" s="10"/>
      <c r="H858" s="113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 customHeight="1">
      <c r="A859" s="10"/>
      <c r="B859" s="10"/>
      <c r="C859" s="113"/>
      <c r="D859" s="10"/>
      <c r="E859" s="10"/>
      <c r="F859" s="10"/>
      <c r="G859" s="10"/>
      <c r="H859" s="113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 customHeight="1">
      <c r="A860" s="10"/>
      <c r="B860" s="10"/>
      <c r="C860" s="113"/>
      <c r="D860" s="10"/>
      <c r="E860" s="10"/>
      <c r="F860" s="10"/>
      <c r="G860" s="10"/>
      <c r="H860" s="113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 customHeight="1">
      <c r="A861" s="10"/>
      <c r="B861" s="10"/>
      <c r="C861" s="113"/>
      <c r="D861" s="10"/>
      <c r="E861" s="10"/>
      <c r="F861" s="10"/>
      <c r="G861" s="10"/>
      <c r="H861" s="113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 customHeight="1">
      <c r="A862" s="10"/>
      <c r="B862" s="10"/>
      <c r="C862" s="113"/>
      <c r="D862" s="10"/>
      <c r="E862" s="10"/>
      <c r="F862" s="10"/>
      <c r="G862" s="10"/>
      <c r="H862" s="113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 customHeight="1">
      <c r="A863" s="10"/>
      <c r="B863" s="10"/>
      <c r="C863" s="113"/>
      <c r="D863" s="10"/>
      <c r="E863" s="10"/>
      <c r="F863" s="10"/>
      <c r="G863" s="10"/>
      <c r="H863" s="113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 customHeight="1">
      <c r="A864" s="10"/>
      <c r="B864" s="10"/>
      <c r="C864" s="113"/>
      <c r="D864" s="10"/>
      <c r="E864" s="10"/>
      <c r="F864" s="10"/>
      <c r="G864" s="10"/>
      <c r="H864" s="113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 customHeight="1">
      <c r="A865" s="10"/>
      <c r="B865" s="10"/>
      <c r="C865" s="113"/>
      <c r="D865" s="10"/>
      <c r="E865" s="10"/>
      <c r="F865" s="10"/>
      <c r="G865" s="10"/>
      <c r="H865" s="113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 customHeight="1">
      <c r="A866" s="10"/>
      <c r="B866" s="10"/>
      <c r="C866" s="113"/>
      <c r="D866" s="10"/>
      <c r="E866" s="10"/>
      <c r="F866" s="10"/>
      <c r="G866" s="10"/>
      <c r="H866" s="113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 customHeight="1">
      <c r="A867" s="10"/>
      <c r="B867" s="10"/>
      <c r="C867" s="113"/>
      <c r="D867" s="10"/>
      <c r="E867" s="10"/>
      <c r="F867" s="10"/>
      <c r="G867" s="10"/>
      <c r="H867" s="113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 customHeight="1">
      <c r="A868" s="10"/>
      <c r="B868" s="10"/>
      <c r="C868" s="113"/>
      <c r="D868" s="10"/>
      <c r="E868" s="10"/>
      <c r="F868" s="10"/>
      <c r="G868" s="10"/>
      <c r="H868" s="113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 customHeight="1">
      <c r="A869" s="10"/>
      <c r="B869" s="10"/>
      <c r="C869" s="113"/>
      <c r="D869" s="10"/>
      <c r="E869" s="10"/>
      <c r="F869" s="10"/>
      <c r="G869" s="10"/>
      <c r="H869" s="113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 customHeight="1">
      <c r="A870" s="10"/>
      <c r="B870" s="10"/>
      <c r="C870" s="113"/>
      <c r="D870" s="10"/>
      <c r="E870" s="10"/>
      <c r="F870" s="10"/>
      <c r="G870" s="10"/>
      <c r="H870" s="113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 customHeight="1">
      <c r="A871" s="10"/>
      <c r="B871" s="10"/>
      <c r="C871" s="113"/>
      <c r="D871" s="10"/>
      <c r="E871" s="10"/>
      <c r="F871" s="10"/>
      <c r="G871" s="10"/>
      <c r="H871" s="113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 customHeight="1">
      <c r="A872" s="10"/>
      <c r="B872" s="10"/>
      <c r="C872" s="113"/>
      <c r="D872" s="10"/>
      <c r="E872" s="10"/>
      <c r="F872" s="10"/>
      <c r="G872" s="10"/>
      <c r="H872" s="113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 customHeight="1">
      <c r="A873" s="10"/>
      <c r="B873" s="10"/>
      <c r="C873" s="113"/>
      <c r="D873" s="10"/>
      <c r="E873" s="10"/>
      <c r="F873" s="10"/>
      <c r="G873" s="10"/>
      <c r="H873" s="113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 customHeight="1">
      <c r="A874" s="10"/>
      <c r="B874" s="10"/>
      <c r="C874" s="113"/>
      <c r="D874" s="10"/>
      <c r="E874" s="10"/>
      <c r="F874" s="10"/>
      <c r="G874" s="10"/>
      <c r="H874" s="113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 customHeight="1">
      <c r="A875" s="10"/>
      <c r="B875" s="10"/>
      <c r="C875" s="113"/>
      <c r="D875" s="10"/>
      <c r="E875" s="10"/>
      <c r="F875" s="10"/>
      <c r="G875" s="10"/>
      <c r="H875" s="113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 customHeight="1">
      <c r="A876" s="10"/>
      <c r="B876" s="10"/>
      <c r="C876" s="113"/>
      <c r="D876" s="10"/>
      <c r="E876" s="10"/>
      <c r="F876" s="10"/>
      <c r="G876" s="10"/>
      <c r="H876" s="113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 customHeight="1">
      <c r="A877" s="10"/>
      <c r="B877" s="10"/>
      <c r="C877" s="113"/>
      <c r="D877" s="10"/>
      <c r="E877" s="10"/>
      <c r="F877" s="10"/>
      <c r="G877" s="10"/>
      <c r="H877" s="113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 customHeight="1">
      <c r="A878" s="10"/>
      <c r="B878" s="10"/>
      <c r="C878" s="113"/>
      <c r="D878" s="10"/>
      <c r="E878" s="10"/>
      <c r="F878" s="10"/>
      <c r="G878" s="10"/>
      <c r="H878" s="113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 customHeight="1">
      <c r="A879" s="10"/>
      <c r="B879" s="10"/>
      <c r="C879" s="113"/>
      <c r="D879" s="10"/>
      <c r="E879" s="10"/>
      <c r="F879" s="10"/>
      <c r="G879" s="10"/>
      <c r="H879" s="113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 customHeight="1">
      <c r="A880" s="10"/>
      <c r="B880" s="10"/>
      <c r="C880" s="113"/>
      <c r="D880" s="10"/>
      <c r="E880" s="10"/>
      <c r="F880" s="10"/>
      <c r="G880" s="10"/>
      <c r="H880" s="113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 customHeight="1">
      <c r="A881" s="10"/>
      <c r="B881" s="10"/>
      <c r="C881" s="113"/>
      <c r="D881" s="10"/>
      <c r="E881" s="10"/>
      <c r="F881" s="10"/>
      <c r="G881" s="10"/>
      <c r="H881" s="113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 customHeight="1">
      <c r="A882" s="10"/>
      <c r="B882" s="10"/>
      <c r="C882" s="113"/>
      <c r="D882" s="10"/>
      <c r="E882" s="10"/>
      <c r="F882" s="10"/>
      <c r="G882" s="10"/>
      <c r="H882" s="113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 customHeight="1">
      <c r="A883" s="10"/>
      <c r="B883" s="10"/>
      <c r="C883" s="113"/>
      <c r="D883" s="10"/>
      <c r="E883" s="10"/>
      <c r="F883" s="10"/>
      <c r="G883" s="10"/>
      <c r="H883" s="113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 customHeight="1">
      <c r="A884" s="10"/>
      <c r="B884" s="10"/>
      <c r="C884" s="113"/>
      <c r="D884" s="10"/>
      <c r="E884" s="10"/>
      <c r="F884" s="10"/>
      <c r="G884" s="10"/>
      <c r="H884" s="113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 customHeight="1">
      <c r="A885" s="10"/>
      <c r="B885" s="10"/>
      <c r="C885" s="113"/>
      <c r="D885" s="10"/>
      <c r="E885" s="10"/>
      <c r="F885" s="10"/>
      <c r="G885" s="10"/>
      <c r="H885" s="113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 customHeight="1">
      <c r="A886" s="10"/>
      <c r="B886" s="10"/>
      <c r="C886" s="113"/>
      <c r="D886" s="10"/>
      <c r="E886" s="10"/>
      <c r="F886" s="10"/>
      <c r="G886" s="10"/>
      <c r="H886" s="113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 customHeight="1">
      <c r="A887" s="10"/>
      <c r="B887" s="10"/>
      <c r="C887" s="113"/>
      <c r="D887" s="10"/>
      <c r="E887" s="10"/>
      <c r="F887" s="10"/>
      <c r="G887" s="10"/>
      <c r="H887" s="113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 customHeight="1">
      <c r="A888" s="10"/>
      <c r="B888" s="10"/>
      <c r="C888" s="113"/>
      <c r="D888" s="10"/>
      <c r="E888" s="10"/>
      <c r="F888" s="10"/>
      <c r="G888" s="10"/>
      <c r="H888" s="113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 customHeight="1">
      <c r="A889" s="10"/>
      <c r="B889" s="10"/>
      <c r="C889" s="113"/>
      <c r="D889" s="10"/>
      <c r="E889" s="10"/>
      <c r="F889" s="10"/>
      <c r="G889" s="10"/>
      <c r="H889" s="113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 customHeight="1">
      <c r="A890" s="10"/>
      <c r="B890" s="10"/>
      <c r="C890" s="113"/>
      <c r="D890" s="10"/>
      <c r="E890" s="10"/>
      <c r="F890" s="10"/>
      <c r="G890" s="10"/>
      <c r="H890" s="113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 customHeight="1">
      <c r="A891" s="10"/>
      <c r="B891" s="10"/>
      <c r="C891" s="113"/>
      <c r="D891" s="10"/>
      <c r="E891" s="10"/>
      <c r="F891" s="10"/>
      <c r="G891" s="10"/>
      <c r="H891" s="113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 customHeight="1">
      <c r="A892" s="10"/>
      <c r="B892" s="10"/>
      <c r="C892" s="113"/>
      <c r="D892" s="10"/>
      <c r="E892" s="10"/>
      <c r="F892" s="10"/>
      <c r="G892" s="10"/>
      <c r="H892" s="113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 customHeight="1">
      <c r="A893" s="10"/>
      <c r="B893" s="10"/>
      <c r="C893" s="113"/>
      <c r="D893" s="10"/>
      <c r="E893" s="10"/>
      <c r="F893" s="10"/>
      <c r="G893" s="10"/>
      <c r="H893" s="113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 customHeight="1">
      <c r="A894" s="10"/>
      <c r="B894" s="10"/>
      <c r="C894" s="113"/>
      <c r="D894" s="10"/>
      <c r="E894" s="10"/>
      <c r="F894" s="10"/>
      <c r="G894" s="10"/>
      <c r="H894" s="113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 customHeight="1">
      <c r="A895" s="10"/>
      <c r="B895" s="10"/>
      <c r="C895" s="113"/>
      <c r="D895" s="10"/>
      <c r="E895" s="10"/>
      <c r="F895" s="10"/>
      <c r="G895" s="10"/>
      <c r="H895" s="113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 customHeight="1">
      <c r="A896" s="10"/>
      <c r="B896" s="10"/>
      <c r="C896" s="113"/>
      <c r="D896" s="10"/>
      <c r="E896" s="10"/>
      <c r="F896" s="10"/>
      <c r="G896" s="10"/>
      <c r="H896" s="113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 customHeight="1">
      <c r="A897" s="10"/>
      <c r="B897" s="10"/>
      <c r="C897" s="113"/>
      <c r="D897" s="10"/>
      <c r="E897" s="10"/>
      <c r="F897" s="10"/>
      <c r="G897" s="10"/>
      <c r="H897" s="113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 customHeight="1">
      <c r="A898" s="10"/>
      <c r="B898" s="10"/>
      <c r="C898" s="113"/>
      <c r="D898" s="10"/>
      <c r="E898" s="10"/>
      <c r="F898" s="10"/>
      <c r="G898" s="10"/>
      <c r="H898" s="113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 customHeight="1">
      <c r="A899" s="10"/>
      <c r="B899" s="10"/>
      <c r="C899" s="113"/>
      <c r="D899" s="10"/>
      <c r="E899" s="10"/>
      <c r="F899" s="10"/>
      <c r="G899" s="10"/>
      <c r="H899" s="113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 customHeight="1">
      <c r="A900" s="10"/>
      <c r="B900" s="10"/>
      <c r="C900" s="113"/>
      <c r="D900" s="10"/>
      <c r="E900" s="10"/>
      <c r="F900" s="10"/>
      <c r="G900" s="10"/>
      <c r="H900" s="113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 customHeight="1">
      <c r="A901" s="10"/>
      <c r="B901" s="10"/>
      <c r="C901" s="113"/>
      <c r="D901" s="10"/>
      <c r="E901" s="10"/>
      <c r="F901" s="10"/>
      <c r="G901" s="10"/>
      <c r="H901" s="113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 customHeight="1">
      <c r="A902" s="10"/>
      <c r="B902" s="10"/>
      <c r="C902" s="113"/>
      <c r="D902" s="10"/>
      <c r="E902" s="10"/>
      <c r="F902" s="10"/>
      <c r="G902" s="10"/>
      <c r="H902" s="113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 customHeight="1">
      <c r="A903" s="10"/>
      <c r="B903" s="10"/>
      <c r="C903" s="113"/>
      <c r="D903" s="10"/>
      <c r="E903" s="10"/>
      <c r="F903" s="10"/>
      <c r="G903" s="10"/>
      <c r="H903" s="113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 customHeight="1">
      <c r="A904" s="10"/>
      <c r="B904" s="10"/>
      <c r="C904" s="113"/>
      <c r="D904" s="10"/>
      <c r="E904" s="10"/>
      <c r="F904" s="10"/>
      <c r="G904" s="10"/>
      <c r="H904" s="113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 customHeight="1">
      <c r="A905" s="10"/>
      <c r="B905" s="10"/>
      <c r="C905" s="113"/>
      <c r="D905" s="10"/>
      <c r="E905" s="10"/>
      <c r="F905" s="10"/>
      <c r="G905" s="10"/>
      <c r="H905" s="113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 customHeight="1">
      <c r="A906" s="10"/>
      <c r="B906" s="10"/>
      <c r="C906" s="113"/>
      <c r="D906" s="10"/>
      <c r="E906" s="10"/>
      <c r="F906" s="10"/>
      <c r="G906" s="10"/>
      <c r="H906" s="113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 customHeight="1">
      <c r="A907" s="10"/>
      <c r="B907" s="10"/>
      <c r="C907" s="113"/>
      <c r="D907" s="10"/>
      <c r="E907" s="10"/>
      <c r="F907" s="10"/>
      <c r="G907" s="10"/>
      <c r="H907" s="113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 customHeight="1">
      <c r="A908" s="10"/>
      <c r="B908" s="10"/>
      <c r="C908" s="113"/>
      <c r="D908" s="10"/>
      <c r="E908" s="10"/>
      <c r="F908" s="10"/>
      <c r="G908" s="10"/>
      <c r="H908" s="113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 customHeight="1">
      <c r="A909" s="10"/>
      <c r="B909" s="10"/>
      <c r="C909" s="113"/>
      <c r="D909" s="10"/>
      <c r="E909" s="10"/>
      <c r="F909" s="10"/>
      <c r="G909" s="10"/>
      <c r="H909" s="113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 customHeight="1">
      <c r="A910" s="10"/>
      <c r="B910" s="10"/>
      <c r="C910" s="113"/>
      <c r="D910" s="10"/>
      <c r="E910" s="10"/>
      <c r="F910" s="10"/>
      <c r="G910" s="10"/>
      <c r="H910" s="113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 customHeight="1">
      <c r="A911" s="10"/>
      <c r="B911" s="10"/>
      <c r="C911" s="113"/>
      <c r="D911" s="10"/>
      <c r="E911" s="10"/>
      <c r="F911" s="10"/>
      <c r="G911" s="10"/>
      <c r="H911" s="113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 customHeight="1">
      <c r="A912" s="10"/>
      <c r="B912" s="10"/>
      <c r="C912" s="113"/>
      <c r="D912" s="10"/>
      <c r="E912" s="10"/>
      <c r="F912" s="10"/>
      <c r="G912" s="10"/>
      <c r="H912" s="113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 customHeight="1">
      <c r="A913" s="10"/>
      <c r="B913" s="10"/>
      <c r="C913" s="113"/>
      <c r="D913" s="10"/>
      <c r="E913" s="10"/>
      <c r="F913" s="10"/>
      <c r="G913" s="10"/>
      <c r="H913" s="113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 customHeight="1">
      <c r="A914" s="10"/>
      <c r="B914" s="10"/>
      <c r="C914" s="113"/>
      <c r="D914" s="10"/>
      <c r="E914" s="10"/>
      <c r="F914" s="10"/>
      <c r="G914" s="10"/>
      <c r="H914" s="113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 customHeight="1">
      <c r="A915" s="10"/>
      <c r="B915" s="10"/>
      <c r="C915" s="113"/>
      <c r="D915" s="10"/>
      <c r="E915" s="10"/>
      <c r="F915" s="10"/>
      <c r="G915" s="10"/>
      <c r="H915" s="113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 customHeight="1">
      <c r="A916" s="10"/>
      <c r="B916" s="10"/>
      <c r="C916" s="113"/>
      <c r="D916" s="10"/>
      <c r="E916" s="10"/>
      <c r="F916" s="10"/>
      <c r="G916" s="10"/>
      <c r="H916" s="113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 customHeight="1">
      <c r="A917" s="10"/>
      <c r="B917" s="10"/>
      <c r="C917" s="113"/>
      <c r="D917" s="10"/>
      <c r="E917" s="10"/>
      <c r="F917" s="10"/>
      <c r="G917" s="10"/>
      <c r="H917" s="113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 customHeight="1">
      <c r="A918" s="10"/>
      <c r="B918" s="10"/>
      <c r="C918" s="113"/>
      <c r="D918" s="10"/>
      <c r="E918" s="10"/>
      <c r="F918" s="10"/>
      <c r="G918" s="10"/>
      <c r="H918" s="113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 customHeight="1">
      <c r="A919" s="10"/>
      <c r="B919" s="10"/>
      <c r="C919" s="113"/>
      <c r="D919" s="10"/>
      <c r="E919" s="10"/>
      <c r="F919" s="10"/>
      <c r="G919" s="10"/>
      <c r="H919" s="113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 customHeight="1">
      <c r="A920" s="10"/>
      <c r="B920" s="10"/>
      <c r="C920" s="113"/>
      <c r="D920" s="10"/>
      <c r="E920" s="10"/>
      <c r="F920" s="10"/>
      <c r="G920" s="10"/>
      <c r="H920" s="113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 customHeight="1">
      <c r="A921" s="10"/>
      <c r="B921" s="10"/>
      <c r="C921" s="113"/>
      <c r="D921" s="10"/>
      <c r="E921" s="10"/>
      <c r="F921" s="10"/>
      <c r="G921" s="10"/>
      <c r="H921" s="113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 customHeight="1">
      <c r="A922" s="10"/>
      <c r="B922" s="10"/>
      <c r="C922" s="113"/>
      <c r="D922" s="10"/>
      <c r="E922" s="10"/>
      <c r="F922" s="10"/>
      <c r="G922" s="10"/>
      <c r="H922" s="113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 customHeight="1">
      <c r="A923" s="10"/>
      <c r="B923" s="10"/>
      <c r="C923" s="113"/>
      <c r="D923" s="10"/>
      <c r="E923" s="10"/>
      <c r="F923" s="10"/>
      <c r="G923" s="10"/>
      <c r="H923" s="113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 customHeight="1">
      <c r="A924" s="10"/>
      <c r="B924" s="10"/>
      <c r="C924" s="113"/>
      <c r="D924" s="10"/>
      <c r="E924" s="10"/>
      <c r="F924" s="10"/>
      <c r="G924" s="10"/>
      <c r="H924" s="113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 customHeight="1">
      <c r="A925" s="10"/>
      <c r="B925" s="10"/>
      <c r="C925" s="113"/>
      <c r="D925" s="10"/>
      <c r="E925" s="10"/>
      <c r="F925" s="10"/>
      <c r="G925" s="10"/>
      <c r="H925" s="113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 customHeight="1">
      <c r="A926" s="10"/>
      <c r="B926" s="10"/>
      <c r="C926" s="113"/>
      <c r="D926" s="10"/>
      <c r="E926" s="10"/>
      <c r="F926" s="10"/>
      <c r="G926" s="10"/>
      <c r="H926" s="113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 customHeight="1">
      <c r="A927" s="10"/>
      <c r="B927" s="10"/>
      <c r="C927" s="113"/>
      <c r="D927" s="10"/>
      <c r="E927" s="10"/>
      <c r="F927" s="10"/>
      <c r="G927" s="10"/>
      <c r="H927" s="113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 customHeight="1">
      <c r="A928" s="10"/>
      <c r="B928" s="10"/>
      <c r="C928" s="113"/>
      <c r="D928" s="10"/>
      <c r="E928" s="10"/>
      <c r="F928" s="10"/>
      <c r="G928" s="10"/>
      <c r="H928" s="113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 customHeight="1">
      <c r="A929" s="10"/>
      <c r="B929" s="10"/>
      <c r="C929" s="113"/>
      <c r="D929" s="10"/>
      <c r="E929" s="10"/>
      <c r="F929" s="10"/>
      <c r="G929" s="10"/>
      <c r="H929" s="113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 customHeight="1">
      <c r="A930" s="10"/>
      <c r="B930" s="10"/>
      <c r="C930" s="113"/>
      <c r="D930" s="10"/>
      <c r="E930" s="10"/>
      <c r="F930" s="10"/>
      <c r="G930" s="10"/>
      <c r="H930" s="113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 customHeight="1">
      <c r="A931" s="10"/>
      <c r="B931" s="10"/>
      <c r="C931" s="113"/>
      <c r="D931" s="10"/>
      <c r="E931" s="10"/>
      <c r="F931" s="10"/>
      <c r="G931" s="10"/>
      <c r="H931" s="113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 customHeight="1">
      <c r="A932" s="10"/>
      <c r="B932" s="10"/>
      <c r="C932" s="113"/>
      <c r="D932" s="10"/>
      <c r="E932" s="10"/>
      <c r="F932" s="10"/>
      <c r="G932" s="10"/>
      <c r="H932" s="113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 customHeight="1">
      <c r="A933" s="10"/>
      <c r="B933" s="10"/>
      <c r="C933" s="113"/>
      <c r="D933" s="10"/>
      <c r="E933" s="10"/>
      <c r="F933" s="10"/>
      <c r="G933" s="10"/>
      <c r="H933" s="113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 customHeight="1">
      <c r="A934" s="10"/>
      <c r="B934" s="10"/>
      <c r="C934" s="113"/>
      <c r="D934" s="10"/>
      <c r="E934" s="10"/>
      <c r="F934" s="10"/>
      <c r="G934" s="10"/>
      <c r="H934" s="113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 customHeight="1">
      <c r="A935" s="10"/>
      <c r="B935" s="10"/>
      <c r="C935" s="113"/>
      <c r="D935" s="10"/>
      <c r="E935" s="10"/>
      <c r="F935" s="10"/>
      <c r="G935" s="10"/>
      <c r="H935" s="113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 customHeight="1">
      <c r="A936" s="10"/>
      <c r="B936" s="10"/>
      <c r="C936" s="113"/>
      <c r="D936" s="10"/>
      <c r="E936" s="10"/>
      <c r="F936" s="10"/>
      <c r="G936" s="10"/>
      <c r="H936" s="113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 customHeight="1">
      <c r="A937" s="10"/>
      <c r="B937" s="10"/>
      <c r="C937" s="113"/>
      <c r="D937" s="10"/>
      <c r="E937" s="10"/>
      <c r="F937" s="10"/>
      <c r="G937" s="10"/>
      <c r="H937" s="113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 customHeight="1">
      <c r="A938" s="10"/>
      <c r="B938" s="10"/>
      <c r="C938" s="113"/>
      <c r="D938" s="10"/>
      <c r="E938" s="10"/>
      <c r="F938" s="10"/>
      <c r="G938" s="10"/>
      <c r="H938" s="113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 customHeight="1">
      <c r="A939" s="10"/>
      <c r="B939" s="10"/>
      <c r="C939" s="113"/>
      <c r="D939" s="10"/>
      <c r="E939" s="10"/>
      <c r="F939" s="10"/>
      <c r="G939" s="10"/>
      <c r="H939" s="113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 customHeight="1">
      <c r="A940" s="10"/>
      <c r="B940" s="10"/>
      <c r="C940" s="113"/>
      <c r="D940" s="10"/>
      <c r="E940" s="10"/>
      <c r="F940" s="10"/>
      <c r="G940" s="10"/>
      <c r="H940" s="113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 customHeight="1">
      <c r="A941" s="10"/>
      <c r="B941" s="10"/>
      <c r="C941" s="113"/>
      <c r="D941" s="10"/>
      <c r="E941" s="10"/>
      <c r="F941" s="10"/>
      <c r="G941" s="10"/>
      <c r="H941" s="113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 customHeight="1">
      <c r="A942" s="10"/>
      <c r="B942" s="10"/>
      <c r="C942" s="113"/>
      <c r="D942" s="10"/>
      <c r="E942" s="10"/>
      <c r="F942" s="10"/>
      <c r="G942" s="10"/>
      <c r="H942" s="113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 customHeight="1">
      <c r="A943" s="10"/>
      <c r="B943" s="10"/>
      <c r="C943" s="113"/>
      <c r="D943" s="10"/>
      <c r="E943" s="10"/>
      <c r="F943" s="10"/>
      <c r="G943" s="10"/>
      <c r="H943" s="113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 customHeight="1">
      <c r="A944" s="10"/>
      <c r="B944" s="10"/>
      <c r="C944" s="113"/>
      <c r="D944" s="10"/>
      <c r="E944" s="10"/>
      <c r="F944" s="10"/>
      <c r="G944" s="10"/>
      <c r="H944" s="113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 customHeight="1">
      <c r="A945" s="10"/>
      <c r="B945" s="10"/>
      <c r="C945" s="113"/>
      <c r="D945" s="10"/>
      <c r="E945" s="10"/>
      <c r="F945" s="10"/>
      <c r="G945" s="10"/>
      <c r="H945" s="113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 customHeight="1">
      <c r="A946" s="10"/>
      <c r="B946" s="10"/>
      <c r="C946" s="113"/>
      <c r="D946" s="10"/>
      <c r="E946" s="10"/>
      <c r="F946" s="10"/>
      <c r="G946" s="10"/>
      <c r="H946" s="113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 customHeight="1">
      <c r="A947" s="10"/>
      <c r="B947" s="10"/>
      <c r="C947" s="113"/>
      <c r="D947" s="10"/>
      <c r="E947" s="10"/>
      <c r="F947" s="10"/>
      <c r="G947" s="10"/>
      <c r="H947" s="113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 customHeight="1">
      <c r="A948" s="10"/>
      <c r="B948" s="10"/>
      <c r="C948" s="113"/>
      <c r="D948" s="10"/>
      <c r="E948" s="10"/>
      <c r="F948" s="10"/>
      <c r="G948" s="10"/>
      <c r="H948" s="113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 customHeight="1">
      <c r="A949" s="10"/>
      <c r="B949" s="10"/>
      <c r="C949" s="113"/>
      <c r="D949" s="10"/>
      <c r="E949" s="10"/>
      <c r="F949" s="10"/>
      <c r="G949" s="10"/>
      <c r="H949" s="113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 customHeight="1">
      <c r="A950" s="10"/>
      <c r="B950" s="10"/>
      <c r="C950" s="113"/>
      <c r="D950" s="10"/>
      <c r="E950" s="10"/>
      <c r="F950" s="10"/>
      <c r="G950" s="10"/>
      <c r="H950" s="113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 customHeight="1">
      <c r="A951" s="10"/>
      <c r="B951" s="10"/>
      <c r="C951" s="113"/>
      <c r="D951" s="10"/>
      <c r="E951" s="10"/>
      <c r="F951" s="10"/>
      <c r="G951" s="10"/>
      <c r="H951" s="113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 customHeight="1">
      <c r="A952" s="10"/>
      <c r="B952" s="10"/>
      <c r="C952" s="113"/>
      <c r="D952" s="10"/>
      <c r="E952" s="10"/>
      <c r="F952" s="10"/>
      <c r="G952" s="10"/>
      <c r="H952" s="113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 customHeight="1">
      <c r="A953" s="10"/>
      <c r="B953" s="10"/>
      <c r="C953" s="113"/>
      <c r="D953" s="10"/>
      <c r="E953" s="10"/>
      <c r="F953" s="10"/>
      <c r="G953" s="10"/>
      <c r="H953" s="113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 customHeight="1">
      <c r="A954" s="10"/>
      <c r="B954" s="10"/>
      <c r="C954" s="113"/>
      <c r="D954" s="10"/>
      <c r="E954" s="10"/>
      <c r="F954" s="10"/>
      <c r="G954" s="10"/>
      <c r="H954" s="113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 customHeight="1">
      <c r="A955" s="10"/>
      <c r="B955" s="10"/>
      <c r="C955" s="113"/>
      <c r="D955" s="10"/>
      <c r="E955" s="10"/>
      <c r="F955" s="10"/>
      <c r="G955" s="10"/>
      <c r="H955" s="113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</sheetData>
  <mergeCells count="2">
    <mergeCell ref="C3:I3"/>
    <mergeCell ref="C5:I5"/>
  </mergeCells>
  <printOptions horizontalCentered="1"/>
  <pageMargins left="0.51181102362204722" right="0.51181102362204722" top="0.55118110236220474" bottom="0.55118110236220474" header="0" footer="0"/>
  <pageSetup scale="9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4"/>
  <sheetViews>
    <sheetView topLeftCell="B1" zoomScale="120" zoomScaleNormal="120" workbookViewId="0">
      <selection activeCell="B12" sqref="B12"/>
    </sheetView>
  </sheetViews>
  <sheetFormatPr baseColWidth="10" defaultColWidth="14.42578125" defaultRowHeight="15" customHeight="1"/>
  <cols>
    <col min="1" max="1" width="7.140625" style="483" customWidth="1"/>
    <col min="2" max="2" width="19.28515625" style="483" bestFit="1" customWidth="1"/>
    <col min="3" max="3" width="17" style="483" customWidth="1"/>
    <col min="4" max="4" width="20.140625" style="483" customWidth="1"/>
    <col min="5" max="5" width="38.42578125" style="483" customWidth="1"/>
    <col min="6" max="6" width="34" style="483" customWidth="1"/>
    <col min="7" max="26" width="10" style="483" customWidth="1"/>
    <col min="27" max="16384" width="14.42578125" style="483"/>
  </cols>
  <sheetData>
    <row r="1" spans="1:26" ht="36.75" customHeight="1">
      <c r="A1" s="1130" t="str">
        <f>+'LIST M.O'!C3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B1" s="1131"/>
      <c r="C1" s="1131"/>
      <c r="D1" s="1131"/>
      <c r="E1" s="1131"/>
      <c r="F1" s="1132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</row>
    <row r="2" spans="1:26" ht="54.75" customHeight="1">
      <c r="A2" s="485" t="s">
        <v>296</v>
      </c>
      <c r="B2" s="486" t="s">
        <v>297</v>
      </c>
      <c r="C2" s="486" t="s">
        <v>298</v>
      </c>
      <c r="D2" s="486" t="s">
        <v>299</v>
      </c>
      <c r="E2" s="1134" t="s">
        <v>300</v>
      </c>
      <c r="F2" s="1132"/>
    </row>
    <row r="3" spans="1:26" ht="13.5" customHeight="1">
      <c r="A3" s="487">
        <v>1</v>
      </c>
      <c r="B3" s="488">
        <f>B13*13</f>
        <v>22761765</v>
      </c>
      <c r="C3" s="489" t="s">
        <v>301</v>
      </c>
      <c r="D3" s="489" t="s">
        <v>302</v>
      </c>
      <c r="E3" s="1135" t="s">
        <v>303</v>
      </c>
      <c r="F3" s="1132"/>
    </row>
    <row r="4" spans="1:26" ht="13.5" customHeight="1">
      <c r="A4" s="487">
        <v>2</v>
      </c>
      <c r="B4" s="488">
        <f>B13*11</f>
        <v>19259955</v>
      </c>
      <c r="C4" s="489" t="s">
        <v>302</v>
      </c>
      <c r="D4" s="489" t="s">
        <v>304</v>
      </c>
      <c r="E4" s="1135" t="s">
        <v>303</v>
      </c>
      <c r="F4" s="1132"/>
    </row>
    <row r="5" spans="1:26" ht="13.5" customHeight="1">
      <c r="A5" s="487">
        <v>3</v>
      </c>
      <c r="B5" s="488">
        <f>B13*9</f>
        <v>15758145</v>
      </c>
      <c r="C5" s="489" t="s">
        <v>305</v>
      </c>
      <c r="D5" s="489" t="s">
        <v>306</v>
      </c>
      <c r="E5" s="1135" t="s">
        <v>303</v>
      </c>
      <c r="F5" s="1132"/>
    </row>
    <row r="6" spans="1:26" ht="13.5" customHeight="1">
      <c r="A6" s="487">
        <v>4</v>
      </c>
      <c r="B6" s="488">
        <f>B13*7</f>
        <v>12256335</v>
      </c>
      <c r="C6" s="489" t="s">
        <v>307</v>
      </c>
      <c r="D6" s="489" t="s">
        <v>308</v>
      </c>
      <c r="E6" s="1135" t="s">
        <v>309</v>
      </c>
      <c r="F6" s="1132"/>
    </row>
    <row r="7" spans="1:26" ht="13.5" customHeight="1">
      <c r="A7" s="487">
        <v>5</v>
      </c>
      <c r="B7" s="488">
        <f>B13*6</f>
        <v>10505430</v>
      </c>
      <c r="C7" s="489" t="s">
        <v>306</v>
      </c>
      <c r="D7" s="489" t="s">
        <v>310</v>
      </c>
      <c r="E7" s="1135" t="s">
        <v>311</v>
      </c>
      <c r="F7" s="1132"/>
    </row>
    <row r="8" spans="1:26" ht="13.5" customHeight="1">
      <c r="A8" s="828">
        <v>6</v>
      </c>
      <c r="B8" s="829">
        <f>B13*5</f>
        <v>8754525</v>
      </c>
      <c r="C8" s="830" t="s">
        <v>308</v>
      </c>
      <c r="D8" s="830" t="s">
        <v>312</v>
      </c>
      <c r="E8" s="1133" t="s">
        <v>313</v>
      </c>
      <c r="F8" s="1132"/>
    </row>
    <row r="9" spans="1:26" ht="13.5" customHeight="1">
      <c r="A9" s="828">
        <v>7</v>
      </c>
      <c r="B9" s="829">
        <f>B13*4</f>
        <v>7003620</v>
      </c>
      <c r="C9" s="830" t="s">
        <v>310</v>
      </c>
      <c r="D9" s="830" t="s">
        <v>314</v>
      </c>
      <c r="E9" s="1133" t="s">
        <v>315</v>
      </c>
      <c r="F9" s="1132"/>
    </row>
    <row r="10" spans="1:26" ht="13.5" customHeight="1">
      <c r="A10" s="487">
        <v>8</v>
      </c>
      <c r="B10" s="488">
        <f>B13*3</f>
        <v>5252715</v>
      </c>
      <c r="C10" s="489" t="s">
        <v>316</v>
      </c>
      <c r="D10" s="489" t="s">
        <v>314</v>
      </c>
      <c r="E10" s="1135" t="s">
        <v>317</v>
      </c>
      <c r="F10" s="1132"/>
    </row>
    <row r="11" spans="1:26" ht="13.5" customHeight="1">
      <c r="A11" s="487">
        <v>9</v>
      </c>
      <c r="B11" s="829">
        <f>B13*2.5</f>
        <v>4377262.5</v>
      </c>
      <c r="C11" s="489" t="s">
        <v>318</v>
      </c>
      <c r="D11" s="489" t="s">
        <v>314</v>
      </c>
      <c r="E11" s="1135" t="s">
        <v>319</v>
      </c>
      <c r="F11" s="1132"/>
    </row>
    <row r="12" spans="1:26" ht="13.5" customHeight="1">
      <c r="A12" s="828">
        <v>10</v>
      </c>
      <c r="B12" s="829">
        <f>B13*2</f>
        <v>3501810</v>
      </c>
      <c r="C12" s="831" t="s">
        <v>314</v>
      </c>
      <c r="D12" s="831" t="s">
        <v>314</v>
      </c>
      <c r="E12" s="1133" t="s">
        <v>320</v>
      </c>
      <c r="F12" s="1132"/>
    </row>
    <row r="13" spans="1:26" ht="13.5" customHeight="1">
      <c r="A13" s="828">
        <v>11</v>
      </c>
      <c r="B13" s="829">
        <v>1750905</v>
      </c>
      <c r="C13" s="831" t="s">
        <v>314</v>
      </c>
      <c r="D13" s="831" t="s">
        <v>314</v>
      </c>
      <c r="E13" s="1133" t="s">
        <v>321</v>
      </c>
      <c r="F13" s="1132"/>
    </row>
    <row r="14" spans="1:26" ht="15.75">
      <c r="A14" s="490"/>
      <c r="B14" s="823"/>
    </row>
    <row r="15" spans="1:26" ht="15.75" customHeight="1">
      <c r="A15" s="490"/>
      <c r="B15" s="491"/>
    </row>
    <row r="16" spans="1:26" ht="15.75" customHeight="1">
      <c r="A16" s="491"/>
      <c r="B16" s="492"/>
      <c r="C16" s="493"/>
    </row>
    <row r="17" spans="1:3" ht="15.75" customHeight="1">
      <c r="A17" s="491"/>
      <c r="B17" s="492"/>
      <c r="C17" s="493"/>
    </row>
    <row r="18" spans="1:3" ht="15.75" customHeight="1">
      <c r="A18" s="491"/>
      <c r="B18" s="492"/>
      <c r="C18" s="493"/>
    </row>
    <row r="19" spans="1:3" ht="15.75" customHeight="1">
      <c r="A19" s="491"/>
      <c r="B19" s="491"/>
      <c r="C19" s="493"/>
    </row>
    <row r="20" spans="1:3" ht="15.75" customHeight="1">
      <c r="A20" s="491"/>
      <c r="B20" s="491"/>
      <c r="C20" s="493"/>
    </row>
    <row r="21" spans="1:3" ht="15.75" customHeight="1">
      <c r="A21" s="491"/>
      <c r="B21" s="491"/>
      <c r="C21" s="493"/>
    </row>
    <row r="22" spans="1:3" ht="15.75" customHeight="1">
      <c r="A22" s="491"/>
      <c r="B22" s="491"/>
      <c r="C22" s="493"/>
    </row>
    <row r="23" spans="1:3" ht="15.75" customHeight="1">
      <c r="A23" s="491"/>
      <c r="B23" s="493"/>
      <c r="C23" s="493"/>
    </row>
    <row r="24" spans="1:3" ht="15.75" customHeight="1">
      <c r="A24" s="491"/>
      <c r="B24" s="493"/>
      <c r="C24" s="493"/>
    </row>
    <row r="25" spans="1:3" ht="15.75" customHeight="1">
      <c r="A25" s="491"/>
      <c r="B25" s="493"/>
      <c r="C25" s="493"/>
    </row>
    <row r="26" spans="1:3" ht="15.75" customHeight="1">
      <c r="A26" s="494"/>
      <c r="B26" s="493"/>
      <c r="C26" s="493"/>
    </row>
    <row r="27" spans="1:3" ht="15.75" customHeight="1">
      <c r="A27" s="495"/>
    </row>
    <row r="28" spans="1:3" ht="15.75" customHeight="1">
      <c r="A28" s="496"/>
    </row>
    <row r="29" spans="1:3" ht="15.75" customHeight="1"/>
    <row r="30" spans="1:3" ht="15.75" customHeight="1"/>
    <row r="31" spans="1:3" ht="15.75" customHeight="1"/>
    <row r="32" spans="1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13">
    <mergeCell ref="A1:F1"/>
    <mergeCell ref="E13:F13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</mergeCells>
  <pageMargins left="0.7" right="0.7" top="0.75" bottom="0.75" header="0" footer="0"/>
  <pageSetup paperSize="1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44"/>
  <sheetViews>
    <sheetView workbookViewId="0"/>
  </sheetViews>
  <sheetFormatPr baseColWidth="10" defaultColWidth="8.85546875" defaultRowHeight="15"/>
  <cols>
    <col min="1" max="1" width="1" style="755" customWidth="1"/>
    <col min="2" max="2" width="6" style="755" customWidth="1"/>
    <col min="3" max="3" width="22" style="755" customWidth="1"/>
    <col min="4" max="4" width="55" style="755" customWidth="1"/>
    <col min="5" max="5" width="6" style="755" customWidth="1"/>
    <col min="6" max="7" width="14" style="755" customWidth="1"/>
    <col min="8" max="11" width="10.7109375" style="755" customWidth="1"/>
    <col min="12" max="16384" width="8.85546875" style="755"/>
  </cols>
  <sheetData>
    <row r="1" spans="1:11" ht="16.899999999999999" customHeight="1" thickBot="1">
      <c r="A1" s="756"/>
      <c r="B1" s="1139" t="s">
        <v>498</v>
      </c>
      <c r="C1" s="1140"/>
      <c r="D1" s="1140"/>
      <c r="E1" s="1140"/>
      <c r="F1" s="1140"/>
      <c r="G1" s="1140"/>
      <c r="H1" s="1140"/>
      <c r="I1" s="1140"/>
      <c r="J1" s="1140"/>
      <c r="K1" s="1140"/>
    </row>
    <row r="2" spans="1:11">
      <c r="A2" s="757"/>
      <c r="B2" s="1141" t="s">
        <v>499</v>
      </c>
      <c r="C2" s="1142"/>
      <c r="D2" s="1142"/>
      <c r="E2" s="1142"/>
      <c r="F2" s="1142"/>
      <c r="G2" s="1142"/>
      <c r="H2" s="1142"/>
      <c r="I2" s="1142"/>
      <c r="J2" s="1142"/>
      <c r="K2" s="1142"/>
    </row>
    <row r="3" spans="1:11">
      <c r="A3" s="758"/>
      <c r="B3" s="1143" t="s">
        <v>500</v>
      </c>
      <c r="C3" s="1137"/>
      <c r="D3" s="1137"/>
      <c r="E3" s="1137"/>
      <c r="F3" s="1137"/>
      <c r="G3" s="1138"/>
      <c r="H3" s="1144" t="s">
        <v>501</v>
      </c>
      <c r="I3" s="1137"/>
      <c r="J3" s="1137"/>
      <c r="K3" s="1138"/>
    </row>
    <row r="4" spans="1:11" ht="24" customHeight="1">
      <c r="A4" s="760"/>
      <c r="B4" s="1145"/>
      <c r="C4" s="1142"/>
      <c r="D4" s="1142"/>
      <c r="E4" s="1142"/>
      <c r="F4" s="1142"/>
      <c r="G4" s="1142"/>
      <c r="H4" s="761" t="s">
        <v>502</v>
      </c>
      <c r="I4" s="761" t="s">
        <v>503</v>
      </c>
      <c r="J4" s="761" t="s">
        <v>504</v>
      </c>
      <c r="K4" s="761" t="s">
        <v>505</v>
      </c>
    </row>
    <row r="5" spans="1:11">
      <c r="A5" s="759"/>
      <c r="B5" s="759" t="s">
        <v>141</v>
      </c>
      <c r="C5" s="759" t="s">
        <v>506</v>
      </c>
      <c r="D5" s="759" t="s">
        <v>507</v>
      </c>
      <c r="E5" s="759" t="s">
        <v>508</v>
      </c>
      <c r="F5" s="759" t="s">
        <v>509</v>
      </c>
      <c r="G5" s="759" t="s">
        <v>510</v>
      </c>
      <c r="H5" s="759" t="s">
        <v>170</v>
      </c>
      <c r="I5" s="759" t="s">
        <v>171</v>
      </c>
      <c r="J5" s="759" t="s">
        <v>172</v>
      </c>
      <c r="K5" s="759" t="s">
        <v>173</v>
      </c>
    </row>
    <row r="6" spans="1:11">
      <c r="A6" s="762"/>
      <c r="B6" s="1146" t="s">
        <v>511</v>
      </c>
      <c r="C6" s="1137"/>
      <c r="D6" s="1137"/>
      <c r="E6" s="1137"/>
      <c r="F6" s="1137"/>
      <c r="G6" s="1137"/>
      <c r="H6" s="1137"/>
      <c r="I6" s="1137"/>
      <c r="J6" s="1137"/>
      <c r="K6" s="1138"/>
    </row>
    <row r="7" spans="1:11">
      <c r="A7" s="762"/>
      <c r="B7" s="1146" t="s">
        <v>512</v>
      </c>
      <c r="C7" s="1137"/>
      <c r="D7" s="1137"/>
      <c r="E7" s="1137"/>
      <c r="F7" s="1137"/>
      <c r="G7" s="1137"/>
      <c r="H7" s="1137"/>
      <c r="I7" s="1137"/>
      <c r="J7" s="1137"/>
      <c r="K7" s="1138"/>
    </row>
    <row r="8" spans="1:11">
      <c r="A8" s="763"/>
      <c r="B8" s="763" t="s">
        <v>513</v>
      </c>
      <c r="C8" s="763"/>
      <c r="D8" s="1136" t="s">
        <v>224</v>
      </c>
      <c r="E8" s="1137"/>
      <c r="F8" s="1137"/>
      <c r="G8" s="1137"/>
      <c r="H8" s="1137"/>
      <c r="I8" s="1137"/>
      <c r="J8" s="1137"/>
      <c r="K8" s="1138"/>
    </row>
    <row r="9" spans="1:11" ht="24" customHeight="1">
      <c r="A9" s="764"/>
      <c r="B9" s="765" t="s">
        <v>223</v>
      </c>
      <c r="C9" s="766" t="s">
        <v>514</v>
      </c>
      <c r="D9" s="764" t="s">
        <v>7</v>
      </c>
      <c r="E9" s="767" t="s">
        <v>3</v>
      </c>
      <c r="F9" s="764" t="s">
        <v>515</v>
      </c>
      <c r="G9" s="764" t="s">
        <v>516</v>
      </c>
      <c r="H9" s="768"/>
      <c r="I9" s="767"/>
      <c r="J9" s="767"/>
      <c r="K9" s="767"/>
    </row>
    <row r="10" spans="1:11">
      <c r="A10" s="763"/>
      <c r="B10" s="763" t="s">
        <v>517</v>
      </c>
      <c r="C10" s="763"/>
      <c r="D10" s="1136" t="s">
        <v>323</v>
      </c>
      <c r="E10" s="1137"/>
      <c r="F10" s="1137"/>
      <c r="G10" s="1137"/>
      <c r="H10" s="1137"/>
      <c r="I10" s="1137"/>
      <c r="J10" s="1137"/>
      <c r="K10" s="1138"/>
    </row>
    <row r="11" spans="1:11" ht="24" customHeight="1">
      <c r="A11" s="764"/>
      <c r="B11" s="765" t="s">
        <v>350</v>
      </c>
      <c r="C11" s="766" t="s">
        <v>514</v>
      </c>
      <c r="D11" s="764" t="s">
        <v>518</v>
      </c>
      <c r="E11" s="767" t="s">
        <v>3</v>
      </c>
      <c r="F11" s="764" t="s">
        <v>519</v>
      </c>
      <c r="G11" s="764" t="s">
        <v>520</v>
      </c>
      <c r="H11" s="769"/>
      <c r="I11" s="767"/>
      <c r="J11" s="767"/>
      <c r="K11" s="767"/>
    </row>
    <row r="12" spans="1:11" ht="24" customHeight="1">
      <c r="A12" s="770"/>
      <c r="B12" s="771" t="s">
        <v>351</v>
      </c>
      <c r="C12" s="772" t="s">
        <v>514</v>
      </c>
      <c r="D12" s="770" t="s">
        <v>521</v>
      </c>
      <c r="E12" s="773" t="s">
        <v>3</v>
      </c>
      <c r="F12" s="770" t="s">
        <v>522</v>
      </c>
      <c r="G12" s="770" t="s">
        <v>523</v>
      </c>
      <c r="H12" s="769"/>
      <c r="I12" s="773"/>
      <c r="J12" s="773"/>
      <c r="K12" s="773"/>
    </row>
    <row r="13" spans="1:11" ht="24" customHeight="1">
      <c r="A13" s="764"/>
      <c r="B13" s="765" t="s">
        <v>337</v>
      </c>
      <c r="C13" s="766" t="s">
        <v>514</v>
      </c>
      <c r="D13" s="764" t="s">
        <v>524</v>
      </c>
      <c r="E13" s="767" t="s">
        <v>3</v>
      </c>
      <c r="F13" s="764" t="s">
        <v>525</v>
      </c>
      <c r="G13" s="764" t="s">
        <v>526</v>
      </c>
      <c r="H13" s="769"/>
      <c r="I13" s="767"/>
      <c r="J13" s="767"/>
      <c r="K13" s="767"/>
    </row>
    <row r="14" spans="1:11" ht="34.15" customHeight="1">
      <c r="A14" s="770"/>
      <c r="B14" s="771" t="s">
        <v>352</v>
      </c>
      <c r="C14" s="772" t="s">
        <v>514</v>
      </c>
      <c r="D14" s="770" t="s">
        <v>527</v>
      </c>
      <c r="E14" s="773" t="s">
        <v>3</v>
      </c>
      <c r="F14" s="770" t="s">
        <v>528</v>
      </c>
      <c r="G14" s="770" t="s">
        <v>529</v>
      </c>
      <c r="H14" s="769"/>
      <c r="I14" s="769"/>
      <c r="J14" s="773"/>
      <c r="K14" s="773"/>
    </row>
    <row r="15" spans="1:11" ht="34.15" customHeight="1">
      <c r="A15" s="764"/>
      <c r="B15" s="765" t="s">
        <v>353</v>
      </c>
      <c r="C15" s="766" t="s">
        <v>514</v>
      </c>
      <c r="D15" s="764" t="s">
        <v>530</v>
      </c>
      <c r="E15" s="767" t="s">
        <v>3</v>
      </c>
      <c r="F15" s="764" t="s">
        <v>531</v>
      </c>
      <c r="G15" s="764" t="s">
        <v>532</v>
      </c>
      <c r="H15" s="769"/>
      <c r="I15" s="769"/>
      <c r="J15" s="767"/>
      <c r="K15" s="767"/>
    </row>
    <row r="16" spans="1:11" ht="24" customHeight="1">
      <c r="A16" s="770"/>
      <c r="B16" s="771" t="s">
        <v>354</v>
      </c>
      <c r="C16" s="772" t="s">
        <v>514</v>
      </c>
      <c r="D16" s="770" t="s">
        <v>533</v>
      </c>
      <c r="E16" s="773" t="s">
        <v>3</v>
      </c>
      <c r="F16" s="770" t="s">
        <v>534</v>
      </c>
      <c r="G16" s="770" t="s">
        <v>535</v>
      </c>
      <c r="H16" s="773"/>
      <c r="I16" s="769"/>
      <c r="J16" s="773"/>
      <c r="K16" s="773"/>
    </row>
    <row r="17" spans="1:11" ht="34.15" customHeight="1">
      <c r="A17" s="764"/>
      <c r="B17" s="765" t="s">
        <v>355</v>
      </c>
      <c r="C17" s="766" t="s">
        <v>514</v>
      </c>
      <c r="D17" s="764" t="s">
        <v>536</v>
      </c>
      <c r="E17" s="767" t="s">
        <v>3</v>
      </c>
      <c r="F17" s="764" t="s">
        <v>537</v>
      </c>
      <c r="G17" s="764" t="s">
        <v>538</v>
      </c>
      <c r="H17" s="767"/>
      <c r="I17" s="769"/>
      <c r="J17" s="767"/>
      <c r="K17" s="767"/>
    </row>
    <row r="18" spans="1:11" ht="24" customHeight="1">
      <c r="A18" s="770"/>
      <c r="B18" s="771" t="s">
        <v>356</v>
      </c>
      <c r="C18" s="772" t="s">
        <v>514</v>
      </c>
      <c r="D18" s="770" t="s">
        <v>539</v>
      </c>
      <c r="E18" s="773" t="s">
        <v>3</v>
      </c>
      <c r="F18" s="770" t="s">
        <v>540</v>
      </c>
      <c r="G18" s="770" t="s">
        <v>541</v>
      </c>
      <c r="H18" s="773"/>
      <c r="I18" s="769"/>
      <c r="J18" s="773"/>
      <c r="K18" s="773"/>
    </row>
    <row r="19" spans="1:11" ht="34.15" customHeight="1">
      <c r="A19" s="764"/>
      <c r="B19" s="765" t="s">
        <v>357</v>
      </c>
      <c r="C19" s="766" t="s">
        <v>514</v>
      </c>
      <c r="D19" s="764" t="s">
        <v>542</v>
      </c>
      <c r="E19" s="767" t="s">
        <v>3</v>
      </c>
      <c r="F19" s="764" t="s">
        <v>543</v>
      </c>
      <c r="G19" s="764" t="s">
        <v>544</v>
      </c>
      <c r="H19" s="767"/>
      <c r="I19" s="769"/>
      <c r="J19" s="767"/>
      <c r="K19" s="767"/>
    </row>
    <row r="20" spans="1:11" ht="24" customHeight="1">
      <c r="A20" s="770"/>
      <c r="B20" s="771" t="s">
        <v>358</v>
      </c>
      <c r="C20" s="772" t="s">
        <v>514</v>
      </c>
      <c r="D20" s="770" t="s">
        <v>545</v>
      </c>
      <c r="E20" s="773" t="s">
        <v>3</v>
      </c>
      <c r="F20" s="770" t="s">
        <v>546</v>
      </c>
      <c r="G20" s="770" t="s">
        <v>547</v>
      </c>
      <c r="H20" s="773"/>
      <c r="I20" s="769"/>
      <c r="J20" s="773"/>
      <c r="K20" s="773"/>
    </row>
    <row r="21" spans="1:11" ht="24" customHeight="1">
      <c r="A21" s="764"/>
      <c r="B21" s="765" t="s">
        <v>359</v>
      </c>
      <c r="C21" s="766" t="s">
        <v>514</v>
      </c>
      <c r="D21" s="764" t="s">
        <v>548</v>
      </c>
      <c r="E21" s="767" t="s">
        <v>3</v>
      </c>
      <c r="F21" s="764" t="s">
        <v>549</v>
      </c>
      <c r="G21" s="764" t="s">
        <v>550</v>
      </c>
      <c r="H21" s="767"/>
      <c r="I21" s="769"/>
      <c r="J21" s="767"/>
      <c r="K21" s="767"/>
    </row>
    <row r="22" spans="1:11" ht="24" customHeight="1">
      <c r="A22" s="770"/>
      <c r="B22" s="771" t="s">
        <v>360</v>
      </c>
      <c r="C22" s="772" t="s">
        <v>514</v>
      </c>
      <c r="D22" s="770" t="s">
        <v>551</v>
      </c>
      <c r="E22" s="773" t="s">
        <v>3</v>
      </c>
      <c r="F22" s="770" t="s">
        <v>552</v>
      </c>
      <c r="G22" s="770" t="s">
        <v>553</v>
      </c>
      <c r="H22" s="773"/>
      <c r="I22" s="774"/>
      <c r="J22" s="773"/>
      <c r="K22" s="773"/>
    </row>
    <row r="23" spans="1:11" ht="24" customHeight="1">
      <c r="A23" s="764"/>
      <c r="B23" s="765" t="s">
        <v>409</v>
      </c>
      <c r="C23" s="766" t="s">
        <v>514</v>
      </c>
      <c r="D23" s="764" t="s">
        <v>405</v>
      </c>
      <c r="E23" s="767" t="s">
        <v>3</v>
      </c>
      <c r="F23" s="764" t="s">
        <v>554</v>
      </c>
      <c r="G23" s="764" t="s">
        <v>555</v>
      </c>
      <c r="H23" s="767"/>
      <c r="I23" s="774"/>
      <c r="J23" s="767"/>
      <c r="K23" s="767"/>
    </row>
    <row r="24" spans="1:11" ht="24" customHeight="1">
      <c r="A24" s="770"/>
      <c r="B24" s="771" t="s">
        <v>410</v>
      </c>
      <c r="C24" s="772" t="s">
        <v>514</v>
      </c>
      <c r="D24" s="770" t="s">
        <v>432</v>
      </c>
      <c r="E24" s="773" t="s">
        <v>3</v>
      </c>
      <c r="F24" s="770" t="s">
        <v>556</v>
      </c>
      <c r="G24" s="770" t="s">
        <v>557</v>
      </c>
      <c r="H24" s="773"/>
      <c r="I24" s="774"/>
      <c r="J24" s="773"/>
      <c r="K24" s="773"/>
    </row>
    <row r="25" spans="1:11" ht="24" customHeight="1">
      <c r="A25" s="764"/>
      <c r="B25" s="765" t="s">
        <v>411</v>
      </c>
      <c r="C25" s="766" t="s">
        <v>514</v>
      </c>
      <c r="D25" s="764" t="s">
        <v>440</v>
      </c>
      <c r="E25" s="767" t="s">
        <v>3</v>
      </c>
      <c r="F25" s="764" t="s">
        <v>558</v>
      </c>
      <c r="G25" s="764" t="s">
        <v>559</v>
      </c>
      <c r="H25" s="767"/>
      <c r="I25" s="774"/>
      <c r="J25" s="767"/>
      <c r="K25" s="767"/>
    </row>
    <row r="26" spans="1:11" ht="24" customHeight="1">
      <c r="A26" s="770"/>
      <c r="B26" s="771" t="s">
        <v>412</v>
      </c>
      <c r="C26" s="772" t="s">
        <v>514</v>
      </c>
      <c r="D26" s="770" t="s">
        <v>406</v>
      </c>
      <c r="E26" s="773" t="s">
        <v>3</v>
      </c>
      <c r="F26" s="770" t="s">
        <v>560</v>
      </c>
      <c r="G26" s="770" t="s">
        <v>561</v>
      </c>
      <c r="H26" s="773"/>
      <c r="I26" s="774"/>
      <c r="J26" s="773"/>
      <c r="K26" s="773"/>
    </row>
    <row r="27" spans="1:11" ht="24" customHeight="1">
      <c r="A27" s="764"/>
      <c r="B27" s="765" t="s">
        <v>413</v>
      </c>
      <c r="C27" s="766" t="s">
        <v>514</v>
      </c>
      <c r="D27" s="764" t="s">
        <v>407</v>
      </c>
      <c r="E27" s="767" t="s">
        <v>3</v>
      </c>
      <c r="F27" s="764" t="s">
        <v>562</v>
      </c>
      <c r="G27" s="764" t="s">
        <v>563</v>
      </c>
      <c r="H27" s="767"/>
      <c r="I27" s="774"/>
      <c r="J27" s="767"/>
      <c r="K27" s="767"/>
    </row>
    <row r="28" spans="1:11" ht="24" customHeight="1">
      <c r="A28" s="770"/>
      <c r="B28" s="771" t="s">
        <v>424</v>
      </c>
      <c r="C28" s="772" t="s">
        <v>514</v>
      </c>
      <c r="D28" s="770" t="s">
        <v>408</v>
      </c>
      <c r="E28" s="773" t="s">
        <v>3</v>
      </c>
      <c r="F28" s="770" t="s">
        <v>564</v>
      </c>
      <c r="G28" s="770" t="s">
        <v>565</v>
      </c>
      <c r="H28" s="773"/>
      <c r="I28" s="774"/>
      <c r="J28" s="773"/>
      <c r="K28" s="773"/>
    </row>
    <row r="29" spans="1:11" ht="45.6" customHeight="1">
      <c r="A29" s="764"/>
      <c r="B29" s="765" t="s">
        <v>439</v>
      </c>
      <c r="C29" s="766" t="s">
        <v>514</v>
      </c>
      <c r="D29" s="764" t="s">
        <v>455</v>
      </c>
      <c r="E29" s="767" t="s">
        <v>3</v>
      </c>
      <c r="F29" s="764" t="s">
        <v>566</v>
      </c>
      <c r="G29" s="764" t="s">
        <v>567</v>
      </c>
      <c r="H29" s="767"/>
      <c r="I29" s="775"/>
      <c r="J29" s="767"/>
      <c r="K29" s="767"/>
    </row>
    <row r="30" spans="1:11">
      <c r="A30" s="764"/>
      <c r="B30" s="765"/>
      <c r="C30" s="766"/>
      <c r="D30" s="764"/>
      <c r="E30" s="767"/>
      <c r="F30" s="764"/>
      <c r="G30" s="764"/>
      <c r="H30" s="767"/>
      <c r="I30" s="767"/>
      <c r="J30" s="767"/>
      <c r="K30" s="767"/>
    </row>
    <row r="31" spans="1:11">
      <c r="A31" s="762"/>
      <c r="B31" s="1146" t="s">
        <v>568</v>
      </c>
      <c r="C31" s="1137"/>
      <c r="D31" s="1137"/>
      <c r="E31" s="1137"/>
      <c r="F31" s="1137"/>
      <c r="G31" s="1137"/>
      <c r="H31" s="1137"/>
      <c r="I31" s="1137"/>
      <c r="J31" s="1137"/>
      <c r="K31" s="1138"/>
    </row>
    <row r="32" spans="1:11">
      <c r="A32" s="763"/>
      <c r="B32" s="763" t="s">
        <v>513</v>
      </c>
      <c r="C32" s="763"/>
      <c r="D32" s="1136" t="s">
        <v>224</v>
      </c>
      <c r="E32" s="1137"/>
      <c r="F32" s="1137"/>
      <c r="G32" s="1137"/>
      <c r="H32" s="1137"/>
      <c r="I32" s="1137"/>
      <c r="J32" s="1137"/>
      <c r="K32" s="1138"/>
    </row>
    <row r="33" spans="1:11" ht="36" customHeight="1">
      <c r="A33" s="770"/>
      <c r="B33" s="771" t="s">
        <v>223</v>
      </c>
      <c r="C33" s="772" t="s">
        <v>569</v>
      </c>
      <c r="D33" s="770" t="s">
        <v>7</v>
      </c>
      <c r="E33" s="773" t="s">
        <v>3</v>
      </c>
      <c r="F33" s="770" t="s">
        <v>515</v>
      </c>
      <c r="G33" s="770" t="s">
        <v>516</v>
      </c>
      <c r="H33" s="768"/>
      <c r="I33" s="773"/>
      <c r="J33" s="773"/>
      <c r="K33" s="773"/>
    </row>
    <row r="34" spans="1:11">
      <c r="A34" s="763"/>
      <c r="B34" s="763" t="s">
        <v>517</v>
      </c>
      <c r="C34" s="763"/>
      <c r="D34" s="1136" t="s">
        <v>323</v>
      </c>
      <c r="E34" s="1137"/>
      <c r="F34" s="1137"/>
      <c r="G34" s="1137"/>
      <c r="H34" s="1137"/>
      <c r="I34" s="1137"/>
      <c r="J34" s="1137"/>
      <c r="K34" s="1138"/>
    </row>
    <row r="35" spans="1:11" ht="36" customHeight="1">
      <c r="A35" s="770"/>
      <c r="B35" s="771" t="s">
        <v>350</v>
      </c>
      <c r="C35" s="772" t="s">
        <v>569</v>
      </c>
      <c r="D35" s="770" t="s">
        <v>518</v>
      </c>
      <c r="E35" s="773" t="s">
        <v>3</v>
      </c>
      <c r="F35" s="770" t="s">
        <v>519</v>
      </c>
      <c r="G35" s="770" t="s">
        <v>520</v>
      </c>
      <c r="H35" s="769"/>
      <c r="I35" s="773"/>
      <c r="J35" s="773"/>
      <c r="K35" s="773"/>
    </row>
    <row r="36" spans="1:11" ht="36" customHeight="1">
      <c r="A36" s="764"/>
      <c r="B36" s="765" t="s">
        <v>351</v>
      </c>
      <c r="C36" s="766" t="s">
        <v>569</v>
      </c>
      <c r="D36" s="764" t="s">
        <v>521</v>
      </c>
      <c r="E36" s="767" t="s">
        <v>3</v>
      </c>
      <c r="F36" s="764" t="s">
        <v>522</v>
      </c>
      <c r="G36" s="764" t="s">
        <v>523</v>
      </c>
      <c r="H36" s="769"/>
      <c r="I36" s="767"/>
      <c r="J36" s="767"/>
      <c r="K36" s="767"/>
    </row>
    <row r="37" spans="1:11" ht="36" customHeight="1">
      <c r="A37" s="770"/>
      <c r="B37" s="771" t="s">
        <v>337</v>
      </c>
      <c r="C37" s="772" t="s">
        <v>569</v>
      </c>
      <c r="D37" s="770" t="s">
        <v>524</v>
      </c>
      <c r="E37" s="773" t="s">
        <v>3</v>
      </c>
      <c r="F37" s="770" t="s">
        <v>525</v>
      </c>
      <c r="G37" s="770" t="s">
        <v>526</v>
      </c>
      <c r="H37" s="769"/>
      <c r="I37" s="773"/>
      <c r="J37" s="773"/>
      <c r="K37" s="773"/>
    </row>
    <row r="38" spans="1:11" ht="36" customHeight="1">
      <c r="A38" s="764"/>
      <c r="B38" s="765" t="s">
        <v>352</v>
      </c>
      <c r="C38" s="766" t="s">
        <v>569</v>
      </c>
      <c r="D38" s="764" t="s">
        <v>527</v>
      </c>
      <c r="E38" s="767" t="s">
        <v>3</v>
      </c>
      <c r="F38" s="764" t="s">
        <v>528</v>
      </c>
      <c r="G38" s="764" t="s">
        <v>529</v>
      </c>
      <c r="H38" s="767"/>
      <c r="I38" s="769"/>
      <c r="J38" s="767"/>
      <c r="K38" s="767"/>
    </row>
    <row r="39" spans="1:11" ht="36" customHeight="1">
      <c r="A39" s="770"/>
      <c r="B39" s="771" t="s">
        <v>353</v>
      </c>
      <c r="C39" s="772" t="s">
        <v>569</v>
      </c>
      <c r="D39" s="770" t="s">
        <v>530</v>
      </c>
      <c r="E39" s="773" t="s">
        <v>3</v>
      </c>
      <c r="F39" s="770" t="s">
        <v>531</v>
      </c>
      <c r="G39" s="770" t="s">
        <v>532</v>
      </c>
      <c r="H39" s="773"/>
      <c r="I39" s="769"/>
      <c r="J39" s="773"/>
      <c r="K39" s="773"/>
    </row>
    <row r="40" spans="1:11" ht="36" customHeight="1">
      <c r="A40" s="764"/>
      <c r="B40" s="765" t="s">
        <v>354</v>
      </c>
      <c r="C40" s="766" t="s">
        <v>569</v>
      </c>
      <c r="D40" s="764" t="s">
        <v>533</v>
      </c>
      <c r="E40" s="767" t="s">
        <v>3</v>
      </c>
      <c r="F40" s="764" t="s">
        <v>534</v>
      </c>
      <c r="G40" s="764" t="s">
        <v>535</v>
      </c>
      <c r="H40" s="767"/>
      <c r="I40" s="769"/>
      <c r="J40" s="767"/>
      <c r="K40" s="767"/>
    </row>
    <row r="41" spans="1:11" ht="36" customHeight="1">
      <c r="A41" s="770"/>
      <c r="B41" s="771" t="s">
        <v>355</v>
      </c>
      <c r="C41" s="772" t="s">
        <v>569</v>
      </c>
      <c r="D41" s="770" t="s">
        <v>536</v>
      </c>
      <c r="E41" s="773" t="s">
        <v>3</v>
      </c>
      <c r="F41" s="770" t="s">
        <v>537</v>
      </c>
      <c r="G41" s="770" t="s">
        <v>538</v>
      </c>
      <c r="H41" s="773"/>
      <c r="I41" s="769"/>
      <c r="J41" s="773"/>
      <c r="K41" s="773"/>
    </row>
    <row r="42" spans="1:11" ht="36" customHeight="1">
      <c r="A42" s="764"/>
      <c r="B42" s="765" t="s">
        <v>356</v>
      </c>
      <c r="C42" s="766" t="s">
        <v>569</v>
      </c>
      <c r="D42" s="764" t="s">
        <v>539</v>
      </c>
      <c r="E42" s="767" t="s">
        <v>3</v>
      </c>
      <c r="F42" s="764" t="s">
        <v>540</v>
      </c>
      <c r="G42" s="764" t="s">
        <v>541</v>
      </c>
      <c r="H42" s="767"/>
      <c r="I42" s="769"/>
      <c r="J42" s="767"/>
      <c r="K42" s="767"/>
    </row>
    <row r="43" spans="1:11" ht="36" customHeight="1">
      <c r="A43" s="770"/>
      <c r="B43" s="771" t="s">
        <v>357</v>
      </c>
      <c r="C43" s="772" t="s">
        <v>569</v>
      </c>
      <c r="D43" s="770" t="s">
        <v>542</v>
      </c>
      <c r="E43" s="773" t="s">
        <v>3</v>
      </c>
      <c r="F43" s="770" t="s">
        <v>543</v>
      </c>
      <c r="G43" s="770" t="s">
        <v>544</v>
      </c>
      <c r="H43" s="773"/>
      <c r="I43" s="769"/>
      <c r="J43" s="773"/>
      <c r="K43" s="773"/>
    </row>
    <row r="44" spans="1:11" ht="36" customHeight="1">
      <c r="A44" s="764"/>
      <c r="B44" s="765" t="s">
        <v>358</v>
      </c>
      <c r="C44" s="766" t="s">
        <v>569</v>
      </c>
      <c r="D44" s="764" t="s">
        <v>545</v>
      </c>
      <c r="E44" s="767" t="s">
        <v>3</v>
      </c>
      <c r="F44" s="764" t="s">
        <v>546</v>
      </c>
      <c r="G44" s="764" t="s">
        <v>547</v>
      </c>
      <c r="H44" s="767"/>
      <c r="I44" s="769"/>
      <c r="J44" s="767"/>
      <c r="K44" s="767"/>
    </row>
    <row r="45" spans="1:11" ht="36" customHeight="1">
      <c r="A45" s="770"/>
      <c r="B45" s="771" t="s">
        <v>359</v>
      </c>
      <c r="C45" s="772" t="s">
        <v>569</v>
      </c>
      <c r="D45" s="770" t="s">
        <v>548</v>
      </c>
      <c r="E45" s="773" t="s">
        <v>3</v>
      </c>
      <c r="F45" s="770" t="s">
        <v>549</v>
      </c>
      <c r="G45" s="770" t="s">
        <v>550</v>
      </c>
      <c r="H45" s="773"/>
      <c r="I45" s="769"/>
      <c r="J45" s="773"/>
      <c r="K45" s="773"/>
    </row>
    <row r="46" spans="1:11" ht="36" customHeight="1">
      <c r="A46" s="764"/>
      <c r="B46" s="765" t="s">
        <v>360</v>
      </c>
      <c r="C46" s="766" t="s">
        <v>569</v>
      </c>
      <c r="D46" s="764" t="s">
        <v>551</v>
      </c>
      <c r="E46" s="767" t="s">
        <v>3</v>
      </c>
      <c r="F46" s="764" t="s">
        <v>552</v>
      </c>
      <c r="G46" s="764" t="s">
        <v>553</v>
      </c>
      <c r="H46" s="767"/>
      <c r="I46" s="774"/>
      <c r="J46" s="767"/>
      <c r="K46" s="767"/>
    </row>
    <row r="47" spans="1:11" ht="36" customHeight="1">
      <c r="A47" s="770"/>
      <c r="B47" s="771" t="s">
        <v>409</v>
      </c>
      <c r="C47" s="772" t="s">
        <v>569</v>
      </c>
      <c r="D47" s="770" t="s">
        <v>405</v>
      </c>
      <c r="E47" s="773" t="s">
        <v>3</v>
      </c>
      <c r="F47" s="770" t="s">
        <v>554</v>
      </c>
      <c r="G47" s="770" t="s">
        <v>555</v>
      </c>
      <c r="H47" s="773"/>
      <c r="I47" s="774"/>
      <c r="J47" s="773"/>
      <c r="K47" s="773"/>
    </row>
    <row r="48" spans="1:11" ht="36" customHeight="1">
      <c r="A48" s="764"/>
      <c r="B48" s="765" t="s">
        <v>410</v>
      </c>
      <c r="C48" s="766" t="s">
        <v>569</v>
      </c>
      <c r="D48" s="764" t="s">
        <v>432</v>
      </c>
      <c r="E48" s="767" t="s">
        <v>3</v>
      </c>
      <c r="F48" s="764" t="s">
        <v>556</v>
      </c>
      <c r="G48" s="764" t="s">
        <v>557</v>
      </c>
      <c r="H48" s="767"/>
      <c r="I48" s="774"/>
      <c r="J48" s="767"/>
      <c r="K48" s="767"/>
    </row>
    <row r="49" spans="1:11" ht="36" customHeight="1">
      <c r="A49" s="770"/>
      <c r="B49" s="771" t="s">
        <v>411</v>
      </c>
      <c r="C49" s="772" t="s">
        <v>569</v>
      </c>
      <c r="D49" s="770" t="s">
        <v>440</v>
      </c>
      <c r="E49" s="773" t="s">
        <v>3</v>
      </c>
      <c r="F49" s="770" t="s">
        <v>558</v>
      </c>
      <c r="G49" s="770" t="s">
        <v>559</v>
      </c>
      <c r="H49" s="773"/>
      <c r="I49" s="774"/>
      <c r="J49" s="773"/>
      <c r="K49" s="773"/>
    </row>
    <row r="50" spans="1:11" ht="36" customHeight="1">
      <c r="A50" s="764"/>
      <c r="B50" s="765" t="s">
        <v>412</v>
      </c>
      <c r="C50" s="766" t="s">
        <v>569</v>
      </c>
      <c r="D50" s="764" t="s">
        <v>406</v>
      </c>
      <c r="E50" s="767" t="s">
        <v>3</v>
      </c>
      <c r="F50" s="764" t="s">
        <v>560</v>
      </c>
      <c r="G50" s="764" t="s">
        <v>561</v>
      </c>
      <c r="H50" s="767"/>
      <c r="I50" s="774"/>
      <c r="J50" s="767"/>
      <c r="K50" s="767"/>
    </row>
    <row r="51" spans="1:11" ht="36" customHeight="1">
      <c r="A51" s="770"/>
      <c r="B51" s="771" t="s">
        <v>413</v>
      </c>
      <c r="C51" s="772" t="s">
        <v>569</v>
      </c>
      <c r="D51" s="770" t="s">
        <v>407</v>
      </c>
      <c r="E51" s="773" t="s">
        <v>3</v>
      </c>
      <c r="F51" s="770" t="s">
        <v>562</v>
      </c>
      <c r="G51" s="770" t="s">
        <v>563</v>
      </c>
      <c r="H51" s="773"/>
      <c r="I51" s="774"/>
      <c r="J51" s="773"/>
      <c r="K51" s="773"/>
    </row>
    <row r="52" spans="1:11" ht="36" customHeight="1">
      <c r="A52" s="764"/>
      <c r="B52" s="765" t="s">
        <v>424</v>
      </c>
      <c r="C52" s="766" t="s">
        <v>569</v>
      </c>
      <c r="D52" s="764" t="s">
        <v>408</v>
      </c>
      <c r="E52" s="767" t="s">
        <v>3</v>
      </c>
      <c r="F52" s="764" t="s">
        <v>564</v>
      </c>
      <c r="G52" s="764" t="s">
        <v>565</v>
      </c>
      <c r="H52" s="767"/>
      <c r="I52" s="774"/>
      <c r="J52" s="767"/>
      <c r="K52" s="767"/>
    </row>
    <row r="53" spans="1:11" ht="45.6" customHeight="1">
      <c r="A53" s="770"/>
      <c r="B53" s="771" t="s">
        <v>439</v>
      </c>
      <c r="C53" s="772" t="s">
        <v>569</v>
      </c>
      <c r="D53" s="770" t="s">
        <v>455</v>
      </c>
      <c r="E53" s="773" t="s">
        <v>3</v>
      </c>
      <c r="F53" s="770" t="s">
        <v>566</v>
      </c>
      <c r="G53" s="770" t="s">
        <v>567</v>
      </c>
      <c r="H53" s="773"/>
      <c r="I53" s="775"/>
      <c r="J53" s="773"/>
      <c r="K53" s="773"/>
    </row>
    <row r="54" spans="1:11">
      <c r="A54" s="770"/>
      <c r="B54" s="771"/>
      <c r="C54" s="772"/>
      <c r="D54" s="770"/>
      <c r="E54" s="773"/>
      <c r="F54" s="770"/>
      <c r="G54" s="770"/>
      <c r="H54" s="773"/>
      <c r="I54" s="773"/>
      <c r="J54" s="773"/>
      <c r="K54" s="773"/>
    </row>
    <row r="55" spans="1:11">
      <c r="A55" s="762"/>
      <c r="B55" s="1146" t="s">
        <v>570</v>
      </c>
      <c r="C55" s="1137"/>
      <c r="D55" s="1137"/>
      <c r="E55" s="1137"/>
      <c r="F55" s="1137"/>
      <c r="G55" s="1137"/>
      <c r="H55" s="1137"/>
      <c r="I55" s="1137"/>
      <c r="J55" s="1137"/>
      <c r="K55" s="1138"/>
    </row>
    <row r="56" spans="1:11">
      <c r="A56" s="763"/>
      <c r="B56" s="763" t="s">
        <v>513</v>
      </c>
      <c r="C56" s="763"/>
      <c r="D56" s="1136" t="s">
        <v>224</v>
      </c>
      <c r="E56" s="1137"/>
      <c r="F56" s="1137"/>
      <c r="G56" s="1137"/>
      <c r="H56" s="1137"/>
      <c r="I56" s="1137"/>
      <c r="J56" s="1137"/>
      <c r="K56" s="1138"/>
    </row>
    <row r="57" spans="1:11" ht="36" customHeight="1">
      <c r="A57" s="764"/>
      <c r="B57" s="765" t="s">
        <v>223</v>
      </c>
      <c r="C57" s="766" t="s">
        <v>571</v>
      </c>
      <c r="D57" s="764" t="s">
        <v>7</v>
      </c>
      <c r="E57" s="767" t="s">
        <v>3</v>
      </c>
      <c r="F57" s="764" t="s">
        <v>515</v>
      </c>
      <c r="G57" s="764" t="s">
        <v>516</v>
      </c>
      <c r="H57" s="767"/>
      <c r="I57" s="767"/>
      <c r="J57" s="768"/>
      <c r="K57" s="767"/>
    </row>
    <row r="58" spans="1:11">
      <c r="A58" s="763"/>
      <c r="B58" s="763" t="s">
        <v>517</v>
      </c>
      <c r="C58" s="763"/>
      <c r="D58" s="1136" t="s">
        <v>323</v>
      </c>
      <c r="E58" s="1137"/>
      <c r="F58" s="1137"/>
      <c r="G58" s="1137"/>
      <c r="H58" s="1137"/>
      <c r="I58" s="1137"/>
      <c r="J58" s="1137"/>
      <c r="K58" s="1138"/>
    </row>
    <row r="59" spans="1:11" ht="36" customHeight="1">
      <c r="A59" s="764"/>
      <c r="B59" s="765" t="s">
        <v>350</v>
      </c>
      <c r="C59" s="766" t="s">
        <v>571</v>
      </c>
      <c r="D59" s="764" t="s">
        <v>518</v>
      </c>
      <c r="E59" s="767" t="s">
        <v>3</v>
      </c>
      <c r="F59" s="764" t="s">
        <v>519</v>
      </c>
      <c r="G59" s="764" t="s">
        <v>520</v>
      </c>
      <c r="H59" s="767"/>
      <c r="I59" s="767"/>
      <c r="J59" s="769"/>
      <c r="K59" s="767"/>
    </row>
    <row r="60" spans="1:11" ht="36" customHeight="1">
      <c r="A60" s="770"/>
      <c r="B60" s="771" t="s">
        <v>351</v>
      </c>
      <c r="C60" s="772" t="s">
        <v>571</v>
      </c>
      <c r="D60" s="770" t="s">
        <v>521</v>
      </c>
      <c r="E60" s="773" t="s">
        <v>3</v>
      </c>
      <c r="F60" s="770" t="s">
        <v>522</v>
      </c>
      <c r="G60" s="770" t="s">
        <v>523</v>
      </c>
      <c r="H60" s="773"/>
      <c r="I60" s="773"/>
      <c r="J60" s="769"/>
      <c r="K60" s="773"/>
    </row>
    <row r="61" spans="1:11" ht="36" customHeight="1">
      <c r="A61" s="764"/>
      <c r="B61" s="765" t="s">
        <v>337</v>
      </c>
      <c r="C61" s="766" t="s">
        <v>571</v>
      </c>
      <c r="D61" s="764" t="s">
        <v>524</v>
      </c>
      <c r="E61" s="767" t="s">
        <v>3</v>
      </c>
      <c r="F61" s="764" t="s">
        <v>525</v>
      </c>
      <c r="G61" s="764" t="s">
        <v>526</v>
      </c>
      <c r="H61" s="767"/>
      <c r="I61" s="767"/>
      <c r="J61" s="769"/>
      <c r="K61" s="767"/>
    </row>
    <row r="62" spans="1:11" ht="36" customHeight="1">
      <c r="A62" s="770"/>
      <c r="B62" s="771" t="s">
        <v>352</v>
      </c>
      <c r="C62" s="772" t="s">
        <v>571</v>
      </c>
      <c r="D62" s="770" t="s">
        <v>527</v>
      </c>
      <c r="E62" s="773" t="s">
        <v>3</v>
      </c>
      <c r="F62" s="770" t="s">
        <v>528</v>
      </c>
      <c r="G62" s="770" t="s">
        <v>529</v>
      </c>
      <c r="H62" s="773"/>
      <c r="I62" s="773"/>
      <c r="J62" s="769"/>
      <c r="K62" s="769"/>
    </row>
    <row r="63" spans="1:11" ht="36" customHeight="1">
      <c r="A63" s="764"/>
      <c r="B63" s="765" t="s">
        <v>353</v>
      </c>
      <c r="C63" s="766" t="s">
        <v>571</v>
      </c>
      <c r="D63" s="764" t="s">
        <v>530</v>
      </c>
      <c r="E63" s="767" t="s">
        <v>3</v>
      </c>
      <c r="F63" s="764" t="s">
        <v>531</v>
      </c>
      <c r="G63" s="764" t="s">
        <v>532</v>
      </c>
      <c r="H63" s="767"/>
      <c r="I63" s="767"/>
      <c r="J63" s="769"/>
      <c r="K63" s="769"/>
    </row>
    <row r="64" spans="1:11" ht="36" customHeight="1">
      <c r="A64" s="770"/>
      <c r="B64" s="771" t="s">
        <v>354</v>
      </c>
      <c r="C64" s="772" t="s">
        <v>571</v>
      </c>
      <c r="D64" s="770" t="s">
        <v>533</v>
      </c>
      <c r="E64" s="773" t="s">
        <v>3</v>
      </c>
      <c r="F64" s="770" t="s">
        <v>534</v>
      </c>
      <c r="G64" s="770" t="s">
        <v>535</v>
      </c>
      <c r="H64" s="773"/>
      <c r="I64" s="773"/>
      <c r="J64" s="773"/>
      <c r="K64" s="769"/>
    </row>
    <row r="65" spans="1:11" ht="36" customHeight="1">
      <c r="A65" s="764"/>
      <c r="B65" s="765" t="s">
        <v>355</v>
      </c>
      <c r="C65" s="766" t="s">
        <v>571</v>
      </c>
      <c r="D65" s="764" t="s">
        <v>536</v>
      </c>
      <c r="E65" s="767" t="s">
        <v>3</v>
      </c>
      <c r="F65" s="764" t="s">
        <v>537</v>
      </c>
      <c r="G65" s="764" t="s">
        <v>538</v>
      </c>
      <c r="H65" s="767"/>
      <c r="I65" s="767"/>
      <c r="J65" s="767"/>
      <c r="K65" s="769"/>
    </row>
    <row r="66" spans="1:11" ht="36" customHeight="1">
      <c r="A66" s="770"/>
      <c r="B66" s="771" t="s">
        <v>356</v>
      </c>
      <c r="C66" s="772" t="s">
        <v>571</v>
      </c>
      <c r="D66" s="770" t="s">
        <v>539</v>
      </c>
      <c r="E66" s="773" t="s">
        <v>3</v>
      </c>
      <c r="F66" s="770" t="s">
        <v>540</v>
      </c>
      <c r="G66" s="770" t="s">
        <v>541</v>
      </c>
      <c r="H66" s="773"/>
      <c r="I66" s="773"/>
      <c r="J66" s="773"/>
      <c r="K66" s="769"/>
    </row>
    <row r="67" spans="1:11" ht="36" customHeight="1">
      <c r="A67" s="764"/>
      <c r="B67" s="765" t="s">
        <v>357</v>
      </c>
      <c r="C67" s="766" t="s">
        <v>571</v>
      </c>
      <c r="D67" s="764" t="s">
        <v>542</v>
      </c>
      <c r="E67" s="767" t="s">
        <v>3</v>
      </c>
      <c r="F67" s="764" t="s">
        <v>543</v>
      </c>
      <c r="G67" s="764" t="s">
        <v>544</v>
      </c>
      <c r="H67" s="767"/>
      <c r="I67" s="767"/>
      <c r="J67" s="767"/>
      <c r="K67" s="769"/>
    </row>
    <row r="68" spans="1:11" ht="36" customHeight="1">
      <c r="A68" s="770"/>
      <c r="B68" s="771" t="s">
        <v>358</v>
      </c>
      <c r="C68" s="772" t="s">
        <v>571</v>
      </c>
      <c r="D68" s="770" t="s">
        <v>545</v>
      </c>
      <c r="E68" s="773" t="s">
        <v>3</v>
      </c>
      <c r="F68" s="770" t="s">
        <v>546</v>
      </c>
      <c r="G68" s="770" t="s">
        <v>547</v>
      </c>
      <c r="H68" s="773"/>
      <c r="I68" s="773"/>
      <c r="J68" s="773"/>
      <c r="K68" s="769"/>
    </row>
    <row r="69" spans="1:11" ht="36" customHeight="1">
      <c r="A69" s="764"/>
      <c r="B69" s="765" t="s">
        <v>359</v>
      </c>
      <c r="C69" s="766" t="s">
        <v>571</v>
      </c>
      <c r="D69" s="764" t="s">
        <v>548</v>
      </c>
      <c r="E69" s="767" t="s">
        <v>3</v>
      </c>
      <c r="F69" s="764" t="s">
        <v>549</v>
      </c>
      <c r="G69" s="764" t="s">
        <v>550</v>
      </c>
      <c r="H69" s="767"/>
      <c r="I69" s="767"/>
      <c r="J69" s="767"/>
      <c r="K69" s="769"/>
    </row>
    <row r="70" spans="1:11" ht="36" customHeight="1">
      <c r="A70" s="770"/>
      <c r="B70" s="771" t="s">
        <v>360</v>
      </c>
      <c r="C70" s="772" t="s">
        <v>571</v>
      </c>
      <c r="D70" s="770" t="s">
        <v>551</v>
      </c>
      <c r="E70" s="773" t="s">
        <v>3</v>
      </c>
      <c r="F70" s="770" t="s">
        <v>552</v>
      </c>
      <c r="G70" s="770" t="s">
        <v>553</v>
      </c>
      <c r="H70" s="773"/>
      <c r="I70" s="773"/>
      <c r="J70" s="773"/>
      <c r="K70" s="774"/>
    </row>
    <row r="71" spans="1:11" ht="36" customHeight="1">
      <c r="A71" s="764"/>
      <c r="B71" s="765" t="s">
        <v>409</v>
      </c>
      <c r="C71" s="766" t="s">
        <v>571</v>
      </c>
      <c r="D71" s="764" t="s">
        <v>405</v>
      </c>
      <c r="E71" s="767" t="s">
        <v>3</v>
      </c>
      <c r="F71" s="764" t="s">
        <v>554</v>
      </c>
      <c r="G71" s="764" t="s">
        <v>555</v>
      </c>
      <c r="H71" s="767"/>
      <c r="I71" s="767"/>
      <c r="J71" s="767"/>
      <c r="K71" s="774"/>
    </row>
    <row r="72" spans="1:11" ht="36" customHeight="1">
      <c r="A72" s="770"/>
      <c r="B72" s="771" t="s">
        <v>410</v>
      </c>
      <c r="C72" s="772" t="s">
        <v>571</v>
      </c>
      <c r="D72" s="770" t="s">
        <v>432</v>
      </c>
      <c r="E72" s="773" t="s">
        <v>3</v>
      </c>
      <c r="F72" s="770" t="s">
        <v>556</v>
      </c>
      <c r="G72" s="770" t="s">
        <v>557</v>
      </c>
      <c r="H72" s="773"/>
      <c r="I72" s="773"/>
      <c r="J72" s="773"/>
      <c r="K72" s="774"/>
    </row>
    <row r="73" spans="1:11" ht="36" customHeight="1">
      <c r="A73" s="764"/>
      <c r="B73" s="765" t="s">
        <v>411</v>
      </c>
      <c r="C73" s="766" t="s">
        <v>571</v>
      </c>
      <c r="D73" s="764" t="s">
        <v>440</v>
      </c>
      <c r="E73" s="767" t="s">
        <v>3</v>
      </c>
      <c r="F73" s="764" t="s">
        <v>558</v>
      </c>
      <c r="G73" s="764" t="s">
        <v>559</v>
      </c>
      <c r="H73" s="767"/>
      <c r="I73" s="767"/>
      <c r="J73" s="767"/>
      <c r="K73" s="774"/>
    </row>
    <row r="74" spans="1:11" ht="36" customHeight="1">
      <c r="A74" s="770"/>
      <c r="B74" s="771" t="s">
        <v>412</v>
      </c>
      <c r="C74" s="772" t="s">
        <v>571</v>
      </c>
      <c r="D74" s="770" t="s">
        <v>406</v>
      </c>
      <c r="E74" s="773" t="s">
        <v>3</v>
      </c>
      <c r="F74" s="770" t="s">
        <v>560</v>
      </c>
      <c r="G74" s="770" t="s">
        <v>561</v>
      </c>
      <c r="H74" s="773"/>
      <c r="I74" s="773"/>
      <c r="J74" s="773"/>
      <c r="K74" s="774"/>
    </row>
    <row r="75" spans="1:11" ht="36" customHeight="1">
      <c r="A75" s="764"/>
      <c r="B75" s="765" t="s">
        <v>413</v>
      </c>
      <c r="C75" s="766" t="s">
        <v>571</v>
      </c>
      <c r="D75" s="764" t="s">
        <v>407</v>
      </c>
      <c r="E75" s="767" t="s">
        <v>3</v>
      </c>
      <c r="F75" s="764" t="s">
        <v>562</v>
      </c>
      <c r="G75" s="764" t="s">
        <v>563</v>
      </c>
      <c r="H75" s="767"/>
      <c r="I75" s="767"/>
      <c r="J75" s="767"/>
      <c r="K75" s="774"/>
    </row>
    <row r="76" spans="1:11" ht="36" customHeight="1">
      <c r="A76" s="770"/>
      <c r="B76" s="771" t="s">
        <v>424</v>
      </c>
      <c r="C76" s="772" t="s">
        <v>571</v>
      </c>
      <c r="D76" s="770" t="s">
        <v>408</v>
      </c>
      <c r="E76" s="773" t="s">
        <v>3</v>
      </c>
      <c r="F76" s="770" t="s">
        <v>564</v>
      </c>
      <c r="G76" s="770" t="s">
        <v>565</v>
      </c>
      <c r="H76" s="773"/>
      <c r="I76" s="773"/>
      <c r="J76" s="773"/>
      <c r="K76" s="774"/>
    </row>
    <row r="77" spans="1:11" ht="45.6" customHeight="1">
      <c r="A77" s="764"/>
      <c r="B77" s="765" t="s">
        <v>439</v>
      </c>
      <c r="C77" s="766" t="s">
        <v>571</v>
      </c>
      <c r="D77" s="764" t="s">
        <v>455</v>
      </c>
      <c r="E77" s="767" t="s">
        <v>3</v>
      </c>
      <c r="F77" s="764" t="s">
        <v>566</v>
      </c>
      <c r="G77" s="764" t="s">
        <v>567</v>
      </c>
      <c r="H77" s="767"/>
      <c r="I77" s="767"/>
      <c r="J77" s="767"/>
      <c r="K77" s="775"/>
    </row>
    <row r="78" spans="1:11">
      <c r="A78" s="764"/>
      <c r="B78" s="765"/>
      <c r="C78" s="766"/>
      <c r="D78" s="764"/>
      <c r="E78" s="767"/>
      <c r="F78" s="764"/>
      <c r="G78" s="764"/>
      <c r="H78" s="767"/>
      <c r="I78" s="767"/>
      <c r="J78" s="767"/>
      <c r="K78" s="767"/>
    </row>
    <row r="79" spans="1:11">
      <c r="A79" s="762"/>
      <c r="B79" s="1146" t="s">
        <v>572</v>
      </c>
      <c r="C79" s="1137"/>
      <c r="D79" s="1137"/>
      <c r="E79" s="1137"/>
      <c r="F79" s="1137"/>
      <c r="G79" s="1137"/>
      <c r="H79" s="1137"/>
      <c r="I79" s="1137"/>
      <c r="J79" s="1137"/>
      <c r="K79" s="1138"/>
    </row>
    <row r="80" spans="1:11">
      <c r="A80" s="763"/>
      <c r="B80" s="763" t="s">
        <v>513</v>
      </c>
      <c r="C80" s="763"/>
      <c r="D80" s="1136" t="s">
        <v>224</v>
      </c>
      <c r="E80" s="1137"/>
      <c r="F80" s="1137"/>
      <c r="G80" s="1137"/>
      <c r="H80" s="1137"/>
      <c r="I80" s="1137"/>
      <c r="J80" s="1137"/>
      <c r="K80" s="1138"/>
    </row>
    <row r="81" spans="1:11" ht="24" customHeight="1">
      <c r="A81" s="770"/>
      <c r="B81" s="771" t="s">
        <v>223</v>
      </c>
      <c r="C81" s="772" t="s">
        <v>573</v>
      </c>
      <c r="D81" s="770" t="s">
        <v>7</v>
      </c>
      <c r="E81" s="773" t="s">
        <v>3</v>
      </c>
      <c r="F81" s="770" t="s">
        <v>515</v>
      </c>
      <c r="G81" s="770" t="s">
        <v>516</v>
      </c>
      <c r="H81" s="773"/>
      <c r="I81" s="773"/>
      <c r="J81" s="768"/>
      <c r="K81" s="773"/>
    </row>
    <row r="82" spans="1:11">
      <c r="A82" s="763"/>
      <c r="B82" s="763" t="s">
        <v>517</v>
      </c>
      <c r="C82" s="763"/>
      <c r="D82" s="1136" t="s">
        <v>323</v>
      </c>
      <c r="E82" s="1137"/>
      <c r="F82" s="1137"/>
      <c r="G82" s="1137"/>
      <c r="H82" s="1137"/>
      <c r="I82" s="1137"/>
      <c r="J82" s="1137"/>
      <c r="K82" s="1138"/>
    </row>
    <row r="83" spans="1:11" ht="24" customHeight="1">
      <c r="A83" s="770"/>
      <c r="B83" s="771" t="s">
        <v>350</v>
      </c>
      <c r="C83" s="772" t="s">
        <v>573</v>
      </c>
      <c r="D83" s="770" t="s">
        <v>518</v>
      </c>
      <c r="E83" s="773" t="s">
        <v>3</v>
      </c>
      <c r="F83" s="770" t="s">
        <v>519</v>
      </c>
      <c r="G83" s="770" t="s">
        <v>520</v>
      </c>
      <c r="H83" s="773"/>
      <c r="I83" s="773"/>
      <c r="J83" s="769"/>
      <c r="K83" s="773"/>
    </row>
    <row r="84" spans="1:11" ht="24" customHeight="1">
      <c r="A84" s="764"/>
      <c r="B84" s="765" t="s">
        <v>351</v>
      </c>
      <c r="C84" s="766" t="s">
        <v>573</v>
      </c>
      <c r="D84" s="764" t="s">
        <v>521</v>
      </c>
      <c r="E84" s="767" t="s">
        <v>3</v>
      </c>
      <c r="F84" s="764" t="s">
        <v>522</v>
      </c>
      <c r="G84" s="764" t="s">
        <v>523</v>
      </c>
      <c r="H84" s="767"/>
      <c r="I84" s="767"/>
      <c r="J84" s="769"/>
      <c r="K84" s="767"/>
    </row>
    <row r="85" spans="1:11" ht="24" customHeight="1">
      <c r="A85" s="770"/>
      <c r="B85" s="771" t="s">
        <v>337</v>
      </c>
      <c r="C85" s="772" t="s">
        <v>573</v>
      </c>
      <c r="D85" s="770" t="s">
        <v>524</v>
      </c>
      <c r="E85" s="773" t="s">
        <v>3</v>
      </c>
      <c r="F85" s="770" t="s">
        <v>525</v>
      </c>
      <c r="G85" s="770" t="s">
        <v>526</v>
      </c>
      <c r="H85" s="773"/>
      <c r="I85" s="773"/>
      <c r="J85" s="769"/>
      <c r="K85" s="773"/>
    </row>
    <row r="86" spans="1:11" ht="34.15" customHeight="1">
      <c r="A86" s="764"/>
      <c r="B86" s="765" t="s">
        <v>352</v>
      </c>
      <c r="C86" s="766" t="s">
        <v>573</v>
      </c>
      <c r="D86" s="764" t="s">
        <v>527</v>
      </c>
      <c r="E86" s="767" t="s">
        <v>3</v>
      </c>
      <c r="F86" s="764" t="s">
        <v>528</v>
      </c>
      <c r="G86" s="764" t="s">
        <v>529</v>
      </c>
      <c r="H86" s="767"/>
      <c r="I86" s="767"/>
      <c r="J86" s="769"/>
      <c r="K86" s="769"/>
    </row>
    <row r="87" spans="1:11" ht="34.15" customHeight="1">
      <c r="A87" s="770"/>
      <c r="B87" s="771" t="s">
        <v>353</v>
      </c>
      <c r="C87" s="772" t="s">
        <v>573</v>
      </c>
      <c r="D87" s="770" t="s">
        <v>530</v>
      </c>
      <c r="E87" s="773" t="s">
        <v>3</v>
      </c>
      <c r="F87" s="770" t="s">
        <v>531</v>
      </c>
      <c r="G87" s="770" t="s">
        <v>532</v>
      </c>
      <c r="H87" s="773"/>
      <c r="I87" s="773"/>
      <c r="J87" s="769"/>
      <c r="K87" s="769"/>
    </row>
    <row r="88" spans="1:11" ht="24" customHeight="1">
      <c r="A88" s="764"/>
      <c r="B88" s="765" t="s">
        <v>354</v>
      </c>
      <c r="C88" s="766" t="s">
        <v>573</v>
      </c>
      <c r="D88" s="764" t="s">
        <v>533</v>
      </c>
      <c r="E88" s="767" t="s">
        <v>3</v>
      </c>
      <c r="F88" s="764" t="s">
        <v>534</v>
      </c>
      <c r="G88" s="764" t="s">
        <v>535</v>
      </c>
      <c r="H88" s="767"/>
      <c r="I88" s="767"/>
      <c r="J88" s="767"/>
      <c r="K88" s="769"/>
    </row>
    <row r="89" spans="1:11" ht="34.15" customHeight="1">
      <c r="A89" s="770"/>
      <c r="B89" s="771" t="s">
        <v>355</v>
      </c>
      <c r="C89" s="772" t="s">
        <v>573</v>
      </c>
      <c r="D89" s="770" t="s">
        <v>536</v>
      </c>
      <c r="E89" s="773" t="s">
        <v>3</v>
      </c>
      <c r="F89" s="770" t="s">
        <v>537</v>
      </c>
      <c r="G89" s="770" t="s">
        <v>538</v>
      </c>
      <c r="H89" s="773"/>
      <c r="I89" s="773"/>
      <c r="J89" s="773"/>
      <c r="K89" s="769"/>
    </row>
    <row r="90" spans="1:11" ht="24" customHeight="1">
      <c r="A90" s="764"/>
      <c r="B90" s="765" t="s">
        <v>356</v>
      </c>
      <c r="C90" s="766" t="s">
        <v>573</v>
      </c>
      <c r="D90" s="764" t="s">
        <v>539</v>
      </c>
      <c r="E90" s="767" t="s">
        <v>3</v>
      </c>
      <c r="F90" s="764" t="s">
        <v>540</v>
      </c>
      <c r="G90" s="764" t="s">
        <v>541</v>
      </c>
      <c r="H90" s="767"/>
      <c r="I90" s="767"/>
      <c r="J90" s="767"/>
      <c r="K90" s="769"/>
    </row>
    <row r="91" spans="1:11" ht="34.15" customHeight="1">
      <c r="A91" s="770"/>
      <c r="B91" s="771" t="s">
        <v>357</v>
      </c>
      <c r="C91" s="772" t="s">
        <v>573</v>
      </c>
      <c r="D91" s="770" t="s">
        <v>542</v>
      </c>
      <c r="E91" s="773" t="s">
        <v>3</v>
      </c>
      <c r="F91" s="770" t="s">
        <v>543</v>
      </c>
      <c r="G91" s="770" t="s">
        <v>544</v>
      </c>
      <c r="H91" s="773"/>
      <c r="I91" s="773"/>
      <c r="J91" s="773"/>
      <c r="K91" s="769"/>
    </row>
    <row r="92" spans="1:11" ht="24" customHeight="1">
      <c r="A92" s="764"/>
      <c r="B92" s="765" t="s">
        <v>358</v>
      </c>
      <c r="C92" s="766" t="s">
        <v>573</v>
      </c>
      <c r="D92" s="764" t="s">
        <v>545</v>
      </c>
      <c r="E92" s="767" t="s">
        <v>3</v>
      </c>
      <c r="F92" s="764" t="s">
        <v>546</v>
      </c>
      <c r="G92" s="764" t="s">
        <v>547</v>
      </c>
      <c r="H92" s="767"/>
      <c r="I92" s="767"/>
      <c r="J92" s="767"/>
      <c r="K92" s="769"/>
    </row>
    <row r="93" spans="1:11" ht="24" customHeight="1">
      <c r="A93" s="770"/>
      <c r="B93" s="771" t="s">
        <v>359</v>
      </c>
      <c r="C93" s="772" t="s">
        <v>573</v>
      </c>
      <c r="D93" s="770" t="s">
        <v>548</v>
      </c>
      <c r="E93" s="773" t="s">
        <v>3</v>
      </c>
      <c r="F93" s="770" t="s">
        <v>549</v>
      </c>
      <c r="G93" s="770" t="s">
        <v>550</v>
      </c>
      <c r="H93" s="773"/>
      <c r="I93" s="773"/>
      <c r="J93" s="773"/>
      <c r="K93" s="769"/>
    </row>
    <row r="94" spans="1:11" ht="24" customHeight="1">
      <c r="A94" s="764"/>
      <c r="B94" s="765" t="s">
        <v>360</v>
      </c>
      <c r="C94" s="766" t="s">
        <v>573</v>
      </c>
      <c r="D94" s="764" t="s">
        <v>551</v>
      </c>
      <c r="E94" s="767" t="s">
        <v>3</v>
      </c>
      <c r="F94" s="764" t="s">
        <v>552</v>
      </c>
      <c r="G94" s="764" t="s">
        <v>553</v>
      </c>
      <c r="H94" s="767"/>
      <c r="I94" s="767"/>
      <c r="J94" s="767"/>
      <c r="K94" s="774"/>
    </row>
    <row r="95" spans="1:11" ht="24" customHeight="1">
      <c r="A95" s="770"/>
      <c r="B95" s="771" t="s">
        <v>409</v>
      </c>
      <c r="C95" s="772" t="s">
        <v>573</v>
      </c>
      <c r="D95" s="770" t="s">
        <v>405</v>
      </c>
      <c r="E95" s="773" t="s">
        <v>3</v>
      </c>
      <c r="F95" s="770" t="s">
        <v>554</v>
      </c>
      <c r="G95" s="770" t="s">
        <v>555</v>
      </c>
      <c r="H95" s="773"/>
      <c r="I95" s="773"/>
      <c r="J95" s="773"/>
      <c r="K95" s="774"/>
    </row>
    <row r="96" spans="1:11" ht="24" customHeight="1">
      <c r="A96" s="764"/>
      <c r="B96" s="765" t="s">
        <v>410</v>
      </c>
      <c r="C96" s="766" t="s">
        <v>573</v>
      </c>
      <c r="D96" s="764" t="s">
        <v>432</v>
      </c>
      <c r="E96" s="767" t="s">
        <v>3</v>
      </c>
      <c r="F96" s="764" t="s">
        <v>556</v>
      </c>
      <c r="G96" s="764" t="s">
        <v>557</v>
      </c>
      <c r="H96" s="767"/>
      <c r="I96" s="767"/>
      <c r="J96" s="767"/>
      <c r="K96" s="774"/>
    </row>
    <row r="97" spans="1:11" ht="24" customHeight="1">
      <c r="A97" s="770"/>
      <c r="B97" s="771" t="s">
        <v>411</v>
      </c>
      <c r="C97" s="772" t="s">
        <v>573</v>
      </c>
      <c r="D97" s="770" t="s">
        <v>440</v>
      </c>
      <c r="E97" s="773" t="s">
        <v>3</v>
      </c>
      <c r="F97" s="770" t="s">
        <v>558</v>
      </c>
      <c r="G97" s="770" t="s">
        <v>559</v>
      </c>
      <c r="H97" s="773"/>
      <c r="I97" s="773"/>
      <c r="J97" s="773"/>
      <c r="K97" s="774"/>
    </row>
    <row r="98" spans="1:11" ht="24" customHeight="1">
      <c r="A98" s="764"/>
      <c r="B98" s="765" t="s">
        <v>412</v>
      </c>
      <c r="C98" s="766" t="s">
        <v>573</v>
      </c>
      <c r="D98" s="764" t="s">
        <v>406</v>
      </c>
      <c r="E98" s="767" t="s">
        <v>3</v>
      </c>
      <c r="F98" s="764" t="s">
        <v>560</v>
      </c>
      <c r="G98" s="764" t="s">
        <v>561</v>
      </c>
      <c r="H98" s="767"/>
      <c r="I98" s="767"/>
      <c r="J98" s="767"/>
      <c r="K98" s="774"/>
    </row>
    <row r="99" spans="1:11" ht="24" customHeight="1">
      <c r="A99" s="770"/>
      <c r="B99" s="771" t="s">
        <v>413</v>
      </c>
      <c r="C99" s="772" t="s">
        <v>573</v>
      </c>
      <c r="D99" s="770" t="s">
        <v>407</v>
      </c>
      <c r="E99" s="773" t="s">
        <v>3</v>
      </c>
      <c r="F99" s="770" t="s">
        <v>562</v>
      </c>
      <c r="G99" s="770" t="s">
        <v>563</v>
      </c>
      <c r="H99" s="773"/>
      <c r="I99" s="773"/>
      <c r="J99" s="773"/>
      <c r="K99" s="774"/>
    </row>
    <row r="100" spans="1:11" ht="24" customHeight="1">
      <c r="A100" s="764"/>
      <c r="B100" s="765" t="s">
        <v>424</v>
      </c>
      <c r="C100" s="766" t="s">
        <v>573</v>
      </c>
      <c r="D100" s="764" t="s">
        <v>408</v>
      </c>
      <c r="E100" s="767" t="s">
        <v>3</v>
      </c>
      <c r="F100" s="764" t="s">
        <v>564</v>
      </c>
      <c r="G100" s="764" t="s">
        <v>565</v>
      </c>
      <c r="H100" s="767"/>
      <c r="I100" s="767"/>
      <c r="J100" s="767"/>
      <c r="K100" s="774"/>
    </row>
    <row r="101" spans="1:11" ht="45.6" customHeight="1">
      <c r="A101" s="770"/>
      <c r="B101" s="771" t="s">
        <v>439</v>
      </c>
      <c r="C101" s="772" t="s">
        <v>573</v>
      </c>
      <c r="D101" s="770" t="s">
        <v>455</v>
      </c>
      <c r="E101" s="773" t="s">
        <v>3</v>
      </c>
      <c r="F101" s="770" t="s">
        <v>566</v>
      </c>
      <c r="G101" s="770" t="s">
        <v>567</v>
      </c>
      <c r="H101" s="773"/>
      <c r="I101" s="773"/>
      <c r="J101" s="773"/>
      <c r="K101" s="775"/>
    </row>
    <row r="102" spans="1:11">
      <c r="A102" s="770"/>
      <c r="B102" s="771"/>
      <c r="C102" s="772"/>
      <c r="D102" s="770"/>
      <c r="E102" s="773"/>
      <c r="F102" s="770"/>
      <c r="G102" s="770"/>
      <c r="H102" s="773"/>
      <c r="I102" s="773"/>
      <c r="J102" s="773"/>
      <c r="K102" s="773"/>
    </row>
    <row r="103" spans="1:11">
      <c r="A103" s="762"/>
      <c r="B103" s="1146" t="s">
        <v>574</v>
      </c>
      <c r="C103" s="1137"/>
      <c r="D103" s="1137"/>
      <c r="E103" s="1137"/>
      <c r="F103" s="1137"/>
      <c r="G103" s="1137"/>
      <c r="H103" s="1137"/>
      <c r="I103" s="1137"/>
      <c r="J103" s="1137"/>
      <c r="K103" s="1138"/>
    </row>
    <row r="104" spans="1:11">
      <c r="A104" s="763"/>
      <c r="B104" s="763" t="s">
        <v>513</v>
      </c>
      <c r="C104" s="763"/>
      <c r="D104" s="1136" t="s">
        <v>224</v>
      </c>
      <c r="E104" s="1137"/>
      <c r="F104" s="1137"/>
      <c r="G104" s="1137"/>
      <c r="H104" s="1137"/>
      <c r="I104" s="1137"/>
      <c r="J104" s="1137"/>
      <c r="K104" s="1138"/>
    </row>
    <row r="105" spans="1:11" ht="36" customHeight="1">
      <c r="A105" s="764"/>
      <c r="B105" s="765" t="s">
        <v>223</v>
      </c>
      <c r="C105" s="766" t="s">
        <v>575</v>
      </c>
      <c r="D105" s="764" t="s">
        <v>7</v>
      </c>
      <c r="E105" s="767" t="s">
        <v>3</v>
      </c>
      <c r="F105" s="764" t="s">
        <v>515</v>
      </c>
      <c r="G105" s="764" t="s">
        <v>516</v>
      </c>
      <c r="H105" s="767"/>
      <c r="I105" s="767"/>
      <c r="J105" s="768"/>
      <c r="K105" s="767"/>
    </row>
    <row r="106" spans="1:11">
      <c r="A106" s="763"/>
      <c r="B106" s="763" t="s">
        <v>517</v>
      </c>
      <c r="C106" s="763"/>
      <c r="D106" s="1136" t="s">
        <v>323</v>
      </c>
      <c r="E106" s="1137"/>
      <c r="F106" s="1137"/>
      <c r="G106" s="1137"/>
      <c r="H106" s="1137"/>
      <c r="I106" s="1137"/>
      <c r="J106" s="1137"/>
      <c r="K106" s="1138"/>
    </row>
    <row r="107" spans="1:11" ht="36" customHeight="1">
      <c r="A107" s="764"/>
      <c r="B107" s="765" t="s">
        <v>350</v>
      </c>
      <c r="C107" s="766" t="s">
        <v>575</v>
      </c>
      <c r="D107" s="764" t="s">
        <v>518</v>
      </c>
      <c r="E107" s="767" t="s">
        <v>3</v>
      </c>
      <c r="F107" s="764" t="s">
        <v>519</v>
      </c>
      <c r="G107" s="776" t="s">
        <v>520</v>
      </c>
      <c r="H107" s="767"/>
      <c r="I107" s="767"/>
      <c r="J107" s="769"/>
      <c r="K107" s="767"/>
    </row>
    <row r="108" spans="1:11" ht="36" customHeight="1">
      <c r="A108" s="770"/>
      <c r="B108" s="771" t="s">
        <v>351</v>
      </c>
      <c r="C108" s="772" t="s">
        <v>575</v>
      </c>
      <c r="D108" s="770" t="s">
        <v>521</v>
      </c>
      <c r="E108" s="773" t="s">
        <v>3</v>
      </c>
      <c r="F108" s="770" t="s">
        <v>522</v>
      </c>
      <c r="G108" s="770" t="s">
        <v>523</v>
      </c>
      <c r="H108" s="773"/>
      <c r="I108" s="773"/>
      <c r="J108" s="769"/>
      <c r="K108" s="773"/>
    </row>
    <row r="109" spans="1:11" ht="36" customHeight="1">
      <c r="A109" s="764"/>
      <c r="B109" s="765" t="s">
        <v>337</v>
      </c>
      <c r="C109" s="766" t="s">
        <v>575</v>
      </c>
      <c r="D109" s="764" t="s">
        <v>524</v>
      </c>
      <c r="E109" s="767" t="s">
        <v>3</v>
      </c>
      <c r="F109" s="764" t="s">
        <v>525</v>
      </c>
      <c r="G109" s="764" t="s">
        <v>526</v>
      </c>
      <c r="H109" s="767"/>
      <c r="I109" s="767"/>
      <c r="J109" s="769"/>
      <c r="K109" s="767"/>
    </row>
    <row r="110" spans="1:11" ht="36" customHeight="1">
      <c r="A110" s="770"/>
      <c r="B110" s="771" t="s">
        <v>352</v>
      </c>
      <c r="C110" s="772" t="s">
        <v>575</v>
      </c>
      <c r="D110" s="770" t="s">
        <v>527</v>
      </c>
      <c r="E110" s="773" t="s">
        <v>3</v>
      </c>
      <c r="F110" s="770" t="s">
        <v>528</v>
      </c>
      <c r="G110" s="770" t="s">
        <v>529</v>
      </c>
      <c r="H110" s="773"/>
      <c r="I110" s="773"/>
      <c r="J110" s="769"/>
      <c r="K110" s="769"/>
    </row>
    <row r="111" spans="1:11" ht="36" customHeight="1">
      <c r="A111" s="764"/>
      <c r="B111" s="765" t="s">
        <v>353</v>
      </c>
      <c r="C111" s="766" t="s">
        <v>575</v>
      </c>
      <c r="D111" s="764" t="s">
        <v>530</v>
      </c>
      <c r="E111" s="767" t="s">
        <v>3</v>
      </c>
      <c r="F111" s="764" t="s">
        <v>531</v>
      </c>
      <c r="G111" s="764" t="s">
        <v>532</v>
      </c>
      <c r="H111" s="767"/>
      <c r="I111" s="767"/>
      <c r="J111" s="769"/>
      <c r="K111" s="769"/>
    </row>
    <row r="112" spans="1:11" ht="36" customHeight="1">
      <c r="A112" s="770"/>
      <c r="B112" s="771" t="s">
        <v>354</v>
      </c>
      <c r="C112" s="772" t="s">
        <v>575</v>
      </c>
      <c r="D112" s="770" t="s">
        <v>533</v>
      </c>
      <c r="E112" s="773" t="s">
        <v>3</v>
      </c>
      <c r="F112" s="770" t="s">
        <v>534</v>
      </c>
      <c r="G112" s="770" t="s">
        <v>535</v>
      </c>
      <c r="H112" s="773"/>
      <c r="I112" s="773"/>
      <c r="J112" s="773"/>
      <c r="K112" s="769"/>
    </row>
    <row r="113" spans="1:11" ht="36" customHeight="1">
      <c r="A113" s="764"/>
      <c r="B113" s="765" t="s">
        <v>355</v>
      </c>
      <c r="C113" s="766" t="s">
        <v>575</v>
      </c>
      <c r="D113" s="764" t="s">
        <v>536</v>
      </c>
      <c r="E113" s="767" t="s">
        <v>3</v>
      </c>
      <c r="F113" s="764" t="s">
        <v>537</v>
      </c>
      <c r="G113" s="764" t="s">
        <v>538</v>
      </c>
      <c r="H113" s="767"/>
      <c r="I113" s="767"/>
      <c r="J113" s="767"/>
      <c r="K113" s="769"/>
    </row>
    <row r="114" spans="1:11" ht="36" customHeight="1">
      <c r="A114" s="770"/>
      <c r="B114" s="771" t="s">
        <v>356</v>
      </c>
      <c r="C114" s="772" t="s">
        <v>575</v>
      </c>
      <c r="D114" s="770" t="s">
        <v>539</v>
      </c>
      <c r="E114" s="773" t="s">
        <v>3</v>
      </c>
      <c r="F114" s="770" t="s">
        <v>540</v>
      </c>
      <c r="G114" s="770" t="s">
        <v>541</v>
      </c>
      <c r="H114" s="773"/>
      <c r="I114" s="773"/>
      <c r="J114" s="773"/>
      <c r="K114" s="769"/>
    </row>
    <row r="115" spans="1:11" ht="36" customHeight="1">
      <c r="A115" s="764"/>
      <c r="B115" s="765" t="s">
        <v>357</v>
      </c>
      <c r="C115" s="766" t="s">
        <v>575</v>
      </c>
      <c r="D115" s="764" t="s">
        <v>542</v>
      </c>
      <c r="E115" s="767" t="s">
        <v>3</v>
      </c>
      <c r="F115" s="764" t="s">
        <v>543</v>
      </c>
      <c r="G115" s="764" t="s">
        <v>544</v>
      </c>
      <c r="H115" s="767"/>
      <c r="I115" s="767"/>
      <c r="J115" s="767"/>
      <c r="K115" s="769"/>
    </row>
    <row r="116" spans="1:11" ht="36" customHeight="1">
      <c r="A116" s="770"/>
      <c r="B116" s="771" t="s">
        <v>358</v>
      </c>
      <c r="C116" s="772" t="s">
        <v>575</v>
      </c>
      <c r="D116" s="770" t="s">
        <v>545</v>
      </c>
      <c r="E116" s="773" t="s">
        <v>3</v>
      </c>
      <c r="F116" s="770" t="s">
        <v>546</v>
      </c>
      <c r="G116" s="770" t="s">
        <v>547</v>
      </c>
      <c r="H116" s="773"/>
      <c r="I116" s="773"/>
      <c r="J116" s="773"/>
      <c r="K116" s="769"/>
    </row>
    <row r="117" spans="1:11" ht="36" customHeight="1">
      <c r="A117" s="764"/>
      <c r="B117" s="765" t="s">
        <v>359</v>
      </c>
      <c r="C117" s="766" t="s">
        <v>575</v>
      </c>
      <c r="D117" s="764" t="s">
        <v>548</v>
      </c>
      <c r="E117" s="767" t="s">
        <v>3</v>
      </c>
      <c r="F117" s="764" t="s">
        <v>549</v>
      </c>
      <c r="G117" s="764" t="s">
        <v>550</v>
      </c>
      <c r="H117" s="767"/>
      <c r="I117" s="767"/>
      <c r="J117" s="767"/>
      <c r="K117" s="769"/>
    </row>
    <row r="118" spans="1:11" ht="36" customHeight="1">
      <c r="A118" s="770"/>
      <c r="B118" s="771" t="s">
        <v>360</v>
      </c>
      <c r="C118" s="772" t="s">
        <v>575</v>
      </c>
      <c r="D118" s="770" t="s">
        <v>551</v>
      </c>
      <c r="E118" s="773" t="s">
        <v>3</v>
      </c>
      <c r="F118" s="770" t="s">
        <v>552</v>
      </c>
      <c r="G118" s="770" t="s">
        <v>553</v>
      </c>
      <c r="H118" s="773"/>
      <c r="I118" s="773"/>
      <c r="J118" s="773"/>
      <c r="K118" s="774"/>
    </row>
    <row r="119" spans="1:11" ht="36" customHeight="1">
      <c r="A119" s="764"/>
      <c r="B119" s="765" t="s">
        <v>409</v>
      </c>
      <c r="C119" s="766" t="s">
        <v>575</v>
      </c>
      <c r="D119" s="764" t="s">
        <v>405</v>
      </c>
      <c r="E119" s="767" t="s">
        <v>3</v>
      </c>
      <c r="F119" s="764" t="s">
        <v>554</v>
      </c>
      <c r="G119" s="764" t="s">
        <v>555</v>
      </c>
      <c r="H119" s="767"/>
      <c r="I119" s="767"/>
      <c r="J119" s="767"/>
      <c r="K119" s="774"/>
    </row>
    <row r="120" spans="1:11" ht="36" customHeight="1">
      <c r="A120" s="770"/>
      <c r="B120" s="771" t="s">
        <v>410</v>
      </c>
      <c r="C120" s="772" t="s">
        <v>575</v>
      </c>
      <c r="D120" s="770" t="s">
        <v>432</v>
      </c>
      <c r="E120" s="773" t="s">
        <v>3</v>
      </c>
      <c r="F120" s="770" t="s">
        <v>556</v>
      </c>
      <c r="G120" s="770" t="s">
        <v>557</v>
      </c>
      <c r="H120" s="773"/>
      <c r="I120" s="773"/>
      <c r="J120" s="773"/>
      <c r="K120" s="774"/>
    </row>
    <row r="121" spans="1:11" ht="36" customHeight="1">
      <c r="A121" s="764"/>
      <c r="B121" s="765" t="s">
        <v>411</v>
      </c>
      <c r="C121" s="766" t="s">
        <v>575</v>
      </c>
      <c r="D121" s="764" t="s">
        <v>440</v>
      </c>
      <c r="E121" s="767" t="s">
        <v>3</v>
      </c>
      <c r="F121" s="764" t="s">
        <v>558</v>
      </c>
      <c r="G121" s="764" t="s">
        <v>559</v>
      </c>
      <c r="H121" s="767"/>
      <c r="I121" s="767"/>
      <c r="J121" s="767"/>
      <c r="K121" s="774"/>
    </row>
    <row r="122" spans="1:11" ht="36" customHeight="1">
      <c r="A122" s="770"/>
      <c r="B122" s="771" t="s">
        <v>412</v>
      </c>
      <c r="C122" s="772" t="s">
        <v>575</v>
      </c>
      <c r="D122" s="770" t="s">
        <v>406</v>
      </c>
      <c r="E122" s="773" t="s">
        <v>3</v>
      </c>
      <c r="F122" s="770" t="s">
        <v>560</v>
      </c>
      <c r="G122" s="770" t="s">
        <v>561</v>
      </c>
      <c r="H122" s="773"/>
      <c r="I122" s="773"/>
      <c r="J122" s="773"/>
      <c r="K122" s="774"/>
    </row>
    <row r="123" spans="1:11" ht="36" customHeight="1">
      <c r="A123" s="764"/>
      <c r="B123" s="765" t="s">
        <v>413</v>
      </c>
      <c r="C123" s="766" t="s">
        <v>575</v>
      </c>
      <c r="D123" s="764" t="s">
        <v>407</v>
      </c>
      <c r="E123" s="767" t="s">
        <v>3</v>
      </c>
      <c r="F123" s="764" t="s">
        <v>562</v>
      </c>
      <c r="G123" s="764" t="s">
        <v>563</v>
      </c>
      <c r="H123" s="767"/>
      <c r="I123" s="767"/>
      <c r="J123" s="767"/>
      <c r="K123" s="774"/>
    </row>
    <row r="124" spans="1:11" ht="36" customHeight="1">
      <c r="A124" s="770"/>
      <c r="B124" s="771" t="s">
        <v>424</v>
      </c>
      <c r="C124" s="772" t="s">
        <v>575</v>
      </c>
      <c r="D124" s="770" t="s">
        <v>408</v>
      </c>
      <c r="E124" s="773" t="s">
        <v>3</v>
      </c>
      <c r="F124" s="770" t="s">
        <v>564</v>
      </c>
      <c r="G124" s="770" t="s">
        <v>565</v>
      </c>
      <c r="H124" s="773"/>
      <c r="I124" s="773"/>
      <c r="J124" s="773"/>
      <c r="K124" s="774"/>
    </row>
    <row r="125" spans="1:11" ht="45.6" customHeight="1">
      <c r="A125" s="764"/>
      <c r="B125" s="765" t="s">
        <v>439</v>
      </c>
      <c r="C125" s="766" t="s">
        <v>575</v>
      </c>
      <c r="D125" s="764" t="s">
        <v>455</v>
      </c>
      <c r="E125" s="767" t="s">
        <v>3</v>
      </c>
      <c r="F125" s="764" t="s">
        <v>566</v>
      </c>
      <c r="G125" s="764" t="s">
        <v>567</v>
      </c>
      <c r="H125" s="767"/>
      <c r="I125" s="767"/>
      <c r="J125" s="767"/>
      <c r="K125" s="775"/>
    </row>
    <row r="126" spans="1:11">
      <c r="A126" s="764"/>
      <c r="B126" s="765"/>
      <c r="C126" s="766"/>
      <c r="D126" s="764"/>
      <c r="E126" s="767"/>
      <c r="F126" s="764"/>
      <c r="G126" s="764"/>
      <c r="H126" s="767"/>
      <c r="I126" s="767"/>
      <c r="J126" s="767"/>
      <c r="K126" s="767"/>
    </row>
    <row r="127" spans="1:11">
      <c r="A127" s="770"/>
      <c r="B127" s="1147" t="s">
        <v>576</v>
      </c>
      <c r="C127" s="1137"/>
      <c r="D127" s="1137"/>
      <c r="E127" s="1137"/>
      <c r="F127" s="1137"/>
      <c r="G127" s="1137"/>
      <c r="H127" s="1137"/>
      <c r="I127" s="1137"/>
      <c r="J127" s="1137"/>
      <c r="K127" s="1138"/>
    </row>
    <row r="128" spans="1:11">
      <c r="A128" s="764"/>
      <c r="B128" s="1148" t="s">
        <v>577</v>
      </c>
      <c r="C128" s="1137"/>
      <c r="D128" s="1137"/>
      <c r="E128" s="1137"/>
      <c r="F128" s="1137"/>
      <c r="G128" s="1137"/>
      <c r="H128" s="1137"/>
      <c r="I128" s="1137"/>
      <c r="J128" s="1137"/>
      <c r="K128" s="1138"/>
    </row>
    <row r="129" spans="1:11">
      <c r="A129" s="763"/>
      <c r="B129" s="1136" t="s">
        <v>218</v>
      </c>
      <c r="C129" s="1137"/>
      <c r="D129" s="1137"/>
      <c r="E129" s="1137"/>
      <c r="F129" s="1137"/>
      <c r="G129" s="1137"/>
      <c r="H129" s="1137"/>
      <c r="I129" s="1137"/>
      <c r="J129" s="1137"/>
      <c r="K129" s="1138"/>
    </row>
    <row r="130" spans="1:11">
      <c r="A130" s="764"/>
      <c r="B130" s="1148" t="s">
        <v>578</v>
      </c>
      <c r="C130" s="1137"/>
      <c r="D130" s="1137"/>
      <c r="E130" s="1137"/>
      <c r="F130" s="1137"/>
      <c r="G130" s="1137"/>
      <c r="H130" s="1137"/>
      <c r="I130" s="1137"/>
      <c r="J130" s="1137"/>
      <c r="K130" s="1138"/>
    </row>
    <row r="131" spans="1:11">
      <c r="A131" s="777"/>
      <c r="B131" s="777"/>
      <c r="C131" s="777"/>
      <c r="D131" s="777"/>
      <c r="E131" s="777"/>
      <c r="F131" s="777"/>
      <c r="G131" s="777"/>
      <c r="H131" s="777"/>
      <c r="I131" s="777"/>
      <c r="J131" s="777"/>
      <c r="K131" s="777"/>
    </row>
    <row r="132" spans="1:11">
      <c r="A132" s="764"/>
      <c r="B132" s="1148" t="s">
        <v>579</v>
      </c>
      <c r="C132" s="1137"/>
      <c r="D132" s="1137"/>
      <c r="E132" s="1137"/>
      <c r="F132" s="1137"/>
      <c r="G132" s="1137"/>
      <c r="H132" s="1137"/>
      <c r="I132" s="1137"/>
      <c r="J132" s="1137"/>
      <c r="K132" s="1138"/>
    </row>
    <row r="133" spans="1:11">
      <c r="A133" s="777"/>
      <c r="B133" s="778"/>
      <c r="C133" s="1149" t="s">
        <v>580</v>
      </c>
      <c r="D133" s="1142"/>
      <c r="E133" s="1142"/>
      <c r="F133" s="1142"/>
      <c r="G133" s="1142"/>
      <c r="H133" s="1142"/>
      <c r="I133" s="1142"/>
      <c r="J133" s="1142"/>
      <c r="K133" s="1142"/>
    </row>
    <row r="134" spans="1:11">
      <c r="A134" s="777"/>
      <c r="B134" s="779"/>
      <c r="C134" s="1149" t="s">
        <v>581</v>
      </c>
      <c r="D134" s="1142"/>
      <c r="E134" s="1142"/>
      <c r="F134" s="1142"/>
      <c r="G134" s="1142"/>
      <c r="H134" s="1142"/>
      <c r="I134" s="1142"/>
      <c r="J134" s="1142"/>
      <c r="K134" s="1142"/>
    </row>
    <row r="135" spans="1:11">
      <c r="A135" s="777"/>
      <c r="B135" s="780"/>
      <c r="C135" s="1149" t="s">
        <v>582</v>
      </c>
      <c r="D135" s="1142"/>
      <c r="E135" s="1142"/>
      <c r="F135" s="1142"/>
      <c r="G135" s="1142"/>
      <c r="H135" s="1142"/>
      <c r="I135" s="1142"/>
      <c r="J135" s="1142"/>
      <c r="K135" s="1142"/>
    </row>
    <row r="136" spans="1:11">
      <c r="A136" s="777"/>
      <c r="B136" s="781"/>
      <c r="C136" s="1149" t="s">
        <v>583</v>
      </c>
      <c r="D136" s="1142"/>
      <c r="E136" s="1142"/>
      <c r="F136" s="1142"/>
      <c r="G136" s="1142"/>
      <c r="H136" s="1142"/>
      <c r="I136" s="1142"/>
      <c r="J136" s="1142"/>
      <c r="K136" s="1142"/>
    </row>
    <row r="137" spans="1:11">
      <c r="A137" s="777"/>
      <c r="B137" s="777"/>
      <c r="C137" s="777"/>
      <c r="D137" s="777"/>
      <c r="E137" s="777"/>
      <c r="F137" s="777"/>
      <c r="G137" s="777"/>
      <c r="H137" s="777"/>
      <c r="I137" s="777"/>
      <c r="J137" s="777"/>
      <c r="K137" s="777"/>
    </row>
    <row r="138" spans="1:11" ht="34.9" customHeight="1">
      <c r="A138" s="770"/>
      <c r="B138" s="1147" t="s">
        <v>584</v>
      </c>
      <c r="C138" s="1137"/>
      <c r="D138" s="1137"/>
      <c r="E138" s="1137"/>
      <c r="F138" s="1137"/>
      <c r="G138" s="1137"/>
      <c r="H138" s="1137"/>
      <c r="I138" s="1137"/>
      <c r="J138" s="1137"/>
      <c r="K138" s="1138"/>
    </row>
    <row r="139" spans="1:11" ht="34.15" customHeight="1">
      <c r="A139" s="764"/>
      <c r="B139" s="1148" t="s">
        <v>585</v>
      </c>
      <c r="C139" s="1137"/>
      <c r="D139" s="1137"/>
      <c r="E139" s="1137"/>
      <c r="F139" s="1137"/>
      <c r="G139" s="1137"/>
      <c r="H139" s="1137"/>
      <c r="I139" s="1137"/>
      <c r="J139" s="1137"/>
      <c r="K139" s="1138"/>
    </row>
    <row r="140" spans="1:11">
      <c r="A140" s="770"/>
      <c r="B140" s="1147" t="s">
        <v>626</v>
      </c>
      <c r="C140" s="1137"/>
      <c r="D140" s="1137"/>
      <c r="E140" s="1137"/>
      <c r="F140" s="1137"/>
      <c r="G140" s="1137"/>
      <c r="H140" s="1137"/>
      <c r="I140" s="1137"/>
      <c r="J140" s="1137"/>
      <c r="K140" s="1138"/>
    </row>
    <row r="141" spans="1:11">
      <c r="A141" s="764"/>
      <c r="B141" s="1148" t="s">
        <v>586</v>
      </c>
      <c r="C141" s="1137"/>
      <c r="D141" s="1137"/>
      <c r="E141" s="1137"/>
      <c r="F141" s="1137"/>
      <c r="G141" s="1137"/>
      <c r="H141" s="1137"/>
      <c r="I141" s="1137"/>
      <c r="J141" s="1137"/>
      <c r="K141" s="1138"/>
    </row>
    <row r="144" spans="1:11">
      <c r="C144" s="230"/>
    </row>
  </sheetData>
  <mergeCells count="34">
    <mergeCell ref="B138:K138"/>
    <mergeCell ref="B139:K139"/>
    <mergeCell ref="B140:K140"/>
    <mergeCell ref="B141:K141"/>
    <mergeCell ref="B130:K130"/>
    <mergeCell ref="B132:K132"/>
    <mergeCell ref="C133:K133"/>
    <mergeCell ref="C134:K134"/>
    <mergeCell ref="C135:K135"/>
    <mergeCell ref="C136:K136"/>
    <mergeCell ref="B129:K129"/>
    <mergeCell ref="B55:K55"/>
    <mergeCell ref="D56:K56"/>
    <mergeCell ref="D58:K58"/>
    <mergeCell ref="B79:K79"/>
    <mergeCell ref="D80:K80"/>
    <mergeCell ref="D82:K82"/>
    <mergeCell ref="B103:K103"/>
    <mergeCell ref="D104:K104"/>
    <mergeCell ref="D106:K106"/>
    <mergeCell ref="B127:K127"/>
    <mergeCell ref="B128:K128"/>
    <mergeCell ref="D34:K34"/>
    <mergeCell ref="B1:K1"/>
    <mergeCell ref="B2:K2"/>
    <mergeCell ref="B3:G3"/>
    <mergeCell ref="H3:K3"/>
    <mergeCell ref="B4:G4"/>
    <mergeCell ref="B6:K6"/>
    <mergeCell ref="B7:K7"/>
    <mergeCell ref="D8:K8"/>
    <mergeCell ref="D10:K10"/>
    <mergeCell ref="B31:K31"/>
    <mergeCell ref="D32:K3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00B0F0"/>
    <pageSetUpPr fitToPage="1"/>
  </sheetPr>
  <dimension ref="A1:V1001"/>
  <sheetViews>
    <sheetView topLeftCell="A16" zoomScale="85" zoomScaleNormal="85" workbookViewId="0">
      <selection activeCell="C60" sqref="C60"/>
    </sheetView>
  </sheetViews>
  <sheetFormatPr baseColWidth="10" defaultColWidth="14.42578125" defaultRowHeight="15" customHeight="1"/>
  <cols>
    <col min="1" max="1" width="3.42578125" customWidth="1"/>
    <col min="2" max="2" width="3" customWidth="1"/>
    <col min="3" max="3" width="8.42578125" customWidth="1"/>
    <col min="4" max="4" width="43.42578125" customWidth="1"/>
    <col min="5" max="5" width="23.42578125" customWidth="1"/>
    <col min="6" max="6" width="21.42578125" customWidth="1"/>
    <col min="7" max="7" width="18" customWidth="1"/>
    <col min="8" max="8" width="18.42578125" customWidth="1"/>
    <col min="9" max="9" width="9.140625" customWidth="1"/>
    <col min="10" max="10" width="2.85546875" customWidth="1"/>
    <col min="11" max="22" width="9.140625" customWidth="1"/>
  </cols>
  <sheetData>
    <row r="1" spans="1:22" ht="13.5" customHeight="1">
      <c r="A1" s="174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</row>
    <row r="2" spans="1:22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</row>
    <row r="3" spans="1:22" ht="48.75" customHeight="1">
      <c r="A3" s="174"/>
      <c r="B3" s="174"/>
      <c r="C3" s="1122" t="str">
        <f>+'LIST EQUIP'!C2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" s="1025"/>
      <c r="E3" s="1025"/>
      <c r="F3" s="1025"/>
      <c r="G3" s="1025"/>
      <c r="H3" s="1025"/>
      <c r="I3" s="1026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</row>
    <row r="4" spans="1:22" ht="11.25" customHeight="1">
      <c r="A4" s="174"/>
      <c r="B4" s="174"/>
      <c r="C4" s="175"/>
      <c r="D4" s="176"/>
      <c r="E4" s="176"/>
      <c r="F4" s="176"/>
      <c r="G4" s="176"/>
      <c r="H4" s="176"/>
      <c r="I4" s="176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</row>
    <row r="5" spans="1:22" ht="26.25" customHeight="1">
      <c r="A5" s="174"/>
      <c r="B5" s="174"/>
      <c r="C5" s="1150" t="s">
        <v>156</v>
      </c>
      <c r="D5" s="1025"/>
      <c r="E5" s="1025"/>
      <c r="F5" s="1025"/>
      <c r="G5" s="1025"/>
      <c r="H5" s="1025"/>
      <c r="I5" s="1026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</row>
    <row r="6" spans="1:22" ht="56.45" customHeight="1">
      <c r="A6" s="174"/>
      <c r="B6" s="174"/>
      <c r="C6" s="177" t="s">
        <v>84</v>
      </c>
      <c r="D6" s="178" t="s">
        <v>157</v>
      </c>
      <c r="E6" s="179" t="s">
        <v>158</v>
      </c>
      <c r="F6" s="180" t="s">
        <v>159</v>
      </c>
      <c r="G6" s="180"/>
      <c r="H6" s="180" t="s">
        <v>160</v>
      </c>
      <c r="I6" s="181" t="s">
        <v>98</v>
      </c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</row>
    <row r="7" spans="1:22" ht="65.45" customHeight="1">
      <c r="A7" s="174"/>
      <c r="B7" s="174"/>
      <c r="C7" s="129">
        <v>1</v>
      </c>
      <c r="D7" s="182" t="s">
        <v>125</v>
      </c>
      <c r="E7" s="825" t="s">
        <v>592</v>
      </c>
      <c r="F7" s="827">
        <v>214.2</v>
      </c>
      <c r="G7" s="319" t="s">
        <v>497</v>
      </c>
      <c r="H7" s="753">
        <v>0.83</v>
      </c>
      <c r="I7" s="371" t="s">
        <v>161</v>
      </c>
      <c r="J7" s="183"/>
      <c r="K7" s="174"/>
      <c r="L7" s="174"/>
      <c r="M7" s="174"/>
      <c r="N7" s="174"/>
      <c r="O7" s="174"/>
      <c r="P7" s="174"/>
      <c r="Q7" s="174"/>
      <c r="R7" s="174"/>
      <c r="S7" s="174"/>
      <c r="T7" s="174"/>
      <c r="U7" s="174"/>
      <c r="V7" s="174"/>
    </row>
    <row r="8" spans="1:22" ht="78" customHeight="1">
      <c r="A8" s="174"/>
      <c r="B8" s="174"/>
      <c r="C8" s="129">
        <v>1</v>
      </c>
      <c r="D8" s="821" t="s">
        <v>590</v>
      </c>
      <c r="E8" s="826" t="s">
        <v>620</v>
      </c>
      <c r="F8" s="827">
        <v>80.8</v>
      </c>
      <c r="G8" s="319"/>
      <c r="H8" s="753">
        <v>2.4</v>
      </c>
      <c r="I8" s="371" t="s">
        <v>161</v>
      </c>
      <c r="J8" s="183"/>
      <c r="K8" s="174"/>
      <c r="L8" s="174"/>
      <c r="M8" s="174"/>
      <c r="N8" s="174"/>
      <c r="O8" s="174"/>
      <c r="P8" s="174"/>
      <c r="Q8" s="174"/>
      <c r="R8" s="174"/>
      <c r="S8" s="174"/>
      <c r="T8" s="174"/>
      <c r="U8" s="174"/>
      <c r="V8" s="174"/>
    </row>
    <row r="9" spans="1:22" ht="276.75" customHeight="1">
      <c r="A9" s="174"/>
      <c r="B9" s="174"/>
      <c r="C9" s="820"/>
      <c r="D9" s="1153"/>
      <c r="E9" s="1153"/>
      <c r="F9" s="1154"/>
      <c r="G9" s="1154"/>
      <c r="H9" s="1154"/>
      <c r="I9" s="1155"/>
      <c r="J9" s="183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</row>
    <row r="10" spans="1:22" ht="13.5" customHeight="1">
      <c r="A10" s="174"/>
      <c r="B10" s="174"/>
      <c r="C10" s="84"/>
      <c r="D10" s="1151" t="s">
        <v>591</v>
      </c>
      <c r="E10" s="1151"/>
      <c r="F10" s="1152" t="s">
        <v>593</v>
      </c>
      <c r="G10" s="1151"/>
      <c r="H10" s="1151"/>
      <c r="I10" s="1151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</row>
    <row r="11" spans="1:22" ht="276.75" customHeight="1">
      <c r="A11" s="174"/>
      <c r="B11" s="174"/>
      <c r="C11" s="820"/>
      <c r="D11" s="1153"/>
      <c r="E11" s="1153"/>
      <c r="F11" s="1154"/>
      <c r="G11" s="1154"/>
      <c r="H11" s="1154"/>
      <c r="I11" s="1155"/>
      <c r="J11" s="174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</row>
    <row r="12" spans="1:22" ht="13.5" customHeight="1">
      <c r="A12" s="174"/>
      <c r="B12" s="174"/>
      <c r="C12" s="84"/>
      <c r="D12" s="1151" t="s">
        <v>621</v>
      </c>
      <c r="E12" s="1151"/>
      <c r="F12" s="1152" t="s">
        <v>624</v>
      </c>
      <c r="G12" s="1151"/>
      <c r="H12" s="1151"/>
      <c r="I12" s="1151"/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</row>
    <row r="13" spans="1:22" ht="276.75" customHeight="1">
      <c r="A13" s="174"/>
      <c r="B13" s="174"/>
      <c r="C13" s="820"/>
      <c r="D13" s="1153"/>
      <c r="E13" s="1153"/>
      <c r="F13" s="1154"/>
      <c r="G13" s="1154"/>
      <c r="H13" s="1154"/>
      <c r="I13" s="1155"/>
      <c r="J13" s="174"/>
      <c r="K13" s="174"/>
      <c r="L13" s="174"/>
      <c r="M13" s="174"/>
      <c r="N13" s="174"/>
      <c r="O13" s="174"/>
      <c r="P13" s="174"/>
      <c r="Q13" s="174"/>
      <c r="R13" s="174"/>
      <c r="S13" s="174"/>
      <c r="T13" s="174"/>
      <c r="U13" s="174"/>
      <c r="V13" s="174"/>
    </row>
    <row r="14" spans="1:22" ht="13.5" customHeight="1">
      <c r="A14" s="174"/>
      <c r="B14" s="174"/>
      <c r="C14" s="84"/>
      <c r="D14" s="1151" t="s">
        <v>622</v>
      </c>
      <c r="E14" s="1151"/>
      <c r="F14" s="1152" t="s">
        <v>625</v>
      </c>
      <c r="G14" s="1151"/>
      <c r="H14" s="1151"/>
      <c r="I14" s="1151"/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4"/>
      <c r="V14" s="174"/>
    </row>
    <row r="15" spans="1:22" ht="276.75" customHeight="1">
      <c r="A15" s="174"/>
      <c r="B15" s="174"/>
      <c r="C15" s="820"/>
      <c r="D15" s="1153"/>
      <c r="E15" s="1153"/>
      <c r="F15" s="1154"/>
      <c r="G15" s="1154"/>
      <c r="H15" s="1154"/>
      <c r="I15" s="1155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</row>
    <row r="16" spans="1:22" ht="13.5" customHeight="1">
      <c r="A16" s="174"/>
      <c r="B16" s="174"/>
      <c r="C16" s="84"/>
      <c r="D16" s="1151" t="s">
        <v>623</v>
      </c>
      <c r="E16" s="1151"/>
      <c r="F16" s="1152"/>
      <c r="G16" s="1151"/>
      <c r="H16" s="1151"/>
      <c r="I16" s="1151"/>
      <c r="J16" s="174"/>
      <c r="K16" s="174"/>
      <c r="L16" s="174"/>
      <c r="M16" s="174"/>
      <c r="N16" s="174"/>
      <c r="O16" s="174"/>
      <c r="P16" s="174"/>
      <c r="Q16" s="174"/>
      <c r="R16" s="174"/>
      <c r="S16" s="174"/>
      <c r="T16" s="174"/>
      <c r="U16" s="174"/>
      <c r="V16" s="174"/>
    </row>
    <row r="17" spans="1:22" ht="13.5" customHeight="1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</row>
    <row r="18" spans="1:22" ht="13.5" customHeight="1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L18" s="174"/>
      <c r="M18" s="174"/>
      <c r="N18" s="174"/>
      <c r="O18" s="174"/>
      <c r="P18" s="174"/>
      <c r="Q18" s="174"/>
      <c r="R18" s="174"/>
      <c r="S18" s="174"/>
      <c r="T18" s="174"/>
      <c r="U18" s="174"/>
      <c r="V18" s="174"/>
    </row>
    <row r="19" spans="1:22" ht="13.5" customHeight="1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</row>
    <row r="20" spans="1:22" ht="13.5" customHeight="1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74"/>
      <c r="V20" s="174"/>
    </row>
    <row r="21" spans="1:22" ht="13.5" customHeight="1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</row>
    <row r="22" spans="1:22" ht="13.5" customHeight="1">
      <c r="A22" s="174"/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4"/>
      <c r="T22" s="174"/>
      <c r="U22" s="174"/>
      <c r="V22" s="174"/>
    </row>
    <row r="23" spans="1:22" ht="13.5" customHeight="1">
      <c r="A23" s="174"/>
      <c r="B23" s="174"/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</row>
    <row r="24" spans="1:22" ht="13.5" customHeight="1">
      <c r="A24" s="174"/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</row>
    <row r="25" spans="1:22" ht="13.5" customHeight="1">
      <c r="A25" s="174"/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</row>
    <row r="26" spans="1:22" ht="13.5" customHeight="1">
      <c r="A26" s="174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</row>
    <row r="27" spans="1:22" ht="13.5" customHeight="1">
      <c r="A27" s="174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</row>
    <row r="28" spans="1:22" ht="13.5" customHeight="1">
      <c r="A28" s="174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</row>
    <row r="29" spans="1:22" ht="13.5" customHeight="1">
      <c r="A29" s="174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</row>
    <row r="30" spans="1:22" ht="13.5" customHeight="1">
      <c r="A30" s="174"/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4"/>
      <c r="T30" s="174"/>
      <c r="U30" s="174"/>
      <c r="V30" s="174"/>
    </row>
    <row r="31" spans="1:22" ht="13.5" customHeight="1">
      <c r="A31" s="174"/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</row>
    <row r="32" spans="1:22" ht="13.5" customHeight="1">
      <c r="A32" s="174"/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</row>
    <row r="33" spans="1:22" ht="13.5" customHeight="1">
      <c r="A33" s="174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</row>
    <row r="34" spans="1:22" ht="13.5" customHeight="1">
      <c r="A34" s="174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</row>
    <row r="35" spans="1:22" ht="13.5" customHeight="1">
      <c r="A35" s="174"/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</row>
    <row r="36" spans="1:22" ht="13.5" customHeight="1">
      <c r="A36" s="174"/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</row>
    <row r="37" spans="1:22" ht="13.5" customHeight="1">
      <c r="A37" s="174"/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4"/>
      <c r="U37" s="174"/>
      <c r="V37" s="174"/>
    </row>
    <row r="38" spans="1:22" ht="13.5" customHeight="1">
      <c r="A38" s="174"/>
      <c r="B38" s="174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</row>
    <row r="39" spans="1:22" ht="13.5" customHeight="1">
      <c r="A39" s="174"/>
      <c r="B39" s="17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</row>
    <row r="40" spans="1:22" ht="13.5" customHeight="1">
      <c r="A40" s="174"/>
      <c r="B40" s="174"/>
      <c r="C40" s="174"/>
      <c r="D40" s="174"/>
      <c r="E40" s="174"/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</row>
    <row r="41" spans="1:22" ht="13.5" customHeight="1">
      <c r="A41" s="174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</row>
    <row r="42" spans="1:22" ht="13.5" customHeight="1">
      <c r="A42" s="174"/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</row>
    <row r="43" spans="1:22" ht="13.5" customHeight="1">
      <c r="A43" s="174"/>
      <c r="B43" s="174"/>
      <c r="C43" s="174"/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</row>
    <row r="44" spans="1:22" ht="13.5" customHeight="1">
      <c r="A44" s="174"/>
      <c r="B44" s="174"/>
      <c r="C44" s="174"/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</row>
    <row r="45" spans="1:22" ht="13.5" customHeight="1">
      <c r="A45" s="174"/>
      <c r="B45" s="174"/>
      <c r="C45" s="174"/>
      <c r="D45" s="174"/>
      <c r="E45" s="174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</row>
    <row r="46" spans="1:22" ht="13.5" customHeight="1">
      <c r="A46" s="174"/>
      <c r="B46" s="174"/>
      <c r="C46" s="174"/>
      <c r="D46" s="174"/>
      <c r="E46" s="174"/>
      <c r="F46" s="174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</row>
    <row r="47" spans="1:22" ht="13.5" customHeight="1">
      <c r="A47" s="174"/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</row>
    <row r="48" spans="1:22" ht="13.5" customHeight="1">
      <c r="A48" s="174"/>
      <c r="B48" s="174"/>
      <c r="C48" s="824" t="s">
        <v>594</v>
      </c>
      <c r="D48" s="174"/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</row>
    <row r="49" spans="1:22" ht="13.5" customHeight="1">
      <c r="A49" s="174"/>
      <c r="B49" s="174"/>
      <c r="C49" s="824" t="s">
        <v>595</v>
      </c>
      <c r="D49" s="824" t="s">
        <v>596</v>
      </c>
      <c r="E49" s="824" t="s">
        <v>597</v>
      </c>
      <c r="F49" s="824" t="s">
        <v>598</v>
      </c>
      <c r="G49" s="824" t="s">
        <v>599</v>
      </c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</row>
    <row r="50" spans="1:22" ht="13.5" customHeight="1">
      <c r="A50" s="174"/>
      <c r="B50" s="174"/>
      <c r="C50" s="824" t="s">
        <v>513</v>
      </c>
      <c r="D50" s="824" t="s">
        <v>600</v>
      </c>
      <c r="E50" s="824" t="s">
        <v>601</v>
      </c>
      <c r="F50" s="824" t="s">
        <v>602</v>
      </c>
      <c r="G50" s="824" t="s">
        <v>603</v>
      </c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</row>
    <row r="51" spans="1:22" ht="13.5" customHeight="1">
      <c r="A51" s="174"/>
      <c r="B51" s="174"/>
      <c r="C51" s="824" t="s">
        <v>517</v>
      </c>
      <c r="D51" s="824" t="s">
        <v>600</v>
      </c>
      <c r="E51" s="824" t="s">
        <v>604</v>
      </c>
      <c r="F51" s="824" t="s">
        <v>602</v>
      </c>
      <c r="G51" s="824" t="s">
        <v>605</v>
      </c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</row>
    <row r="52" spans="1:22" ht="13.5" customHeight="1">
      <c r="A52" s="174"/>
      <c r="B52" s="174"/>
      <c r="C52" s="824" t="s">
        <v>606</v>
      </c>
      <c r="D52" s="824" t="s">
        <v>600</v>
      </c>
      <c r="E52" s="824" t="s">
        <v>607</v>
      </c>
      <c r="F52" s="824" t="s">
        <v>608</v>
      </c>
      <c r="G52" s="824" t="s">
        <v>609</v>
      </c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</row>
    <row r="53" spans="1:22" ht="13.5" customHeight="1">
      <c r="A53" s="174"/>
      <c r="B53" s="174"/>
      <c r="C53" s="824" t="s">
        <v>610</v>
      </c>
      <c r="D53" s="824" t="s">
        <v>600</v>
      </c>
      <c r="E53" s="824" t="s">
        <v>611</v>
      </c>
      <c r="F53" s="824" t="s">
        <v>608</v>
      </c>
      <c r="G53" s="824" t="s">
        <v>612</v>
      </c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</row>
    <row r="54" spans="1:22" ht="13.5" customHeight="1">
      <c r="A54" s="174"/>
      <c r="B54" s="174"/>
      <c r="C54" s="824" t="s">
        <v>613</v>
      </c>
      <c r="D54" s="824" t="s">
        <v>600</v>
      </c>
      <c r="E54" s="824" t="s">
        <v>614</v>
      </c>
      <c r="F54" s="824" t="s">
        <v>608</v>
      </c>
      <c r="G54" s="824" t="s">
        <v>615</v>
      </c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</row>
    <row r="55" spans="1:22" ht="13.5" customHeight="1">
      <c r="A55" s="174"/>
      <c r="B55" s="174"/>
      <c r="C55" s="174"/>
      <c r="D55" s="174"/>
      <c r="E55" s="174"/>
      <c r="F55" s="174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</row>
    <row r="56" spans="1:22" ht="13.5" customHeight="1">
      <c r="A56" s="174"/>
      <c r="B56" s="174"/>
      <c r="C56" s="824" t="s">
        <v>616</v>
      </c>
      <c r="D56" s="174"/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</row>
    <row r="57" spans="1:22" ht="13.5" customHeight="1">
      <c r="A57" s="174"/>
      <c r="B57" s="174"/>
      <c r="C57" s="824" t="s">
        <v>617</v>
      </c>
      <c r="D57" s="174"/>
      <c r="E57" s="174"/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</row>
    <row r="58" spans="1:22" ht="13.5" customHeight="1">
      <c r="A58" s="174"/>
      <c r="B58" s="174"/>
      <c r="C58" s="824" t="s">
        <v>618</v>
      </c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</row>
    <row r="59" spans="1:22" ht="13.5" customHeight="1">
      <c r="A59" s="174"/>
      <c r="B59" s="174"/>
      <c r="C59" s="824" t="s">
        <v>15</v>
      </c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</row>
    <row r="60" spans="1:22" ht="13.5" customHeight="1">
      <c r="A60" s="174"/>
      <c r="B60" s="174"/>
      <c r="C60" s="824" t="s">
        <v>619</v>
      </c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</row>
    <row r="61" spans="1:22" ht="13.5" customHeight="1">
      <c r="A61" s="174"/>
      <c r="B61" s="174"/>
      <c r="C61" s="174"/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</row>
    <row r="62" spans="1:22" ht="13.5" customHeight="1">
      <c r="A62" s="174"/>
      <c r="B62" s="174"/>
      <c r="C62" s="174"/>
      <c r="D62" s="174"/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</row>
    <row r="63" spans="1:22" ht="13.5" customHeight="1">
      <c r="A63" s="174"/>
      <c r="B63" s="174"/>
      <c r="C63" s="174"/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</row>
    <row r="64" spans="1:22" ht="13.5" customHeight="1">
      <c r="A64" s="174"/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</row>
    <row r="65" spans="1:22" ht="13.5" customHeight="1">
      <c r="A65" s="174"/>
      <c r="B65" s="174"/>
      <c r="C65" s="174"/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74"/>
      <c r="V65" s="174"/>
    </row>
    <row r="66" spans="1:22" ht="13.5" customHeight="1">
      <c r="A66" s="174"/>
      <c r="B66" s="174"/>
      <c r="C66" s="174"/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74"/>
      <c r="V66" s="174"/>
    </row>
    <row r="67" spans="1:22" ht="13.5" customHeight="1">
      <c r="A67" s="174"/>
      <c r="B67" s="174"/>
      <c r="C67" s="174"/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</row>
    <row r="68" spans="1:22" ht="13.5" customHeight="1">
      <c r="A68" s="174"/>
      <c r="B68" s="174"/>
      <c r="C68" s="174"/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4"/>
      <c r="S68" s="174"/>
      <c r="T68" s="174"/>
      <c r="U68" s="174"/>
      <c r="V68" s="174"/>
    </row>
    <row r="69" spans="1:22" ht="13.5" customHeight="1">
      <c r="A69" s="174"/>
      <c r="B69" s="174"/>
      <c r="C69" s="174"/>
      <c r="D69" s="174"/>
      <c r="E69" s="174"/>
      <c r="F69" s="174"/>
      <c r="G69" s="174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4"/>
      <c r="S69" s="174"/>
      <c r="T69" s="174"/>
      <c r="U69" s="174"/>
      <c r="V69" s="174"/>
    </row>
    <row r="70" spans="1:22" ht="13.5" customHeight="1">
      <c r="A70" s="174"/>
      <c r="B70" s="174"/>
      <c r="C70" s="174"/>
      <c r="D70" s="174"/>
      <c r="E70" s="174"/>
      <c r="F70" s="174"/>
      <c r="G70" s="174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4"/>
      <c r="S70" s="174"/>
      <c r="T70" s="174"/>
      <c r="U70" s="174"/>
      <c r="V70" s="174"/>
    </row>
    <row r="71" spans="1:22" ht="13.5" customHeight="1">
      <c r="A71" s="174"/>
      <c r="B71" s="174"/>
      <c r="C71" s="174"/>
      <c r="D71" s="174"/>
      <c r="E71" s="174"/>
      <c r="F71" s="174"/>
      <c r="G71" s="174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4"/>
      <c r="S71" s="174"/>
      <c r="T71" s="174"/>
      <c r="U71" s="174"/>
      <c r="V71" s="174"/>
    </row>
    <row r="72" spans="1:22" ht="13.5" customHeight="1">
      <c r="A72" s="174"/>
      <c r="B72" s="174"/>
      <c r="C72" s="174"/>
      <c r="D72" s="174"/>
      <c r="E72" s="174"/>
      <c r="F72" s="174"/>
      <c r="G72" s="174"/>
      <c r="H72" s="174"/>
      <c r="I72" s="174"/>
      <c r="J72" s="174"/>
      <c r="K72" s="174"/>
      <c r="L72" s="174"/>
      <c r="M72" s="174"/>
      <c r="N72" s="174"/>
      <c r="O72" s="174"/>
      <c r="P72" s="174"/>
      <c r="Q72" s="174"/>
      <c r="R72" s="174"/>
      <c r="S72" s="174"/>
      <c r="T72" s="174"/>
      <c r="U72" s="174"/>
      <c r="V72" s="174"/>
    </row>
    <row r="73" spans="1:22" ht="13.5" customHeight="1">
      <c r="A73" s="174"/>
      <c r="B73" s="174"/>
      <c r="C73" s="174"/>
      <c r="D73" s="174"/>
      <c r="E73" s="174"/>
      <c r="F73" s="174"/>
      <c r="G73" s="174"/>
      <c r="H73" s="174"/>
      <c r="I73" s="174"/>
      <c r="J73" s="174"/>
      <c r="K73" s="174"/>
      <c r="L73" s="174"/>
      <c r="M73" s="174"/>
      <c r="N73" s="174"/>
      <c r="O73" s="174"/>
      <c r="P73" s="174"/>
      <c r="Q73" s="174"/>
      <c r="R73" s="174"/>
      <c r="S73" s="174"/>
      <c r="T73" s="174"/>
      <c r="U73" s="174"/>
      <c r="V73" s="174"/>
    </row>
    <row r="74" spans="1:22" ht="13.5" customHeight="1">
      <c r="A74" s="174"/>
      <c r="B74" s="174"/>
      <c r="C74" s="174"/>
      <c r="D74" s="174"/>
      <c r="E74" s="174"/>
      <c r="F74" s="174"/>
      <c r="G74" s="174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174"/>
      <c r="S74" s="174"/>
      <c r="T74" s="174"/>
      <c r="U74" s="174"/>
      <c r="V74" s="174"/>
    </row>
    <row r="75" spans="1:22" ht="13.5" customHeight="1">
      <c r="A75" s="174"/>
      <c r="B75" s="174"/>
      <c r="C75" s="174"/>
      <c r="D75" s="174"/>
      <c r="E75" s="174"/>
      <c r="F75" s="174"/>
      <c r="G75" s="174"/>
      <c r="H75" s="174"/>
      <c r="I75" s="174"/>
      <c r="J75" s="174"/>
      <c r="K75" s="174"/>
      <c r="L75" s="174"/>
      <c r="M75" s="174"/>
      <c r="N75" s="174"/>
      <c r="O75" s="174"/>
      <c r="P75" s="174"/>
      <c r="Q75" s="174"/>
      <c r="R75" s="174"/>
      <c r="S75" s="174"/>
      <c r="T75" s="174"/>
      <c r="U75" s="174"/>
      <c r="V75" s="174"/>
    </row>
    <row r="76" spans="1:22" ht="13.5" customHeight="1">
      <c r="A76" s="174"/>
      <c r="B76" s="174"/>
      <c r="C76" s="174"/>
      <c r="D76" s="174"/>
      <c r="E76" s="174"/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  <c r="Q76" s="174"/>
      <c r="R76" s="174"/>
      <c r="S76" s="174"/>
      <c r="T76" s="174"/>
      <c r="U76" s="174"/>
      <c r="V76" s="174"/>
    </row>
    <row r="77" spans="1:22" ht="13.5" customHeight="1">
      <c r="A77" s="174"/>
      <c r="B77" s="174"/>
      <c r="C77" s="174"/>
      <c r="D77" s="174"/>
      <c r="E77" s="174"/>
      <c r="F77" s="174"/>
      <c r="G77" s="174"/>
      <c r="H77" s="174"/>
      <c r="I77" s="174"/>
      <c r="J77" s="174"/>
      <c r="K77" s="174"/>
      <c r="L77" s="174"/>
      <c r="M77" s="174"/>
      <c r="N77" s="174"/>
      <c r="O77" s="174"/>
      <c r="P77" s="174"/>
      <c r="Q77" s="174"/>
      <c r="R77" s="174"/>
      <c r="S77" s="174"/>
      <c r="T77" s="174"/>
      <c r="U77" s="174"/>
      <c r="V77" s="174"/>
    </row>
    <row r="78" spans="1:22" ht="13.5" customHeight="1">
      <c r="A78" s="174"/>
      <c r="B78" s="174"/>
      <c r="C78" s="174"/>
      <c r="D78" s="174"/>
      <c r="E78" s="174"/>
      <c r="F78" s="174"/>
      <c r="G78" s="174"/>
      <c r="H78" s="174"/>
      <c r="I78" s="174"/>
      <c r="J78" s="174"/>
      <c r="K78" s="174"/>
      <c r="L78" s="174"/>
      <c r="M78" s="174"/>
      <c r="N78" s="174"/>
      <c r="O78" s="174"/>
      <c r="P78" s="174"/>
      <c r="Q78" s="174"/>
      <c r="R78" s="174"/>
      <c r="S78" s="174"/>
      <c r="T78" s="174"/>
      <c r="U78" s="174"/>
      <c r="V78" s="174"/>
    </row>
    <row r="79" spans="1:22" ht="13.5" customHeight="1">
      <c r="A79" s="174"/>
      <c r="B79" s="174"/>
      <c r="C79" s="174"/>
      <c r="D79" s="174"/>
      <c r="E79" s="174"/>
      <c r="F79" s="174"/>
      <c r="G79" s="174"/>
      <c r="H79" s="174"/>
      <c r="I79" s="174"/>
      <c r="J79" s="174"/>
      <c r="K79" s="174"/>
      <c r="L79" s="174"/>
      <c r="M79" s="174"/>
      <c r="N79" s="174"/>
      <c r="O79" s="174"/>
      <c r="P79" s="174"/>
      <c r="Q79" s="174"/>
      <c r="R79" s="174"/>
      <c r="S79" s="174"/>
      <c r="T79" s="174"/>
      <c r="U79" s="174"/>
      <c r="V79" s="174"/>
    </row>
    <row r="80" spans="1:22" ht="13.5" customHeight="1">
      <c r="A80" s="174"/>
      <c r="B80" s="174"/>
      <c r="C80" s="174"/>
      <c r="D80" s="174"/>
      <c r="E80" s="174"/>
      <c r="F80" s="174"/>
      <c r="G80" s="174"/>
      <c r="H80" s="174"/>
      <c r="I80" s="174"/>
      <c r="J80" s="174"/>
      <c r="K80" s="174"/>
      <c r="L80" s="174"/>
      <c r="M80" s="174"/>
      <c r="N80" s="174"/>
      <c r="O80" s="174"/>
      <c r="P80" s="174"/>
      <c r="Q80" s="174"/>
      <c r="R80" s="174"/>
      <c r="S80" s="174"/>
      <c r="T80" s="174"/>
      <c r="U80" s="174"/>
      <c r="V80" s="174"/>
    </row>
    <row r="81" spans="1:22" ht="13.5" customHeight="1">
      <c r="A81" s="174"/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  <c r="O81" s="174"/>
      <c r="P81" s="174"/>
      <c r="Q81" s="174"/>
      <c r="R81" s="174"/>
      <c r="S81" s="174"/>
      <c r="T81" s="174"/>
      <c r="U81" s="174"/>
      <c r="V81" s="174"/>
    </row>
    <row r="82" spans="1:22" ht="13.5" customHeight="1">
      <c r="A82" s="174"/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  <c r="P82" s="174"/>
      <c r="Q82" s="174"/>
      <c r="R82" s="174"/>
      <c r="S82" s="174"/>
      <c r="T82" s="174"/>
      <c r="U82" s="174"/>
      <c r="V82" s="174"/>
    </row>
    <row r="83" spans="1:22" ht="13.5" customHeight="1">
      <c r="A83" s="174"/>
      <c r="B83" s="174"/>
      <c r="C83" s="174"/>
      <c r="D83" s="174"/>
      <c r="E83" s="174"/>
      <c r="F83" s="174"/>
      <c r="G83" s="174"/>
      <c r="H83" s="174"/>
      <c r="I83" s="174"/>
      <c r="J83" s="174"/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4"/>
    </row>
    <row r="84" spans="1:22" ht="13.5" customHeight="1">
      <c r="A84" s="174"/>
      <c r="B84" s="174"/>
      <c r="C84" s="174"/>
      <c r="D84" s="174"/>
      <c r="E84" s="174"/>
      <c r="F84" s="174"/>
      <c r="G84" s="174"/>
      <c r="H84" s="174"/>
      <c r="I84" s="174"/>
      <c r="J84" s="174"/>
      <c r="K84" s="174"/>
      <c r="L84" s="174"/>
      <c r="M84" s="174"/>
      <c r="N84" s="174"/>
      <c r="O84" s="174"/>
      <c r="P84" s="174"/>
      <c r="Q84" s="174"/>
      <c r="R84" s="174"/>
      <c r="S84" s="174"/>
      <c r="T84" s="174"/>
      <c r="U84" s="174"/>
      <c r="V84" s="174"/>
    </row>
    <row r="85" spans="1:22" ht="13.5" customHeight="1">
      <c r="A85" s="174"/>
      <c r="B85" s="174"/>
      <c r="C85" s="174"/>
      <c r="D85" s="174"/>
      <c r="E85" s="174"/>
      <c r="F85" s="174"/>
      <c r="G85" s="174"/>
      <c r="H85" s="174"/>
      <c r="I85" s="174"/>
      <c r="J85" s="174"/>
      <c r="K85" s="174"/>
      <c r="L85" s="174"/>
      <c r="M85" s="174"/>
      <c r="N85" s="174"/>
      <c r="O85" s="174"/>
      <c r="P85" s="174"/>
      <c r="Q85" s="174"/>
      <c r="R85" s="174"/>
      <c r="S85" s="174"/>
      <c r="T85" s="174"/>
      <c r="U85" s="174"/>
      <c r="V85" s="174"/>
    </row>
    <row r="86" spans="1:22" ht="13.5" customHeight="1">
      <c r="A86" s="174"/>
      <c r="B86" s="174"/>
      <c r="C86" s="174"/>
      <c r="D86" s="174"/>
      <c r="E86" s="174"/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4"/>
    </row>
    <row r="87" spans="1:22" ht="13.5" customHeight="1">
      <c r="A87" s="174"/>
      <c r="B87" s="174"/>
      <c r="C87" s="174"/>
      <c r="D87" s="174"/>
      <c r="E87" s="174"/>
      <c r="F87" s="174"/>
      <c r="G87" s="174"/>
      <c r="H87" s="174"/>
      <c r="I87" s="174"/>
      <c r="J87" s="174"/>
      <c r="K87" s="174"/>
      <c r="L87" s="174"/>
      <c r="M87" s="174"/>
      <c r="N87" s="174"/>
      <c r="O87" s="174"/>
      <c r="P87" s="174"/>
      <c r="Q87" s="174"/>
      <c r="R87" s="174"/>
      <c r="S87" s="174"/>
      <c r="T87" s="174"/>
      <c r="U87" s="174"/>
      <c r="V87" s="174"/>
    </row>
    <row r="88" spans="1:22" ht="13.5" customHeight="1">
      <c r="A88" s="174"/>
      <c r="B88" s="174"/>
      <c r="C88" s="174"/>
      <c r="D88" s="174"/>
      <c r="E88" s="174"/>
      <c r="F88" s="174"/>
      <c r="G88" s="174"/>
      <c r="H88" s="174"/>
      <c r="I88" s="174"/>
      <c r="J88" s="174"/>
      <c r="K88" s="174"/>
      <c r="L88" s="174"/>
      <c r="M88" s="174"/>
      <c r="N88" s="174"/>
      <c r="O88" s="174"/>
      <c r="P88" s="174"/>
      <c r="Q88" s="174"/>
      <c r="R88" s="174"/>
      <c r="S88" s="174"/>
      <c r="T88" s="174"/>
      <c r="U88" s="174"/>
      <c r="V88" s="174"/>
    </row>
    <row r="89" spans="1:22" ht="13.5" customHeight="1">
      <c r="A89" s="174"/>
      <c r="B89" s="174"/>
      <c r="C89" s="174"/>
      <c r="D89" s="174"/>
      <c r="E89" s="174"/>
      <c r="F89" s="174"/>
      <c r="G89" s="174"/>
      <c r="H89" s="174"/>
      <c r="I89" s="174"/>
      <c r="J89" s="174"/>
      <c r="K89" s="174"/>
      <c r="L89" s="174"/>
      <c r="M89" s="174"/>
      <c r="N89" s="174"/>
      <c r="O89" s="174"/>
      <c r="P89" s="174"/>
      <c r="Q89" s="174"/>
      <c r="R89" s="174"/>
      <c r="S89" s="174"/>
      <c r="T89" s="174"/>
      <c r="U89" s="174"/>
      <c r="V89" s="174"/>
    </row>
    <row r="90" spans="1:22" ht="13.5" customHeight="1">
      <c r="A90" s="174"/>
      <c r="B90" s="174"/>
      <c r="C90" s="174"/>
      <c r="D90" s="174"/>
      <c r="E90" s="174"/>
      <c r="F90" s="174"/>
      <c r="G90" s="174"/>
      <c r="H90" s="174"/>
      <c r="I90" s="174"/>
      <c r="J90" s="174"/>
      <c r="K90" s="174"/>
      <c r="L90" s="174"/>
      <c r="M90" s="174"/>
      <c r="N90" s="174"/>
      <c r="O90" s="174"/>
      <c r="P90" s="174"/>
      <c r="Q90" s="174"/>
      <c r="R90" s="174"/>
      <c r="S90" s="174"/>
      <c r="T90" s="174"/>
      <c r="U90" s="174"/>
      <c r="V90" s="174"/>
    </row>
    <row r="91" spans="1:22" ht="13.5" customHeight="1">
      <c r="A91" s="174"/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  <c r="O91" s="174"/>
      <c r="P91" s="174"/>
      <c r="Q91" s="174"/>
      <c r="R91" s="174"/>
      <c r="S91" s="174"/>
      <c r="T91" s="174"/>
      <c r="U91" s="174"/>
      <c r="V91" s="174"/>
    </row>
    <row r="92" spans="1:22" ht="13.5" customHeight="1">
      <c r="A92" s="174"/>
      <c r="B92" s="174"/>
      <c r="C92" s="174"/>
      <c r="D92" s="174"/>
      <c r="E92" s="174"/>
      <c r="F92" s="174"/>
      <c r="G92" s="174"/>
      <c r="H92" s="174"/>
      <c r="I92" s="174"/>
      <c r="J92" s="174"/>
      <c r="K92" s="174"/>
      <c r="L92" s="174"/>
      <c r="M92" s="174"/>
      <c r="N92" s="174"/>
      <c r="O92" s="174"/>
      <c r="P92" s="174"/>
      <c r="Q92" s="174"/>
      <c r="R92" s="174"/>
      <c r="S92" s="174"/>
      <c r="T92" s="174"/>
      <c r="U92" s="174"/>
      <c r="V92" s="174"/>
    </row>
    <row r="93" spans="1:22" ht="13.5" customHeight="1">
      <c r="A93" s="174"/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  <c r="O93" s="174"/>
      <c r="P93" s="174"/>
      <c r="Q93" s="174"/>
      <c r="R93" s="174"/>
      <c r="S93" s="174"/>
      <c r="T93" s="174"/>
      <c r="U93" s="174"/>
      <c r="V93" s="174"/>
    </row>
    <row r="94" spans="1:22" ht="13.5" customHeight="1">
      <c r="A94" s="174"/>
      <c r="B94" s="174"/>
      <c r="C94" s="174"/>
      <c r="D94" s="174"/>
      <c r="E94" s="174"/>
      <c r="F94" s="174"/>
      <c r="G94" s="174"/>
      <c r="H94" s="174"/>
      <c r="I94" s="174"/>
      <c r="J94" s="174"/>
      <c r="K94" s="174"/>
      <c r="L94" s="174"/>
      <c r="M94" s="174"/>
      <c r="N94" s="174"/>
      <c r="O94" s="174"/>
      <c r="P94" s="174"/>
      <c r="Q94" s="174"/>
      <c r="R94" s="174"/>
      <c r="S94" s="174"/>
      <c r="T94" s="174"/>
      <c r="U94" s="174"/>
      <c r="V94" s="174"/>
    </row>
    <row r="95" spans="1:22" ht="13.5" customHeight="1">
      <c r="A95" s="174"/>
      <c r="B95" s="174"/>
      <c r="C95" s="174"/>
      <c r="D95" s="174"/>
      <c r="E95" s="174"/>
      <c r="F95" s="174"/>
      <c r="G95" s="174"/>
      <c r="H95" s="174"/>
      <c r="I95" s="174"/>
      <c r="J95" s="174"/>
      <c r="K95" s="174"/>
      <c r="L95" s="174"/>
      <c r="M95" s="174"/>
      <c r="N95" s="174"/>
      <c r="O95" s="174"/>
      <c r="P95" s="174"/>
      <c r="Q95" s="174"/>
      <c r="R95" s="174"/>
      <c r="S95" s="174"/>
      <c r="T95" s="174"/>
      <c r="U95" s="174"/>
      <c r="V95" s="174"/>
    </row>
    <row r="96" spans="1:22" ht="13.5" customHeight="1">
      <c r="A96" s="174"/>
      <c r="B96" s="174"/>
      <c r="C96" s="174"/>
      <c r="D96" s="174"/>
      <c r="E96" s="174"/>
      <c r="F96" s="174"/>
      <c r="G96" s="174"/>
      <c r="H96" s="174"/>
      <c r="I96" s="174"/>
      <c r="J96" s="174"/>
      <c r="K96" s="174"/>
      <c r="L96" s="174"/>
      <c r="M96" s="174"/>
      <c r="N96" s="174"/>
      <c r="O96" s="174"/>
      <c r="P96" s="174"/>
      <c r="Q96" s="174"/>
      <c r="R96" s="174"/>
      <c r="S96" s="174"/>
      <c r="T96" s="174"/>
      <c r="U96" s="174"/>
      <c r="V96" s="174"/>
    </row>
    <row r="97" spans="1:22" ht="13.5" customHeight="1">
      <c r="A97" s="174"/>
      <c r="B97" s="174"/>
      <c r="C97" s="174"/>
      <c r="D97" s="174"/>
      <c r="E97" s="174"/>
      <c r="F97" s="174"/>
      <c r="G97" s="174"/>
      <c r="H97" s="174"/>
      <c r="I97" s="174"/>
      <c r="J97" s="174"/>
      <c r="K97" s="174"/>
      <c r="L97" s="174"/>
      <c r="M97" s="174"/>
      <c r="N97" s="174"/>
      <c r="O97" s="174"/>
      <c r="P97" s="174"/>
      <c r="Q97" s="174"/>
      <c r="R97" s="174"/>
      <c r="S97" s="174"/>
      <c r="T97" s="174"/>
      <c r="U97" s="174"/>
      <c r="V97" s="174"/>
    </row>
    <row r="98" spans="1:22" ht="13.5" customHeight="1">
      <c r="A98" s="174"/>
      <c r="B98" s="174"/>
      <c r="C98" s="174"/>
      <c r="D98" s="174"/>
      <c r="E98" s="174"/>
      <c r="F98" s="174"/>
      <c r="G98" s="174"/>
      <c r="H98" s="174"/>
      <c r="I98" s="174"/>
      <c r="J98" s="174"/>
      <c r="K98" s="174"/>
      <c r="L98" s="174"/>
      <c r="M98" s="174"/>
      <c r="N98" s="174"/>
      <c r="O98" s="174"/>
      <c r="P98" s="174"/>
      <c r="Q98" s="174"/>
      <c r="R98" s="174"/>
      <c r="S98" s="174"/>
      <c r="T98" s="174"/>
      <c r="U98" s="174"/>
      <c r="V98" s="174"/>
    </row>
    <row r="99" spans="1:22" ht="13.5" customHeight="1">
      <c r="A99" s="174"/>
      <c r="B99" s="174"/>
      <c r="C99" s="174"/>
      <c r="D99" s="174"/>
      <c r="E99" s="174"/>
      <c r="F99" s="174"/>
      <c r="G99" s="174"/>
      <c r="H99" s="174"/>
      <c r="I99" s="174"/>
      <c r="J99" s="174"/>
      <c r="K99" s="174"/>
      <c r="L99" s="174"/>
      <c r="M99" s="174"/>
      <c r="N99" s="174"/>
      <c r="O99" s="174"/>
      <c r="P99" s="174"/>
      <c r="Q99" s="174"/>
      <c r="R99" s="174"/>
      <c r="S99" s="174"/>
      <c r="T99" s="174"/>
      <c r="U99" s="174"/>
      <c r="V99" s="174"/>
    </row>
    <row r="100" spans="1:22" ht="13.5" customHeight="1">
      <c r="A100" s="174"/>
      <c r="B100" s="174"/>
      <c r="C100" s="174"/>
      <c r="D100" s="174"/>
      <c r="E100" s="174"/>
      <c r="F100" s="174"/>
      <c r="G100" s="174"/>
      <c r="H100" s="174"/>
      <c r="I100" s="174"/>
      <c r="J100" s="174"/>
      <c r="K100" s="174"/>
      <c r="L100" s="174"/>
      <c r="M100" s="174"/>
      <c r="N100" s="174"/>
      <c r="O100" s="174"/>
      <c r="P100" s="174"/>
      <c r="Q100" s="174"/>
      <c r="R100" s="174"/>
      <c r="S100" s="174"/>
      <c r="T100" s="174"/>
      <c r="U100" s="174"/>
      <c r="V100" s="174"/>
    </row>
    <row r="101" spans="1:22" ht="13.5" customHeight="1">
      <c r="A101" s="174"/>
      <c r="B101" s="174"/>
      <c r="C101" s="174"/>
      <c r="D101" s="174"/>
      <c r="E101" s="174"/>
      <c r="F101" s="174"/>
      <c r="G101" s="174"/>
      <c r="H101" s="174"/>
      <c r="I101" s="174"/>
      <c r="J101" s="174"/>
      <c r="K101" s="174"/>
      <c r="L101" s="174"/>
      <c r="M101" s="174"/>
      <c r="N101" s="174"/>
      <c r="O101" s="174"/>
      <c r="P101" s="174"/>
      <c r="Q101" s="174"/>
      <c r="R101" s="174"/>
      <c r="S101" s="174"/>
      <c r="T101" s="174"/>
      <c r="U101" s="174"/>
      <c r="V101" s="174"/>
    </row>
    <row r="102" spans="1:22" ht="13.5" customHeight="1">
      <c r="A102" s="174"/>
      <c r="B102" s="174"/>
      <c r="C102" s="174"/>
      <c r="D102" s="174"/>
      <c r="E102" s="174"/>
      <c r="F102" s="174"/>
      <c r="G102" s="174"/>
      <c r="H102" s="174"/>
      <c r="I102" s="174"/>
      <c r="J102" s="174"/>
      <c r="K102" s="174"/>
      <c r="L102" s="174"/>
      <c r="M102" s="174"/>
      <c r="N102" s="174"/>
      <c r="O102" s="174"/>
      <c r="P102" s="174"/>
      <c r="Q102" s="174"/>
      <c r="R102" s="174"/>
      <c r="S102" s="174"/>
      <c r="T102" s="174"/>
      <c r="U102" s="174"/>
      <c r="V102" s="174"/>
    </row>
    <row r="103" spans="1:22" ht="13.5" customHeight="1">
      <c r="A103" s="174"/>
      <c r="B103" s="174"/>
      <c r="C103" s="174"/>
      <c r="D103" s="174"/>
      <c r="E103" s="174"/>
      <c r="F103" s="174"/>
      <c r="G103" s="174"/>
      <c r="H103" s="174"/>
      <c r="I103" s="174"/>
      <c r="J103" s="174"/>
      <c r="K103" s="174"/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4"/>
    </row>
    <row r="104" spans="1:22" ht="13.5" customHeight="1">
      <c r="A104" s="174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74"/>
      <c r="O104" s="174"/>
      <c r="P104" s="174"/>
      <c r="Q104" s="174"/>
      <c r="R104" s="174"/>
      <c r="S104" s="174"/>
      <c r="T104" s="174"/>
      <c r="U104" s="174"/>
      <c r="V104" s="174"/>
    </row>
    <row r="105" spans="1:22" ht="13.5" customHeight="1">
      <c r="A105" s="174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74"/>
      <c r="O105" s="174"/>
      <c r="P105" s="174"/>
      <c r="Q105" s="174"/>
      <c r="R105" s="174"/>
      <c r="S105" s="174"/>
      <c r="T105" s="174"/>
      <c r="U105" s="174"/>
      <c r="V105" s="174"/>
    </row>
    <row r="106" spans="1:22" ht="13.5" customHeight="1">
      <c r="A106" s="174"/>
      <c r="B106" s="174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4"/>
    </row>
    <row r="107" spans="1:22" ht="13.5" customHeight="1">
      <c r="A107" s="174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</row>
    <row r="108" spans="1:22" ht="13.5" customHeight="1">
      <c r="A108" s="174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4"/>
    </row>
    <row r="109" spans="1:22" ht="13.5" customHeight="1">
      <c r="A109" s="174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74"/>
      <c r="O109" s="174"/>
      <c r="P109" s="174"/>
      <c r="Q109" s="174"/>
      <c r="R109" s="174"/>
      <c r="S109" s="174"/>
      <c r="T109" s="174"/>
      <c r="U109" s="174"/>
      <c r="V109" s="174"/>
    </row>
    <row r="110" spans="1:22" ht="13.5" customHeight="1">
      <c r="A110" s="174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4"/>
    </row>
    <row r="111" spans="1:22" ht="13.5" customHeight="1">
      <c r="A111" s="174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4"/>
    </row>
    <row r="112" spans="1:22" ht="13.5" customHeight="1">
      <c r="A112" s="174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4"/>
    </row>
    <row r="113" spans="1:22" ht="13.5" customHeight="1">
      <c r="A113" s="174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4"/>
    </row>
    <row r="114" spans="1:22" ht="13.5" customHeight="1">
      <c r="A114" s="174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74"/>
      <c r="O114" s="174"/>
      <c r="P114" s="174"/>
      <c r="Q114" s="174"/>
      <c r="R114" s="174"/>
      <c r="S114" s="174"/>
      <c r="T114" s="174"/>
      <c r="U114" s="174"/>
      <c r="V114" s="174"/>
    </row>
    <row r="115" spans="1:22" ht="13.5" customHeight="1">
      <c r="A115" s="174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</row>
    <row r="116" spans="1:22" ht="13.5" customHeight="1">
      <c r="A116" s="174"/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  <c r="O116" s="174"/>
      <c r="P116" s="174"/>
      <c r="Q116" s="174"/>
      <c r="R116" s="174"/>
      <c r="S116" s="174"/>
      <c r="T116" s="174"/>
      <c r="U116" s="174"/>
      <c r="V116" s="174"/>
    </row>
    <row r="117" spans="1:22" ht="13.5" customHeight="1">
      <c r="A117" s="174"/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74"/>
      <c r="O117" s="174"/>
      <c r="P117" s="174"/>
      <c r="Q117" s="174"/>
      <c r="R117" s="174"/>
      <c r="S117" s="174"/>
      <c r="T117" s="174"/>
      <c r="U117" s="174"/>
      <c r="V117" s="174"/>
    </row>
    <row r="118" spans="1:22" ht="13.5" customHeight="1">
      <c r="A118" s="174"/>
      <c r="B118" s="174"/>
      <c r="C118" s="174"/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74"/>
      <c r="O118" s="174"/>
      <c r="P118" s="174"/>
      <c r="Q118" s="174"/>
      <c r="R118" s="174"/>
      <c r="S118" s="174"/>
      <c r="T118" s="174"/>
      <c r="U118" s="174"/>
      <c r="V118" s="174"/>
    </row>
    <row r="119" spans="1:22" ht="13.5" customHeight="1">
      <c r="A119" s="174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4"/>
    </row>
    <row r="120" spans="1:22" ht="13.5" customHeight="1">
      <c r="A120" s="174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  <c r="L120" s="174"/>
      <c r="M120" s="174"/>
      <c r="N120" s="174"/>
      <c r="O120" s="174"/>
      <c r="P120" s="174"/>
      <c r="Q120" s="174"/>
      <c r="R120" s="174"/>
      <c r="S120" s="174"/>
      <c r="T120" s="174"/>
      <c r="U120" s="174"/>
      <c r="V120" s="174"/>
    </row>
    <row r="121" spans="1:22" ht="13.5" customHeight="1">
      <c r="A121" s="174"/>
      <c r="B121" s="174"/>
      <c r="C121" s="174"/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74"/>
      <c r="O121" s="174"/>
      <c r="P121" s="174"/>
      <c r="Q121" s="174"/>
      <c r="R121" s="174"/>
      <c r="S121" s="174"/>
      <c r="T121" s="174"/>
      <c r="U121" s="174"/>
      <c r="V121" s="174"/>
    </row>
    <row r="122" spans="1:22" ht="13.5" customHeight="1">
      <c r="A122" s="174"/>
      <c r="B122" s="174"/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74"/>
      <c r="O122" s="174"/>
      <c r="P122" s="174"/>
      <c r="Q122" s="174"/>
      <c r="R122" s="174"/>
      <c r="S122" s="174"/>
      <c r="T122" s="174"/>
      <c r="U122" s="174"/>
      <c r="V122" s="174"/>
    </row>
    <row r="123" spans="1:22" ht="13.5" customHeight="1">
      <c r="A123" s="174"/>
      <c r="B123" s="174"/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74"/>
      <c r="O123" s="174"/>
      <c r="P123" s="174"/>
      <c r="Q123" s="174"/>
      <c r="R123" s="174"/>
      <c r="S123" s="174"/>
      <c r="T123" s="174"/>
      <c r="U123" s="174"/>
      <c r="V123" s="174"/>
    </row>
    <row r="124" spans="1:22" ht="13.5" customHeight="1">
      <c r="A124" s="174"/>
      <c r="B124" s="174"/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74"/>
      <c r="O124" s="174"/>
      <c r="P124" s="174"/>
      <c r="Q124" s="174"/>
      <c r="R124" s="174"/>
      <c r="S124" s="174"/>
      <c r="T124" s="174"/>
      <c r="U124" s="174"/>
      <c r="V124" s="174"/>
    </row>
    <row r="125" spans="1:22" ht="13.5" customHeight="1">
      <c r="A125" s="174"/>
      <c r="B125" s="174"/>
      <c r="C125" s="174"/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74"/>
      <c r="O125" s="174"/>
      <c r="P125" s="174"/>
      <c r="Q125" s="174"/>
      <c r="R125" s="174"/>
      <c r="S125" s="174"/>
      <c r="T125" s="174"/>
      <c r="U125" s="174"/>
      <c r="V125" s="174"/>
    </row>
    <row r="126" spans="1:22" ht="13.5" customHeight="1">
      <c r="A126" s="174"/>
      <c r="B126" s="174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4"/>
    </row>
    <row r="127" spans="1:22" ht="13.5" customHeight="1">
      <c r="A127" s="174"/>
      <c r="B127" s="174"/>
      <c r="C127" s="174"/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74"/>
      <c r="O127" s="174"/>
      <c r="P127" s="174"/>
      <c r="Q127" s="174"/>
      <c r="R127" s="174"/>
      <c r="S127" s="174"/>
      <c r="T127" s="174"/>
      <c r="U127" s="174"/>
      <c r="V127" s="174"/>
    </row>
    <row r="128" spans="1:22" ht="13.5" customHeight="1">
      <c r="A128" s="174"/>
      <c r="B128" s="174"/>
      <c r="C128" s="174"/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74"/>
      <c r="O128" s="174"/>
      <c r="P128" s="174"/>
      <c r="Q128" s="174"/>
      <c r="R128" s="174"/>
      <c r="S128" s="174"/>
      <c r="T128" s="174"/>
      <c r="U128" s="174"/>
      <c r="V128" s="174"/>
    </row>
    <row r="129" spans="1:22" ht="13.5" customHeight="1">
      <c r="A129" s="174"/>
      <c r="B129" s="174"/>
      <c r="C129" s="174"/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74"/>
      <c r="O129" s="174"/>
      <c r="P129" s="174"/>
      <c r="Q129" s="174"/>
      <c r="R129" s="174"/>
      <c r="S129" s="174"/>
      <c r="T129" s="174"/>
      <c r="U129" s="174"/>
      <c r="V129" s="174"/>
    </row>
    <row r="130" spans="1:22" ht="13.5" customHeight="1">
      <c r="A130" s="174"/>
      <c r="B130" s="174"/>
      <c r="C130" s="174"/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74"/>
      <c r="O130" s="174"/>
      <c r="P130" s="174"/>
      <c r="Q130" s="174"/>
      <c r="R130" s="174"/>
      <c r="S130" s="174"/>
      <c r="T130" s="174"/>
      <c r="U130" s="174"/>
      <c r="V130" s="174"/>
    </row>
    <row r="131" spans="1:22" ht="13.5" customHeight="1">
      <c r="A131" s="174"/>
      <c r="B131" s="174"/>
      <c r="C131" s="174"/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74"/>
      <c r="O131" s="174"/>
      <c r="P131" s="174"/>
      <c r="Q131" s="174"/>
      <c r="R131" s="174"/>
      <c r="S131" s="174"/>
      <c r="T131" s="174"/>
      <c r="U131" s="174"/>
      <c r="V131" s="174"/>
    </row>
    <row r="132" spans="1:22" ht="13.5" customHeight="1">
      <c r="A132" s="174"/>
      <c r="B132" s="174"/>
      <c r="C132" s="174"/>
      <c r="D132" s="174"/>
      <c r="E132" s="174"/>
      <c r="F132" s="174"/>
      <c r="G132" s="174"/>
      <c r="H132" s="174"/>
      <c r="I132" s="174"/>
      <c r="J132" s="174"/>
      <c r="K132" s="174"/>
      <c r="L132" s="174"/>
      <c r="M132" s="174"/>
      <c r="N132" s="174"/>
      <c r="O132" s="174"/>
      <c r="P132" s="174"/>
      <c r="Q132" s="174"/>
      <c r="R132" s="174"/>
      <c r="S132" s="174"/>
      <c r="T132" s="174"/>
      <c r="U132" s="174"/>
      <c r="V132" s="174"/>
    </row>
    <row r="133" spans="1:22" ht="13.5" customHeight="1">
      <c r="A133" s="174"/>
      <c r="B133" s="174"/>
      <c r="C133" s="174"/>
      <c r="D133" s="174"/>
      <c r="E133" s="174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4"/>
    </row>
    <row r="134" spans="1:22" ht="13.5" customHeight="1">
      <c r="A134" s="174"/>
      <c r="B134" s="174"/>
      <c r="C134" s="174"/>
      <c r="D134" s="174"/>
      <c r="E134" s="174"/>
      <c r="F134" s="174"/>
      <c r="G134" s="174"/>
      <c r="H134" s="174"/>
      <c r="I134" s="174"/>
      <c r="J134" s="174"/>
      <c r="K134" s="174"/>
      <c r="L134" s="174"/>
      <c r="M134" s="174"/>
      <c r="N134" s="174"/>
      <c r="O134" s="174"/>
      <c r="P134" s="174"/>
      <c r="Q134" s="174"/>
      <c r="R134" s="174"/>
      <c r="S134" s="174"/>
      <c r="T134" s="174"/>
      <c r="U134" s="174"/>
      <c r="V134" s="174"/>
    </row>
    <row r="135" spans="1:22" ht="13.5" customHeight="1">
      <c r="A135" s="174"/>
      <c r="B135" s="174"/>
      <c r="C135" s="174"/>
      <c r="D135" s="174"/>
      <c r="E135" s="174"/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174"/>
      <c r="S135" s="174"/>
      <c r="T135" s="174"/>
      <c r="U135" s="174"/>
      <c r="V135" s="174"/>
    </row>
    <row r="136" spans="1:22" ht="13.5" customHeight="1">
      <c r="A136" s="174"/>
      <c r="B136" s="174"/>
      <c r="C136" s="174"/>
      <c r="D136" s="174"/>
      <c r="E136" s="174"/>
      <c r="F136" s="174"/>
      <c r="G136" s="174"/>
      <c r="H136" s="174"/>
      <c r="I136" s="174"/>
      <c r="J136" s="174"/>
      <c r="K136" s="174"/>
      <c r="L136" s="174"/>
      <c r="M136" s="174"/>
      <c r="N136" s="174"/>
      <c r="O136" s="174"/>
      <c r="P136" s="174"/>
      <c r="Q136" s="174"/>
      <c r="R136" s="174"/>
      <c r="S136" s="174"/>
      <c r="T136" s="174"/>
      <c r="U136" s="174"/>
      <c r="V136" s="174"/>
    </row>
    <row r="137" spans="1:22" ht="13.5" customHeight="1">
      <c r="A137" s="174"/>
      <c r="B137" s="174"/>
      <c r="C137" s="174"/>
      <c r="D137" s="174"/>
      <c r="E137" s="174"/>
      <c r="F137" s="174"/>
      <c r="G137" s="174"/>
      <c r="H137" s="174"/>
      <c r="I137" s="174"/>
      <c r="J137" s="174"/>
      <c r="K137" s="174"/>
      <c r="L137" s="174"/>
      <c r="M137" s="174"/>
      <c r="N137" s="174"/>
      <c r="O137" s="174"/>
      <c r="P137" s="174"/>
      <c r="Q137" s="174"/>
      <c r="R137" s="174"/>
      <c r="S137" s="174"/>
      <c r="T137" s="174"/>
      <c r="U137" s="174"/>
      <c r="V137" s="174"/>
    </row>
    <row r="138" spans="1:22" ht="13.5" customHeight="1">
      <c r="A138" s="174"/>
      <c r="B138" s="174"/>
      <c r="C138" s="174"/>
      <c r="D138" s="174"/>
      <c r="E138" s="174"/>
      <c r="F138" s="174"/>
      <c r="G138" s="174"/>
      <c r="H138" s="174"/>
      <c r="I138" s="174"/>
      <c r="J138" s="174"/>
      <c r="K138" s="174"/>
      <c r="L138" s="174"/>
      <c r="M138" s="174"/>
      <c r="N138" s="174"/>
      <c r="O138" s="174"/>
      <c r="P138" s="174"/>
      <c r="Q138" s="174"/>
      <c r="R138" s="174"/>
      <c r="S138" s="174"/>
      <c r="T138" s="174"/>
      <c r="U138" s="174"/>
      <c r="V138" s="174"/>
    </row>
    <row r="139" spans="1:22" ht="13.5" customHeight="1">
      <c r="A139" s="174"/>
      <c r="B139" s="174"/>
      <c r="C139" s="174"/>
      <c r="D139" s="174"/>
      <c r="E139" s="174"/>
      <c r="F139" s="174"/>
      <c r="G139" s="174"/>
      <c r="H139" s="174"/>
      <c r="I139" s="174"/>
      <c r="J139" s="174"/>
      <c r="K139" s="174"/>
      <c r="L139" s="174"/>
      <c r="M139" s="174"/>
      <c r="N139" s="174"/>
      <c r="O139" s="174"/>
      <c r="P139" s="174"/>
      <c r="Q139" s="174"/>
      <c r="R139" s="174"/>
      <c r="S139" s="174"/>
      <c r="T139" s="174"/>
      <c r="U139" s="174"/>
      <c r="V139" s="174"/>
    </row>
    <row r="140" spans="1:22" ht="13.5" customHeight="1">
      <c r="A140" s="174"/>
      <c r="B140" s="174"/>
      <c r="C140" s="174"/>
      <c r="D140" s="174"/>
      <c r="E140" s="174"/>
      <c r="F140" s="174"/>
      <c r="G140" s="174"/>
      <c r="H140" s="174"/>
      <c r="I140" s="174"/>
      <c r="J140" s="174"/>
      <c r="K140" s="174"/>
      <c r="L140" s="174"/>
      <c r="M140" s="174"/>
      <c r="N140" s="174"/>
      <c r="O140" s="174"/>
      <c r="P140" s="174"/>
      <c r="Q140" s="174"/>
      <c r="R140" s="174"/>
      <c r="S140" s="174"/>
      <c r="T140" s="174"/>
      <c r="U140" s="174"/>
      <c r="V140" s="174"/>
    </row>
    <row r="141" spans="1:22" ht="13.5" customHeight="1">
      <c r="A141" s="174"/>
      <c r="B141" s="174"/>
      <c r="C141" s="174"/>
      <c r="D141" s="174"/>
      <c r="E141" s="174"/>
      <c r="F141" s="174"/>
      <c r="G141" s="174"/>
      <c r="H141" s="174"/>
      <c r="I141" s="174"/>
      <c r="J141" s="174"/>
      <c r="K141" s="174"/>
      <c r="L141" s="174"/>
      <c r="M141" s="174"/>
      <c r="N141" s="174"/>
      <c r="O141" s="174"/>
      <c r="P141" s="174"/>
      <c r="Q141" s="174"/>
      <c r="R141" s="174"/>
      <c r="S141" s="174"/>
      <c r="T141" s="174"/>
      <c r="U141" s="174"/>
      <c r="V141" s="174"/>
    </row>
    <row r="142" spans="1:22" ht="13.5" customHeight="1">
      <c r="A142" s="174"/>
      <c r="B142" s="174"/>
      <c r="C142" s="174"/>
      <c r="D142" s="174"/>
      <c r="E142" s="174"/>
      <c r="F142" s="174"/>
      <c r="G142" s="174"/>
      <c r="H142" s="174"/>
      <c r="I142" s="174"/>
      <c r="J142" s="174"/>
      <c r="K142" s="174"/>
      <c r="L142" s="174"/>
      <c r="M142" s="174"/>
      <c r="N142" s="174"/>
      <c r="O142" s="174"/>
      <c r="P142" s="174"/>
      <c r="Q142" s="174"/>
      <c r="R142" s="174"/>
      <c r="S142" s="174"/>
      <c r="T142" s="174"/>
      <c r="U142" s="174"/>
      <c r="V142" s="174"/>
    </row>
    <row r="143" spans="1:22" ht="13.5" customHeight="1">
      <c r="A143" s="174"/>
      <c r="B143" s="174"/>
      <c r="C143" s="174"/>
      <c r="D143" s="174"/>
      <c r="E143" s="174"/>
      <c r="F143" s="174"/>
      <c r="G143" s="174"/>
      <c r="H143" s="174"/>
      <c r="I143" s="174"/>
      <c r="J143" s="174"/>
      <c r="K143" s="174"/>
      <c r="L143" s="174"/>
      <c r="M143" s="174"/>
      <c r="N143" s="174"/>
      <c r="O143" s="174"/>
      <c r="P143" s="174"/>
      <c r="Q143" s="174"/>
      <c r="R143" s="174"/>
      <c r="S143" s="174"/>
      <c r="T143" s="174"/>
      <c r="U143" s="174"/>
      <c r="V143" s="174"/>
    </row>
    <row r="144" spans="1:22" ht="13.5" customHeight="1">
      <c r="A144" s="174"/>
      <c r="B144" s="174"/>
      <c r="C144" s="174"/>
      <c r="D144" s="174"/>
      <c r="E144" s="174"/>
      <c r="F144" s="174"/>
      <c r="G144" s="174"/>
      <c r="H144" s="174"/>
      <c r="I144" s="174"/>
      <c r="J144" s="174"/>
      <c r="K144" s="174"/>
      <c r="L144" s="174"/>
      <c r="M144" s="174"/>
      <c r="N144" s="174"/>
      <c r="O144" s="174"/>
      <c r="P144" s="174"/>
      <c r="Q144" s="174"/>
      <c r="R144" s="174"/>
      <c r="S144" s="174"/>
      <c r="T144" s="174"/>
      <c r="U144" s="174"/>
      <c r="V144" s="174"/>
    </row>
    <row r="145" spans="1:22" ht="13.5" customHeight="1">
      <c r="A145" s="174"/>
      <c r="B145" s="174"/>
      <c r="C145" s="174"/>
      <c r="D145" s="174"/>
      <c r="E145" s="174"/>
      <c r="F145" s="174"/>
      <c r="G145" s="174"/>
      <c r="H145" s="174"/>
      <c r="I145" s="174"/>
      <c r="J145" s="174"/>
      <c r="K145" s="174"/>
      <c r="L145" s="174"/>
      <c r="M145" s="174"/>
      <c r="N145" s="174"/>
      <c r="O145" s="174"/>
      <c r="P145" s="174"/>
      <c r="Q145" s="174"/>
      <c r="R145" s="174"/>
      <c r="S145" s="174"/>
      <c r="T145" s="174"/>
      <c r="U145" s="174"/>
      <c r="V145" s="174"/>
    </row>
    <row r="146" spans="1:22" ht="13.5" customHeight="1">
      <c r="A146" s="174"/>
      <c r="B146" s="174"/>
      <c r="C146" s="174"/>
      <c r="D146" s="174"/>
      <c r="E146" s="174"/>
      <c r="F146" s="174"/>
      <c r="G146" s="174"/>
      <c r="H146" s="174"/>
      <c r="I146" s="174"/>
      <c r="J146" s="174"/>
      <c r="K146" s="174"/>
      <c r="L146" s="174"/>
      <c r="M146" s="174"/>
      <c r="N146" s="174"/>
      <c r="O146" s="174"/>
      <c r="P146" s="174"/>
      <c r="Q146" s="174"/>
      <c r="R146" s="174"/>
      <c r="S146" s="174"/>
      <c r="T146" s="174"/>
      <c r="U146" s="174"/>
      <c r="V146" s="174"/>
    </row>
    <row r="147" spans="1:22" ht="13.5" customHeight="1">
      <c r="A147" s="174"/>
      <c r="B147" s="174"/>
      <c r="C147" s="174"/>
      <c r="D147" s="174"/>
      <c r="E147" s="174"/>
      <c r="F147" s="174"/>
      <c r="G147" s="174"/>
      <c r="H147" s="174"/>
      <c r="I147" s="174"/>
      <c r="J147" s="174"/>
      <c r="K147" s="174"/>
      <c r="L147" s="174"/>
      <c r="M147" s="174"/>
      <c r="N147" s="174"/>
      <c r="O147" s="174"/>
      <c r="P147" s="174"/>
      <c r="Q147" s="174"/>
      <c r="R147" s="174"/>
      <c r="S147" s="174"/>
      <c r="T147" s="174"/>
      <c r="U147" s="174"/>
      <c r="V147" s="174"/>
    </row>
    <row r="148" spans="1:22" ht="13.5" customHeight="1">
      <c r="A148" s="174"/>
      <c r="B148" s="174"/>
      <c r="C148" s="174"/>
      <c r="D148" s="174"/>
      <c r="E148" s="174"/>
      <c r="F148" s="174"/>
      <c r="G148" s="174"/>
      <c r="H148" s="174"/>
      <c r="I148" s="174"/>
      <c r="J148" s="174"/>
      <c r="K148" s="174"/>
      <c r="L148" s="174"/>
      <c r="M148" s="174"/>
      <c r="N148" s="174"/>
      <c r="O148" s="174"/>
      <c r="P148" s="174"/>
      <c r="Q148" s="174"/>
      <c r="R148" s="174"/>
      <c r="S148" s="174"/>
      <c r="T148" s="174"/>
      <c r="U148" s="174"/>
      <c r="V148" s="174"/>
    </row>
    <row r="149" spans="1:22" ht="13.5" customHeight="1">
      <c r="A149" s="174"/>
      <c r="B149" s="174"/>
      <c r="C149" s="174"/>
      <c r="D149" s="174"/>
      <c r="E149" s="174"/>
      <c r="F149" s="174"/>
      <c r="G149" s="174"/>
      <c r="H149" s="174"/>
      <c r="I149" s="174"/>
      <c r="J149" s="174"/>
      <c r="K149" s="174"/>
      <c r="L149" s="174"/>
      <c r="M149" s="174"/>
      <c r="N149" s="174"/>
      <c r="O149" s="174"/>
      <c r="P149" s="174"/>
      <c r="Q149" s="174"/>
      <c r="R149" s="174"/>
      <c r="S149" s="174"/>
      <c r="T149" s="174"/>
      <c r="U149" s="174"/>
      <c r="V149" s="174"/>
    </row>
    <row r="150" spans="1:22" ht="13.5" customHeight="1">
      <c r="A150" s="174"/>
      <c r="B150" s="174"/>
      <c r="C150" s="174"/>
      <c r="D150" s="174"/>
      <c r="E150" s="174"/>
      <c r="F150" s="174"/>
      <c r="G150" s="174"/>
      <c r="H150" s="174"/>
      <c r="I150" s="174"/>
      <c r="J150" s="174"/>
      <c r="K150" s="174"/>
      <c r="L150" s="174"/>
      <c r="M150" s="174"/>
      <c r="N150" s="174"/>
      <c r="O150" s="174"/>
      <c r="P150" s="174"/>
      <c r="Q150" s="174"/>
      <c r="R150" s="174"/>
      <c r="S150" s="174"/>
      <c r="T150" s="174"/>
      <c r="U150" s="174"/>
      <c r="V150" s="174"/>
    </row>
    <row r="151" spans="1:22" ht="13.5" customHeight="1">
      <c r="A151" s="174"/>
      <c r="B151" s="174"/>
      <c r="C151" s="174"/>
      <c r="D151" s="174"/>
      <c r="E151" s="174"/>
      <c r="F151" s="174"/>
      <c r="G151" s="174"/>
      <c r="H151" s="174"/>
      <c r="I151" s="174"/>
      <c r="J151" s="174"/>
      <c r="K151" s="174"/>
      <c r="L151" s="174"/>
      <c r="M151" s="174"/>
      <c r="N151" s="174"/>
      <c r="O151" s="174"/>
      <c r="P151" s="174"/>
      <c r="Q151" s="174"/>
      <c r="R151" s="174"/>
      <c r="S151" s="174"/>
      <c r="T151" s="174"/>
      <c r="U151" s="174"/>
      <c r="V151" s="174"/>
    </row>
    <row r="152" spans="1:22" ht="13.5" customHeight="1">
      <c r="A152" s="174"/>
      <c r="B152" s="174"/>
      <c r="C152" s="174"/>
      <c r="D152" s="174"/>
      <c r="E152" s="174"/>
      <c r="F152" s="174"/>
      <c r="G152" s="174"/>
      <c r="H152" s="174"/>
      <c r="I152" s="174"/>
      <c r="J152" s="174"/>
      <c r="K152" s="174"/>
      <c r="L152" s="174"/>
      <c r="M152" s="174"/>
      <c r="N152" s="174"/>
      <c r="O152" s="174"/>
      <c r="P152" s="174"/>
      <c r="Q152" s="174"/>
      <c r="R152" s="174"/>
      <c r="S152" s="174"/>
      <c r="T152" s="174"/>
      <c r="U152" s="174"/>
      <c r="V152" s="174"/>
    </row>
    <row r="153" spans="1:22" ht="13.5" customHeight="1">
      <c r="A153" s="174"/>
      <c r="B153" s="174"/>
      <c r="C153" s="174"/>
      <c r="D153" s="174"/>
      <c r="E153" s="174"/>
      <c r="F153" s="174"/>
      <c r="G153" s="174"/>
      <c r="H153" s="174"/>
      <c r="I153" s="174"/>
      <c r="J153" s="174"/>
      <c r="K153" s="174"/>
      <c r="L153" s="174"/>
      <c r="M153" s="174"/>
      <c r="N153" s="174"/>
      <c r="O153" s="174"/>
      <c r="P153" s="174"/>
      <c r="Q153" s="174"/>
      <c r="R153" s="174"/>
      <c r="S153" s="174"/>
      <c r="T153" s="174"/>
      <c r="U153" s="174"/>
      <c r="V153" s="174"/>
    </row>
    <row r="154" spans="1:22" ht="13.5" customHeight="1">
      <c r="A154" s="174"/>
      <c r="B154" s="174"/>
      <c r="C154" s="174"/>
      <c r="D154" s="174"/>
      <c r="E154" s="174"/>
      <c r="F154" s="174"/>
      <c r="G154" s="174"/>
      <c r="H154" s="174"/>
      <c r="I154" s="174"/>
      <c r="J154" s="174"/>
      <c r="K154" s="174"/>
      <c r="L154" s="174"/>
      <c r="M154" s="174"/>
      <c r="N154" s="174"/>
      <c r="O154" s="174"/>
      <c r="P154" s="174"/>
      <c r="Q154" s="174"/>
      <c r="R154" s="174"/>
      <c r="S154" s="174"/>
      <c r="T154" s="174"/>
      <c r="U154" s="174"/>
      <c r="V154" s="174"/>
    </row>
    <row r="155" spans="1:22" ht="13.5" customHeight="1">
      <c r="A155" s="174"/>
      <c r="B155" s="174"/>
      <c r="C155" s="174"/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74"/>
      <c r="O155" s="174"/>
      <c r="P155" s="174"/>
      <c r="Q155" s="174"/>
      <c r="R155" s="174"/>
      <c r="S155" s="174"/>
      <c r="T155" s="174"/>
      <c r="U155" s="174"/>
      <c r="V155" s="174"/>
    </row>
    <row r="156" spans="1:22" ht="13.5" customHeight="1">
      <c r="A156" s="174"/>
      <c r="B156" s="174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74"/>
      <c r="O156" s="174"/>
      <c r="P156" s="174"/>
      <c r="Q156" s="174"/>
      <c r="R156" s="174"/>
      <c r="S156" s="174"/>
      <c r="T156" s="174"/>
      <c r="U156" s="174"/>
      <c r="V156" s="174"/>
    </row>
    <row r="157" spans="1:22" ht="13.5" customHeight="1">
      <c r="A157" s="174"/>
      <c r="B157" s="174"/>
      <c r="C157" s="174"/>
      <c r="D157" s="174"/>
      <c r="E157" s="174"/>
      <c r="F157" s="174"/>
      <c r="G157" s="174"/>
      <c r="H157" s="174"/>
      <c r="I157" s="174"/>
      <c r="J157" s="174"/>
      <c r="K157" s="174"/>
      <c r="L157" s="174"/>
      <c r="M157" s="174"/>
      <c r="N157" s="174"/>
      <c r="O157" s="174"/>
      <c r="P157" s="174"/>
      <c r="Q157" s="174"/>
      <c r="R157" s="174"/>
      <c r="S157" s="174"/>
      <c r="T157" s="174"/>
      <c r="U157" s="174"/>
      <c r="V157" s="174"/>
    </row>
    <row r="158" spans="1:22" ht="13.5" customHeight="1">
      <c r="A158" s="174"/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74"/>
      <c r="O158" s="174"/>
      <c r="P158" s="174"/>
      <c r="Q158" s="174"/>
      <c r="R158" s="174"/>
      <c r="S158" s="174"/>
      <c r="T158" s="174"/>
      <c r="U158" s="174"/>
      <c r="V158" s="174"/>
    </row>
    <row r="159" spans="1:22" ht="13.5" customHeight="1">
      <c r="A159" s="174"/>
      <c r="B159" s="174"/>
      <c r="C159" s="174"/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74"/>
      <c r="O159" s="174"/>
      <c r="P159" s="174"/>
      <c r="Q159" s="174"/>
      <c r="R159" s="174"/>
      <c r="S159" s="174"/>
      <c r="T159" s="174"/>
      <c r="U159" s="174"/>
      <c r="V159" s="174"/>
    </row>
    <row r="160" spans="1:22" ht="13.5" customHeight="1">
      <c r="A160" s="174"/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74"/>
      <c r="O160" s="174"/>
      <c r="P160" s="174"/>
      <c r="Q160" s="174"/>
      <c r="R160" s="174"/>
      <c r="S160" s="174"/>
      <c r="T160" s="174"/>
      <c r="U160" s="174"/>
      <c r="V160" s="174"/>
    </row>
    <row r="161" spans="1:22" ht="13.5" customHeight="1">
      <c r="A161" s="174"/>
      <c r="B161" s="174"/>
      <c r="C161" s="174"/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74"/>
      <c r="O161" s="174"/>
      <c r="P161" s="174"/>
      <c r="Q161" s="174"/>
      <c r="R161" s="174"/>
      <c r="S161" s="174"/>
      <c r="T161" s="174"/>
      <c r="U161" s="174"/>
      <c r="V161" s="174"/>
    </row>
    <row r="162" spans="1:22" ht="13.5" customHeight="1">
      <c r="A162" s="174"/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74"/>
      <c r="Q162" s="174"/>
      <c r="R162" s="174"/>
      <c r="S162" s="174"/>
      <c r="T162" s="174"/>
      <c r="U162" s="174"/>
      <c r="V162" s="174"/>
    </row>
    <row r="163" spans="1:22" ht="13.5" customHeight="1">
      <c r="A163" s="174"/>
      <c r="B163" s="174"/>
      <c r="C163" s="174"/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4"/>
    </row>
    <row r="164" spans="1:22" ht="13.5" customHeight="1">
      <c r="A164" s="174"/>
      <c r="B164" s="174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</row>
    <row r="165" spans="1:22" ht="13.5" customHeight="1">
      <c r="A165" s="174"/>
      <c r="B165" s="174"/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</row>
    <row r="166" spans="1:22" ht="13.5" customHeight="1">
      <c r="A166" s="174"/>
      <c r="B166" s="174"/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74"/>
      <c r="O166" s="174"/>
      <c r="P166" s="174"/>
      <c r="Q166" s="174"/>
      <c r="R166" s="174"/>
      <c r="S166" s="174"/>
      <c r="T166" s="174"/>
      <c r="U166" s="174"/>
      <c r="V166" s="174"/>
    </row>
    <row r="167" spans="1:22" ht="13.5" customHeight="1">
      <c r="A167" s="174"/>
      <c r="B167" s="174"/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74"/>
      <c r="O167" s="174"/>
      <c r="P167" s="174"/>
      <c r="Q167" s="174"/>
      <c r="R167" s="174"/>
      <c r="S167" s="174"/>
      <c r="T167" s="174"/>
      <c r="U167" s="174"/>
      <c r="V167" s="174"/>
    </row>
    <row r="168" spans="1:22" ht="13.5" customHeight="1">
      <c r="A168" s="174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74"/>
      <c r="O168" s="174"/>
      <c r="P168" s="174"/>
      <c r="Q168" s="174"/>
      <c r="R168" s="174"/>
      <c r="S168" s="174"/>
      <c r="T168" s="174"/>
      <c r="U168" s="174"/>
      <c r="V168" s="174"/>
    </row>
    <row r="169" spans="1:22" ht="13.5" customHeight="1">
      <c r="A169" s="174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74"/>
      <c r="O169" s="174"/>
      <c r="P169" s="174"/>
      <c r="Q169" s="174"/>
      <c r="R169" s="174"/>
      <c r="S169" s="174"/>
      <c r="T169" s="174"/>
      <c r="U169" s="174"/>
      <c r="V169" s="174"/>
    </row>
    <row r="170" spans="1:22" ht="13.5" customHeight="1">
      <c r="A170" s="174"/>
      <c r="B170" s="174"/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74"/>
      <c r="O170" s="174"/>
      <c r="P170" s="174"/>
      <c r="Q170" s="174"/>
      <c r="R170" s="174"/>
      <c r="S170" s="174"/>
      <c r="T170" s="174"/>
      <c r="U170" s="174"/>
      <c r="V170" s="174"/>
    </row>
    <row r="171" spans="1:22" ht="13.5" customHeight="1">
      <c r="A171" s="174"/>
      <c r="B171" s="174"/>
      <c r="C171" s="174"/>
      <c r="D171" s="174"/>
      <c r="E171" s="174"/>
      <c r="F171" s="174"/>
      <c r="G171" s="174"/>
      <c r="H171" s="174"/>
      <c r="I171" s="174"/>
      <c r="J171" s="174"/>
      <c r="K171" s="174"/>
      <c r="L171" s="174"/>
      <c r="M171" s="174"/>
      <c r="N171" s="174"/>
      <c r="O171" s="174"/>
      <c r="P171" s="174"/>
      <c r="Q171" s="174"/>
      <c r="R171" s="174"/>
      <c r="S171" s="174"/>
      <c r="T171" s="174"/>
      <c r="U171" s="174"/>
      <c r="V171" s="174"/>
    </row>
    <row r="172" spans="1:22" ht="13.5" customHeight="1">
      <c r="A172" s="174"/>
      <c r="B172" s="174"/>
      <c r="C172" s="174"/>
      <c r="D172" s="174"/>
      <c r="E172" s="174"/>
      <c r="F172" s="174"/>
      <c r="G172" s="174"/>
      <c r="H172" s="174"/>
      <c r="I172" s="174"/>
      <c r="J172" s="174"/>
      <c r="K172" s="174"/>
      <c r="L172" s="174"/>
      <c r="M172" s="174"/>
      <c r="N172" s="174"/>
      <c r="O172" s="174"/>
      <c r="P172" s="174"/>
      <c r="Q172" s="174"/>
      <c r="R172" s="174"/>
      <c r="S172" s="174"/>
      <c r="T172" s="174"/>
      <c r="U172" s="174"/>
      <c r="V172" s="174"/>
    </row>
    <row r="173" spans="1:22" ht="13.5" customHeight="1">
      <c r="A173" s="174"/>
      <c r="B173" s="174"/>
      <c r="C173" s="174"/>
      <c r="D173" s="174"/>
      <c r="E173" s="174"/>
      <c r="F173" s="174"/>
      <c r="G173" s="174"/>
      <c r="H173" s="174"/>
      <c r="I173" s="174"/>
      <c r="J173" s="174"/>
      <c r="K173" s="174"/>
      <c r="L173" s="174"/>
      <c r="M173" s="174"/>
      <c r="N173" s="174"/>
      <c r="O173" s="174"/>
      <c r="P173" s="174"/>
      <c r="Q173" s="174"/>
      <c r="R173" s="174"/>
      <c r="S173" s="174"/>
      <c r="T173" s="174"/>
      <c r="U173" s="174"/>
      <c r="V173" s="174"/>
    </row>
    <row r="174" spans="1:22" ht="13.5" customHeight="1">
      <c r="A174" s="174"/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74"/>
      <c r="O174" s="174"/>
      <c r="P174" s="174"/>
      <c r="Q174" s="174"/>
      <c r="R174" s="174"/>
      <c r="S174" s="174"/>
      <c r="T174" s="174"/>
      <c r="U174" s="174"/>
      <c r="V174" s="174"/>
    </row>
    <row r="175" spans="1:22" ht="13.5" customHeight="1">
      <c r="A175" s="174"/>
      <c r="B175" s="174"/>
      <c r="C175" s="174"/>
      <c r="D175" s="174"/>
      <c r="E175" s="174"/>
      <c r="F175" s="174"/>
      <c r="G175" s="174"/>
      <c r="H175" s="174"/>
      <c r="I175" s="174"/>
      <c r="J175" s="174"/>
      <c r="K175" s="174"/>
      <c r="L175" s="174"/>
      <c r="M175" s="174"/>
      <c r="N175" s="174"/>
      <c r="O175" s="174"/>
      <c r="P175" s="174"/>
      <c r="Q175" s="174"/>
      <c r="R175" s="174"/>
      <c r="S175" s="174"/>
      <c r="T175" s="174"/>
      <c r="U175" s="174"/>
      <c r="V175" s="174"/>
    </row>
    <row r="176" spans="1:22" ht="13.5" customHeight="1">
      <c r="A176" s="174"/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</row>
    <row r="177" spans="1:22" ht="13.5" customHeight="1">
      <c r="A177" s="174"/>
      <c r="B177" s="174"/>
      <c r="C177" s="174"/>
      <c r="D177" s="174"/>
      <c r="E177" s="174"/>
      <c r="F177" s="174"/>
      <c r="G177" s="174"/>
      <c r="H177" s="174"/>
      <c r="I177" s="174"/>
      <c r="J177" s="174"/>
      <c r="K177" s="174"/>
      <c r="L177" s="174"/>
      <c r="M177" s="174"/>
      <c r="N177" s="174"/>
      <c r="O177" s="174"/>
      <c r="P177" s="174"/>
      <c r="Q177" s="174"/>
      <c r="R177" s="174"/>
      <c r="S177" s="174"/>
      <c r="T177" s="174"/>
      <c r="U177" s="174"/>
      <c r="V177" s="174"/>
    </row>
    <row r="178" spans="1:22" ht="13.5" customHeight="1">
      <c r="A178" s="174"/>
      <c r="B178" s="174"/>
      <c r="C178" s="174"/>
      <c r="D178" s="174"/>
      <c r="E178" s="174"/>
      <c r="F178" s="174"/>
      <c r="G178" s="174"/>
      <c r="H178" s="174"/>
      <c r="I178" s="174"/>
      <c r="J178" s="174"/>
      <c r="K178" s="174"/>
      <c r="L178" s="174"/>
      <c r="M178" s="174"/>
      <c r="N178" s="174"/>
      <c r="O178" s="174"/>
      <c r="P178" s="174"/>
      <c r="Q178" s="174"/>
      <c r="R178" s="174"/>
      <c r="S178" s="174"/>
      <c r="T178" s="174"/>
      <c r="U178" s="174"/>
      <c r="V178" s="174"/>
    </row>
    <row r="179" spans="1:22" ht="13.5" customHeight="1">
      <c r="A179" s="174"/>
      <c r="B179" s="174"/>
      <c r="C179" s="174"/>
      <c r="D179" s="174"/>
      <c r="E179" s="174"/>
      <c r="F179" s="174"/>
      <c r="G179" s="174"/>
      <c r="H179" s="174"/>
      <c r="I179" s="174"/>
      <c r="J179" s="174"/>
      <c r="K179" s="174"/>
      <c r="L179" s="174"/>
      <c r="M179" s="174"/>
      <c r="N179" s="174"/>
      <c r="O179" s="174"/>
      <c r="P179" s="174"/>
      <c r="Q179" s="174"/>
      <c r="R179" s="174"/>
      <c r="S179" s="174"/>
      <c r="T179" s="174"/>
      <c r="U179" s="174"/>
      <c r="V179" s="174"/>
    </row>
    <row r="180" spans="1:22" ht="13.5" customHeight="1">
      <c r="A180" s="174"/>
      <c r="B180" s="174"/>
      <c r="C180" s="174"/>
      <c r="D180" s="174"/>
      <c r="E180" s="174"/>
      <c r="F180" s="174"/>
      <c r="G180" s="174"/>
      <c r="H180" s="174"/>
      <c r="I180" s="174"/>
      <c r="J180" s="174"/>
      <c r="K180" s="174"/>
      <c r="L180" s="174"/>
      <c r="M180" s="174"/>
      <c r="N180" s="174"/>
      <c r="O180" s="174"/>
      <c r="P180" s="174"/>
      <c r="Q180" s="174"/>
      <c r="R180" s="174"/>
      <c r="S180" s="174"/>
      <c r="T180" s="174"/>
      <c r="U180" s="174"/>
      <c r="V180" s="174"/>
    </row>
    <row r="181" spans="1:22" ht="13.5" customHeight="1">
      <c r="A181" s="174"/>
      <c r="B181" s="174"/>
      <c r="C181" s="174"/>
      <c r="D181" s="174"/>
      <c r="E181" s="174"/>
      <c r="F181" s="174"/>
      <c r="G181" s="174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  <c r="R181" s="174"/>
      <c r="S181" s="174"/>
      <c r="T181" s="174"/>
      <c r="U181" s="174"/>
      <c r="V181" s="174"/>
    </row>
    <row r="182" spans="1:22" ht="13.5" customHeight="1">
      <c r="A182" s="174"/>
      <c r="B182" s="174"/>
      <c r="C182" s="174"/>
      <c r="D182" s="174"/>
      <c r="E182" s="174"/>
      <c r="F182" s="174"/>
      <c r="G182" s="174"/>
      <c r="H182" s="174"/>
      <c r="I182" s="174"/>
      <c r="J182" s="174"/>
      <c r="K182" s="174"/>
      <c r="L182" s="174"/>
      <c r="M182" s="174"/>
      <c r="N182" s="174"/>
      <c r="O182" s="174"/>
      <c r="P182" s="174"/>
      <c r="Q182" s="174"/>
      <c r="R182" s="174"/>
      <c r="S182" s="174"/>
      <c r="T182" s="174"/>
      <c r="U182" s="174"/>
      <c r="V182" s="174"/>
    </row>
    <row r="183" spans="1:22" ht="13.5" customHeight="1">
      <c r="A183" s="174"/>
      <c r="B183" s="174"/>
      <c r="C183" s="174"/>
      <c r="D183" s="174"/>
      <c r="E183" s="174"/>
      <c r="F183" s="174"/>
      <c r="G183" s="174"/>
      <c r="H183" s="174"/>
      <c r="I183" s="174"/>
      <c r="J183" s="174"/>
      <c r="K183" s="174"/>
      <c r="L183" s="174"/>
      <c r="M183" s="174"/>
      <c r="N183" s="174"/>
      <c r="O183" s="174"/>
      <c r="P183" s="174"/>
      <c r="Q183" s="174"/>
      <c r="R183" s="174"/>
      <c r="S183" s="174"/>
      <c r="T183" s="174"/>
      <c r="U183" s="174"/>
      <c r="V183" s="174"/>
    </row>
    <row r="184" spans="1:22" ht="13.5" customHeight="1">
      <c r="A184" s="174"/>
      <c r="B184" s="174"/>
      <c r="C184" s="174"/>
      <c r="D184" s="174"/>
      <c r="E184" s="174"/>
      <c r="F184" s="174"/>
      <c r="G184" s="174"/>
      <c r="H184" s="174"/>
      <c r="I184" s="174"/>
      <c r="J184" s="174"/>
      <c r="K184" s="174"/>
      <c r="L184" s="174"/>
      <c r="M184" s="174"/>
      <c r="N184" s="174"/>
      <c r="O184" s="174"/>
      <c r="P184" s="174"/>
      <c r="Q184" s="174"/>
      <c r="R184" s="174"/>
      <c r="S184" s="174"/>
      <c r="T184" s="174"/>
      <c r="U184" s="174"/>
      <c r="V184" s="174"/>
    </row>
    <row r="185" spans="1:22" ht="13.5" customHeight="1">
      <c r="A185" s="174"/>
      <c r="B185" s="174"/>
      <c r="C185" s="174"/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74"/>
      <c r="O185" s="174"/>
      <c r="P185" s="174"/>
      <c r="Q185" s="174"/>
      <c r="R185" s="174"/>
      <c r="S185" s="174"/>
      <c r="T185" s="174"/>
      <c r="U185" s="174"/>
      <c r="V185" s="174"/>
    </row>
    <row r="186" spans="1:22" ht="13.5" customHeight="1">
      <c r="A186" s="174"/>
      <c r="B186" s="174"/>
      <c r="C186" s="174"/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74"/>
      <c r="O186" s="174"/>
      <c r="P186" s="174"/>
      <c r="Q186" s="174"/>
      <c r="R186" s="174"/>
      <c r="S186" s="174"/>
      <c r="T186" s="174"/>
      <c r="U186" s="174"/>
      <c r="V186" s="174"/>
    </row>
    <row r="187" spans="1:22" ht="13.5" customHeight="1">
      <c r="A187" s="174"/>
      <c r="B187" s="174"/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74"/>
      <c r="O187" s="174"/>
      <c r="P187" s="174"/>
      <c r="Q187" s="174"/>
      <c r="R187" s="174"/>
      <c r="S187" s="174"/>
      <c r="T187" s="174"/>
      <c r="U187" s="174"/>
      <c r="V187" s="174"/>
    </row>
    <row r="188" spans="1:22" ht="13.5" customHeight="1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74"/>
      <c r="O188" s="174"/>
      <c r="P188" s="174"/>
      <c r="Q188" s="174"/>
      <c r="R188" s="174"/>
      <c r="S188" s="174"/>
      <c r="T188" s="174"/>
      <c r="U188" s="174"/>
      <c r="V188" s="174"/>
    </row>
    <row r="189" spans="1:22" ht="13.5" customHeight="1">
      <c r="A189" s="174"/>
      <c r="B189" s="174"/>
      <c r="C189" s="174"/>
      <c r="D189" s="174"/>
      <c r="E189" s="174"/>
      <c r="F189" s="174"/>
      <c r="G189" s="174"/>
      <c r="H189" s="174"/>
      <c r="I189" s="174"/>
      <c r="J189" s="174"/>
      <c r="K189" s="174"/>
      <c r="L189" s="174"/>
      <c r="M189" s="174"/>
      <c r="N189" s="174"/>
      <c r="O189" s="174"/>
      <c r="P189" s="174"/>
      <c r="Q189" s="174"/>
      <c r="R189" s="174"/>
      <c r="S189" s="174"/>
      <c r="T189" s="174"/>
      <c r="U189" s="174"/>
      <c r="V189" s="174"/>
    </row>
    <row r="190" spans="1:22" ht="13.5" customHeight="1">
      <c r="A190" s="174"/>
      <c r="B190" s="174"/>
      <c r="C190" s="174"/>
      <c r="D190" s="174"/>
      <c r="E190" s="174"/>
      <c r="F190" s="174"/>
      <c r="G190" s="174"/>
      <c r="H190" s="174"/>
      <c r="I190" s="174"/>
      <c r="J190" s="174"/>
      <c r="K190" s="174"/>
      <c r="L190" s="174"/>
      <c r="M190" s="174"/>
      <c r="N190" s="174"/>
      <c r="O190" s="174"/>
      <c r="P190" s="174"/>
      <c r="Q190" s="174"/>
      <c r="R190" s="174"/>
      <c r="S190" s="174"/>
      <c r="T190" s="174"/>
      <c r="U190" s="174"/>
      <c r="V190" s="174"/>
    </row>
    <row r="191" spans="1:22" ht="13.5" customHeight="1">
      <c r="A191" s="174"/>
      <c r="B191" s="174"/>
      <c r="C191" s="174"/>
      <c r="D191" s="174"/>
      <c r="E191" s="174"/>
      <c r="F191" s="174"/>
      <c r="G191" s="174"/>
      <c r="H191" s="174"/>
      <c r="I191" s="174"/>
      <c r="J191" s="174"/>
      <c r="K191" s="174"/>
      <c r="L191" s="174"/>
      <c r="M191" s="174"/>
      <c r="N191" s="174"/>
      <c r="O191" s="174"/>
      <c r="P191" s="174"/>
      <c r="Q191" s="174"/>
      <c r="R191" s="174"/>
      <c r="S191" s="174"/>
      <c r="T191" s="174"/>
      <c r="U191" s="174"/>
      <c r="V191" s="174"/>
    </row>
    <row r="192" spans="1:22" ht="13.5" customHeight="1">
      <c r="A192" s="174"/>
      <c r="B192" s="174"/>
      <c r="C192" s="174"/>
      <c r="D192" s="174"/>
      <c r="E192" s="174"/>
      <c r="F192" s="174"/>
      <c r="G192" s="174"/>
      <c r="H192" s="174"/>
      <c r="I192" s="174"/>
      <c r="J192" s="174"/>
      <c r="K192" s="174"/>
      <c r="L192" s="174"/>
      <c r="M192" s="174"/>
      <c r="N192" s="174"/>
      <c r="O192" s="174"/>
      <c r="P192" s="174"/>
      <c r="Q192" s="174"/>
      <c r="R192" s="174"/>
      <c r="S192" s="174"/>
      <c r="T192" s="174"/>
      <c r="U192" s="174"/>
      <c r="V192" s="174"/>
    </row>
    <row r="193" spans="1:22" ht="13.5" customHeight="1">
      <c r="A193" s="174"/>
      <c r="B193" s="174"/>
      <c r="C193" s="174"/>
      <c r="D193" s="174"/>
      <c r="E193" s="174"/>
      <c r="F193" s="174"/>
      <c r="G193" s="174"/>
      <c r="H193" s="174"/>
      <c r="I193" s="174"/>
      <c r="J193" s="174"/>
      <c r="K193" s="174"/>
      <c r="L193" s="174"/>
      <c r="M193" s="174"/>
      <c r="N193" s="174"/>
      <c r="O193" s="174"/>
      <c r="P193" s="174"/>
      <c r="Q193" s="174"/>
      <c r="R193" s="174"/>
      <c r="S193" s="174"/>
      <c r="T193" s="174"/>
      <c r="U193" s="174"/>
      <c r="V193" s="174"/>
    </row>
    <row r="194" spans="1:22" ht="13.5" customHeight="1">
      <c r="A194" s="174"/>
      <c r="B194" s="174"/>
      <c r="C194" s="174"/>
      <c r="D194" s="174"/>
      <c r="E194" s="174"/>
      <c r="F194" s="174"/>
      <c r="G194" s="174"/>
      <c r="H194" s="174"/>
      <c r="I194" s="174"/>
      <c r="J194" s="174"/>
      <c r="K194" s="174"/>
      <c r="L194" s="174"/>
      <c r="M194" s="174"/>
      <c r="N194" s="174"/>
      <c r="O194" s="174"/>
      <c r="P194" s="174"/>
      <c r="Q194" s="174"/>
      <c r="R194" s="174"/>
      <c r="S194" s="174"/>
      <c r="T194" s="174"/>
      <c r="U194" s="174"/>
      <c r="V194" s="174"/>
    </row>
    <row r="195" spans="1:22" ht="13.5" customHeight="1">
      <c r="A195" s="174"/>
      <c r="B195" s="174"/>
      <c r="C195" s="174"/>
      <c r="D195" s="174"/>
      <c r="E195" s="174"/>
      <c r="F195" s="174"/>
      <c r="G195" s="174"/>
      <c r="H195" s="174"/>
      <c r="I195" s="174"/>
      <c r="J195" s="174"/>
      <c r="K195" s="174"/>
      <c r="L195" s="174"/>
      <c r="M195" s="174"/>
      <c r="N195" s="174"/>
      <c r="O195" s="174"/>
      <c r="P195" s="174"/>
      <c r="Q195" s="174"/>
      <c r="R195" s="174"/>
      <c r="S195" s="174"/>
      <c r="T195" s="174"/>
      <c r="U195" s="174"/>
      <c r="V195" s="174"/>
    </row>
    <row r="196" spans="1:22" ht="13.5" customHeight="1">
      <c r="A196" s="174"/>
      <c r="B196" s="174"/>
      <c r="C196" s="174"/>
      <c r="D196" s="174"/>
      <c r="E196" s="174"/>
      <c r="F196" s="174"/>
      <c r="G196" s="174"/>
      <c r="H196" s="174"/>
      <c r="I196" s="174"/>
      <c r="J196" s="174"/>
      <c r="K196" s="174"/>
      <c r="L196" s="174"/>
      <c r="M196" s="174"/>
      <c r="N196" s="174"/>
      <c r="O196" s="174"/>
      <c r="P196" s="174"/>
      <c r="Q196" s="174"/>
      <c r="R196" s="174"/>
      <c r="S196" s="174"/>
      <c r="T196" s="174"/>
      <c r="U196" s="174"/>
      <c r="V196" s="174"/>
    </row>
    <row r="197" spans="1:22" ht="13.5" customHeight="1">
      <c r="A197" s="174"/>
      <c r="B197" s="174"/>
      <c r="C197" s="174"/>
      <c r="D197" s="174"/>
      <c r="E197" s="174"/>
      <c r="F197" s="174"/>
      <c r="G197" s="174"/>
      <c r="H197" s="174"/>
      <c r="I197" s="174"/>
      <c r="J197" s="174"/>
      <c r="K197" s="174"/>
      <c r="L197" s="174"/>
      <c r="M197" s="174"/>
      <c r="N197" s="174"/>
      <c r="O197" s="174"/>
      <c r="P197" s="174"/>
      <c r="Q197" s="174"/>
      <c r="R197" s="174"/>
      <c r="S197" s="174"/>
      <c r="T197" s="174"/>
      <c r="U197" s="174"/>
      <c r="V197" s="174"/>
    </row>
    <row r="198" spans="1:22" ht="13.5" customHeight="1">
      <c r="A198" s="174"/>
      <c r="B198" s="174"/>
      <c r="C198" s="174"/>
      <c r="D198" s="174"/>
      <c r="E198" s="174"/>
      <c r="F198" s="174"/>
      <c r="G198" s="174"/>
      <c r="H198" s="174"/>
      <c r="I198" s="174"/>
      <c r="J198" s="174"/>
      <c r="K198" s="174"/>
      <c r="L198" s="174"/>
      <c r="M198" s="174"/>
      <c r="N198" s="174"/>
      <c r="O198" s="174"/>
      <c r="P198" s="174"/>
      <c r="Q198" s="174"/>
      <c r="R198" s="174"/>
      <c r="S198" s="174"/>
      <c r="T198" s="174"/>
      <c r="U198" s="174"/>
      <c r="V198" s="174"/>
    </row>
    <row r="199" spans="1:22" ht="13.5" customHeight="1">
      <c r="A199" s="174"/>
      <c r="B199" s="174"/>
      <c r="C199" s="174"/>
      <c r="D199" s="174"/>
      <c r="E199" s="174"/>
      <c r="F199" s="174"/>
      <c r="G199" s="174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4"/>
      <c r="S199" s="174"/>
      <c r="T199" s="174"/>
      <c r="U199" s="174"/>
      <c r="V199" s="174"/>
    </row>
    <row r="200" spans="1:22" ht="13.5" customHeight="1">
      <c r="A200" s="174"/>
      <c r="B200" s="174"/>
      <c r="C200" s="174"/>
      <c r="D200" s="174"/>
      <c r="E200" s="174"/>
      <c r="F200" s="174"/>
      <c r="G200" s="174"/>
      <c r="H200" s="174"/>
      <c r="I200" s="174"/>
      <c r="J200" s="174"/>
      <c r="K200" s="174"/>
      <c r="L200" s="174"/>
      <c r="M200" s="174"/>
      <c r="N200" s="174"/>
      <c r="O200" s="174"/>
      <c r="P200" s="174"/>
      <c r="Q200" s="174"/>
      <c r="R200" s="174"/>
      <c r="S200" s="174"/>
      <c r="T200" s="174"/>
      <c r="U200" s="174"/>
      <c r="V200" s="174"/>
    </row>
    <row r="201" spans="1:22" ht="13.5" customHeight="1">
      <c r="A201" s="174"/>
      <c r="B201" s="174"/>
      <c r="C201" s="174"/>
      <c r="D201" s="174"/>
      <c r="E201" s="174"/>
      <c r="F201" s="174"/>
      <c r="G201" s="174"/>
      <c r="H201" s="174"/>
      <c r="I201" s="174"/>
      <c r="J201" s="174"/>
      <c r="K201" s="174"/>
      <c r="L201" s="174"/>
      <c r="M201" s="174"/>
      <c r="N201" s="174"/>
      <c r="O201" s="174"/>
      <c r="P201" s="174"/>
      <c r="Q201" s="174"/>
      <c r="R201" s="174"/>
      <c r="S201" s="174"/>
      <c r="T201" s="174"/>
      <c r="U201" s="174"/>
      <c r="V201" s="174"/>
    </row>
    <row r="202" spans="1:22" ht="13.5" customHeight="1">
      <c r="A202" s="174"/>
      <c r="B202" s="174"/>
      <c r="C202" s="174"/>
      <c r="D202" s="174"/>
      <c r="E202" s="174"/>
      <c r="F202" s="174"/>
      <c r="G202" s="174"/>
      <c r="H202" s="174"/>
      <c r="I202" s="174"/>
      <c r="J202" s="174"/>
      <c r="K202" s="174"/>
      <c r="L202" s="174"/>
      <c r="M202" s="174"/>
      <c r="N202" s="174"/>
      <c r="O202" s="174"/>
      <c r="P202" s="174"/>
      <c r="Q202" s="174"/>
      <c r="R202" s="174"/>
      <c r="S202" s="174"/>
      <c r="T202" s="174"/>
      <c r="U202" s="174"/>
      <c r="V202" s="174"/>
    </row>
    <row r="203" spans="1:22" ht="13.5" customHeight="1">
      <c r="A203" s="174"/>
      <c r="B203" s="174"/>
      <c r="C203" s="174"/>
      <c r="D203" s="174"/>
      <c r="E203" s="174"/>
      <c r="F203" s="174"/>
      <c r="G203" s="174"/>
      <c r="H203" s="174"/>
      <c r="I203" s="174"/>
      <c r="J203" s="174"/>
      <c r="K203" s="174"/>
      <c r="L203" s="174"/>
      <c r="M203" s="174"/>
      <c r="N203" s="174"/>
      <c r="O203" s="174"/>
      <c r="P203" s="174"/>
      <c r="Q203" s="174"/>
      <c r="R203" s="174"/>
      <c r="S203" s="174"/>
      <c r="T203" s="174"/>
      <c r="U203" s="174"/>
      <c r="V203" s="174"/>
    </row>
    <row r="204" spans="1:22" ht="13.5" customHeight="1">
      <c r="A204" s="174"/>
      <c r="B204" s="174"/>
      <c r="C204" s="174"/>
      <c r="D204" s="174"/>
      <c r="E204" s="174"/>
      <c r="F204" s="174"/>
      <c r="G204" s="174"/>
      <c r="H204" s="174"/>
      <c r="I204" s="174"/>
      <c r="J204" s="174"/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4"/>
    </row>
    <row r="205" spans="1:22" ht="13.5" customHeight="1">
      <c r="A205" s="174"/>
      <c r="B205" s="174"/>
      <c r="C205" s="174"/>
      <c r="D205" s="174"/>
      <c r="E205" s="174"/>
      <c r="F205" s="174"/>
      <c r="G205" s="174"/>
      <c r="H205" s="174"/>
      <c r="I205" s="174"/>
      <c r="J205" s="174"/>
      <c r="K205" s="174"/>
      <c r="L205" s="174"/>
      <c r="M205" s="174"/>
      <c r="N205" s="174"/>
      <c r="O205" s="174"/>
      <c r="P205" s="174"/>
      <c r="Q205" s="174"/>
      <c r="R205" s="174"/>
      <c r="S205" s="174"/>
      <c r="T205" s="174"/>
      <c r="U205" s="174"/>
      <c r="V205" s="174"/>
    </row>
    <row r="206" spans="1:22" ht="13.5" customHeight="1">
      <c r="A206" s="174"/>
      <c r="B206" s="174"/>
      <c r="C206" s="174"/>
      <c r="D206" s="174"/>
      <c r="E206" s="174"/>
      <c r="F206" s="174"/>
      <c r="G206" s="174"/>
      <c r="H206" s="174"/>
      <c r="I206" s="174"/>
      <c r="J206" s="174"/>
      <c r="K206" s="174"/>
      <c r="L206" s="174"/>
      <c r="M206" s="174"/>
      <c r="N206" s="174"/>
      <c r="O206" s="174"/>
      <c r="P206" s="174"/>
      <c r="Q206" s="174"/>
      <c r="R206" s="174"/>
      <c r="S206" s="174"/>
      <c r="T206" s="174"/>
      <c r="U206" s="174"/>
      <c r="V206" s="174"/>
    </row>
    <row r="207" spans="1:22" ht="13.5" customHeight="1">
      <c r="A207" s="174"/>
      <c r="B207" s="174"/>
      <c r="C207" s="174"/>
      <c r="D207" s="174"/>
      <c r="E207" s="174"/>
      <c r="F207" s="174"/>
      <c r="G207" s="174"/>
      <c r="H207" s="174"/>
      <c r="I207" s="174"/>
      <c r="J207" s="174"/>
      <c r="K207" s="174"/>
      <c r="L207" s="174"/>
      <c r="M207" s="174"/>
      <c r="N207" s="174"/>
      <c r="O207" s="174"/>
      <c r="P207" s="174"/>
      <c r="Q207" s="174"/>
      <c r="R207" s="174"/>
      <c r="S207" s="174"/>
      <c r="T207" s="174"/>
      <c r="U207" s="174"/>
      <c r="V207" s="174"/>
    </row>
    <row r="208" spans="1:22" ht="13.5" customHeight="1">
      <c r="A208" s="174"/>
      <c r="B208" s="174"/>
      <c r="C208" s="174"/>
      <c r="D208" s="174"/>
      <c r="E208" s="174"/>
      <c r="F208" s="174"/>
      <c r="G208" s="174"/>
      <c r="H208" s="174"/>
      <c r="I208" s="174"/>
      <c r="J208" s="174"/>
      <c r="K208" s="174"/>
      <c r="L208" s="174"/>
      <c r="M208" s="174"/>
      <c r="N208" s="174"/>
      <c r="O208" s="174"/>
      <c r="P208" s="174"/>
      <c r="Q208" s="174"/>
      <c r="R208" s="174"/>
      <c r="S208" s="174"/>
      <c r="T208" s="174"/>
      <c r="U208" s="174"/>
      <c r="V208" s="174"/>
    </row>
    <row r="209" spans="1:22" ht="13.5" customHeight="1">
      <c r="A209" s="174"/>
      <c r="B209" s="174"/>
      <c r="C209" s="174"/>
      <c r="D209" s="174"/>
      <c r="E209" s="174"/>
      <c r="F209" s="174"/>
      <c r="G209" s="174"/>
      <c r="H209" s="174"/>
      <c r="I209" s="174"/>
      <c r="J209" s="174"/>
      <c r="K209" s="174"/>
      <c r="L209" s="174"/>
      <c r="M209" s="174"/>
      <c r="N209" s="174"/>
      <c r="O209" s="174"/>
      <c r="P209" s="174"/>
      <c r="Q209" s="174"/>
      <c r="R209" s="174"/>
      <c r="S209" s="174"/>
      <c r="T209" s="174"/>
      <c r="U209" s="174"/>
      <c r="V209" s="174"/>
    </row>
    <row r="210" spans="1:22" ht="13.5" customHeight="1">
      <c r="A210" s="174"/>
      <c r="B210" s="174"/>
      <c r="C210" s="174"/>
      <c r="D210" s="174"/>
      <c r="E210" s="174"/>
      <c r="F210" s="174"/>
      <c r="G210" s="174"/>
      <c r="H210" s="174"/>
      <c r="I210" s="174"/>
      <c r="J210" s="174"/>
      <c r="K210" s="174"/>
      <c r="L210" s="174"/>
      <c r="M210" s="174"/>
      <c r="N210" s="174"/>
      <c r="O210" s="174"/>
      <c r="P210" s="174"/>
      <c r="Q210" s="174"/>
      <c r="R210" s="174"/>
      <c r="S210" s="174"/>
      <c r="T210" s="174"/>
      <c r="U210" s="174"/>
      <c r="V210" s="174"/>
    </row>
    <row r="211" spans="1:22" ht="13.5" customHeight="1">
      <c r="A211" s="174"/>
      <c r="B211" s="174"/>
      <c r="C211" s="174"/>
      <c r="D211" s="174"/>
      <c r="E211" s="174"/>
      <c r="F211" s="174"/>
      <c r="G211" s="174"/>
      <c r="H211" s="174"/>
      <c r="I211" s="174"/>
      <c r="J211" s="174"/>
      <c r="K211" s="174"/>
      <c r="L211" s="174"/>
      <c r="M211" s="174"/>
      <c r="N211" s="174"/>
      <c r="O211" s="174"/>
      <c r="P211" s="174"/>
      <c r="Q211" s="174"/>
      <c r="R211" s="174"/>
      <c r="S211" s="174"/>
      <c r="T211" s="174"/>
      <c r="U211" s="174"/>
      <c r="V211" s="174"/>
    </row>
    <row r="212" spans="1:22" ht="13.5" customHeight="1">
      <c r="A212" s="174"/>
      <c r="B212" s="174"/>
      <c r="C212" s="174"/>
      <c r="D212" s="174"/>
      <c r="E212" s="174"/>
      <c r="F212" s="174"/>
      <c r="G212" s="174"/>
      <c r="H212" s="174"/>
      <c r="I212" s="174"/>
      <c r="J212" s="174"/>
      <c r="K212" s="174"/>
      <c r="L212" s="174"/>
      <c r="M212" s="174"/>
      <c r="N212" s="174"/>
      <c r="O212" s="174"/>
      <c r="P212" s="174"/>
      <c r="Q212" s="174"/>
      <c r="R212" s="174"/>
      <c r="S212" s="174"/>
      <c r="T212" s="174"/>
      <c r="U212" s="174"/>
      <c r="V212" s="174"/>
    </row>
    <row r="213" spans="1:22" ht="13.5" customHeight="1">
      <c r="A213" s="174"/>
      <c r="B213" s="174"/>
      <c r="C213" s="174"/>
      <c r="D213" s="174"/>
      <c r="E213" s="174"/>
      <c r="F213" s="174"/>
      <c r="G213" s="174"/>
      <c r="H213" s="174"/>
      <c r="I213" s="174"/>
      <c r="J213" s="174"/>
      <c r="K213" s="174"/>
      <c r="L213" s="174"/>
      <c r="M213" s="174"/>
      <c r="N213" s="174"/>
      <c r="O213" s="174"/>
      <c r="P213" s="174"/>
      <c r="Q213" s="174"/>
      <c r="R213" s="174"/>
      <c r="S213" s="174"/>
      <c r="T213" s="174"/>
      <c r="U213" s="174"/>
      <c r="V213" s="174"/>
    </row>
    <row r="214" spans="1:22" ht="13.5" customHeight="1">
      <c r="A214" s="174"/>
      <c r="B214" s="174"/>
      <c r="C214" s="174"/>
      <c r="D214" s="174"/>
      <c r="E214" s="174"/>
      <c r="F214" s="174"/>
      <c r="G214" s="174"/>
      <c r="H214" s="174"/>
      <c r="I214" s="174"/>
      <c r="J214" s="174"/>
      <c r="K214" s="174"/>
      <c r="L214" s="174"/>
      <c r="M214" s="174"/>
      <c r="N214" s="174"/>
      <c r="O214" s="174"/>
      <c r="P214" s="174"/>
      <c r="Q214" s="174"/>
      <c r="R214" s="174"/>
      <c r="S214" s="174"/>
      <c r="T214" s="174"/>
      <c r="U214" s="174"/>
      <c r="V214" s="174"/>
    </row>
    <row r="215" spans="1:22" ht="13.5" customHeight="1">
      <c r="A215" s="174"/>
      <c r="B215" s="174"/>
      <c r="C215" s="174"/>
      <c r="D215" s="174"/>
      <c r="E215" s="174"/>
      <c r="F215" s="174"/>
      <c r="G215" s="174"/>
      <c r="H215" s="174"/>
      <c r="I215" s="174"/>
      <c r="J215" s="174"/>
      <c r="K215" s="174"/>
      <c r="L215" s="174"/>
      <c r="M215" s="174"/>
      <c r="N215" s="174"/>
      <c r="O215" s="174"/>
      <c r="P215" s="174"/>
      <c r="Q215" s="174"/>
      <c r="R215" s="174"/>
      <c r="S215" s="174"/>
      <c r="T215" s="174"/>
      <c r="U215" s="174"/>
      <c r="V215" s="174"/>
    </row>
    <row r="216" spans="1:22" ht="13.5" customHeight="1">
      <c r="A216" s="174"/>
      <c r="B216" s="174"/>
      <c r="C216" s="174"/>
      <c r="D216" s="174"/>
      <c r="E216" s="174"/>
      <c r="F216" s="174"/>
      <c r="G216" s="174"/>
      <c r="H216" s="174"/>
      <c r="I216" s="174"/>
      <c r="J216" s="174"/>
      <c r="K216" s="174"/>
      <c r="L216" s="174"/>
      <c r="M216" s="174"/>
      <c r="N216" s="174"/>
      <c r="O216" s="174"/>
      <c r="P216" s="174"/>
      <c r="Q216" s="174"/>
      <c r="R216" s="174"/>
      <c r="S216" s="174"/>
      <c r="T216" s="174"/>
      <c r="U216" s="174"/>
      <c r="V216" s="174"/>
    </row>
    <row r="217" spans="1:22" ht="13.5" customHeight="1">
      <c r="A217" s="174"/>
      <c r="B217" s="174"/>
      <c r="C217" s="174"/>
      <c r="D217" s="174"/>
      <c r="E217" s="174"/>
      <c r="F217" s="174"/>
      <c r="G217" s="174"/>
      <c r="H217" s="174"/>
      <c r="I217" s="174"/>
      <c r="J217" s="174"/>
      <c r="K217" s="174"/>
      <c r="L217" s="174"/>
      <c r="M217" s="174"/>
      <c r="N217" s="174"/>
      <c r="O217" s="174"/>
      <c r="P217" s="174"/>
      <c r="Q217" s="174"/>
      <c r="R217" s="174"/>
      <c r="S217" s="174"/>
      <c r="T217" s="174"/>
      <c r="U217" s="174"/>
      <c r="V217" s="174"/>
    </row>
    <row r="218" spans="1:22" ht="13.5" customHeight="1">
      <c r="A218" s="174"/>
      <c r="B218" s="174"/>
      <c r="C218" s="174"/>
      <c r="D218" s="174"/>
      <c r="E218" s="174"/>
      <c r="F218" s="174"/>
      <c r="G218" s="174"/>
      <c r="H218" s="174"/>
      <c r="I218" s="174"/>
      <c r="J218" s="174"/>
      <c r="K218" s="174"/>
      <c r="L218" s="174"/>
      <c r="M218" s="174"/>
      <c r="N218" s="174"/>
      <c r="O218" s="174"/>
      <c r="P218" s="174"/>
      <c r="Q218" s="174"/>
      <c r="R218" s="174"/>
      <c r="S218" s="174"/>
      <c r="T218" s="174"/>
      <c r="U218" s="174"/>
      <c r="V218" s="174"/>
    </row>
    <row r="219" spans="1:22" ht="13.5" customHeight="1">
      <c r="A219" s="174"/>
      <c r="B219" s="174"/>
      <c r="C219" s="174"/>
      <c r="D219" s="174"/>
      <c r="E219" s="174"/>
      <c r="F219" s="174"/>
      <c r="G219" s="174"/>
      <c r="H219" s="174"/>
      <c r="I219" s="174"/>
      <c r="J219" s="174"/>
      <c r="K219" s="174"/>
      <c r="L219" s="174"/>
      <c r="M219" s="174"/>
      <c r="N219" s="174"/>
      <c r="O219" s="174"/>
      <c r="P219" s="174"/>
      <c r="Q219" s="174"/>
      <c r="R219" s="174"/>
      <c r="S219" s="174"/>
      <c r="T219" s="174"/>
      <c r="U219" s="174"/>
      <c r="V219" s="174"/>
    </row>
    <row r="220" spans="1:22" ht="13.5" customHeight="1">
      <c r="A220" s="174"/>
      <c r="B220" s="174"/>
      <c r="C220" s="174"/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74"/>
      <c r="O220" s="174"/>
      <c r="P220" s="174"/>
      <c r="Q220" s="174"/>
      <c r="R220" s="174"/>
      <c r="S220" s="174"/>
      <c r="T220" s="174"/>
      <c r="U220" s="174"/>
      <c r="V220" s="174"/>
    </row>
    <row r="221" spans="1:22" ht="13.5" customHeight="1">
      <c r="A221" s="174"/>
      <c r="B221" s="174"/>
      <c r="C221" s="174"/>
      <c r="D221" s="174"/>
      <c r="E221" s="174"/>
      <c r="F221" s="174"/>
      <c r="G221" s="174"/>
      <c r="H221" s="174"/>
      <c r="I221" s="174"/>
      <c r="J221" s="174"/>
      <c r="K221" s="174"/>
      <c r="L221" s="174"/>
      <c r="M221" s="174"/>
      <c r="N221" s="174"/>
      <c r="O221" s="174"/>
      <c r="P221" s="174"/>
      <c r="Q221" s="174"/>
      <c r="R221" s="174"/>
      <c r="S221" s="174"/>
      <c r="T221" s="174"/>
      <c r="U221" s="174"/>
      <c r="V221" s="174"/>
    </row>
    <row r="222" spans="1:22" ht="13.5" customHeight="1">
      <c r="A222" s="174"/>
      <c r="B222" s="174"/>
      <c r="C222" s="174"/>
      <c r="D222" s="174"/>
      <c r="E222" s="174"/>
      <c r="F222" s="174"/>
      <c r="G222" s="174"/>
      <c r="H222" s="174"/>
      <c r="I222" s="174"/>
      <c r="J222" s="174"/>
      <c r="K222" s="174"/>
      <c r="L222" s="174"/>
      <c r="M222" s="174"/>
      <c r="N222" s="174"/>
      <c r="O222" s="174"/>
      <c r="P222" s="174"/>
      <c r="Q222" s="174"/>
      <c r="R222" s="174"/>
      <c r="S222" s="174"/>
      <c r="T222" s="174"/>
      <c r="U222" s="174"/>
      <c r="V222" s="174"/>
    </row>
    <row r="223" spans="1:22" ht="13.5" customHeight="1">
      <c r="A223" s="174"/>
      <c r="B223" s="174"/>
      <c r="C223" s="174"/>
      <c r="D223" s="174"/>
      <c r="E223" s="174"/>
      <c r="F223" s="174"/>
      <c r="G223" s="174"/>
      <c r="H223" s="174"/>
      <c r="I223" s="174"/>
      <c r="J223" s="174"/>
      <c r="K223" s="174"/>
      <c r="L223" s="174"/>
      <c r="M223" s="174"/>
      <c r="N223" s="174"/>
      <c r="O223" s="174"/>
      <c r="P223" s="174"/>
      <c r="Q223" s="174"/>
      <c r="R223" s="174"/>
      <c r="S223" s="174"/>
      <c r="T223" s="174"/>
      <c r="U223" s="174"/>
      <c r="V223" s="174"/>
    </row>
    <row r="224" spans="1:22" ht="13.5" customHeight="1">
      <c r="A224" s="174"/>
      <c r="B224" s="174"/>
      <c r="C224" s="174"/>
      <c r="D224" s="174"/>
      <c r="E224" s="174"/>
      <c r="F224" s="174"/>
      <c r="G224" s="174"/>
      <c r="H224" s="174"/>
      <c r="I224" s="174"/>
      <c r="J224" s="174"/>
      <c r="K224" s="174"/>
      <c r="L224" s="174"/>
      <c r="M224" s="174"/>
      <c r="N224" s="174"/>
      <c r="O224" s="174"/>
      <c r="P224" s="174"/>
      <c r="Q224" s="174"/>
      <c r="R224" s="174"/>
      <c r="S224" s="174"/>
      <c r="T224" s="174"/>
      <c r="U224" s="174"/>
      <c r="V224" s="174"/>
    </row>
    <row r="225" spans="1:22" ht="13.5" customHeight="1">
      <c r="A225" s="174"/>
      <c r="B225" s="174"/>
      <c r="C225" s="174"/>
      <c r="D225" s="174"/>
      <c r="E225" s="174"/>
      <c r="F225" s="174"/>
      <c r="G225" s="174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4"/>
      <c r="S225" s="174"/>
      <c r="T225" s="174"/>
      <c r="U225" s="174"/>
      <c r="V225" s="174"/>
    </row>
    <row r="226" spans="1:22" ht="13.5" customHeight="1">
      <c r="A226" s="174"/>
      <c r="B226" s="174"/>
      <c r="C226" s="174"/>
      <c r="D226" s="174"/>
      <c r="E226" s="174"/>
      <c r="F226" s="174"/>
      <c r="G226" s="174"/>
      <c r="H226" s="174"/>
      <c r="I226" s="174"/>
      <c r="J226" s="174"/>
      <c r="K226" s="174"/>
      <c r="L226" s="174"/>
      <c r="M226" s="174"/>
      <c r="N226" s="174"/>
      <c r="O226" s="174"/>
      <c r="P226" s="174"/>
      <c r="Q226" s="174"/>
      <c r="R226" s="174"/>
      <c r="S226" s="174"/>
      <c r="T226" s="174"/>
      <c r="U226" s="174"/>
      <c r="V226" s="174"/>
    </row>
    <row r="227" spans="1:22" ht="13.5" customHeight="1">
      <c r="A227" s="174"/>
      <c r="B227" s="174"/>
      <c r="C227" s="174"/>
      <c r="D227" s="174"/>
      <c r="E227" s="174"/>
      <c r="F227" s="174"/>
      <c r="G227" s="174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4"/>
      <c r="S227" s="174"/>
      <c r="T227" s="174"/>
      <c r="U227" s="174"/>
      <c r="V227" s="174"/>
    </row>
    <row r="228" spans="1:22" ht="13.5" customHeight="1">
      <c r="A228" s="174"/>
      <c r="B228" s="174"/>
      <c r="C228" s="174"/>
      <c r="D228" s="174"/>
      <c r="E228" s="174"/>
      <c r="F228" s="174"/>
      <c r="G228" s="174"/>
      <c r="H228" s="174"/>
      <c r="I228" s="174"/>
      <c r="J228" s="174"/>
      <c r="K228" s="174"/>
      <c r="L228" s="174"/>
      <c r="M228" s="174"/>
      <c r="N228" s="174"/>
      <c r="O228" s="174"/>
      <c r="P228" s="174"/>
      <c r="Q228" s="174"/>
      <c r="R228" s="174"/>
      <c r="S228" s="174"/>
      <c r="T228" s="174"/>
      <c r="U228" s="174"/>
      <c r="V228" s="174"/>
    </row>
    <row r="229" spans="1:22" ht="13.5" customHeight="1">
      <c r="A229" s="174"/>
      <c r="B229" s="174"/>
      <c r="C229" s="174"/>
      <c r="D229" s="174"/>
      <c r="E229" s="174"/>
      <c r="F229" s="174"/>
      <c r="G229" s="174"/>
      <c r="H229" s="174"/>
      <c r="I229" s="174"/>
      <c r="J229" s="174"/>
      <c r="K229" s="174"/>
      <c r="L229" s="174"/>
      <c r="M229" s="174"/>
      <c r="N229" s="174"/>
      <c r="O229" s="174"/>
      <c r="P229" s="174"/>
      <c r="Q229" s="174"/>
      <c r="R229" s="174"/>
      <c r="S229" s="174"/>
      <c r="T229" s="174"/>
      <c r="U229" s="174"/>
      <c r="V229" s="174"/>
    </row>
    <row r="230" spans="1:22" ht="13.5" customHeight="1">
      <c r="A230" s="174"/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74"/>
      <c r="O230" s="174"/>
      <c r="P230" s="174"/>
      <c r="Q230" s="174"/>
      <c r="R230" s="174"/>
      <c r="S230" s="174"/>
      <c r="T230" s="174"/>
      <c r="U230" s="174"/>
      <c r="V230" s="174"/>
    </row>
    <row r="231" spans="1:22" ht="13.5" customHeight="1">
      <c r="A231" s="174"/>
      <c r="B231" s="174"/>
      <c r="C231" s="174"/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74"/>
      <c r="O231" s="174"/>
      <c r="P231" s="174"/>
      <c r="Q231" s="174"/>
      <c r="R231" s="174"/>
      <c r="S231" s="174"/>
      <c r="T231" s="174"/>
      <c r="U231" s="174"/>
      <c r="V231" s="174"/>
    </row>
    <row r="232" spans="1:22" ht="13.5" customHeight="1">
      <c r="A232" s="174"/>
      <c r="B232" s="174"/>
      <c r="C232" s="174"/>
      <c r="D232" s="174"/>
      <c r="E232" s="174"/>
      <c r="F232" s="174"/>
      <c r="G232" s="174"/>
      <c r="H232" s="174"/>
      <c r="I232" s="174"/>
      <c r="J232" s="174"/>
      <c r="K232" s="174"/>
      <c r="L232" s="174"/>
      <c r="M232" s="174"/>
      <c r="N232" s="174"/>
      <c r="O232" s="174"/>
      <c r="P232" s="174"/>
      <c r="Q232" s="174"/>
      <c r="R232" s="174"/>
      <c r="S232" s="174"/>
      <c r="T232" s="174"/>
      <c r="U232" s="174"/>
      <c r="V232" s="174"/>
    </row>
    <row r="233" spans="1:22" ht="13.5" customHeight="1">
      <c r="A233" s="174"/>
      <c r="B233" s="174"/>
      <c r="C233" s="174"/>
      <c r="D233" s="174"/>
      <c r="E233" s="174"/>
      <c r="F233" s="174"/>
      <c r="G233" s="174"/>
      <c r="H233" s="174"/>
      <c r="I233" s="174"/>
      <c r="J233" s="174"/>
      <c r="K233" s="174"/>
      <c r="L233" s="174"/>
      <c r="M233" s="174"/>
      <c r="N233" s="174"/>
      <c r="O233" s="174"/>
      <c r="P233" s="174"/>
      <c r="Q233" s="174"/>
      <c r="R233" s="174"/>
      <c r="S233" s="174"/>
      <c r="T233" s="174"/>
      <c r="U233" s="174"/>
      <c r="V233" s="174"/>
    </row>
    <row r="234" spans="1:22" ht="13.5" customHeight="1">
      <c r="A234" s="174"/>
      <c r="B234" s="174"/>
      <c r="C234" s="174"/>
      <c r="D234" s="174"/>
      <c r="E234" s="174"/>
      <c r="F234" s="174"/>
      <c r="G234" s="174"/>
      <c r="H234" s="174"/>
      <c r="I234" s="174"/>
      <c r="J234" s="174"/>
      <c r="K234" s="174"/>
      <c r="L234" s="174"/>
      <c r="M234" s="174"/>
      <c r="N234" s="174"/>
      <c r="O234" s="174"/>
      <c r="P234" s="174"/>
      <c r="Q234" s="174"/>
      <c r="R234" s="174"/>
      <c r="S234" s="174"/>
      <c r="T234" s="174"/>
      <c r="U234" s="174"/>
      <c r="V234" s="174"/>
    </row>
    <row r="235" spans="1:22" ht="13.5" customHeight="1">
      <c r="A235" s="174"/>
      <c r="B235" s="17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74"/>
      <c r="O235" s="174"/>
      <c r="P235" s="174"/>
      <c r="Q235" s="174"/>
      <c r="R235" s="174"/>
      <c r="S235" s="174"/>
      <c r="T235" s="174"/>
      <c r="U235" s="174"/>
      <c r="V235" s="174"/>
    </row>
    <row r="236" spans="1:22" ht="13.5" customHeight="1">
      <c r="A236" s="174"/>
      <c r="B236" s="174"/>
      <c r="C236" s="174"/>
      <c r="D236" s="174"/>
      <c r="E236" s="174"/>
      <c r="F236" s="174"/>
      <c r="G236" s="174"/>
      <c r="H236" s="174"/>
      <c r="I236" s="174"/>
      <c r="J236" s="174"/>
      <c r="K236" s="174"/>
      <c r="L236" s="174"/>
      <c r="M236" s="174"/>
      <c r="N236" s="174"/>
      <c r="O236" s="174"/>
      <c r="P236" s="174"/>
      <c r="Q236" s="174"/>
      <c r="R236" s="174"/>
      <c r="S236" s="174"/>
      <c r="T236" s="174"/>
      <c r="U236" s="174"/>
      <c r="V236" s="174"/>
    </row>
    <row r="237" spans="1:22" ht="13.5" customHeight="1">
      <c r="A237" s="174"/>
      <c r="B237" s="174"/>
      <c r="C237" s="174"/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74"/>
      <c r="O237" s="174"/>
      <c r="P237" s="174"/>
      <c r="Q237" s="174"/>
      <c r="R237" s="174"/>
      <c r="S237" s="174"/>
      <c r="T237" s="174"/>
      <c r="U237" s="174"/>
      <c r="V237" s="174"/>
    </row>
    <row r="238" spans="1:22" ht="13.5" customHeight="1">
      <c r="A238" s="174"/>
      <c r="B238" s="174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74"/>
      <c r="O238" s="174"/>
      <c r="P238" s="174"/>
      <c r="Q238" s="174"/>
      <c r="R238" s="174"/>
      <c r="S238" s="174"/>
      <c r="T238" s="174"/>
      <c r="U238" s="174"/>
      <c r="V238" s="174"/>
    </row>
    <row r="239" spans="1:22" ht="13.5" customHeight="1">
      <c r="A239" s="174"/>
      <c r="B239" s="174"/>
      <c r="C239" s="174"/>
      <c r="D239" s="174"/>
      <c r="E239" s="174"/>
      <c r="F239" s="174"/>
      <c r="G239" s="174"/>
      <c r="H239" s="174"/>
      <c r="I239" s="174"/>
      <c r="J239" s="174"/>
      <c r="K239" s="174"/>
      <c r="L239" s="174"/>
      <c r="M239" s="174"/>
      <c r="N239" s="174"/>
      <c r="O239" s="174"/>
      <c r="P239" s="174"/>
      <c r="Q239" s="174"/>
      <c r="R239" s="174"/>
      <c r="S239" s="174"/>
      <c r="T239" s="174"/>
      <c r="U239" s="174"/>
      <c r="V239" s="174"/>
    </row>
    <row r="240" spans="1:22" ht="13.5" customHeight="1">
      <c r="A240" s="174"/>
      <c r="B240" s="174"/>
      <c r="C240" s="174"/>
      <c r="D240" s="174"/>
      <c r="E240" s="174"/>
      <c r="F240" s="174"/>
      <c r="G240" s="174"/>
      <c r="H240" s="174"/>
      <c r="I240" s="174"/>
      <c r="J240" s="174"/>
      <c r="K240" s="174"/>
      <c r="L240" s="174"/>
      <c r="M240" s="174"/>
      <c r="N240" s="174"/>
      <c r="O240" s="174"/>
      <c r="P240" s="174"/>
      <c r="Q240" s="174"/>
      <c r="R240" s="174"/>
      <c r="S240" s="174"/>
      <c r="T240" s="174"/>
      <c r="U240" s="174"/>
      <c r="V240" s="174"/>
    </row>
    <row r="241" spans="1:22" ht="13.5" customHeight="1">
      <c r="A241" s="174"/>
      <c r="B241" s="174"/>
      <c r="C241" s="174"/>
      <c r="D241" s="174"/>
      <c r="E241" s="174"/>
      <c r="F241" s="174"/>
      <c r="G241" s="174"/>
      <c r="H241" s="174"/>
      <c r="I241" s="174"/>
      <c r="J241" s="174"/>
      <c r="K241" s="174"/>
      <c r="L241" s="174"/>
      <c r="M241" s="174"/>
      <c r="N241" s="174"/>
      <c r="O241" s="174"/>
      <c r="P241" s="174"/>
      <c r="Q241" s="174"/>
      <c r="R241" s="174"/>
      <c r="S241" s="174"/>
      <c r="T241" s="174"/>
      <c r="U241" s="174"/>
      <c r="V241" s="174"/>
    </row>
    <row r="242" spans="1:22" ht="13.5" customHeight="1">
      <c r="A242" s="174"/>
      <c r="B242" s="174"/>
      <c r="C242" s="174"/>
      <c r="D242" s="174"/>
      <c r="E242" s="174"/>
      <c r="F242" s="174"/>
      <c r="G242" s="174"/>
      <c r="H242" s="174"/>
      <c r="I242" s="174"/>
      <c r="J242" s="174"/>
      <c r="K242" s="174"/>
      <c r="L242" s="174"/>
      <c r="M242" s="174"/>
      <c r="N242" s="174"/>
      <c r="O242" s="174"/>
      <c r="P242" s="174"/>
      <c r="Q242" s="174"/>
      <c r="R242" s="174"/>
      <c r="S242" s="174"/>
      <c r="T242" s="174"/>
      <c r="U242" s="174"/>
      <c r="V242" s="174"/>
    </row>
    <row r="243" spans="1:22" ht="13.5" customHeight="1">
      <c r="A243" s="174"/>
      <c r="B243" s="174"/>
      <c r="C243" s="174"/>
      <c r="D243" s="174"/>
      <c r="E243" s="174"/>
      <c r="F243" s="174"/>
      <c r="G243" s="174"/>
      <c r="H243" s="174"/>
      <c r="I243" s="174"/>
      <c r="J243" s="174"/>
      <c r="K243" s="174"/>
      <c r="L243" s="174"/>
      <c r="M243" s="174"/>
      <c r="N243" s="174"/>
      <c r="O243" s="174"/>
      <c r="P243" s="174"/>
      <c r="Q243" s="174"/>
      <c r="R243" s="174"/>
      <c r="S243" s="174"/>
      <c r="T243" s="174"/>
      <c r="U243" s="174"/>
      <c r="V243" s="174"/>
    </row>
    <row r="244" spans="1:22" ht="13.5" customHeight="1">
      <c r="A244" s="174"/>
      <c r="B244" s="174"/>
      <c r="C244" s="174"/>
      <c r="D244" s="174"/>
      <c r="E244" s="174"/>
      <c r="F244" s="174"/>
      <c r="G244" s="174"/>
      <c r="H244" s="174"/>
      <c r="I244" s="174"/>
      <c r="J244" s="174"/>
      <c r="K244" s="174"/>
      <c r="L244" s="174"/>
      <c r="M244" s="174"/>
      <c r="N244" s="174"/>
      <c r="O244" s="174"/>
      <c r="P244" s="174"/>
      <c r="Q244" s="174"/>
      <c r="R244" s="174"/>
      <c r="S244" s="174"/>
      <c r="T244" s="174"/>
      <c r="U244" s="174"/>
      <c r="V244" s="174"/>
    </row>
    <row r="245" spans="1:22" ht="13.5" customHeight="1">
      <c r="A245" s="174"/>
      <c r="B245" s="174"/>
      <c r="C245" s="174"/>
      <c r="D245" s="174"/>
      <c r="E245" s="174"/>
      <c r="F245" s="174"/>
      <c r="G245" s="174"/>
      <c r="H245" s="174"/>
      <c r="I245" s="174"/>
      <c r="J245" s="174"/>
      <c r="K245" s="174"/>
      <c r="L245" s="174"/>
      <c r="M245" s="174"/>
      <c r="N245" s="174"/>
      <c r="O245" s="174"/>
      <c r="P245" s="174"/>
      <c r="Q245" s="174"/>
      <c r="R245" s="174"/>
      <c r="S245" s="174"/>
      <c r="T245" s="174"/>
      <c r="U245" s="174"/>
      <c r="V245" s="174"/>
    </row>
    <row r="246" spans="1:22" ht="13.5" customHeight="1">
      <c r="A246" s="174"/>
      <c r="B246" s="174"/>
      <c r="C246" s="174"/>
      <c r="D246" s="174"/>
      <c r="E246" s="174"/>
      <c r="F246" s="174"/>
      <c r="G246" s="174"/>
      <c r="H246" s="174"/>
      <c r="I246" s="174"/>
      <c r="J246" s="174"/>
      <c r="K246" s="174"/>
      <c r="L246" s="174"/>
      <c r="M246" s="174"/>
      <c r="N246" s="174"/>
      <c r="O246" s="174"/>
      <c r="P246" s="174"/>
      <c r="Q246" s="174"/>
      <c r="R246" s="174"/>
      <c r="S246" s="174"/>
      <c r="T246" s="174"/>
      <c r="U246" s="174"/>
      <c r="V246" s="174"/>
    </row>
    <row r="247" spans="1:22" ht="13.5" customHeight="1">
      <c r="A247" s="174"/>
      <c r="B247" s="174"/>
      <c r="C247" s="174"/>
      <c r="D247" s="174"/>
      <c r="E247" s="174"/>
      <c r="F247" s="174"/>
      <c r="G247" s="174"/>
      <c r="H247" s="174"/>
      <c r="I247" s="174"/>
      <c r="J247" s="174"/>
      <c r="K247" s="174"/>
      <c r="L247" s="174"/>
      <c r="M247" s="174"/>
      <c r="N247" s="174"/>
      <c r="O247" s="174"/>
      <c r="P247" s="174"/>
      <c r="Q247" s="174"/>
      <c r="R247" s="174"/>
      <c r="S247" s="174"/>
      <c r="T247" s="174"/>
      <c r="U247" s="174"/>
      <c r="V247" s="174"/>
    </row>
    <row r="248" spans="1:22" ht="13.5" customHeight="1">
      <c r="A248" s="174"/>
      <c r="B248" s="174"/>
      <c r="C248" s="174"/>
      <c r="D248" s="174"/>
      <c r="E248" s="174"/>
      <c r="F248" s="174"/>
      <c r="G248" s="174"/>
      <c r="H248" s="174"/>
      <c r="I248" s="174"/>
      <c r="J248" s="174"/>
      <c r="K248" s="174"/>
      <c r="L248" s="174"/>
      <c r="M248" s="174"/>
      <c r="N248" s="174"/>
      <c r="O248" s="174"/>
      <c r="P248" s="174"/>
      <c r="Q248" s="174"/>
      <c r="R248" s="174"/>
      <c r="S248" s="174"/>
      <c r="T248" s="174"/>
      <c r="U248" s="174"/>
      <c r="V248" s="174"/>
    </row>
    <row r="249" spans="1:22" ht="13.5" customHeight="1">
      <c r="A249" s="174"/>
      <c r="B249" s="174"/>
      <c r="C249" s="174"/>
      <c r="D249" s="174"/>
      <c r="E249" s="174"/>
      <c r="F249" s="174"/>
      <c r="G249" s="174"/>
      <c r="H249" s="174"/>
      <c r="I249" s="174"/>
      <c r="J249" s="174"/>
      <c r="K249" s="174"/>
      <c r="L249" s="174"/>
      <c r="M249" s="174"/>
      <c r="N249" s="174"/>
      <c r="O249" s="174"/>
      <c r="P249" s="174"/>
      <c r="Q249" s="174"/>
      <c r="R249" s="174"/>
      <c r="S249" s="174"/>
      <c r="T249" s="174"/>
      <c r="U249" s="174"/>
      <c r="V249" s="174"/>
    </row>
    <row r="250" spans="1:22" ht="13.5" customHeight="1">
      <c r="A250" s="174"/>
      <c r="B250" s="174"/>
      <c r="C250" s="174"/>
      <c r="D250" s="174"/>
      <c r="E250" s="174"/>
      <c r="F250" s="174"/>
      <c r="G250" s="174"/>
      <c r="H250" s="174"/>
      <c r="I250" s="174"/>
      <c r="J250" s="174"/>
      <c r="K250" s="174"/>
      <c r="L250" s="174"/>
      <c r="M250" s="174"/>
      <c r="N250" s="174"/>
      <c r="O250" s="174"/>
      <c r="P250" s="174"/>
      <c r="Q250" s="174"/>
      <c r="R250" s="174"/>
      <c r="S250" s="174"/>
      <c r="T250" s="174"/>
      <c r="U250" s="174"/>
      <c r="V250" s="174"/>
    </row>
    <row r="251" spans="1:22" ht="13.5" customHeight="1">
      <c r="A251" s="174"/>
      <c r="B251" s="174"/>
      <c r="C251" s="174"/>
      <c r="D251" s="174"/>
      <c r="E251" s="174"/>
      <c r="F251" s="174"/>
      <c r="G251" s="174"/>
      <c r="H251" s="174"/>
      <c r="I251" s="174"/>
      <c r="J251" s="174"/>
      <c r="K251" s="174"/>
      <c r="L251" s="174"/>
      <c r="M251" s="174"/>
      <c r="N251" s="174"/>
      <c r="O251" s="174"/>
      <c r="P251" s="174"/>
      <c r="Q251" s="174"/>
      <c r="R251" s="174"/>
      <c r="S251" s="174"/>
      <c r="T251" s="174"/>
      <c r="U251" s="174"/>
      <c r="V251" s="174"/>
    </row>
    <row r="252" spans="1:22" ht="13.5" customHeight="1">
      <c r="A252" s="174"/>
      <c r="B252" s="174"/>
      <c r="C252" s="174"/>
      <c r="D252" s="174"/>
      <c r="E252" s="174"/>
      <c r="F252" s="174"/>
      <c r="G252" s="174"/>
      <c r="H252" s="174"/>
      <c r="I252" s="174"/>
      <c r="J252" s="174"/>
      <c r="K252" s="174"/>
      <c r="L252" s="174"/>
      <c r="M252" s="174"/>
      <c r="N252" s="174"/>
      <c r="O252" s="174"/>
      <c r="P252" s="174"/>
      <c r="Q252" s="174"/>
      <c r="R252" s="174"/>
      <c r="S252" s="174"/>
      <c r="T252" s="174"/>
      <c r="U252" s="174"/>
      <c r="V252" s="174"/>
    </row>
    <row r="253" spans="1:22" ht="13.5" customHeight="1">
      <c r="A253" s="174"/>
      <c r="B253" s="174"/>
      <c r="C253" s="174"/>
      <c r="D253" s="174"/>
      <c r="E253" s="174"/>
      <c r="F253" s="174"/>
      <c r="G253" s="174"/>
      <c r="H253" s="174"/>
      <c r="I253" s="174"/>
      <c r="J253" s="174"/>
      <c r="K253" s="174"/>
      <c r="L253" s="174"/>
      <c r="M253" s="174"/>
      <c r="N253" s="174"/>
      <c r="O253" s="174"/>
      <c r="P253" s="174"/>
      <c r="Q253" s="174"/>
      <c r="R253" s="174"/>
      <c r="S253" s="174"/>
      <c r="T253" s="174"/>
      <c r="U253" s="174"/>
      <c r="V253" s="174"/>
    </row>
    <row r="254" spans="1:22" ht="13.5" customHeight="1">
      <c r="A254" s="174"/>
      <c r="B254" s="174"/>
      <c r="C254" s="174"/>
      <c r="D254" s="174"/>
      <c r="E254" s="174"/>
      <c r="F254" s="174"/>
      <c r="G254" s="174"/>
      <c r="H254" s="174"/>
      <c r="I254" s="174"/>
      <c r="J254" s="174"/>
      <c r="K254" s="174"/>
      <c r="L254" s="174"/>
      <c r="M254" s="174"/>
      <c r="N254" s="174"/>
      <c r="O254" s="174"/>
      <c r="P254" s="174"/>
      <c r="Q254" s="174"/>
      <c r="R254" s="174"/>
      <c r="S254" s="174"/>
      <c r="T254" s="174"/>
      <c r="U254" s="174"/>
      <c r="V254" s="174"/>
    </row>
    <row r="255" spans="1:22" ht="13.5" customHeight="1">
      <c r="A255" s="174"/>
      <c r="B255" s="174"/>
      <c r="C255" s="174"/>
      <c r="D255" s="174"/>
      <c r="E255" s="174"/>
      <c r="F255" s="174"/>
      <c r="G255" s="174"/>
      <c r="H255" s="174"/>
      <c r="I255" s="174"/>
      <c r="J255" s="174"/>
      <c r="K255" s="174"/>
      <c r="L255" s="174"/>
      <c r="M255" s="174"/>
      <c r="N255" s="174"/>
      <c r="O255" s="174"/>
      <c r="P255" s="174"/>
      <c r="Q255" s="174"/>
      <c r="R255" s="174"/>
      <c r="S255" s="174"/>
      <c r="T255" s="174"/>
      <c r="U255" s="174"/>
      <c r="V255" s="174"/>
    </row>
    <row r="256" spans="1:22" ht="13.5" customHeight="1">
      <c r="A256" s="174"/>
      <c r="B256" s="174"/>
      <c r="C256" s="174"/>
      <c r="D256" s="174"/>
      <c r="E256" s="174"/>
      <c r="F256" s="174"/>
      <c r="G256" s="174"/>
      <c r="H256" s="174"/>
      <c r="I256" s="174"/>
      <c r="J256" s="174"/>
      <c r="K256" s="174"/>
      <c r="L256" s="174"/>
      <c r="M256" s="174"/>
      <c r="N256" s="174"/>
      <c r="O256" s="174"/>
      <c r="P256" s="174"/>
      <c r="Q256" s="174"/>
      <c r="R256" s="174"/>
      <c r="S256" s="174"/>
      <c r="T256" s="174"/>
      <c r="U256" s="174"/>
      <c r="V256" s="174"/>
    </row>
    <row r="257" spans="1:22" ht="13.5" customHeight="1">
      <c r="A257" s="174"/>
      <c r="B257" s="174"/>
      <c r="C257" s="174"/>
      <c r="D257" s="174"/>
      <c r="E257" s="174"/>
      <c r="F257" s="174"/>
      <c r="G257" s="174"/>
      <c r="H257" s="174"/>
      <c r="I257" s="174"/>
      <c r="J257" s="174"/>
      <c r="K257" s="174"/>
      <c r="L257" s="174"/>
      <c r="M257" s="174"/>
      <c r="N257" s="174"/>
      <c r="O257" s="174"/>
      <c r="P257" s="174"/>
      <c r="Q257" s="174"/>
      <c r="R257" s="174"/>
      <c r="S257" s="174"/>
      <c r="T257" s="174"/>
      <c r="U257" s="174"/>
      <c r="V257" s="174"/>
    </row>
    <row r="258" spans="1:22" ht="13.5" customHeight="1">
      <c r="A258" s="174"/>
      <c r="B258" s="174"/>
      <c r="C258" s="174"/>
      <c r="D258" s="174"/>
      <c r="E258" s="174"/>
      <c r="F258" s="174"/>
      <c r="G258" s="174"/>
      <c r="H258" s="174"/>
      <c r="I258" s="174"/>
      <c r="J258" s="174"/>
      <c r="K258" s="174"/>
      <c r="L258" s="174"/>
      <c r="M258" s="174"/>
      <c r="N258" s="174"/>
      <c r="O258" s="174"/>
      <c r="P258" s="174"/>
      <c r="Q258" s="174"/>
      <c r="R258" s="174"/>
      <c r="S258" s="174"/>
      <c r="T258" s="174"/>
      <c r="U258" s="174"/>
      <c r="V258" s="174"/>
    </row>
    <row r="259" spans="1:22" ht="13.5" customHeight="1">
      <c r="A259" s="174"/>
      <c r="B259" s="174"/>
      <c r="C259" s="174"/>
      <c r="D259" s="174"/>
      <c r="E259" s="174"/>
      <c r="F259" s="174"/>
      <c r="G259" s="174"/>
      <c r="H259" s="174"/>
      <c r="I259" s="174"/>
      <c r="J259" s="174"/>
      <c r="K259" s="174"/>
      <c r="L259" s="174"/>
      <c r="M259" s="174"/>
      <c r="N259" s="174"/>
      <c r="O259" s="174"/>
      <c r="P259" s="174"/>
      <c r="Q259" s="174"/>
      <c r="R259" s="174"/>
      <c r="S259" s="174"/>
      <c r="T259" s="174"/>
      <c r="U259" s="174"/>
      <c r="V259" s="174"/>
    </row>
    <row r="260" spans="1:22" ht="13.5" customHeight="1">
      <c r="A260" s="174"/>
      <c r="B260" s="174"/>
      <c r="C260" s="174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74"/>
      <c r="O260" s="174"/>
      <c r="P260" s="174"/>
      <c r="Q260" s="174"/>
      <c r="R260" s="174"/>
      <c r="S260" s="174"/>
      <c r="T260" s="174"/>
      <c r="U260" s="174"/>
      <c r="V260" s="174"/>
    </row>
    <row r="261" spans="1:22" ht="13.5" customHeight="1">
      <c r="A261" s="174"/>
      <c r="B261" s="174"/>
      <c r="C261" s="174"/>
      <c r="D261" s="174"/>
      <c r="E261" s="174"/>
      <c r="F261" s="174"/>
      <c r="G261" s="174"/>
      <c r="H261" s="174"/>
      <c r="I261" s="174"/>
      <c r="J261" s="174"/>
      <c r="K261" s="174"/>
      <c r="L261" s="174"/>
      <c r="M261" s="174"/>
      <c r="N261" s="174"/>
      <c r="O261" s="174"/>
      <c r="P261" s="174"/>
      <c r="Q261" s="174"/>
      <c r="R261" s="174"/>
      <c r="S261" s="174"/>
      <c r="T261" s="174"/>
      <c r="U261" s="174"/>
      <c r="V261" s="174"/>
    </row>
    <row r="262" spans="1:22" ht="13.5" customHeight="1">
      <c r="A262" s="174"/>
      <c r="B262" s="174"/>
      <c r="C262" s="174"/>
      <c r="D262" s="174"/>
      <c r="E262" s="174"/>
      <c r="F262" s="174"/>
      <c r="G262" s="174"/>
      <c r="H262" s="174"/>
      <c r="I262" s="174"/>
      <c r="J262" s="174"/>
      <c r="K262" s="174"/>
      <c r="L262" s="174"/>
      <c r="M262" s="174"/>
      <c r="N262" s="174"/>
      <c r="O262" s="174"/>
      <c r="P262" s="174"/>
      <c r="Q262" s="174"/>
      <c r="R262" s="174"/>
      <c r="S262" s="174"/>
      <c r="T262" s="174"/>
      <c r="U262" s="174"/>
      <c r="V262" s="174"/>
    </row>
    <row r="263" spans="1:22" ht="13.5" customHeight="1">
      <c r="A263" s="174"/>
      <c r="B263" s="174"/>
      <c r="C263" s="174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74"/>
      <c r="O263" s="174"/>
      <c r="P263" s="174"/>
      <c r="Q263" s="174"/>
      <c r="R263" s="174"/>
      <c r="S263" s="174"/>
      <c r="T263" s="174"/>
      <c r="U263" s="174"/>
      <c r="V263" s="174"/>
    </row>
    <row r="264" spans="1:22" ht="13.5" customHeight="1">
      <c r="A264" s="174"/>
      <c r="B264" s="174"/>
      <c r="C264" s="174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4"/>
      <c r="T264" s="174"/>
      <c r="U264" s="174"/>
      <c r="V264" s="174"/>
    </row>
    <row r="265" spans="1:22" ht="13.5" customHeight="1">
      <c r="A265" s="174"/>
      <c r="B265" s="174"/>
      <c r="C265" s="174"/>
      <c r="D265" s="174"/>
      <c r="E265" s="174"/>
      <c r="F265" s="174"/>
      <c r="G265" s="174"/>
      <c r="H265" s="174"/>
      <c r="I265" s="174"/>
      <c r="J265" s="174"/>
      <c r="K265" s="174"/>
      <c r="L265" s="174"/>
      <c r="M265" s="174"/>
      <c r="N265" s="174"/>
      <c r="O265" s="174"/>
      <c r="P265" s="174"/>
      <c r="Q265" s="174"/>
      <c r="R265" s="174"/>
      <c r="S265" s="174"/>
      <c r="T265" s="174"/>
      <c r="U265" s="174"/>
      <c r="V265" s="174"/>
    </row>
    <row r="266" spans="1:22" ht="13.5" customHeight="1">
      <c r="A266" s="174"/>
      <c r="B266" s="174"/>
      <c r="C266" s="174"/>
      <c r="D266" s="174"/>
      <c r="E266" s="174"/>
      <c r="F266" s="174"/>
      <c r="G266" s="174"/>
      <c r="H266" s="174"/>
      <c r="I266" s="174"/>
      <c r="J266" s="174"/>
      <c r="K266" s="174"/>
      <c r="L266" s="174"/>
      <c r="M266" s="174"/>
      <c r="N266" s="174"/>
      <c r="O266" s="174"/>
      <c r="P266" s="174"/>
      <c r="Q266" s="174"/>
      <c r="R266" s="174"/>
      <c r="S266" s="174"/>
      <c r="T266" s="174"/>
      <c r="U266" s="174"/>
      <c r="V266" s="174"/>
    </row>
    <row r="267" spans="1:22" ht="13.5" customHeight="1">
      <c r="A267" s="174"/>
      <c r="B267" s="174"/>
      <c r="C267" s="174"/>
      <c r="D267" s="174"/>
      <c r="E267" s="174"/>
      <c r="F267" s="174"/>
      <c r="G267" s="174"/>
      <c r="H267" s="174"/>
      <c r="I267" s="174"/>
      <c r="J267" s="174"/>
      <c r="K267" s="174"/>
      <c r="L267" s="174"/>
      <c r="M267" s="174"/>
      <c r="N267" s="174"/>
      <c r="O267" s="174"/>
      <c r="P267" s="174"/>
      <c r="Q267" s="174"/>
      <c r="R267" s="174"/>
      <c r="S267" s="174"/>
      <c r="T267" s="174"/>
      <c r="U267" s="174"/>
      <c r="V267" s="174"/>
    </row>
    <row r="268" spans="1:22" ht="13.5" customHeight="1">
      <c r="A268" s="174"/>
      <c r="B268" s="174"/>
      <c r="C268" s="174"/>
      <c r="D268" s="174"/>
      <c r="E268" s="174"/>
      <c r="F268" s="174"/>
      <c r="G268" s="174"/>
      <c r="H268" s="174"/>
      <c r="I268" s="174"/>
      <c r="J268" s="174"/>
      <c r="K268" s="174"/>
      <c r="L268" s="174"/>
      <c r="M268" s="174"/>
      <c r="N268" s="174"/>
      <c r="O268" s="174"/>
      <c r="P268" s="174"/>
      <c r="Q268" s="174"/>
      <c r="R268" s="174"/>
      <c r="S268" s="174"/>
      <c r="T268" s="174"/>
      <c r="U268" s="174"/>
      <c r="V268" s="174"/>
    </row>
    <row r="269" spans="1:22" ht="13.5" customHeight="1">
      <c r="A269" s="174"/>
      <c r="B269" s="174"/>
      <c r="C269" s="174"/>
      <c r="D269" s="174"/>
      <c r="E269" s="174"/>
      <c r="F269" s="174"/>
      <c r="G269" s="174"/>
      <c r="H269" s="174"/>
      <c r="I269" s="174"/>
      <c r="J269" s="174"/>
      <c r="K269" s="174"/>
      <c r="L269" s="174"/>
      <c r="M269" s="174"/>
      <c r="N269" s="174"/>
      <c r="O269" s="174"/>
      <c r="P269" s="174"/>
      <c r="Q269" s="174"/>
      <c r="R269" s="174"/>
      <c r="S269" s="174"/>
      <c r="T269" s="174"/>
      <c r="U269" s="174"/>
      <c r="V269" s="174"/>
    </row>
    <row r="270" spans="1:22" ht="13.5" customHeight="1">
      <c r="A270" s="174"/>
      <c r="B270" s="174"/>
      <c r="C270" s="174"/>
      <c r="D270" s="174"/>
      <c r="E270" s="174"/>
      <c r="F270" s="174"/>
      <c r="G270" s="174"/>
      <c r="H270" s="174"/>
      <c r="I270" s="174"/>
      <c r="J270" s="174"/>
      <c r="K270" s="174"/>
      <c r="L270" s="174"/>
      <c r="M270" s="174"/>
      <c r="N270" s="174"/>
      <c r="O270" s="174"/>
      <c r="P270" s="174"/>
      <c r="Q270" s="174"/>
      <c r="R270" s="174"/>
      <c r="S270" s="174"/>
      <c r="T270" s="174"/>
      <c r="U270" s="174"/>
      <c r="V270" s="174"/>
    </row>
    <row r="271" spans="1:22" ht="13.5" customHeight="1">
      <c r="A271" s="174"/>
      <c r="B271" s="174"/>
      <c r="C271" s="174"/>
      <c r="D271" s="174"/>
      <c r="E271" s="174"/>
      <c r="F271" s="174"/>
      <c r="G271" s="174"/>
      <c r="H271" s="174"/>
      <c r="I271" s="174"/>
      <c r="J271" s="174"/>
      <c r="K271" s="174"/>
      <c r="L271" s="174"/>
      <c r="M271" s="174"/>
      <c r="N271" s="174"/>
      <c r="O271" s="174"/>
      <c r="P271" s="174"/>
      <c r="Q271" s="174"/>
      <c r="R271" s="174"/>
      <c r="S271" s="174"/>
      <c r="T271" s="174"/>
      <c r="U271" s="174"/>
      <c r="V271" s="174"/>
    </row>
    <row r="272" spans="1:22" ht="13.5" customHeight="1">
      <c r="A272" s="174"/>
      <c r="B272" s="174"/>
      <c r="C272" s="174"/>
      <c r="D272" s="174"/>
      <c r="E272" s="174"/>
      <c r="F272" s="174"/>
      <c r="G272" s="174"/>
      <c r="H272" s="174"/>
      <c r="I272" s="174"/>
      <c r="J272" s="174"/>
      <c r="K272" s="174"/>
      <c r="L272" s="174"/>
      <c r="M272" s="174"/>
      <c r="N272" s="174"/>
      <c r="O272" s="174"/>
      <c r="P272" s="174"/>
      <c r="Q272" s="174"/>
      <c r="R272" s="174"/>
      <c r="S272" s="174"/>
      <c r="T272" s="174"/>
      <c r="U272" s="174"/>
      <c r="V272" s="174"/>
    </row>
    <row r="273" spans="1:22" ht="13.5" customHeight="1">
      <c r="A273" s="174"/>
      <c r="B273" s="174"/>
      <c r="C273" s="174"/>
      <c r="D273" s="174"/>
      <c r="E273" s="174"/>
      <c r="F273" s="174"/>
      <c r="G273" s="174"/>
      <c r="H273" s="174"/>
      <c r="I273" s="174"/>
      <c r="J273" s="174"/>
      <c r="K273" s="174"/>
      <c r="L273" s="174"/>
      <c r="M273" s="174"/>
      <c r="N273" s="174"/>
      <c r="O273" s="174"/>
      <c r="P273" s="174"/>
      <c r="Q273" s="174"/>
      <c r="R273" s="174"/>
      <c r="S273" s="174"/>
      <c r="T273" s="174"/>
      <c r="U273" s="174"/>
      <c r="V273" s="174"/>
    </row>
    <row r="274" spans="1:22" ht="13.5" customHeight="1">
      <c r="A274" s="174"/>
      <c r="B274" s="174"/>
      <c r="C274" s="174"/>
      <c r="D274" s="174"/>
      <c r="E274" s="174"/>
      <c r="F274" s="174"/>
      <c r="G274" s="174"/>
      <c r="H274" s="174"/>
      <c r="I274" s="174"/>
      <c r="J274" s="174"/>
      <c r="K274" s="174"/>
      <c r="L274" s="174"/>
      <c r="M274" s="174"/>
      <c r="N274" s="174"/>
      <c r="O274" s="174"/>
      <c r="P274" s="174"/>
      <c r="Q274" s="174"/>
      <c r="R274" s="174"/>
      <c r="S274" s="174"/>
      <c r="T274" s="174"/>
      <c r="U274" s="174"/>
      <c r="V274" s="174"/>
    </row>
    <row r="275" spans="1:22" ht="13.5" customHeight="1">
      <c r="A275" s="174"/>
      <c r="B275" s="174"/>
      <c r="C275" s="174"/>
      <c r="D275" s="174"/>
      <c r="E275" s="174"/>
      <c r="F275" s="174"/>
      <c r="G275" s="174"/>
      <c r="H275" s="174"/>
      <c r="I275" s="174"/>
      <c r="J275" s="174"/>
      <c r="K275" s="174"/>
      <c r="L275" s="174"/>
      <c r="M275" s="174"/>
      <c r="N275" s="174"/>
      <c r="O275" s="174"/>
      <c r="P275" s="174"/>
      <c r="Q275" s="174"/>
      <c r="R275" s="174"/>
      <c r="S275" s="174"/>
      <c r="T275" s="174"/>
      <c r="U275" s="174"/>
      <c r="V275" s="174"/>
    </row>
    <row r="276" spans="1:22" ht="13.5" customHeight="1">
      <c r="A276" s="174"/>
      <c r="B276" s="174"/>
      <c r="C276" s="174"/>
      <c r="D276" s="174"/>
      <c r="E276" s="174"/>
      <c r="F276" s="174"/>
      <c r="G276" s="174"/>
      <c r="H276" s="174"/>
      <c r="I276" s="174"/>
      <c r="J276" s="174"/>
      <c r="K276" s="174"/>
      <c r="L276" s="174"/>
      <c r="M276" s="174"/>
      <c r="N276" s="174"/>
      <c r="O276" s="174"/>
      <c r="P276" s="174"/>
      <c r="Q276" s="174"/>
      <c r="R276" s="174"/>
      <c r="S276" s="174"/>
      <c r="T276" s="174"/>
      <c r="U276" s="174"/>
      <c r="V276" s="174"/>
    </row>
    <row r="277" spans="1:22" ht="13.5" customHeight="1">
      <c r="A277" s="174"/>
      <c r="B277" s="174"/>
      <c r="C277" s="174"/>
      <c r="D277" s="174"/>
      <c r="E277" s="174"/>
      <c r="F277" s="174"/>
      <c r="G277" s="174"/>
      <c r="H277" s="174"/>
      <c r="I277" s="174"/>
      <c r="J277" s="174"/>
      <c r="K277" s="174"/>
      <c r="L277" s="174"/>
      <c r="M277" s="174"/>
      <c r="N277" s="174"/>
      <c r="O277" s="174"/>
      <c r="P277" s="174"/>
      <c r="Q277" s="174"/>
      <c r="R277" s="174"/>
      <c r="S277" s="174"/>
      <c r="T277" s="174"/>
      <c r="U277" s="174"/>
      <c r="V277" s="174"/>
    </row>
    <row r="278" spans="1:22" ht="13.5" customHeight="1">
      <c r="A278" s="174"/>
      <c r="B278" s="174"/>
      <c r="C278" s="174"/>
      <c r="D278" s="174"/>
      <c r="E278" s="174"/>
      <c r="F278" s="174"/>
      <c r="G278" s="174"/>
      <c r="H278" s="174"/>
      <c r="I278" s="174"/>
      <c r="J278" s="174"/>
      <c r="K278" s="174"/>
      <c r="L278" s="174"/>
      <c r="M278" s="174"/>
      <c r="N278" s="174"/>
      <c r="O278" s="174"/>
      <c r="P278" s="174"/>
      <c r="Q278" s="174"/>
      <c r="R278" s="174"/>
      <c r="S278" s="174"/>
      <c r="T278" s="174"/>
      <c r="U278" s="174"/>
      <c r="V278" s="174"/>
    </row>
    <row r="279" spans="1:22" ht="13.5" customHeight="1">
      <c r="A279" s="174"/>
      <c r="B279" s="174"/>
      <c r="C279" s="174"/>
      <c r="D279" s="174"/>
      <c r="E279" s="174"/>
      <c r="F279" s="174"/>
      <c r="G279" s="174"/>
      <c r="H279" s="174"/>
      <c r="I279" s="174"/>
      <c r="J279" s="174"/>
      <c r="K279" s="174"/>
      <c r="L279" s="174"/>
      <c r="M279" s="174"/>
      <c r="N279" s="174"/>
      <c r="O279" s="174"/>
      <c r="P279" s="174"/>
      <c r="Q279" s="174"/>
      <c r="R279" s="174"/>
      <c r="S279" s="174"/>
      <c r="T279" s="174"/>
      <c r="U279" s="174"/>
      <c r="V279" s="174"/>
    </row>
    <row r="280" spans="1:22" ht="13.5" customHeight="1">
      <c r="A280" s="174"/>
      <c r="B280" s="174"/>
      <c r="C280" s="174"/>
      <c r="D280" s="174"/>
      <c r="E280" s="174"/>
      <c r="F280" s="174"/>
      <c r="G280" s="174"/>
      <c r="H280" s="174"/>
      <c r="I280" s="174"/>
      <c r="J280" s="174"/>
      <c r="K280" s="174"/>
      <c r="L280" s="174"/>
      <c r="M280" s="174"/>
      <c r="N280" s="174"/>
      <c r="O280" s="174"/>
      <c r="P280" s="174"/>
      <c r="Q280" s="174"/>
      <c r="R280" s="174"/>
      <c r="S280" s="174"/>
      <c r="T280" s="174"/>
      <c r="U280" s="174"/>
      <c r="V280" s="174"/>
    </row>
    <row r="281" spans="1:22" ht="13.5" customHeight="1">
      <c r="A281" s="174"/>
      <c r="B281" s="174"/>
      <c r="C281" s="174"/>
      <c r="D281" s="174"/>
      <c r="E281" s="174"/>
      <c r="F281" s="174"/>
      <c r="G281" s="174"/>
      <c r="H281" s="174"/>
      <c r="I281" s="174"/>
      <c r="J281" s="174"/>
      <c r="K281" s="174"/>
      <c r="L281" s="174"/>
      <c r="M281" s="174"/>
      <c r="N281" s="174"/>
      <c r="O281" s="174"/>
      <c r="P281" s="174"/>
      <c r="Q281" s="174"/>
      <c r="R281" s="174"/>
      <c r="S281" s="174"/>
      <c r="T281" s="174"/>
      <c r="U281" s="174"/>
      <c r="V281" s="174"/>
    </row>
    <row r="282" spans="1:22" ht="13.5" customHeight="1">
      <c r="A282" s="174"/>
      <c r="B282" s="174"/>
      <c r="C282" s="174"/>
      <c r="D282" s="174"/>
      <c r="E282" s="174"/>
      <c r="F282" s="174"/>
      <c r="G282" s="174"/>
      <c r="H282" s="174"/>
      <c r="I282" s="174"/>
      <c r="J282" s="174"/>
      <c r="K282" s="174"/>
      <c r="L282" s="174"/>
      <c r="M282" s="174"/>
      <c r="N282" s="174"/>
      <c r="O282" s="174"/>
      <c r="P282" s="174"/>
      <c r="Q282" s="174"/>
      <c r="R282" s="174"/>
      <c r="S282" s="174"/>
      <c r="T282" s="174"/>
      <c r="U282" s="174"/>
      <c r="V282" s="174"/>
    </row>
    <row r="283" spans="1:22" ht="13.5" customHeight="1">
      <c r="A283" s="174"/>
      <c r="B283" s="174"/>
      <c r="C283" s="174"/>
      <c r="D283" s="174"/>
      <c r="E283" s="174"/>
      <c r="F283" s="174"/>
      <c r="G283" s="174"/>
      <c r="H283" s="174"/>
      <c r="I283" s="174"/>
      <c r="J283" s="174"/>
      <c r="K283" s="174"/>
      <c r="L283" s="174"/>
      <c r="M283" s="174"/>
      <c r="N283" s="174"/>
      <c r="O283" s="174"/>
      <c r="P283" s="174"/>
      <c r="Q283" s="174"/>
      <c r="R283" s="174"/>
      <c r="S283" s="174"/>
      <c r="T283" s="174"/>
      <c r="U283" s="174"/>
      <c r="V283" s="174"/>
    </row>
    <row r="284" spans="1:22" ht="13.5" customHeight="1">
      <c r="A284" s="174"/>
      <c r="B284" s="174"/>
      <c r="C284" s="174"/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74"/>
      <c r="O284" s="174"/>
      <c r="P284" s="174"/>
      <c r="Q284" s="174"/>
      <c r="R284" s="174"/>
      <c r="S284" s="174"/>
      <c r="T284" s="174"/>
      <c r="U284" s="174"/>
      <c r="V284" s="174"/>
    </row>
    <row r="285" spans="1:22" ht="13.5" customHeight="1">
      <c r="A285" s="174"/>
      <c r="B285" s="174"/>
      <c r="C285" s="174"/>
      <c r="D285" s="174"/>
      <c r="E285" s="174"/>
      <c r="F285" s="174"/>
      <c r="G285" s="174"/>
      <c r="H285" s="174"/>
      <c r="I285" s="174"/>
      <c r="J285" s="174"/>
      <c r="K285" s="174"/>
      <c r="L285" s="174"/>
      <c r="M285" s="174"/>
      <c r="N285" s="174"/>
      <c r="O285" s="174"/>
      <c r="P285" s="174"/>
      <c r="Q285" s="174"/>
      <c r="R285" s="174"/>
      <c r="S285" s="174"/>
      <c r="T285" s="174"/>
      <c r="U285" s="174"/>
      <c r="V285" s="174"/>
    </row>
    <row r="286" spans="1:22" ht="13.5" customHeight="1">
      <c r="A286" s="174"/>
      <c r="B286" s="174"/>
      <c r="C286" s="174"/>
      <c r="D286" s="174"/>
      <c r="E286" s="174"/>
      <c r="F286" s="174"/>
      <c r="G286" s="174"/>
      <c r="H286" s="174"/>
      <c r="I286" s="174"/>
      <c r="J286" s="174"/>
      <c r="K286" s="174"/>
      <c r="L286" s="174"/>
      <c r="M286" s="174"/>
      <c r="N286" s="174"/>
      <c r="O286" s="174"/>
      <c r="P286" s="174"/>
      <c r="Q286" s="174"/>
      <c r="R286" s="174"/>
      <c r="S286" s="174"/>
      <c r="T286" s="174"/>
      <c r="U286" s="174"/>
      <c r="V286" s="174"/>
    </row>
    <row r="287" spans="1:22" ht="13.5" customHeight="1">
      <c r="A287" s="174"/>
      <c r="B287" s="174"/>
      <c r="C287" s="174"/>
      <c r="D287" s="174"/>
      <c r="E287" s="174"/>
      <c r="F287" s="174"/>
      <c r="G287" s="174"/>
      <c r="H287" s="174"/>
      <c r="I287" s="174"/>
      <c r="J287" s="174"/>
      <c r="K287" s="174"/>
      <c r="L287" s="174"/>
      <c r="M287" s="174"/>
      <c r="N287" s="174"/>
      <c r="O287" s="174"/>
      <c r="P287" s="174"/>
      <c r="Q287" s="174"/>
      <c r="R287" s="174"/>
      <c r="S287" s="174"/>
      <c r="T287" s="174"/>
      <c r="U287" s="174"/>
      <c r="V287" s="174"/>
    </row>
    <row r="288" spans="1:22" ht="13.5" customHeight="1">
      <c r="A288" s="174"/>
      <c r="B288" s="174"/>
      <c r="C288" s="174"/>
      <c r="D288" s="174"/>
      <c r="E288" s="174"/>
      <c r="F288" s="174"/>
      <c r="G288" s="174"/>
      <c r="H288" s="174"/>
      <c r="I288" s="174"/>
      <c r="J288" s="174"/>
      <c r="K288" s="174"/>
      <c r="L288" s="174"/>
      <c r="M288" s="174"/>
      <c r="N288" s="174"/>
      <c r="O288" s="174"/>
      <c r="P288" s="174"/>
      <c r="Q288" s="174"/>
      <c r="R288" s="174"/>
      <c r="S288" s="174"/>
      <c r="T288" s="174"/>
      <c r="U288" s="174"/>
      <c r="V288" s="174"/>
    </row>
    <row r="289" spans="1:22" ht="13.5" customHeight="1">
      <c r="A289" s="174"/>
      <c r="B289" s="174"/>
      <c r="C289" s="174"/>
      <c r="D289" s="174"/>
      <c r="E289" s="174"/>
      <c r="F289" s="174"/>
      <c r="G289" s="174"/>
      <c r="H289" s="174"/>
      <c r="I289" s="174"/>
      <c r="J289" s="174"/>
      <c r="K289" s="174"/>
      <c r="L289" s="174"/>
      <c r="M289" s="174"/>
      <c r="N289" s="174"/>
      <c r="O289" s="174"/>
      <c r="P289" s="174"/>
      <c r="Q289" s="174"/>
      <c r="R289" s="174"/>
      <c r="S289" s="174"/>
      <c r="T289" s="174"/>
      <c r="U289" s="174"/>
      <c r="V289" s="174"/>
    </row>
    <row r="290" spans="1:22" ht="13.5" customHeight="1">
      <c r="A290" s="174"/>
      <c r="B290" s="174"/>
      <c r="C290" s="174"/>
      <c r="D290" s="174"/>
      <c r="E290" s="174"/>
      <c r="F290" s="174"/>
      <c r="G290" s="174"/>
      <c r="H290" s="174"/>
      <c r="I290" s="174"/>
      <c r="J290" s="174"/>
      <c r="K290" s="174"/>
      <c r="L290" s="174"/>
      <c r="M290" s="174"/>
      <c r="N290" s="174"/>
      <c r="O290" s="174"/>
      <c r="P290" s="174"/>
      <c r="Q290" s="174"/>
      <c r="R290" s="174"/>
      <c r="S290" s="174"/>
      <c r="T290" s="174"/>
      <c r="U290" s="174"/>
      <c r="V290" s="174"/>
    </row>
    <row r="291" spans="1:22" ht="13.5" customHeight="1">
      <c r="A291" s="174"/>
      <c r="B291" s="174"/>
      <c r="C291" s="174"/>
      <c r="D291" s="174"/>
      <c r="E291" s="174"/>
      <c r="F291" s="174"/>
      <c r="G291" s="174"/>
      <c r="H291" s="174"/>
      <c r="I291" s="174"/>
      <c r="J291" s="174"/>
      <c r="K291" s="174"/>
      <c r="L291" s="174"/>
      <c r="M291" s="174"/>
      <c r="N291" s="174"/>
      <c r="O291" s="174"/>
      <c r="P291" s="174"/>
      <c r="Q291" s="174"/>
      <c r="R291" s="174"/>
      <c r="S291" s="174"/>
      <c r="T291" s="174"/>
      <c r="U291" s="174"/>
      <c r="V291" s="174"/>
    </row>
    <row r="292" spans="1:22" ht="13.5" customHeight="1">
      <c r="A292" s="174"/>
      <c r="B292" s="174"/>
      <c r="C292" s="174"/>
      <c r="D292" s="174"/>
      <c r="E292" s="174"/>
      <c r="F292" s="174"/>
      <c r="G292" s="174"/>
      <c r="H292" s="174"/>
      <c r="I292" s="174"/>
      <c r="J292" s="174"/>
      <c r="K292" s="174"/>
      <c r="L292" s="174"/>
      <c r="M292" s="174"/>
      <c r="N292" s="174"/>
      <c r="O292" s="174"/>
      <c r="P292" s="174"/>
      <c r="Q292" s="174"/>
      <c r="R292" s="174"/>
      <c r="S292" s="174"/>
      <c r="T292" s="174"/>
      <c r="U292" s="174"/>
      <c r="V292" s="174"/>
    </row>
    <row r="293" spans="1:22" ht="13.5" customHeight="1">
      <c r="A293" s="174"/>
      <c r="B293" s="174"/>
      <c r="C293" s="174"/>
      <c r="D293" s="174"/>
      <c r="E293" s="174"/>
      <c r="F293" s="174"/>
      <c r="G293" s="174"/>
      <c r="H293" s="174"/>
      <c r="I293" s="174"/>
      <c r="J293" s="174"/>
      <c r="K293" s="174"/>
      <c r="L293" s="174"/>
      <c r="M293" s="174"/>
      <c r="N293" s="174"/>
      <c r="O293" s="174"/>
      <c r="P293" s="174"/>
      <c r="Q293" s="174"/>
      <c r="R293" s="174"/>
      <c r="S293" s="174"/>
      <c r="T293" s="174"/>
      <c r="U293" s="174"/>
      <c r="V293" s="174"/>
    </row>
    <row r="294" spans="1:22" ht="13.5" customHeight="1">
      <c r="A294" s="174"/>
      <c r="B294" s="174"/>
      <c r="C294" s="174"/>
      <c r="D294" s="174"/>
      <c r="E294" s="174"/>
      <c r="F294" s="174"/>
      <c r="G294" s="174"/>
      <c r="H294" s="174"/>
      <c r="I294" s="174"/>
      <c r="J294" s="174"/>
      <c r="K294" s="174"/>
      <c r="L294" s="174"/>
      <c r="M294" s="174"/>
      <c r="N294" s="174"/>
      <c r="O294" s="174"/>
      <c r="P294" s="174"/>
      <c r="Q294" s="174"/>
      <c r="R294" s="174"/>
      <c r="S294" s="174"/>
      <c r="T294" s="174"/>
      <c r="U294" s="174"/>
      <c r="V294" s="174"/>
    </row>
    <row r="295" spans="1:22" ht="13.5" customHeight="1">
      <c r="A295" s="174"/>
      <c r="B295" s="174"/>
      <c r="C295" s="174"/>
      <c r="D295" s="174"/>
      <c r="E295" s="174"/>
      <c r="F295" s="174"/>
      <c r="G295" s="174"/>
      <c r="H295" s="174"/>
      <c r="I295" s="174"/>
      <c r="J295" s="174"/>
      <c r="K295" s="174"/>
      <c r="L295" s="174"/>
      <c r="M295" s="174"/>
      <c r="N295" s="174"/>
      <c r="O295" s="174"/>
      <c r="P295" s="174"/>
      <c r="Q295" s="174"/>
      <c r="R295" s="174"/>
      <c r="S295" s="174"/>
      <c r="T295" s="174"/>
      <c r="U295" s="174"/>
      <c r="V295" s="174"/>
    </row>
    <row r="296" spans="1:22" ht="13.5" customHeight="1">
      <c r="A296" s="174"/>
      <c r="B296" s="174"/>
      <c r="C296" s="174"/>
      <c r="D296" s="174"/>
      <c r="E296" s="174"/>
      <c r="F296" s="174"/>
      <c r="G296" s="174"/>
      <c r="H296" s="174"/>
      <c r="I296" s="174"/>
      <c r="J296" s="174"/>
      <c r="K296" s="174"/>
      <c r="L296" s="174"/>
      <c r="M296" s="174"/>
      <c r="N296" s="174"/>
      <c r="O296" s="174"/>
      <c r="P296" s="174"/>
      <c r="Q296" s="174"/>
      <c r="R296" s="174"/>
      <c r="S296" s="174"/>
      <c r="T296" s="174"/>
      <c r="U296" s="174"/>
      <c r="V296" s="174"/>
    </row>
    <row r="297" spans="1:22" ht="13.5" customHeight="1">
      <c r="A297" s="174"/>
      <c r="B297" s="174"/>
      <c r="C297" s="174"/>
      <c r="D297" s="174"/>
      <c r="E297" s="174"/>
      <c r="F297" s="174"/>
      <c r="G297" s="174"/>
      <c r="H297" s="174"/>
      <c r="I297" s="174"/>
      <c r="J297" s="174"/>
      <c r="K297" s="174"/>
      <c r="L297" s="174"/>
      <c r="M297" s="174"/>
      <c r="N297" s="174"/>
      <c r="O297" s="174"/>
      <c r="P297" s="174"/>
      <c r="Q297" s="174"/>
      <c r="R297" s="174"/>
      <c r="S297" s="174"/>
      <c r="T297" s="174"/>
      <c r="U297" s="174"/>
      <c r="V297" s="174"/>
    </row>
    <row r="298" spans="1:22" ht="13.5" customHeight="1">
      <c r="A298" s="174"/>
      <c r="B298" s="174"/>
      <c r="C298" s="174"/>
      <c r="D298" s="174"/>
      <c r="E298" s="174"/>
      <c r="F298" s="174"/>
      <c r="G298" s="174"/>
      <c r="H298" s="174"/>
      <c r="I298" s="174"/>
      <c r="J298" s="174"/>
      <c r="K298" s="174"/>
      <c r="L298" s="174"/>
      <c r="M298" s="174"/>
      <c r="N298" s="174"/>
      <c r="O298" s="174"/>
      <c r="P298" s="174"/>
      <c r="Q298" s="174"/>
      <c r="R298" s="174"/>
      <c r="S298" s="174"/>
      <c r="T298" s="174"/>
      <c r="U298" s="174"/>
      <c r="V298" s="174"/>
    </row>
    <row r="299" spans="1:22" ht="13.5" customHeight="1">
      <c r="A299" s="174"/>
      <c r="B299" s="174"/>
      <c r="C299" s="174"/>
      <c r="D299" s="174"/>
      <c r="E299" s="174"/>
      <c r="F299" s="174"/>
      <c r="G299" s="174"/>
      <c r="H299" s="174"/>
      <c r="I299" s="174"/>
      <c r="J299" s="174"/>
      <c r="K299" s="174"/>
      <c r="L299" s="174"/>
      <c r="M299" s="174"/>
      <c r="N299" s="174"/>
      <c r="O299" s="174"/>
      <c r="P299" s="174"/>
      <c r="Q299" s="174"/>
      <c r="R299" s="174"/>
      <c r="S299" s="174"/>
      <c r="T299" s="174"/>
      <c r="U299" s="174"/>
      <c r="V299" s="174"/>
    </row>
    <row r="300" spans="1:22" ht="13.5" customHeight="1">
      <c r="A300" s="174"/>
      <c r="B300" s="174"/>
      <c r="C300" s="174"/>
      <c r="D300" s="174"/>
      <c r="E300" s="174"/>
      <c r="F300" s="174"/>
      <c r="G300" s="174"/>
      <c r="H300" s="174"/>
      <c r="I300" s="174"/>
      <c r="J300" s="174"/>
      <c r="K300" s="174"/>
      <c r="L300" s="174"/>
      <c r="M300" s="174"/>
      <c r="N300" s="174"/>
      <c r="O300" s="174"/>
      <c r="P300" s="174"/>
      <c r="Q300" s="174"/>
      <c r="R300" s="174"/>
      <c r="S300" s="174"/>
      <c r="T300" s="174"/>
      <c r="U300" s="174"/>
      <c r="V300" s="174"/>
    </row>
    <row r="301" spans="1:22" ht="13.5" customHeight="1">
      <c r="A301" s="174"/>
      <c r="B301" s="174"/>
      <c r="C301" s="174"/>
      <c r="D301" s="174"/>
      <c r="E301" s="174"/>
      <c r="F301" s="174"/>
      <c r="G301" s="174"/>
      <c r="H301" s="174"/>
      <c r="I301" s="174"/>
      <c r="J301" s="174"/>
      <c r="K301" s="174"/>
      <c r="L301" s="174"/>
      <c r="M301" s="174"/>
      <c r="N301" s="174"/>
      <c r="O301" s="174"/>
      <c r="P301" s="174"/>
      <c r="Q301" s="174"/>
      <c r="R301" s="174"/>
      <c r="S301" s="174"/>
      <c r="T301" s="174"/>
      <c r="U301" s="174"/>
      <c r="V301" s="174"/>
    </row>
    <row r="302" spans="1:22" ht="13.5" customHeight="1">
      <c r="A302" s="174"/>
      <c r="B302" s="174"/>
      <c r="C302" s="174"/>
      <c r="D302" s="174"/>
      <c r="E302" s="174"/>
      <c r="F302" s="174"/>
      <c r="G302" s="174"/>
      <c r="H302" s="174"/>
      <c r="I302" s="174"/>
      <c r="J302" s="174"/>
      <c r="K302" s="174"/>
      <c r="L302" s="174"/>
      <c r="M302" s="174"/>
      <c r="N302" s="174"/>
      <c r="O302" s="174"/>
      <c r="P302" s="174"/>
      <c r="Q302" s="174"/>
      <c r="R302" s="174"/>
      <c r="S302" s="174"/>
      <c r="T302" s="174"/>
      <c r="U302" s="174"/>
      <c r="V302" s="174"/>
    </row>
    <row r="303" spans="1:22" ht="13.5" customHeight="1">
      <c r="A303" s="174"/>
      <c r="B303" s="174"/>
      <c r="C303" s="174"/>
      <c r="D303" s="174"/>
      <c r="E303" s="174"/>
      <c r="F303" s="174"/>
      <c r="G303" s="174"/>
      <c r="H303" s="174"/>
      <c r="I303" s="174"/>
      <c r="J303" s="174"/>
      <c r="K303" s="174"/>
      <c r="L303" s="174"/>
      <c r="M303" s="174"/>
      <c r="N303" s="174"/>
      <c r="O303" s="174"/>
      <c r="P303" s="174"/>
      <c r="Q303" s="174"/>
      <c r="R303" s="174"/>
      <c r="S303" s="174"/>
      <c r="T303" s="174"/>
      <c r="U303" s="174"/>
      <c r="V303" s="174"/>
    </row>
    <row r="304" spans="1:22" ht="13.5" customHeight="1">
      <c r="A304" s="174"/>
      <c r="B304" s="174"/>
      <c r="C304" s="174"/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74"/>
      <c r="O304" s="174"/>
      <c r="P304" s="174"/>
      <c r="Q304" s="174"/>
      <c r="R304" s="174"/>
      <c r="S304" s="174"/>
      <c r="T304" s="174"/>
      <c r="U304" s="174"/>
      <c r="V304" s="174"/>
    </row>
    <row r="305" spans="1:22" ht="13.5" customHeight="1">
      <c r="A305" s="174"/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4"/>
      <c r="N305" s="174"/>
      <c r="O305" s="174"/>
      <c r="P305" s="174"/>
      <c r="Q305" s="174"/>
      <c r="R305" s="174"/>
      <c r="S305" s="174"/>
      <c r="T305" s="174"/>
      <c r="U305" s="174"/>
      <c r="V305" s="174"/>
    </row>
    <row r="306" spans="1:22" ht="13.5" customHeight="1">
      <c r="A306" s="174"/>
      <c r="B306" s="174"/>
      <c r="C306" s="174"/>
      <c r="D306" s="174"/>
      <c r="E306" s="174"/>
      <c r="F306" s="174"/>
      <c r="G306" s="174"/>
      <c r="H306" s="174"/>
      <c r="I306" s="174"/>
      <c r="J306" s="174"/>
      <c r="K306" s="174"/>
      <c r="L306" s="174"/>
      <c r="M306" s="174"/>
      <c r="N306" s="174"/>
      <c r="O306" s="174"/>
      <c r="P306" s="174"/>
      <c r="Q306" s="174"/>
      <c r="R306" s="174"/>
      <c r="S306" s="174"/>
      <c r="T306" s="174"/>
      <c r="U306" s="174"/>
      <c r="V306" s="174"/>
    </row>
    <row r="307" spans="1:22" ht="13.5" customHeight="1">
      <c r="A307" s="174"/>
      <c r="B307" s="174"/>
      <c r="C307" s="174"/>
      <c r="D307" s="174"/>
      <c r="E307" s="174"/>
      <c r="F307" s="174"/>
      <c r="G307" s="174"/>
      <c r="H307" s="174"/>
      <c r="I307" s="174"/>
      <c r="J307" s="174"/>
      <c r="K307" s="174"/>
      <c r="L307" s="174"/>
      <c r="M307" s="174"/>
      <c r="N307" s="174"/>
      <c r="O307" s="174"/>
      <c r="P307" s="174"/>
      <c r="Q307" s="174"/>
      <c r="R307" s="174"/>
      <c r="S307" s="174"/>
      <c r="T307" s="174"/>
      <c r="U307" s="174"/>
      <c r="V307" s="174"/>
    </row>
    <row r="308" spans="1:22" ht="13.5" customHeight="1">
      <c r="A308" s="174"/>
      <c r="B308" s="174"/>
      <c r="C308" s="174"/>
      <c r="D308" s="174"/>
      <c r="E308" s="174"/>
      <c r="F308" s="174"/>
      <c r="G308" s="174"/>
      <c r="H308" s="174"/>
      <c r="I308" s="174"/>
      <c r="J308" s="174"/>
      <c r="K308" s="174"/>
      <c r="L308" s="174"/>
      <c r="M308" s="174"/>
      <c r="N308" s="174"/>
      <c r="O308" s="174"/>
      <c r="P308" s="174"/>
      <c r="Q308" s="174"/>
      <c r="R308" s="174"/>
      <c r="S308" s="174"/>
      <c r="T308" s="174"/>
      <c r="U308" s="174"/>
      <c r="V308" s="174"/>
    </row>
    <row r="309" spans="1:22" ht="13.5" customHeight="1">
      <c r="A309" s="174"/>
      <c r="B309" s="174"/>
      <c r="C309" s="174"/>
      <c r="D309" s="174"/>
      <c r="E309" s="174"/>
      <c r="F309" s="174"/>
      <c r="G309" s="174"/>
      <c r="H309" s="174"/>
      <c r="I309" s="174"/>
      <c r="J309" s="174"/>
      <c r="K309" s="174"/>
      <c r="L309" s="174"/>
      <c r="M309" s="174"/>
      <c r="N309" s="174"/>
      <c r="O309" s="174"/>
      <c r="P309" s="174"/>
      <c r="Q309" s="174"/>
      <c r="R309" s="174"/>
      <c r="S309" s="174"/>
      <c r="T309" s="174"/>
      <c r="U309" s="174"/>
      <c r="V309" s="174"/>
    </row>
    <row r="310" spans="1:22" ht="13.5" customHeight="1">
      <c r="A310" s="174"/>
      <c r="B310" s="174"/>
      <c r="C310" s="174"/>
      <c r="D310" s="174"/>
      <c r="E310" s="174"/>
      <c r="F310" s="174"/>
      <c r="G310" s="174"/>
      <c r="H310" s="174"/>
      <c r="I310" s="174"/>
      <c r="J310" s="174"/>
      <c r="K310" s="174"/>
      <c r="L310" s="174"/>
      <c r="M310" s="174"/>
      <c r="N310" s="174"/>
      <c r="O310" s="174"/>
      <c r="P310" s="174"/>
      <c r="Q310" s="174"/>
      <c r="R310" s="174"/>
      <c r="S310" s="174"/>
      <c r="T310" s="174"/>
      <c r="U310" s="174"/>
      <c r="V310" s="174"/>
    </row>
    <row r="311" spans="1:22" ht="13.5" customHeight="1">
      <c r="A311" s="174"/>
      <c r="B311" s="174"/>
      <c r="C311" s="174"/>
      <c r="D311" s="174"/>
      <c r="E311" s="174"/>
      <c r="F311" s="174"/>
      <c r="G311" s="174"/>
      <c r="H311" s="174"/>
      <c r="I311" s="174"/>
      <c r="J311" s="174"/>
      <c r="K311" s="174"/>
      <c r="L311" s="174"/>
      <c r="M311" s="174"/>
      <c r="N311" s="174"/>
      <c r="O311" s="174"/>
      <c r="P311" s="174"/>
      <c r="Q311" s="174"/>
      <c r="R311" s="174"/>
      <c r="S311" s="174"/>
      <c r="T311" s="174"/>
      <c r="U311" s="174"/>
      <c r="V311" s="174"/>
    </row>
    <row r="312" spans="1:22" ht="13.5" customHeight="1">
      <c r="A312" s="174"/>
      <c r="B312" s="174"/>
      <c r="C312" s="174"/>
      <c r="D312" s="174"/>
      <c r="E312" s="174"/>
      <c r="F312" s="174"/>
      <c r="G312" s="174"/>
      <c r="H312" s="174"/>
      <c r="I312" s="174"/>
      <c r="J312" s="174"/>
      <c r="K312" s="174"/>
      <c r="L312" s="174"/>
      <c r="M312" s="174"/>
      <c r="N312" s="174"/>
      <c r="O312" s="174"/>
      <c r="P312" s="174"/>
      <c r="Q312" s="174"/>
      <c r="R312" s="174"/>
      <c r="S312" s="174"/>
      <c r="T312" s="174"/>
      <c r="U312" s="174"/>
      <c r="V312" s="174"/>
    </row>
    <row r="313" spans="1:22" ht="13.5" customHeight="1">
      <c r="A313" s="174"/>
      <c r="B313" s="174"/>
      <c r="C313" s="174"/>
      <c r="D313" s="174"/>
      <c r="E313" s="174"/>
      <c r="F313" s="174"/>
      <c r="G313" s="174"/>
      <c r="H313" s="174"/>
      <c r="I313" s="174"/>
      <c r="J313" s="174"/>
      <c r="K313" s="174"/>
      <c r="L313" s="174"/>
      <c r="M313" s="174"/>
      <c r="N313" s="174"/>
      <c r="O313" s="174"/>
      <c r="P313" s="174"/>
      <c r="Q313" s="174"/>
      <c r="R313" s="174"/>
      <c r="S313" s="174"/>
      <c r="T313" s="174"/>
      <c r="U313" s="174"/>
      <c r="V313" s="174"/>
    </row>
    <row r="314" spans="1:22" ht="13.5" customHeight="1">
      <c r="A314" s="174"/>
      <c r="B314" s="174"/>
      <c r="C314" s="174"/>
      <c r="D314" s="174"/>
      <c r="E314" s="174"/>
      <c r="F314" s="174"/>
      <c r="G314" s="174"/>
      <c r="H314" s="174"/>
      <c r="I314" s="174"/>
      <c r="J314" s="174"/>
      <c r="K314" s="174"/>
      <c r="L314" s="174"/>
      <c r="M314" s="174"/>
      <c r="N314" s="174"/>
      <c r="O314" s="174"/>
      <c r="P314" s="174"/>
      <c r="Q314" s="174"/>
      <c r="R314" s="174"/>
      <c r="S314" s="174"/>
      <c r="T314" s="174"/>
      <c r="U314" s="174"/>
      <c r="V314" s="174"/>
    </row>
    <row r="315" spans="1:22" ht="13.5" customHeight="1">
      <c r="A315" s="174"/>
      <c r="B315" s="174"/>
      <c r="C315" s="174"/>
      <c r="D315" s="174"/>
      <c r="E315" s="174"/>
      <c r="F315" s="174"/>
      <c r="G315" s="174"/>
      <c r="H315" s="174"/>
      <c r="I315" s="174"/>
      <c r="J315" s="174"/>
      <c r="K315" s="174"/>
      <c r="L315" s="174"/>
      <c r="M315" s="174"/>
      <c r="N315" s="174"/>
      <c r="O315" s="174"/>
      <c r="P315" s="174"/>
      <c r="Q315" s="174"/>
      <c r="R315" s="174"/>
      <c r="S315" s="174"/>
      <c r="T315" s="174"/>
      <c r="U315" s="174"/>
      <c r="V315" s="174"/>
    </row>
    <row r="316" spans="1:22" ht="13.5" customHeight="1">
      <c r="A316" s="174"/>
      <c r="B316" s="174"/>
      <c r="C316" s="174"/>
      <c r="D316" s="174"/>
      <c r="E316" s="174"/>
      <c r="F316" s="174"/>
      <c r="G316" s="174"/>
      <c r="H316" s="174"/>
      <c r="I316" s="174"/>
      <c r="J316" s="174"/>
      <c r="K316" s="174"/>
      <c r="L316" s="174"/>
      <c r="M316" s="174"/>
      <c r="N316" s="174"/>
      <c r="O316" s="174"/>
      <c r="P316" s="174"/>
      <c r="Q316" s="174"/>
      <c r="R316" s="174"/>
      <c r="S316" s="174"/>
      <c r="T316" s="174"/>
      <c r="U316" s="174"/>
      <c r="V316" s="174"/>
    </row>
    <row r="317" spans="1:22" ht="13.5" customHeight="1">
      <c r="A317" s="174"/>
      <c r="B317" s="174"/>
      <c r="C317" s="174"/>
      <c r="D317" s="174"/>
      <c r="E317" s="174"/>
      <c r="F317" s="174"/>
      <c r="G317" s="174"/>
      <c r="H317" s="174"/>
      <c r="I317" s="174"/>
      <c r="J317" s="174"/>
      <c r="K317" s="174"/>
      <c r="L317" s="174"/>
      <c r="M317" s="174"/>
      <c r="N317" s="174"/>
      <c r="O317" s="174"/>
      <c r="P317" s="174"/>
      <c r="Q317" s="174"/>
      <c r="R317" s="174"/>
      <c r="S317" s="174"/>
      <c r="T317" s="174"/>
      <c r="U317" s="174"/>
      <c r="V317" s="174"/>
    </row>
    <row r="318" spans="1:22" ht="13.5" customHeight="1">
      <c r="A318" s="174"/>
      <c r="B318" s="174"/>
      <c r="C318" s="174"/>
      <c r="D318" s="174"/>
      <c r="E318" s="174"/>
      <c r="F318" s="174"/>
      <c r="G318" s="174"/>
      <c r="H318" s="174"/>
      <c r="I318" s="174"/>
      <c r="J318" s="174"/>
      <c r="K318" s="174"/>
      <c r="L318" s="174"/>
      <c r="M318" s="174"/>
      <c r="N318" s="174"/>
      <c r="O318" s="174"/>
      <c r="P318" s="174"/>
      <c r="Q318" s="174"/>
      <c r="R318" s="174"/>
      <c r="S318" s="174"/>
      <c r="T318" s="174"/>
      <c r="U318" s="174"/>
      <c r="V318" s="174"/>
    </row>
    <row r="319" spans="1:22" ht="13.5" customHeight="1">
      <c r="A319" s="174"/>
      <c r="B319" s="174"/>
      <c r="C319" s="174"/>
      <c r="D319" s="174"/>
      <c r="E319" s="174"/>
      <c r="F319" s="174"/>
      <c r="G319" s="174"/>
      <c r="H319" s="174"/>
      <c r="I319" s="174"/>
      <c r="J319" s="174"/>
      <c r="K319" s="174"/>
      <c r="L319" s="174"/>
      <c r="M319" s="174"/>
      <c r="N319" s="174"/>
      <c r="O319" s="174"/>
      <c r="P319" s="174"/>
      <c r="Q319" s="174"/>
      <c r="R319" s="174"/>
      <c r="S319" s="174"/>
      <c r="T319" s="174"/>
      <c r="U319" s="174"/>
      <c r="V319" s="174"/>
    </row>
    <row r="320" spans="1:22" ht="13.5" customHeight="1">
      <c r="A320" s="174"/>
      <c r="B320" s="174"/>
      <c r="C320" s="174"/>
      <c r="D320" s="174"/>
      <c r="E320" s="174"/>
      <c r="F320" s="174"/>
      <c r="G320" s="174"/>
      <c r="H320" s="174"/>
      <c r="I320" s="174"/>
      <c r="J320" s="174"/>
      <c r="K320" s="174"/>
      <c r="L320" s="174"/>
      <c r="M320" s="174"/>
      <c r="N320" s="174"/>
      <c r="O320" s="174"/>
      <c r="P320" s="174"/>
      <c r="Q320" s="174"/>
      <c r="R320" s="174"/>
      <c r="S320" s="174"/>
      <c r="T320" s="174"/>
      <c r="U320" s="174"/>
      <c r="V320" s="174"/>
    </row>
    <row r="321" spans="1:22" ht="13.5" customHeight="1">
      <c r="A321" s="174"/>
      <c r="B321" s="174"/>
      <c r="C321" s="174"/>
      <c r="D321" s="174"/>
      <c r="E321" s="174"/>
      <c r="F321" s="174"/>
      <c r="G321" s="174"/>
      <c r="H321" s="174"/>
      <c r="I321" s="174"/>
      <c r="J321" s="174"/>
      <c r="K321" s="174"/>
      <c r="L321" s="174"/>
      <c r="M321" s="174"/>
      <c r="N321" s="174"/>
      <c r="O321" s="174"/>
      <c r="P321" s="174"/>
      <c r="Q321" s="174"/>
      <c r="R321" s="174"/>
      <c r="S321" s="174"/>
      <c r="T321" s="174"/>
      <c r="U321" s="174"/>
      <c r="V321" s="174"/>
    </row>
    <row r="322" spans="1:22" ht="13.5" customHeight="1">
      <c r="A322" s="174"/>
      <c r="B322" s="174"/>
      <c r="C322" s="174"/>
      <c r="D322" s="174"/>
      <c r="E322" s="174"/>
      <c r="F322" s="174"/>
      <c r="G322" s="174"/>
      <c r="H322" s="174"/>
      <c r="I322" s="174"/>
      <c r="J322" s="174"/>
      <c r="K322" s="174"/>
      <c r="L322" s="174"/>
      <c r="M322" s="174"/>
      <c r="N322" s="174"/>
      <c r="O322" s="174"/>
      <c r="P322" s="174"/>
      <c r="Q322" s="174"/>
      <c r="R322" s="174"/>
      <c r="S322" s="174"/>
      <c r="T322" s="174"/>
      <c r="U322" s="174"/>
      <c r="V322" s="174"/>
    </row>
    <row r="323" spans="1:22" ht="13.5" customHeight="1">
      <c r="A323" s="174"/>
      <c r="B323" s="174"/>
      <c r="C323" s="174"/>
      <c r="D323" s="174"/>
      <c r="E323" s="174"/>
      <c r="F323" s="174"/>
      <c r="G323" s="174"/>
      <c r="H323" s="174"/>
      <c r="I323" s="174"/>
      <c r="J323" s="174"/>
      <c r="K323" s="174"/>
      <c r="L323" s="174"/>
      <c r="M323" s="174"/>
      <c r="N323" s="174"/>
      <c r="O323" s="174"/>
      <c r="P323" s="174"/>
      <c r="Q323" s="174"/>
      <c r="R323" s="174"/>
      <c r="S323" s="174"/>
      <c r="T323" s="174"/>
      <c r="U323" s="174"/>
      <c r="V323" s="174"/>
    </row>
    <row r="324" spans="1:22" ht="13.5" customHeight="1">
      <c r="A324" s="174"/>
      <c r="B324" s="174"/>
      <c r="C324" s="174"/>
      <c r="D324" s="174"/>
      <c r="E324" s="174"/>
      <c r="F324" s="174"/>
      <c r="G324" s="174"/>
      <c r="H324" s="174"/>
      <c r="I324" s="174"/>
      <c r="J324" s="174"/>
      <c r="K324" s="174"/>
      <c r="L324" s="174"/>
      <c r="M324" s="174"/>
      <c r="N324" s="174"/>
      <c r="O324" s="174"/>
      <c r="P324" s="174"/>
      <c r="Q324" s="174"/>
      <c r="R324" s="174"/>
      <c r="S324" s="174"/>
      <c r="T324" s="174"/>
      <c r="U324" s="174"/>
      <c r="V324" s="174"/>
    </row>
    <row r="325" spans="1:22" ht="13.5" customHeight="1">
      <c r="A325" s="174"/>
      <c r="B325" s="174"/>
      <c r="C325" s="174"/>
      <c r="D325" s="174"/>
      <c r="E325" s="174"/>
      <c r="F325" s="174"/>
      <c r="G325" s="174"/>
      <c r="H325" s="174"/>
      <c r="I325" s="174"/>
      <c r="J325" s="174"/>
      <c r="K325" s="174"/>
      <c r="L325" s="174"/>
      <c r="M325" s="174"/>
      <c r="N325" s="174"/>
      <c r="O325" s="174"/>
      <c r="P325" s="174"/>
      <c r="Q325" s="174"/>
      <c r="R325" s="174"/>
      <c r="S325" s="174"/>
      <c r="T325" s="174"/>
      <c r="U325" s="174"/>
      <c r="V325" s="174"/>
    </row>
    <row r="326" spans="1:22" ht="13.5" customHeight="1">
      <c r="A326" s="174"/>
      <c r="B326" s="174"/>
      <c r="C326" s="174"/>
      <c r="D326" s="174"/>
      <c r="E326" s="174"/>
      <c r="F326" s="174"/>
      <c r="G326" s="174"/>
      <c r="H326" s="174"/>
      <c r="I326" s="174"/>
      <c r="J326" s="174"/>
      <c r="K326" s="174"/>
      <c r="L326" s="174"/>
      <c r="M326" s="174"/>
      <c r="N326" s="174"/>
      <c r="O326" s="174"/>
      <c r="P326" s="174"/>
      <c r="Q326" s="174"/>
      <c r="R326" s="174"/>
      <c r="S326" s="174"/>
      <c r="T326" s="174"/>
      <c r="U326" s="174"/>
      <c r="V326" s="174"/>
    </row>
    <row r="327" spans="1:22" ht="13.5" customHeight="1">
      <c r="A327" s="174"/>
      <c r="B327" s="174"/>
      <c r="C327" s="174"/>
      <c r="D327" s="174"/>
      <c r="E327" s="174"/>
      <c r="F327" s="174"/>
      <c r="G327" s="174"/>
      <c r="H327" s="174"/>
      <c r="I327" s="174"/>
      <c r="J327" s="174"/>
      <c r="K327" s="174"/>
      <c r="L327" s="174"/>
      <c r="M327" s="174"/>
      <c r="N327" s="174"/>
      <c r="O327" s="174"/>
      <c r="P327" s="174"/>
      <c r="Q327" s="174"/>
      <c r="R327" s="174"/>
      <c r="S327" s="174"/>
      <c r="T327" s="174"/>
      <c r="U327" s="174"/>
      <c r="V327" s="174"/>
    </row>
    <row r="328" spans="1:22" ht="13.5" customHeight="1">
      <c r="A328" s="174"/>
      <c r="B328" s="174"/>
      <c r="C328" s="174"/>
      <c r="D328" s="174"/>
      <c r="E328" s="174"/>
      <c r="F328" s="174"/>
      <c r="G328" s="174"/>
      <c r="H328" s="174"/>
      <c r="I328" s="174"/>
      <c r="J328" s="174"/>
      <c r="K328" s="174"/>
      <c r="L328" s="174"/>
      <c r="M328" s="174"/>
      <c r="N328" s="174"/>
      <c r="O328" s="174"/>
      <c r="P328" s="174"/>
      <c r="Q328" s="174"/>
      <c r="R328" s="174"/>
      <c r="S328" s="174"/>
      <c r="T328" s="174"/>
      <c r="U328" s="174"/>
      <c r="V328" s="174"/>
    </row>
    <row r="329" spans="1:22" ht="13.5" customHeight="1">
      <c r="A329" s="174"/>
      <c r="B329" s="174"/>
      <c r="C329" s="174"/>
      <c r="D329" s="174"/>
      <c r="E329" s="174"/>
      <c r="F329" s="174"/>
      <c r="G329" s="174"/>
      <c r="H329" s="174"/>
      <c r="I329" s="174"/>
      <c r="J329" s="174"/>
      <c r="K329" s="174"/>
      <c r="L329" s="174"/>
      <c r="M329" s="174"/>
      <c r="N329" s="174"/>
      <c r="O329" s="174"/>
      <c r="P329" s="174"/>
      <c r="Q329" s="174"/>
      <c r="R329" s="174"/>
      <c r="S329" s="174"/>
      <c r="T329" s="174"/>
      <c r="U329" s="174"/>
      <c r="V329" s="174"/>
    </row>
    <row r="330" spans="1:22" ht="13.5" customHeight="1">
      <c r="A330" s="174"/>
      <c r="B330" s="174"/>
      <c r="C330" s="174"/>
      <c r="D330" s="174"/>
      <c r="E330" s="174"/>
      <c r="F330" s="174"/>
      <c r="G330" s="174"/>
      <c r="H330" s="174"/>
      <c r="I330" s="174"/>
      <c r="J330" s="174"/>
      <c r="K330" s="174"/>
      <c r="L330" s="174"/>
      <c r="M330" s="174"/>
      <c r="N330" s="174"/>
      <c r="O330" s="174"/>
      <c r="P330" s="174"/>
      <c r="Q330" s="174"/>
      <c r="R330" s="174"/>
      <c r="S330" s="174"/>
      <c r="T330" s="174"/>
      <c r="U330" s="174"/>
      <c r="V330" s="174"/>
    </row>
    <row r="331" spans="1:22" ht="13.5" customHeight="1">
      <c r="A331" s="174"/>
      <c r="B331" s="174"/>
      <c r="C331" s="174"/>
      <c r="D331" s="174"/>
      <c r="E331" s="174"/>
      <c r="F331" s="174"/>
      <c r="G331" s="174"/>
      <c r="H331" s="174"/>
      <c r="I331" s="174"/>
      <c r="J331" s="174"/>
      <c r="K331" s="174"/>
      <c r="L331" s="174"/>
      <c r="M331" s="174"/>
      <c r="N331" s="174"/>
      <c r="O331" s="174"/>
      <c r="P331" s="174"/>
      <c r="Q331" s="174"/>
      <c r="R331" s="174"/>
      <c r="S331" s="174"/>
      <c r="T331" s="174"/>
      <c r="U331" s="174"/>
      <c r="V331" s="174"/>
    </row>
    <row r="332" spans="1:22" ht="13.5" customHeight="1">
      <c r="A332" s="174"/>
      <c r="B332" s="174"/>
      <c r="C332" s="174"/>
      <c r="D332" s="174"/>
      <c r="E332" s="174"/>
      <c r="F332" s="174"/>
      <c r="G332" s="174"/>
      <c r="H332" s="174"/>
      <c r="I332" s="174"/>
      <c r="J332" s="174"/>
      <c r="K332" s="174"/>
      <c r="L332" s="174"/>
      <c r="M332" s="174"/>
      <c r="N332" s="174"/>
      <c r="O332" s="174"/>
      <c r="P332" s="174"/>
      <c r="Q332" s="174"/>
      <c r="R332" s="174"/>
      <c r="S332" s="174"/>
      <c r="T332" s="174"/>
      <c r="U332" s="174"/>
      <c r="V332" s="174"/>
    </row>
    <row r="333" spans="1:22" ht="13.5" customHeight="1">
      <c r="A333" s="174"/>
      <c r="B333" s="174"/>
      <c r="C333" s="174"/>
      <c r="D333" s="174"/>
      <c r="E333" s="174"/>
      <c r="F333" s="174"/>
      <c r="G333" s="174"/>
      <c r="H333" s="174"/>
      <c r="I333" s="174"/>
      <c r="J333" s="174"/>
      <c r="K333" s="174"/>
      <c r="L333" s="174"/>
      <c r="M333" s="174"/>
      <c r="N333" s="174"/>
      <c r="O333" s="174"/>
      <c r="P333" s="174"/>
      <c r="Q333" s="174"/>
      <c r="R333" s="174"/>
      <c r="S333" s="174"/>
      <c r="T333" s="174"/>
      <c r="U333" s="174"/>
      <c r="V333" s="174"/>
    </row>
    <row r="334" spans="1:22" ht="13.5" customHeight="1">
      <c r="A334" s="174"/>
      <c r="B334" s="174"/>
      <c r="C334" s="174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74"/>
      <c r="O334" s="174"/>
      <c r="P334" s="174"/>
      <c r="Q334" s="174"/>
      <c r="R334" s="174"/>
      <c r="S334" s="174"/>
      <c r="T334" s="174"/>
      <c r="U334" s="174"/>
      <c r="V334" s="174"/>
    </row>
    <row r="335" spans="1:22" ht="13.5" customHeight="1">
      <c r="A335" s="174"/>
      <c r="B335" s="174"/>
      <c r="C335" s="174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74"/>
      <c r="O335" s="174"/>
      <c r="P335" s="174"/>
      <c r="Q335" s="174"/>
      <c r="R335" s="174"/>
      <c r="S335" s="174"/>
      <c r="T335" s="174"/>
      <c r="U335" s="174"/>
      <c r="V335" s="174"/>
    </row>
    <row r="336" spans="1:22" ht="13.5" customHeight="1">
      <c r="A336" s="174"/>
      <c r="B336" s="174"/>
      <c r="C336" s="174"/>
      <c r="D336" s="174"/>
      <c r="E336" s="174"/>
      <c r="F336" s="174"/>
      <c r="G336" s="174"/>
      <c r="H336" s="174"/>
      <c r="I336" s="174"/>
      <c r="J336" s="174"/>
      <c r="K336" s="174"/>
      <c r="L336" s="174"/>
      <c r="M336" s="174"/>
      <c r="N336" s="174"/>
      <c r="O336" s="174"/>
      <c r="P336" s="174"/>
      <c r="Q336" s="174"/>
      <c r="R336" s="174"/>
      <c r="S336" s="174"/>
      <c r="T336" s="174"/>
      <c r="U336" s="174"/>
      <c r="V336" s="174"/>
    </row>
    <row r="337" spans="1:22" ht="13.5" customHeight="1">
      <c r="A337" s="174"/>
      <c r="B337" s="174"/>
      <c r="C337" s="174"/>
      <c r="D337" s="174"/>
      <c r="E337" s="174"/>
      <c r="F337" s="174"/>
      <c r="G337" s="174"/>
      <c r="H337" s="174"/>
      <c r="I337" s="174"/>
      <c r="J337" s="174"/>
      <c r="K337" s="174"/>
      <c r="L337" s="174"/>
      <c r="M337" s="174"/>
      <c r="N337" s="174"/>
      <c r="O337" s="174"/>
      <c r="P337" s="174"/>
      <c r="Q337" s="174"/>
      <c r="R337" s="174"/>
      <c r="S337" s="174"/>
      <c r="T337" s="174"/>
      <c r="U337" s="174"/>
      <c r="V337" s="174"/>
    </row>
    <row r="338" spans="1:22" ht="13.5" customHeight="1">
      <c r="A338" s="174"/>
      <c r="B338" s="174"/>
      <c r="C338" s="174"/>
      <c r="D338" s="174"/>
      <c r="E338" s="174"/>
      <c r="F338" s="174"/>
      <c r="G338" s="174"/>
      <c r="H338" s="174"/>
      <c r="I338" s="174"/>
      <c r="J338" s="174"/>
      <c r="K338" s="174"/>
      <c r="L338" s="174"/>
      <c r="M338" s="174"/>
      <c r="N338" s="174"/>
      <c r="O338" s="174"/>
      <c r="P338" s="174"/>
      <c r="Q338" s="174"/>
      <c r="R338" s="174"/>
      <c r="S338" s="174"/>
      <c r="T338" s="174"/>
      <c r="U338" s="174"/>
      <c r="V338" s="174"/>
    </row>
    <row r="339" spans="1:22" ht="13.5" customHeight="1">
      <c r="A339" s="174"/>
      <c r="B339" s="174"/>
      <c r="C339" s="174"/>
      <c r="D339" s="174"/>
      <c r="E339" s="174"/>
      <c r="F339" s="174"/>
      <c r="G339" s="174"/>
      <c r="H339" s="174"/>
      <c r="I339" s="174"/>
      <c r="J339" s="174"/>
      <c r="K339" s="174"/>
      <c r="L339" s="174"/>
      <c r="M339" s="174"/>
      <c r="N339" s="174"/>
      <c r="O339" s="174"/>
      <c r="P339" s="174"/>
      <c r="Q339" s="174"/>
      <c r="R339" s="174"/>
      <c r="S339" s="174"/>
      <c r="T339" s="174"/>
      <c r="U339" s="174"/>
      <c r="V339" s="174"/>
    </row>
    <row r="340" spans="1:22" ht="13.5" customHeight="1">
      <c r="A340" s="174"/>
      <c r="B340" s="174"/>
      <c r="C340" s="174"/>
      <c r="D340" s="174"/>
      <c r="E340" s="174"/>
      <c r="F340" s="174"/>
      <c r="G340" s="174"/>
      <c r="H340" s="174"/>
      <c r="I340" s="174"/>
      <c r="J340" s="174"/>
      <c r="K340" s="174"/>
      <c r="L340" s="174"/>
      <c r="M340" s="174"/>
      <c r="N340" s="174"/>
      <c r="O340" s="174"/>
      <c r="P340" s="174"/>
      <c r="Q340" s="174"/>
      <c r="R340" s="174"/>
      <c r="S340" s="174"/>
      <c r="T340" s="174"/>
      <c r="U340" s="174"/>
      <c r="V340" s="174"/>
    </row>
    <row r="341" spans="1:22" ht="13.5" customHeight="1">
      <c r="A341" s="174"/>
      <c r="B341" s="174"/>
      <c r="C341" s="174"/>
      <c r="D341" s="174"/>
      <c r="E341" s="174"/>
      <c r="F341" s="174"/>
      <c r="G341" s="174"/>
      <c r="H341" s="174"/>
      <c r="I341" s="174"/>
      <c r="J341" s="174"/>
      <c r="K341" s="174"/>
      <c r="L341" s="174"/>
      <c r="M341" s="174"/>
      <c r="N341" s="174"/>
      <c r="O341" s="174"/>
      <c r="P341" s="174"/>
      <c r="Q341" s="174"/>
      <c r="R341" s="174"/>
      <c r="S341" s="174"/>
      <c r="T341" s="174"/>
      <c r="U341" s="174"/>
      <c r="V341" s="174"/>
    </row>
    <row r="342" spans="1:22" ht="13.5" customHeight="1">
      <c r="A342" s="174"/>
      <c r="B342" s="174"/>
      <c r="C342" s="174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74"/>
      <c r="O342" s="174"/>
      <c r="P342" s="174"/>
      <c r="Q342" s="174"/>
      <c r="R342" s="174"/>
      <c r="S342" s="174"/>
      <c r="T342" s="174"/>
      <c r="U342" s="174"/>
      <c r="V342" s="174"/>
    </row>
    <row r="343" spans="1:22" ht="13.5" customHeight="1">
      <c r="A343" s="174"/>
      <c r="B343" s="174"/>
      <c r="C343" s="174"/>
      <c r="D343" s="174"/>
      <c r="E343" s="174"/>
      <c r="F343" s="174"/>
      <c r="G343" s="174"/>
      <c r="H343" s="174"/>
      <c r="I343" s="174"/>
      <c r="J343" s="174"/>
      <c r="K343" s="174"/>
      <c r="L343" s="174"/>
      <c r="M343" s="174"/>
      <c r="N343" s="174"/>
      <c r="O343" s="174"/>
      <c r="P343" s="174"/>
      <c r="Q343" s="174"/>
      <c r="R343" s="174"/>
      <c r="S343" s="174"/>
      <c r="T343" s="174"/>
      <c r="U343" s="174"/>
      <c r="V343" s="174"/>
    </row>
    <row r="344" spans="1:22" ht="13.5" customHeight="1">
      <c r="A344" s="174"/>
      <c r="B344" s="174"/>
      <c r="C344" s="174"/>
      <c r="D344" s="174"/>
      <c r="E344" s="174"/>
      <c r="F344" s="174"/>
      <c r="G344" s="174"/>
      <c r="H344" s="174"/>
      <c r="I344" s="174"/>
      <c r="J344" s="174"/>
      <c r="K344" s="174"/>
      <c r="L344" s="174"/>
      <c r="M344" s="174"/>
      <c r="N344" s="174"/>
      <c r="O344" s="174"/>
      <c r="P344" s="174"/>
      <c r="Q344" s="174"/>
      <c r="R344" s="174"/>
      <c r="S344" s="174"/>
      <c r="T344" s="174"/>
      <c r="U344" s="174"/>
      <c r="V344" s="174"/>
    </row>
    <row r="345" spans="1:22" ht="13.5" customHeight="1">
      <c r="A345" s="174"/>
      <c r="B345" s="174"/>
      <c r="C345" s="174"/>
      <c r="D345" s="174"/>
      <c r="E345" s="174"/>
      <c r="F345" s="174"/>
      <c r="G345" s="174"/>
      <c r="H345" s="174"/>
      <c r="I345" s="174"/>
      <c r="J345" s="174"/>
      <c r="K345" s="174"/>
      <c r="L345" s="174"/>
      <c r="M345" s="174"/>
      <c r="N345" s="174"/>
      <c r="O345" s="174"/>
      <c r="P345" s="174"/>
      <c r="Q345" s="174"/>
      <c r="R345" s="174"/>
      <c r="S345" s="174"/>
      <c r="T345" s="174"/>
      <c r="U345" s="174"/>
      <c r="V345" s="174"/>
    </row>
    <row r="346" spans="1:22" ht="13.5" customHeight="1">
      <c r="A346" s="174"/>
      <c r="B346" s="174"/>
      <c r="C346" s="174"/>
      <c r="D346" s="174"/>
      <c r="E346" s="174"/>
      <c r="F346" s="174"/>
      <c r="G346" s="174"/>
      <c r="H346" s="174"/>
      <c r="I346" s="174"/>
      <c r="J346" s="174"/>
      <c r="K346" s="174"/>
      <c r="L346" s="174"/>
      <c r="M346" s="174"/>
      <c r="N346" s="174"/>
      <c r="O346" s="174"/>
      <c r="P346" s="174"/>
      <c r="Q346" s="174"/>
      <c r="R346" s="174"/>
      <c r="S346" s="174"/>
      <c r="T346" s="174"/>
      <c r="U346" s="174"/>
      <c r="V346" s="174"/>
    </row>
    <row r="347" spans="1:22" ht="13.5" customHeight="1">
      <c r="A347" s="174"/>
      <c r="B347" s="174"/>
      <c r="C347" s="174"/>
      <c r="D347" s="174"/>
      <c r="E347" s="174"/>
      <c r="F347" s="174"/>
      <c r="G347" s="174"/>
      <c r="H347" s="174"/>
      <c r="I347" s="174"/>
      <c r="J347" s="174"/>
      <c r="K347" s="174"/>
      <c r="L347" s="174"/>
      <c r="M347" s="174"/>
      <c r="N347" s="174"/>
      <c r="O347" s="174"/>
      <c r="P347" s="174"/>
      <c r="Q347" s="174"/>
      <c r="R347" s="174"/>
      <c r="S347" s="174"/>
      <c r="T347" s="174"/>
      <c r="U347" s="174"/>
      <c r="V347" s="174"/>
    </row>
    <row r="348" spans="1:22" ht="13.5" customHeight="1">
      <c r="A348" s="174"/>
      <c r="B348" s="174"/>
      <c r="C348" s="174"/>
      <c r="D348" s="174"/>
      <c r="E348" s="174"/>
      <c r="F348" s="174"/>
      <c r="G348" s="174"/>
      <c r="H348" s="174"/>
      <c r="I348" s="174"/>
      <c r="J348" s="174"/>
      <c r="K348" s="174"/>
      <c r="L348" s="174"/>
      <c r="M348" s="174"/>
      <c r="N348" s="174"/>
      <c r="O348" s="174"/>
      <c r="P348" s="174"/>
      <c r="Q348" s="174"/>
      <c r="R348" s="174"/>
      <c r="S348" s="174"/>
      <c r="T348" s="174"/>
      <c r="U348" s="174"/>
      <c r="V348" s="174"/>
    </row>
    <row r="349" spans="1:22" ht="13.5" customHeight="1">
      <c r="A349" s="174"/>
      <c r="B349" s="174"/>
      <c r="C349" s="174"/>
      <c r="D349" s="174"/>
      <c r="E349" s="174"/>
      <c r="F349" s="174"/>
      <c r="G349" s="174"/>
      <c r="H349" s="174"/>
      <c r="I349" s="174"/>
      <c r="J349" s="174"/>
      <c r="K349" s="174"/>
      <c r="L349" s="174"/>
      <c r="M349" s="174"/>
      <c r="N349" s="174"/>
      <c r="O349" s="174"/>
      <c r="P349" s="174"/>
      <c r="Q349" s="174"/>
      <c r="R349" s="174"/>
      <c r="S349" s="174"/>
      <c r="T349" s="174"/>
      <c r="U349" s="174"/>
      <c r="V349" s="174"/>
    </row>
    <row r="350" spans="1:22" ht="13.5" customHeight="1">
      <c r="A350" s="174"/>
      <c r="B350" s="174"/>
      <c r="C350" s="174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74"/>
      <c r="O350" s="174"/>
      <c r="P350" s="174"/>
      <c r="Q350" s="174"/>
      <c r="R350" s="174"/>
      <c r="S350" s="174"/>
      <c r="T350" s="174"/>
      <c r="U350" s="174"/>
      <c r="V350" s="174"/>
    </row>
    <row r="351" spans="1:22" ht="13.5" customHeight="1">
      <c r="A351" s="174"/>
      <c r="B351" s="174"/>
      <c r="C351" s="174"/>
      <c r="D351" s="174"/>
      <c r="E351" s="174"/>
      <c r="F351" s="174"/>
      <c r="G351" s="174"/>
      <c r="H351" s="174"/>
      <c r="I351" s="174"/>
      <c r="J351" s="174"/>
      <c r="K351" s="174"/>
      <c r="L351" s="174"/>
      <c r="M351" s="174"/>
      <c r="N351" s="174"/>
      <c r="O351" s="174"/>
      <c r="P351" s="174"/>
      <c r="Q351" s="174"/>
      <c r="R351" s="174"/>
      <c r="S351" s="174"/>
      <c r="T351" s="174"/>
      <c r="U351" s="174"/>
      <c r="V351" s="174"/>
    </row>
    <row r="352" spans="1:22" ht="13.5" customHeight="1">
      <c r="A352" s="174"/>
      <c r="B352" s="174"/>
      <c r="C352" s="174"/>
      <c r="D352" s="174"/>
      <c r="E352" s="174"/>
      <c r="F352" s="174"/>
      <c r="G352" s="174"/>
      <c r="H352" s="174"/>
      <c r="I352" s="174"/>
      <c r="J352" s="174"/>
      <c r="K352" s="174"/>
      <c r="L352" s="174"/>
      <c r="M352" s="174"/>
      <c r="N352" s="174"/>
      <c r="O352" s="174"/>
      <c r="P352" s="174"/>
      <c r="Q352" s="174"/>
      <c r="R352" s="174"/>
      <c r="S352" s="174"/>
      <c r="T352" s="174"/>
      <c r="U352" s="174"/>
      <c r="V352" s="174"/>
    </row>
    <row r="353" spans="1:22" ht="13.5" customHeight="1">
      <c r="A353" s="174"/>
      <c r="B353" s="174"/>
      <c r="C353" s="174"/>
      <c r="D353" s="174"/>
      <c r="E353" s="174"/>
      <c r="F353" s="174"/>
      <c r="G353" s="174"/>
      <c r="H353" s="174"/>
      <c r="I353" s="174"/>
      <c r="J353" s="174"/>
      <c r="K353" s="174"/>
      <c r="L353" s="174"/>
      <c r="M353" s="174"/>
      <c r="N353" s="174"/>
      <c r="O353" s="174"/>
      <c r="P353" s="174"/>
      <c r="Q353" s="174"/>
      <c r="R353" s="174"/>
      <c r="S353" s="174"/>
      <c r="T353" s="174"/>
      <c r="U353" s="174"/>
      <c r="V353" s="174"/>
    </row>
    <row r="354" spans="1:22" ht="13.5" customHeight="1">
      <c r="A354" s="174"/>
      <c r="B354" s="174"/>
      <c r="C354" s="174"/>
      <c r="D354" s="174"/>
      <c r="E354" s="174"/>
      <c r="F354" s="174"/>
      <c r="G354" s="174"/>
      <c r="H354" s="174"/>
      <c r="I354" s="174"/>
      <c r="J354" s="174"/>
      <c r="K354" s="174"/>
      <c r="L354" s="174"/>
      <c r="M354" s="174"/>
      <c r="N354" s="174"/>
      <c r="O354" s="174"/>
      <c r="P354" s="174"/>
      <c r="Q354" s="174"/>
      <c r="R354" s="174"/>
      <c r="S354" s="174"/>
      <c r="T354" s="174"/>
      <c r="U354" s="174"/>
      <c r="V354" s="174"/>
    </row>
    <row r="355" spans="1:22" ht="13.5" customHeight="1">
      <c r="A355" s="174"/>
      <c r="B355" s="174"/>
      <c r="C355" s="174"/>
      <c r="D355" s="174"/>
      <c r="E355" s="174"/>
      <c r="F355" s="174"/>
      <c r="G355" s="174"/>
      <c r="H355" s="174"/>
      <c r="I355" s="174"/>
      <c r="J355" s="174"/>
      <c r="K355" s="174"/>
      <c r="L355" s="174"/>
      <c r="M355" s="174"/>
      <c r="N355" s="174"/>
      <c r="O355" s="174"/>
      <c r="P355" s="174"/>
      <c r="Q355" s="174"/>
      <c r="R355" s="174"/>
      <c r="S355" s="174"/>
      <c r="T355" s="174"/>
      <c r="U355" s="174"/>
      <c r="V355" s="174"/>
    </row>
    <row r="356" spans="1:22" ht="13.5" customHeight="1">
      <c r="A356" s="174"/>
      <c r="B356" s="174"/>
      <c r="C356" s="174"/>
      <c r="D356" s="174"/>
      <c r="E356" s="174"/>
      <c r="F356" s="174"/>
      <c r="G356" s="174"/>
      <c r="H356" s="174"/>
      <c r="I356" s="174"/>
      <c r="J356" s="174"/>
      <c r="K356" s="174"/>
      <c r="L356" s="174"/>
      <c r="M356" s="174"/>
      <c r="N356" s="174"/>
      <c r="O356" s="174"/>
      <c r="P356" s="174"/>
      <c r="Q356" s="174"/>
      <c r="R356" s="174"/>
      <c r="S356" s="174"/>
      <c r="T356" s="174"/>
      <c r="U356" s="174"/>
      <c r="V356" s="174"/>
    </row>
    <row r="357" spans="1:22" ht="13.5" customHeight="1">
      <c r="A357" s="174"/>
      <c r="B357" s="174"/>
      <c r="C357" s="174"/>
      <c r="D357" s="174"/>
      <c r="E357" s="174"/>
      <c r="F357" s="174"/>
      <c r="G357" s="174"/>
      <c r="H357" s="174"/>
      <c r="I357" s="174"/>
      <c r="J357" s="174"/>
      <c r="K357" s="174"/>
      <c r="L357" s="174"/>
      <c r="M357" s="174"/>
      <c r="N357" s="174"/>
      <c r="O357" s="174"/>
      <c r="P357" s="174"/>
      <c r="Q357" s="174"/>
      <c r="R357" s="174"/>
      <c r="S357" s="174"/>
      <c r="T357" s="174"/>
      <c r="U357" s="174"/>
      <c r="V357" s="174"/>
    </row>
    <row r="358" spans="1:22" ht="13.5" customHeight="1">
      <c r="A358" s="174"/>
      <c r="B358" s="174"/>
      <c r="C358" s="174"/>
      <c r="D358" s="174"/>
      <c r="E358" s="174"/>
      <c r="F358" s="174"/>
      <c r="G358" s="174"/>
      <c r="H358" s="174"/>
      <c r="I358" s="174"/>
      <c r="J358" s="174"/>
      <c r="K358" s="174"/>
      <c r="L358" s="174"/>
      <c r="M358" s="174"/>
      <c r="N358" s="174"/>
      <c r="O358" s="174"/>
      <c r="P358" s="174"/>
      <c r="Q358" s="174"/>
      <c r="R358" s="174"/>
      <c r="S358" s="174"/>
      <c r="T358" s="174"/>
      <c r="U358" s="174"/>
      <c r="V358" s="174"/>
    </row>
    <row r="359" spans="1:22" ht="13.5" customHeight="1">
      <c r="A359" s="174"/>
      <c r="B359" s="174"/>
      <c r="C359" s="174"/>
      <c r="D359" s="174"/>
      <c r="E359" s="174"/>
      <c r="F359" s="174"/>
      <c r="G359" s="174"/>
      <c r="H359" s="174"/>
      <c r="I359" s="174"/>
      <c r="J359" s="174"/>
      <c r="K359" s="174"/>
      <c r="L359" s="174"/>
      <c r="M359" s="174"/>
      <c r="N359" s="174"/>
      <c r="O359" s="174"/>
      <c r="P359" s="174"/>
      <c r="Q359" s="174"/>
      <c r="R359" s="174"/>
      <c r="S359" s="174"/>
      <c r="T359" s="174"/>
      <c r="U359" s="174"/>
      <c r="V359" s="174"/>
    </row>
    <row r="360" spans="1:22" ht="13.5" customHeight="1">
      <c r="A360" s="174"/>
      <c r="B360" s="174"/>
      <c r="C360" s="174"/>
      <c r="D360" s="174"/>
      <c r="E360" s="174"/>
      <c r="F360" s="174"/>
      <c r="G360" s="174"/>
      <c r="H360" s="174"/>
      <c r="I360" s="174"/>
      <c r="J360" s="174"/>
      <c r="K360" s="174"/>
      <c r="L360" s="174"/>
      <c r="M360" s="174"/>
      <c r="N360" s="174"/>
      <c r="O360" s="174"/>
      <c r="P360" s="174"/>
      <c r="Q360" s="174"/>
      <c r="R360" s="174"/>
      <c r="S360" s="174"/>
      <c r="T360" s="174"/>
      <c r="U360" s="174"/>
      <c r="V360" s="174"/>
    </row>
    <row r="361" spans="1:22" ht="13.5" customHeight="1">
      <c r="A361" s="174"/>
      <c r="B361" s="174"/>
      <c r="C361" s="174"/>
      <c r="D361" s="174"/>
      <c r="E361" s="174"/>
      <c r="F361" s="174"/>
      <c r="G361" s="174"/>
      <c r="H361" s="174"/>
      <c r="I361" s="174"/>
      <c r="J361" s="174"/>
      <c r="K361" s="174"/>
      <c r="L361" s="174"/>
      <c r="M361" s="174"/>
      <c r="N361" s="174"/>
      <c r="O361" s="174"/>
      <c r="P361" s="174"/>
      <c r="Q361" s="174"/>
      <c r="R361" s="174"/>
      <c r="S361" s="174"/>
      <c r="T361" s="174"/>
      <c r="U361" s="174"/>
      <c r="V361" s="174"/>
    </row>
    <row r="362" spans="1:22" ht="13.5" customHeight="1">
      <c r="A362" s="174"/>
      <c r="B362" s="174"/>
      <c r="C362" s="174"/>
      <c r="D362" s="174"/>
      <c r="E362" s="174"/>
      <c r="F362" s="174"/>
      <c r="G362" s="174"/>
      <c r="H362" s="174"/>
      <c r="I362" s="174"/>
      <c r="J362" s="174"/>
      <c r="K362" s="174"/>
      <c r="L362" s="174"/>
      <c r="M362" s="174"/>
      <c r="N362" s="174"/>
      <c r="O362" s="174"/>
      <c r="P362" s="174"/>
      <c r="Q362" s="174"/>
      <c r="R362" s="174"/>
      <c r="S362" s="174"/>
      <c r="T362" s="174"/>
      <c r="U362" s="174"/>
      <c r="V362" s="174"/>
    </row>
    <row r="363" spans="1:22" ht="13.5" customHeight="1">
      <c r="A363" s="174"/>
      <c r="B363" s="174"/>
      <c r="C363" s="174"/>
      <c r="D363" s="174"/>
      <c r="E363" s="174"/>
      <c r="F363" s="174"/>
      <c r="G363" s="174"/>
      <c r="H363" s="174"/>
      <c r="I363" s="174"/>
      <c r="J363" s="174"/>
      <c r="K363" s="174"/>
      <c r="L363" s="174"/>
      <c r="M363" s="174"/>
      <c r="N363" s="174"/>
      <c r="O363" s="174"/>
      <c r="P363" s="174"/>
      <c r="Q363" s="174"/>
      <c r="R363" s="174"/>
      <c r="S363" s="174"/>
      <c r="T363" s="174"/>
      <c r="U363" s="174"/>
      <c r="V363" s="174"/>
    </row>
    <row r="364" spans="1:22" ht="13.5" customHeight="1">
      <c r="A364" s="174"/>
      <c r="B364" s="174"/>
      <c r="C364" s="174"/>
      <c r="D364" s="174"/>
      <c r="E364" s="174"/>
      <c r="F364" s="174"/>
      <c r="G364" s="174"/>
      <c r="H364" s="174"/>
      <c r="I364" s="174"/>
      <c r="J364" s="174"/>
      <c r="K364" s="174"/>
      <c r="L364" s="174"/>
      <c r="M364" s="174"/>
      <c r="N364" s="174"/>
      <c r="O364" s="174"/>
      <c r="P364" s="174"/>
      <c r="Q364" s="174"/>
      <c r="R364" s="174"/>
      <c r="S364" s="174"/>
      <c r="T364" s="174"/>
      <c r="U364" s="174"/>
      <c r="V364" s="174"/>
    </row>
    <row r="365" spans="1:22" ht="13.5" customHeight="1">
      <c r="A365" s="174"/>
      <c r="B365" s="174"/>
      <c r="C365" s="174"/>
      <c r="D365" s="174"/>
      <c r="E365" s="174"/>
      <c r="F365" s="174"/>
      <c r="G365" s="174"/>
      <c r="H365" s="174"/>
      <c r="I365" s="174"/>
      <c r="J365" s="174"/>
      <c r="K365" s="174"/>
      <c r="L365" s="174"/>
      <c r="M365" s="174"/>
      <c r="N365" s="174"/>
      <c r="O365" s="174"/>
      <c r="P365" s="174"/>
      <c r="Q365" s="174"/>
      <c r="R365" s="174"/>
      <c r="S365" s="174"/>
      <c r="T365" s="174"/>
      <c r="U365" s="174"/>
      <c r="V365" s="174"/>
    </row>
    <row r="366" spans="1:22" ht="13.5" customHeight="1">
      <c r="A366" s="174"/>
      <c r="B366" s="174"/>
      <c r="C366" s="174"/>
      <c r="D366" s="174"/>
      <c r="E366" s="174"/>
      <c r="F366" s="174"/>
      <c r="G366" s="174"/>
      <c r="H366" s="174"/>
      <c r="I366" s="174"/>
      <c r="J366" s="174"/>
      <c r="K366" s="174"/>
      <c r="L366" s="174"/>
      <c r="M366" s="174"/>
      <c r="N366" s="174"/>
      <c r="O366" s="174"/>
      <c r="P366" s="174"/>
      <c r="Q366" s="174"/>
      <c r="R366" s="174"/>
      <c r="S366" s="174"/>
      <c r="T366" s="174"/>
      <c r="U366" s="174"/>
      <c r="V366" s="174"/>
    </row>
    <row r="367" spans="1:22" ht="13.5" customHeight="1">
      <c r="A367" s="174"/>
      <c r="B367" s="174"/>
      <c r="C367" s="174"/>
      <c r="D367" s="174"/>
      <c r="E367" s="174"/>
      <c r="F367" s="174"/>
      <c r="G367" s="174"/>
      <c r="H367" s="174"/>
      <c r="I367" s="174"/>
      <c r="J367" s="174"/>
      <c r="K367" s="174"/>
      <c r="L367" s="174"/>
      <c r="M367" s="174"/>
      <c r="N367" s="174"/>
      <c r="O367" s="174"/>
      <c r="P367" s="174"/>
      <c r="Q367" s="174"/>
      <c r="R367" s="174"/>
      <c r="S367" s="174"/>
      <c r="T367" s="174"/>
      <c r="U367" s="174"/>
      <c r="V367" s="174"/>
    </row>
    <row r="368" spans="1:22" ht="13.5" customHeight="1">
      <c r="A368" s="174"/>
      <c r="B368" s="174"/>
      <c r="C368" s="174"/>
      <c r="D368" s="174"/>
      <c r="E368" s="174"/>
      <c r="F368" s="174"/>
      <c r="G368" s="174"/>
      <c r="H368" s="174"/>
      <c r="I368" s="174"/>
      <c r="J368" s="174"/>
      <c r="K368" s="174"/>
      <c r="L368" s="174"/>
      <c r="M368" s="174"/>
      <c r="N368" s="174"/>
      <c r="O368" s="174"/>
      <c r="P368" s="174"/>
      <c r="Q368" s="174"/>
      <c r="R368" s="174"/>
      <c r="S368" s="174"/>
      <c r="T368" s="174"/>
      <c r="U368" s="174"/>
      <c r="V368" s="174"/>
    </row>
    <row r="369" spans="1:22" ht="13.5" customHeight="1">
      <c r="A369" s="174"/>
      <c r="B369" s="174"/>
      <c r="C369" s="174"/>
      <c r="D369" s="174"/>
      <c r="E369" s="174"/>
      <c r="F369" s="174"/>
      <c r="G369" s="174"/>
      <c r="H369" s="174"/>
      <c r="I369" s="174"/>
      <c r="J369" s="174"/>
      <c r="K369" s="174"/>
      <c r="L369" s="174"/>
      <c r="M369" s="174"/>
      <c r="N369" s="174"/>
      <c r="O369" s="174"/>
      <c r="P369" s="174"/>
      <c r="Q369" s="174"/>
      <c r="R369" s="174"/>
      <c r="S369" s="174"/>
      <c r="T369" s="174"/>
      <c r="U369" s="174"/>
      <c r="V369" s="174"/>
    </row>
    <row r="370" spans="1:22" ht="13.5" customHeight="1">
      <c r="A370" s="174"/>
      <c r="B370" s="174"/>
      <c r="C370" s="174"/>
      <c r="D370" s="174"/>
      <c r="E370" s="174"/>
      <c r="F370" s="174"/>
      <c r="G370" s="174"/>
      <c r="H370" s="174"/>
      <c r="I370" s="174"/>
      <c r="J370" s="174"/>
      <c r="K370" s="174"/>
      <c r="L370" s="174"/>
      <c r="M370" s="174"/>
      <c r="N370" s="174"/>
      <c r="O370" s="174"/>
      <c r="P370" s="174"/>
      <c r="Q370" s="174"/>
      <c r="R370" s="174"/>
      <c r="S370" s="174"/>
      <c r="T370" s="174"/>
      <c r="U370" s="174"/>
      <c r="V370" s="174"/>
    </row>
    <row r="371" spans="1:22" ht="13.5" customHeight="1">
      <c r="A371" s="174"/>
      <c r="B371" s="174"/>
      <c r="C371" s="174"/>
      <c r="D371" s="174"/>
      <c r="E371" s="174"/>
      <c r="F371" s="174"/>
      <c r="G371" s="174"/>
      <c r="H371" s="174"/>
      <c r="I371" s="174"/>
      <c r="J371" s="174"/>
      <c r="K371" s="174"/>
      <c r="L371" s="174"/>
      <c r="M371" s="174"/>
      <c r="N371" s="174"/>
      <c r="O371" s="174"/>
      <c r="P371" s="174"/>
      <c r="Q371" s="174"/>
      <c r="R371" s="174"/>
      <c r="S371" s="174"/>
      <c r="T371" s="174"/>
      <c r="U371" s="174"/>
      <c r="V371" s="174"/>
    </row>
    <row r="372" spans="1:22" ht="13.5" customHeight="1">
      <c r="A372" s="174"/>
      <c r="B372" s="174"/>
      <c r="C372" s="174"/>
      <c r="D372" s="174"/>
      <c r="E372" s="174"/>
      <c r="F372" s="174"/>
      <c r="G372" s="174"/>
      <c r="H372" s="174"/>
      <c r="I372" s="174"/>
      <c r="J372" s="174"/>
      <c r="K372" s="174"/>
      <c r="L372" s="174"/>
      <c r="M372" s="174"/>
      <c r="N372" s="174"/>
      <c r="O372" s="174"/>
      <c r="P372" s="174"/>
      <c r="Q372" s="174"/>
      <c r="R372" s="174"/>
      <c r="S372" s="174"/>
      <c r="T372" s="174"/>
      <c r="U372" s="174"/>
      <c r="V372" s="174"/>
    </row>
    <row r="373" spans="1:22" ht="13.5" customHeight="1">
      <c r="A373" s="174"/>
      <c r="B373" s="174"/>
      <c r="C373" s="174"/>
      <c r="D373" s="174"/>
      <c r="E373" s="174"/>
      <c r="F373" s="174"/>
      <c r="G373" s="174"/>
      <c r="H373" s="174"/>
      <c r="I373" s="174"/>
      <c r="J373" s="174"/>
      <c r="K373" s="174"/>
      <c r="L373" s="174"/>
      <c r="M373" s="174"/>
      <c r="N373" s="174"/>
      <c r="O373" s="174"/>
      <c r="P373" s="174"/>
      <c r="Q373" s="174"/>
      <c r="R373" s="174"/>
      <c r="S373" s="174"/>
      <c r="T373" s="174"/>
      <c r="U373" s="174"/>
      <c r="V373" s="174"/>
    </row>
    <row r="374" spans="1:22" ht="13.5" customHeight="1">
      <c r="A374" s="174"/>
      <c r="B374" s="174"/>
      <c r="C374" s="174"/>
      <c r="D374" s="174"/>
      <c r="E374" s="174"/>
      <c r="F374" s="174"/>
      <c r="G374" s="174"/>
      <c r="H374" s="174"/>
      <c r="I374" s="174"/>
      <c r="J374" s="174"/>
      <c r="K374" s="174"/>
      <c r="L374" s="174"/>
      <c r="M374" s="174"/>
      <c r="N374" s="174"/>
      <c r="O374" s="174"/>
      <c r="P374" s="174"/>
      <c r="Q374" s="174"/>
      <c r="R374" s="174"/>
      <c r="S374" s="174"/>
      <c r="T374" s="174"/>
      <c r="U374" s="174"/>
      <c r="V374" s="174"/>
    </row>
    <row r="375" spans="1:22" ht="13.5" customHeight="1">
      <c r="A375" s="174"/>
      <c r="B375" s="174"/>
      <c r="C375" s="174"/>
      <c r="D375" s="174"/>
      <c r="E375" s="174"/>
      <c r="F375" s="174"/>
      <c r="G375" s="174"/>
      <c r="H375" s="174"/>
      <c r="I375" s="174"/>
      <c r="J375" s="174"/>
      <c r="K375" s="174"/>
      <c r="L375" s="174"/>
      <c r="M375" s="174"/>
      <c r="N375" s="174"/>
      <c r="O375" s="174"/>
      <c r="P375" s="174"/>
      <c r="Q375" s="174"/>
      <c r="R375" s="174"/>
      <c r="S375" s="174"/>
      <c r="T375" s="174"/>
      <c r="U375" s="174"/>
      <c r="V375" s="174"/>
    </row>
    <row r="376" spans="1:22" ht="13.5" customHeight="1">
      <c r="A376" s="174"/>
      <c r="B376" s="174"/>
      <c r="C376" s="174"/>
      <c r="D376" s="174"/>
      <c r="E376" s="174"/>
      <c r="F376" s="174"/>
      <c r="G376" s="174"/>
      <c r="H376" s="174"/>
      <c r="I376" s="174"/>
      <c r="J376" s="174"/>
      <c r="K376" s="174"/>
      <c r="L376" s="174"/>
      <c r="M376" s="174"/>
      <c r="N376" s="174"/>
      <c r="O376" s="174"/>
      <c r="P376" s="174"/>
      <c r="Q376" s="174"/>
      <c r="R376" s="174"/>
      <c r="S376" s="174"/>
      <c r="T376" s="174"/>
      <c r="U376" s="174"/>
      <c r="V376" s="174"/>
    </row>
    <row r="377" spans="1:22" ht="13.5" customHeight="1">
      <c r="A377" s="174"/>
      <c r="B377" s="174"/>
      <c r="C377" s="174"/>
      <c r="D377" s="174"/>
      <c r="E377" s="174"/>
      <c r="F377" s="174"/>
      <c r="G377" s="174"/>
      <c r="H377" s="174"/>
      <c r="I377" s="174"/>
      <c r="J377" s="174"/>
      <c r="K377" s="174"/>
      <c r="L377" s="174"/>
      <c r="M377" s="174"/>
      <c r="N377" s="174"/>
      <c r="O377" s="174"/>
      <c r="P377" s="174"/>
      <c r="Q377" s="174"/>
      <c r="R377" s="174"/>
      <c r="S377" s="174"/>
      <c r="T377" s="174"/>
      <c r="U377" s="174"/>
      <c r="V377" s="174"/>
    </row>
    <row r="378" spans="1:22" ht="13.5" customHeight="1">
      <c r="A378" s="174"/>
      <c r="B378" s="174"/>
      <c r="C378" s="174"/>
      <c r="D378" s="174"/>
      <c r="E378" s="174"/>
      <c r="F378" s="174"/>
      <c r="G378" s="174"/>
      <c r="H378" s="174"/>
      <c r="I378" s="174"/>
      <c r="J378" s="174"/>
      <c r="K378" s="174"/>
      <c r="L378" s="174"/>
      <c r="M378" s="174"/>
      <c r="N378" s="174"/>
      <c r="O378" s="174"/>
      <c r="P378" s="174"/>
      <c r="Q378" s="174"/>
      <c r="R378" s="174"/>
      <c r="S378" s="174"/>
      <c r="T378" s="174"/>
      <c r="U378" s="174"/>
      <c r="V378" s="174"/>
    </row>
    <row r="379" spans="1:22" ht="13.5" customHeight="1">
      <c r="A379" s="174"/>
      <c r="B379" s="174"/>
      <c r="C379" s="174"/>
      <c r="D379" s="174"/>
      <c r="E379" s="174"/>
      <c r="F379" s="174"/>
      <c r="G379" s="174"/>
      <c r="H379" s="174"/>
      <c r="I379" s="174"/>
      <c r="J379" s="174"/>
      <c r="K379" s="174"/>
      <c r="L379" s="174"/>
      <c r="M379" s="174"/>
      <c r="N379" s="174"/>
      <c r="O379" s="174"/>
      <c r="P379" s="174"/>
      <c r="Q379" s="174"/>
      <c r="R379" s="174"/>
      <c r="S379" s="174"/>
      <c r="T379" s="174"/>
      <c r="U379" s="174"/>
      <c r="V379" s="174"/>
    </row>
    <row r="380" spans="1:22" ht="13.5" customHeight="1">
      <c r="A380" s="174"/>
      <c r="B380" s="174"/>
      <c r="C380" s="174"/>
      <c r="D380" s="174"/>
      <c r="E380" s="174"/>
      <c r="F380" s="174"/>
      <c r="G380" s="174"/>
      <c r="H380" s="174"/>
      <c r="I380" s="174"/>
      <c r="J380" s="174"/>
      <c r="K380" s="174"/>
      <c r="L380" s="174"/>
      <c r="M380" s="174"/>
      <c r="N380" s="174"/>
      <c r="O380" s="174"/>
      <c r="P380" s="174"/>
      <c r="Q380" s="174"/>
      <c r="R380" s="174"/>
      <c r="S380" s="174"/>
      <c r="T380" s="174"/>
      <c r="U380" s="174"/>
      <c r="V380" s="174"/>
    </row>
    <row r="381" spans="1:22" ht="13.5" customHeight="1">
      <c r="A381" s="174"/>
      <c r="B381" s="174"/>
      <c r="C381" s="174"/>
      <c r="D381" s="174"/>
      <c r="E381" s="174"/>
      <c r="F381" s="174"/>
      <c r="G381" s="174"/>
      <c r="H381" s="174"/>
      <c r="I381" s="174"/>
      <c r="J381" s="174"/>
      <c r="K381" s="174"/>
      <c r="L381" s="174"/>
      <c r="M381" s="174"/>
      <c r="N381" s="174"/>
      <c r="O381" s="174"/>
      <c r="P381" s="174"/>
      <c r="Q381" s="174"/>
      <c r="R381" s="174"/>
      <c r="S381" s="174"/>
      <c r="T381" s="174"/>
      <c r="U381" s="174"/>
      <c r="V381" s="174"/>
    </row>
    <row r="382" spans="1:22" ht="13.5" customHeight="1">
      <c r="A382" s="174"/>
      <c r="B382" s="174"/>
      <c r="C382" s="174"/>
      <c r="D382" s="174"/>
      <c r="E382" s="174"/>
      <c r="F382" s="174"/>
      <c r="G382" s="174"/>
      <c r="H382" s="174"/>
      <c r="I382" s="174"/>
      <c r="J382" s="174"/>
      <c r="K382" s="174"/>
      <c r="L382" s="174"/>
      <c r="M382" s="174"/>
      <c r="N382" s="174"/>
      <c r="O382" s="174"/>
      <c r="P382" s="174"/>
      <c r="Q382" s="174"/>
      <c r="R382" s="174"/>
      <c r="S382" s="174"/>
      <c r="T382" s="174"/>
      <c r="U382" s="174"/>
      <c r="V382" s="174"/>
    </row>
    <row r="383" spans="1:22" ht="13.5" customHeight="1">
      <c r="A383" s="174"/>
      <c r="B383" s="174"/>
      <c r="C383" s="174"/>
      <c r="D383" s="174"/>
      <c r="E383" s="174"/>
      <c r="F383" s="174"/>
      <c r="G383" s="174"/>
      <c r="H383" s="174"/>
      <c r="I383" s="174"/>
      <c r="J383" s="174"/>
      <c r="K383" s="174"/>
      <c r="L383" s="174"/>
      <c r="M383" s="174"/>
      <c r="N383" s="174"/>
      <c r="O383" s="174"/>
      <c r="P383" s="174"/>
      <c r="Q383" s="174"/>
      <c r="R383" s="174"/>
      <c r="S383" s="174"/>
      <c r="T383" s="174"/>
      <c r="U383" s="174"/>
      <c r="V383" s="174"/>
    </row>
    <row r="384" spans="1:22" ht="13.5" customHeight="1">
      <c r="A384" s="174"/>
      <c r="B384" s="174"/>
      <c r="C384" s="174"/>
      <c r="D384" s="174"/>
      <c r="E384" s="174"/>
      <c r="F384" s="174"/>
      <c r="G384" s="174"/>
      <c r="H384" s="174"/>
      <c r="I384" s="174"/>
      <c r="J384" s="174"/>
      <c r="K384" s="174"/>
      <c r="L384" s="174"/>
      <c r="M384" s="174"/>
      <c r="N384" s="174"/>
      <c r="O384" s="174"/>
      <c r="P384" s="174"/>
      <c r="Q384" s="174"/>
      <c r="R384" s="174"/>
      <c r="S384" s="174"/>
      <c r="T384" s="174"/>
      <c r="U384" s="174"/>
      <c r="V384" s="174"/>
    </row>
    <row r="385" spans="1:22" ht="13.5" customHeight="1">
      <c r="A385" s="174"/>
      <c r="B385" s="174"/>
      <c r="C385" s="174"/>
      <c r="D385" s="174"/>
      <c r="E385" s="174"/>
      <c r="F385" s="174"/>
      <c r="G385" s="174"/>
      <c r="H385" s="174"/>
      <c r="I385" s="174"/>
      <c r="J385" s="174"/>
      <c r="K385" s="174"/>
      <c r="L385" s="174"/>
      <c r="M385" s="174"/>
      <c r="N385" s="174"/>
      <c r="O385" s="174"/>
      <c r="P385" s="174"/>
      <c r="Q385" s="174"/>
      <c r="R385" s="174"/>
      <c r="S385" s="174"/>
      <c r="T385" s="174"/>
      <c r="U385" s="174"/>
      <c r="V385" s="174"/>
    </row>
    <row r="386" spans="1:22" ht="13.5" customHeight="1">
      <c r="A386" s="174"/>
      <c r="B386" s="174"/>
      <c r="C386" s="174"/>
      <c r="D386" s="174"/>
      <c r="E386" s="174"/>
      <c r="F386" s="174"/>
      <c r="G386" s="174"/>
      <c r="H386" s="174"/>
      <c r="I386" s="174"/>
      <c r="J386" s="174"/>
      <c r="K386" s="174"/>
      <c r="L386" s="174"/>
      <c r="M386" s="174"/>
      <c r="N386" s="174"/>
      <c r="O386" s="174"/>
      <c r="P386" s="174"/>
      <c r="Q386" s="174"/>
      <c r="R386" s="174"/>
      <c r="S386" s="174"/>
      <c r="T386" s="174"/>
      <c r="U386" s="174"/>
      <c r="V386" s="174"/>
    </row>
    <row r="387" spans="1:22" ht="13.5" customHeight="1">
      <c r="A387" s="174"/>
      <c r="B387" s="174"/>
      <c r="C387" s="174"/>
      <c r="D387" s="174"/>
      <c r="E387" s="174"/>
      <c r="F387" s="174"/>
      <c r="G387" s="174"/>
      <c r="H387" s="174"/>
      <c r="I387" s="174"/>
      <c r="J387" s="174"/>
      <c r="K387" s="174"/>
      <c r="L387" s="174"/>
      <c r="M387" s="174"/>
      <c r="N387" s="174"/>
      <c r="O387" s="174"/>
      <c r="P387" s="174"/>
      <c r="Q387" s="174"/>
      <c r="R387" s="174"/>
      <c r="S387" s="174"/>
      <c r="T387" s="174"/>
      <c r="U387" s="174"/>
      <c r="V387" s="174"/>
    </row>
    <row r="388" spans="1:22" ht="13.5" customHeight="1">
      <c r="A388" s="174"/>
      <c r="B388" s="174"/>
      <c r="C388" s="174"/>
      <c r="D388" s="174"/>
      <c r="E388" s="174"/>
      <c r="F388" s="174"/>
      <c r="G388" s="174"/>
      <c r="H388" s="174"/>
      <c r="I388" s="174"/>
      <c r="J388" s="174"/>
      <c r="K388" s="174"/>
      <c r="L388" s="174"/>
      <c r="M388" s="174"/>
      <c r="N388" s="174"/>
      <c r="O388" s="174"/>
      <c r="P388" s="174"/>
      <c r="Q388" s="174"/>
      <c r="R388" s="174"/>
      <c r="S388" s="174"/>
      <c r="T388" s="174"/>
      <c r="U388" s="174"/>
      <c r="V388" s="174"/>
    </row>
    <row r="389" spans="1:22" ht="13.5" customHeight="1">
      <c r="A389" s="174"/>
      <c r="B389" s="174"/>
      <c r="C389" s="174"/>
      <c r="D389" s="174"/>
      <c r="E389" s="174"/>
      <c r="F389" s="174"/>
      <c r="G389" s="174"/>
      <c r="H389" s="174"/>
      <c r="I389" s="174"/>
      <c r="J389" s="174"/>
      <c r="K389" s="174"/>
      <c r="L389" s="174"/>
      <c r="M389" s="174"/>
      <c r="N389" s="174"/>
      <c r="O389" s="174"/>
      <c r="P389" s="174"/>
      <c r="Q389" s="174"/>
      <c r="R389" s="174"/>
      <c r="S389" s="174"/>
      <c r="T389" s="174"/>
      <c r="U389" s="174"/>
      <c r="V389" s="174"/>
    </row>
    <row r="390" spans="1:22" ht="13.5" customHeight="1">
      <c r="A390" s="174"/>
      <c r="B390" s="174"/>
      <c r="C390" s="174"/>
      <c r="D390" s="174"/>
      <c r="E390" s="174"/>
      <c r="F390" s="174"/>
      <c r="G390" s="174"/>
      <c r="H390" s="174"/>
      <c r="I390" s="174"/>
      <c r="J390" s="174"/>
      <c r="K390" s="174"/>
      <c r="L390" s="174"/>
      <c r="M390" s="174"/>
      <c r="N390" s="174"/>
      <c r="O390" s="174"/>
      <c r="P390" s="174"/>
      <c r="Q390" s="174"/>
      <c r="R390" s="174"/>
      <c r="S390" s="174"/>
      <c r="T390" s="174"/>
      <c r="U390" s="174"/>
      <c r="V390" s="174"/>
    </row>
    <row r="391" spans="1:22" ht="13.5" customHeight="1">
      <c r="A391" s="174"/>
      <c r="B391" s="174"/>
      <c r="C391" s="174"/>
      <c r="D391" s="174"/>
      <c r="E391" s="174"/>
      <c r="F391" s="174"/>
      <c r="G391" s="174"/>
      <c r="H391" s="174"/>
      <c r="I391" s="174"/>
      <c r="J391" s="174"/>
      <c r="K391" s="174"/>
      <c r="L391" s="174"/>
      <c r="M391" s="174"/>
      <c r="N391" s="174"/>
      <c r="O391" s="174"/>
      <c r="P391" s="174"/>
      <c r="Q391" s="174"/>
      <c r="R391" s="174"/>
      <c r="S391" s="174"/>
      <c r="T391" s="174"/>
      <c r="U391" s="174"/>
      <c r="V391" s="174"/>
    </row>
    <row r="392" spans="1:22" ht="13.5" customHeight="1">
      <c r="A392" s="174"/>
      <c r="B392" s="174"/>
      <c r="C392" s="174"/>
      <c r="D392" s="174"/>
      <c r="E392" s="174"/>
      <c r="F392" s="174"/>
      <c r="G392" s="174"/>
      <c r="H392" s="174"/>
      <c r="I392" s="174"/>
      <c r="J392" s="174"/>
      <c r="K392" s="174"/>
      <c r="L392" s="174"/>
      <c r="M392" s="174"/>
      <c r="N392" s="174"/>
      <c r="O392" s="174"/>
      <c r="P392" s="174"/>
      <c r="Q392" s="174"/>
      <c r="R392" s="174"/>
      <c r="S392" s="174"/>
      <c r="T392" s="174"/>
      <c r="U392" s="174"/>
      <c r="V392" s="174"/>
    </row>
    <row r="393" spans="1:22" ht="13.5" customHeight="1">
      <c r="A393" s="174"/>
      <c r="B393" s="174"/>
      <c r="C393" s="174"/>
      <c r="D393" s="174"/>
      <c r="E393" s="174"/>
      <c r="F393" s="174"/>
      <c r="G393" s="174"/>
      <c r="H393" s="174"/>
      <c r="I393" s="174"/>
      <c r="J393" s="174"/>
      <c r="K393" s="174"/>
      <c r="L393" s="174"/>
      <c r="M393" s="174"/>
      <c r="N393" s="174"/>
      <c r="O393" s="174"/>
      <c r="P393" s="174"/>
      <c r="Q393" s="174"/>
      <c r="R393" s="174"/>
      <c r="S393" s="174"/>
      <c r="T393" s="174"/>
      <c r="U393" s="174"/>
      <c r="V393" s="174"/>
    </row>
    <row r="394" spans="1:22" ht="13.5" customHeight="1">
      <c r="A394" s="174"/>
      <c r="B394" s="174"/>
      <c r="C394" s="174"/>
      <c r="D394" s="174"/>
      <c r="E394" s="174"/>
      <c r="F394" s="174"/>
      <c r="G394" s="174"/>
      <c r="H394" s="174"/>
      <c r="I394" s="174"/>
      <c r="J394" s="174"/>
      <c r="K394" s="174"/>
      <c r="L394" s="174"/>
      <c r="M394" s="174"/>
      <c r="N394" s="174"/>
      <c r="O394" s="174"/>
      <c r="P394" s="174"/>
      <c r="Q394" s="174"/>
      <c r="R394" s="174"/>
      <c r="S394" s="174"/>
      <c r="T394" s="174"/>
      <c r="U394" s="174"/>
      <c r="V394" s="174"/>
    </row>
    <row r="395" spans="1:22" ht="13.5" customHeight="1">
      <c r="A395" s="174"/>
      <c r="B395" s="174"/>
      <c r="C395" s="174"/>
      <c r="D395" s="174"/>
      <c r="E395" s="174"/>
      <c r="F395" s="174"/>
      <c r="G395" s="174"/>
      <c r="H395" s="174"/>
      <c r="I395" s="174"/>
      <c r="J395" s="174"/>
      <c r="K395" s="174"/>
      <c r="L395" s="174"/>
      <c r="M395" s="174"/>
      <c r="N395" s="174"/>
      <c r="O395" s="174"/>
      <c r="P395" s="174"/>
      <c r="Q395" s="174"/>
      <c r="R395" s="174"/>
      <c r="S395" s="174"/>
      <c r="T395" s="174"/>
      <c r="U395" s="174"/>
      <c r="V395" s="174"/>
    </row>
    <row r="396" spans="1:22" ht="13.5" customHeight="1">
      <c r="A396" s="174"/>
      <c r="B396" s="174"/>
      <c r="C396" s="174"/>
      <c r="D396" s="174"/>
      <c r="E396" s="174"/>
      <c r="F396" s="174"/>
      <c r="G396" s="174"/>
      <c r="H396" s="174"/>
      <c r="I396" s="174"/>
      <c r="J396" s="174"/>
      <c r="K396" s="174"/>
      <c r="L396" s="174"/>
      <c r="M396" s="174"/>
      <c r="N396" s="174"/>
      <c r="O396" s="174"/>
      <c r="P396" s="174"/>
      <c r="Q396" s="174"/>
      <c r="R396" s="174"/>
      <c r="S396" s="174"/>
      <c r="T396" s="174"/>
      <c r="U396" s="174"/>
      <c r="V396" s="174"/>
    </row>
    <row r="397" spans="1:22" ht="13.5" customHeight="1">
      <c r="A397" s="174"/>
      <c r="B397" s="174"/>
      <c r="C397" s="174"/>
      <c r="D397" s="174"/>
      <c r="E397" s="174"/>
      <c r="F397" s="174"/>
      <c r="G397" s="174"/>
      <c r="H397" s="174"/>
      <c r="I397" s="174"/>
      <c r="J397" s="174"/>
      <c r="K397" s="174"/>
      <c r="L397" s="174"/>
      <c r="M397" s="174"/>
      <c r="N397" s="174"/>
      <c r="O397" s="174"/>
      <c r="P397" s="174"/>
      <c r="Q397" s="174"/>
      <c r="R397" s="174"/>
      <c r="S397" s="174"/>
      <c r="T397" s="174"/>
      <c r="U397" s="174"/>
      <c r="V397" s="174"/>
    </row>
    <row r="398" spans="1:22" ht="13.5" customHeight="1">
      <c r="A398" s="174"/>
      <c r="B398" s="174"/>
      <c r="C398" s="174"/>
      <c r="D398" s="174"/>
      <c r="E398" s="174"/>
      <c r="F398" s="174"/>
      <c r="G398" s="174"/>
      <c r="H398" s="174"/>
      <c r="I398" s="174"/>
      <c r="J398" s="174"/>
      <c r="K398" s="174"/>
      <c r="L398" s="174"/>
      <c r="M398" s="174"/>
      <c r="N398" s="174"/>
      <c r="O398" s="174"/>
      <c r="P398" s="174"/>
      <c r="Q398" s="174"/>
      <c r="R398" s="174"/>
      <c r="S398" s="174"/>
      <c r="T398" s="174"/>
      <c r="U398" s="174"/>
      <c r="V398" s="174"/>
    </row>
    <row r="399" spans="1:22" ht="13.5" customHeight="1">
      <c r="A399" s="174"/>
      <c r="B399" s="174"/>
      <c r="C399" s="174"/>
      <c r="D399" s="174"/>
      <c r="E399" s="174"/>
      <c r="F399" s="174"/>
      <c r="G399" s="174"/>
      <c r="H399" s="174"/>
      <c r="I399" s="174"/>
      <c r="J399" s="174"/>
      <c r="K399" s="174"/>
      <c r="L399" s="174"/>
      <c r="M399" s="174"/>
      <c r="N399" s="174"/>
      <c r="O399" s="174"/>
      <c r="P399" s="174"/>
      <c r="Q399" s="174"/>
      <c r="R399" s="174"/>
      <c r="S399" s="174"/>
      <c r="T399" s="174"/>
      <c r="U399" s="174"/>
      <c r="V399" s="174"/>
    </row>
    <row r="400" spans="1:22" ht="13.5" customHeight="1">
      <c r="A400" s="174"/>
      <c r="B400" s="174"/>
      <c r="C400" s="174"/>
      <c r="D400" s="174"/>
      <c r="E400" s="174"/>
      <c r="F400" s="174"/>
      <c r="G400" s="174"/>
      <c r="H400" s="174"/>
      <c r="I400" s="174"/>
      <c r="J400" s="174"/>
      <c r="K400" s="174"/>
      <c r="L400" s="174"/>
      <c r="M400" s="174"/>
      <c r="N400" s="174"/>
      <c r="O400" s="174"/>
      <c r="P400" s="174"/>
      <c r="Q400" s="174"/>
      <c r="R400" s="174"/>
      <c r="S400" s="174"/>
      <c r="T400" s="174"/>
      <c r="U400" s="174"/>
      <c r="V400" s="174"/>
    </row>
    <row r="401" spans="1:22" ht="13.5" customHeight="1">
      <c r="A401" s="174"/>
      <c r="B401" s="174"/>
      <c r="C401" s="174"/>
      <c r="D401" s="174"/>
      <c r="E401" s="174"/>
      <c r="F401" s="174"/>
      <c r="G401" s="174"/>
      <c r="H401" s="174"/>
      <c r="I401" s="174"/>
      <c r="J401" s="174"/>
      <c r="K401" s="174"/>
      <c r="L401" s="174"/>
      <c r="M401" s="174"/>
      <c r="N401" s="174"/>
      <c r="O401" s="174"/>
      <c r="P401" s="174"/>
      <c r="Q401" s="174"/>
      <c r="R401" s="174"/>
      <c r="S401" s="174"/>
      <c r="T401" s="174"/>
      <c r="U401" s="174"/>
      <c r="V401" s="174"/>
    </row>
    <row r="402" spans="1:22" ht="13.5" customHeight="1">
      <c r="A402" s="174"/>
      <c r="B402" s="174"/>
      <c r="C402" s="174"/>
      <c r="D402" s="174"/>
      <c r="E402" s="174"/>
      <c r="F402" s="174"/>
      <c r="G402" s="174"/>
      <c r="H402" s="174"/>
      <c r="I402" s="174"/>
      <c r="J402" s="174"/>
      <c r="K402" s="174"/>
      <c r="L402" s="174"/>
      <c r="M402" s="174"/>
      <c r="N402" s="174"/>
      <c r="O402" s="174"/>
      <c r="P402" s="174"/>
      <c r="Q402" s="174"/>
      <c r="R402" s="174"/>
      <c r="S402" s="174"/>
      <c r="T402" s="174"/>
      <c r="U402" s="174"/>
      <c r="V402" s="174"/>
    </row>
    <row r="403" spans="1:22" ht="13.5" customHeight="1">
      <c r="A403" s="174"/>
      <c r="B403" s="174"/>
      <c r="C403" s="174"/>
      <c r="D403" s="174"/>
      <c r="E403" s="174"/>
      <c r="F403" s="174"/>
      <c r="G403" s="174"/>
      <c r="H403" s="174"/>
      <c r="I403" s="174"/>
      <c r="J403" s="174"/>
      <c r="K403" s="174"/>
      <c r="L403" s="174"/>
      <c r="M403" s="174"/>
      <c r="N403" s="174"/>
      <c r="O403" s="174"/>
      <c r="P403" s="174"/>
      <c r="Q403" s="174"/>
      <c r="R403" s="174"/>
      <c r="S403" s="174"/>
      <c r="T403" s="174"/>
      <c r="U403" s="174"/>
      <c r="V403" s="174"/>
    </row>
    <row r="404" spans="1:22" ht="13.5" customHeight="1">
      <c r="A404" s="174"/>
      <c r="B404" s="174"/>
      <c r="C404" s="174"/>
      <c r="D404" s="174"/>
      <c r="E404" s="174"/>
      <c r="F404" s="174"/>
      <c r="G404" s="174"/>
      <c r="H404" s="174"/>
      <c r="I404" s="174"/>
      <c r="J404" s="174"/>
      <c r="K404" s="174"/>
      <c r="L404" s="174"/>
      <c r="M404" s="174"/>
      <c r="N404" s="174"/>
      <c r="O404" s="174"/>
      <c r="P404" s="174"/>
      <c r="Q404" s="174"/>
      <c r="R404" s="174"/>
      <c r="S404" s="174"/>
      <c r="T404" s="174"/>
      <c r="U404" s="174"/>
      <c r="V404" s="174"/>
    </row>
    <row r="405" spans="1:22" ht="13.5" customHeight="1">
      <c r="A405" s="174"/>
      <c r="B405" s="174"/>
      <c r="C405" s="174"/>
      <c r="D405" s="174"/>
      <c r="E405" s="174"/>
      <c r="F405" s="174"/>
      <c r="G405" s="174"/>
      <c r="H405" s="174"/>
      <c r="I405" s="174"/>
      <c r="J405" s="174"/>
      <c r="K405" s="174"/>
      <c r="L405" s="174"/>
      <c r="M405" s="174"/>
      <c r="N405" s="174"/>
      <c r="O405" s="174"/>
      <c r="P405" s="174"/>
      <c r="Q405" s="174"/>
      <c r="R405" s="174"/>
      <c r="S405" s="174"/>
      <c r="T405" s="174"/>
      <c r="U405" s="174"/>
      <c r="V405" s="174"/>
    </row>
    <row r="406" spans="1:22" ht="13.5" customHeight="1">
      <c r="A406" s="174"/>
      <c r="B406" s="174"/>
      <c r="C406" s="174"/>
      <c r="D406" s="174"/>
      <c r="E406" s="174"/>
      <c r="F406" s="174"/>
      <c r="G406" s="174"/>
      <c r="H406" s="174"/>
      <c r="I406" s="174"/>
      <c r="J406" s="174"/>
      <c r="K406" s="174"/>
      <c r="L406" s="174"/>
      <c r="M406" s="174"/>
      <c r="N406" s="174"/>
      <c r="O406" s="174"/>
      <c r="P406" s="174"/>
      <c r="Q406" s="174"/>
      <c r="R406" s="174"/>
      <c r="S406" s="174"/>
      <c r="T406" s="174"/>
      <c r="U406" s="174"/>
      <c r="V406" s="174"/>
    </row>
    <row r="407" spans="1:22" ht="13.5" customHeight="1">
      <c r="A407" s="174"/>
      <c r="B407" s="174"/>
      <c r="C407" s="174"/>
      <c r="D407" s="174"/>
      <c r="E407" s="174"/>
      <c r="F407" s="174"/>
      <c r="G407" s="174"/>
      <c r="H407" s="174"/>
      <c r="I407" s="174"/>
      <c r="J407" s="174"/>
      <c r="K407" s="174"/>
      <c r="L407" s="174"/>
      <c r="M407" s="174"/>
      <c r="N407" s="174"/>
      <c r="O407" s="174"/>
      <c r="P407" s="174"/>
      <c r="Q407" s="174"/>
      <c r="R407" s="174"/>
      <c r="S407" s="174"/>
      <c r="T407" s="174"/>
      <c r="U407" s="174"/>
      <c r="V407" s="174"/>
    </row>
    <row r="408" spans="1:22" ht="13.5" customHeight="1">
      <c r="A408" s="174"/>
      <c r="B408" s="174"/>
      <c r="C408" s="174"/>
      <c r="D408" s="174"/>
      <c r="E408" s="174"/>
      <c r="F408" s="174"/>
      <c r="G408" s="174"/>
      <c r="H408" s="174"/>
      <c r="I408" s="174"/>
      <c r="J408" s="174"/>
      <c r="K408" s="174"/>
      <c r="L408" s="174"/>
      <c r="M408" s="174"/>
      <c r="N408" s="174"/>
      <c r="O408" s="174"/>
      <c r="P408" s="174"/>
      <c r="Q408" s="174"/>
      <c r="R408" s="174"/>
      <c r="S408" s="174"/>
      <c r="T408" s="174"/>
      <c r="U408" s="174"/>
      <c r="V408" s="174"/>
    </row>
    <row r="409" spans="1:22" ht="13.5" customHeight="1">
      <c r="A409" s="174"/>
      <c r="B409" s="174"/>
      <c r="C409" s="174"/>
      <c r="D409" s="174"/>
      <c r="E409" s="174"/>
      <c r="F409" s="174"/>
      <c r="G409" s="174"/>
      <c r="H409" s="174"/>
      <c r="I409" s="174"/>
      <c r="J409" s="174"/>
      <c r="K409" s="174"/>
      <c r="L409" s="174"/>
      <c r="M409" s="174"/>
      <c r="N409" s="174"/>
      <c r="O409" s="174"/>
      <c r="P409" s="174"/>
      <c r="Q409" s="174"/>
      <c r="R409" s="174"/>
      <c r="S409" s="174"/>
      <c r="T409" s="174"/>
      <c r="U409" s="174"/>
      <c r="V409" s="174"/>
    </row>
    <row r="410" spans="1:22" ht="13.5" customHeight="1">
      <c r="A410" s="174"/>
      <c r="B410" s="174"/>
      <c r="C410" s="174"/>
      <c r="D410" s="174"/>
      <c r="E410" s="174"/>
      <c r="F410" s="174"/>
      <c r="G410" s="174"/>
      <c r="H410" s="174"/>
      <c r="I410" s="174"/>
      <c r="J410" s="174"/>
      <c r="K410" s="174"/>
      <c r="L410" s="174"/>
      <c r="M410" s="174"/>
      <c r="N410" s="174"/>
      <c r="O410" s="174"/>
      <c r="P410" s="174"/>
      <c r="Q410" s="174"/>
      <c r="R410" s="174"/>
      <c r="S410" s="174"/>
      <c r="T410" s="174"/>
      <c r="U410" s="174"/>
      <c r="V410" s="174"/>
    </row>
    <row r="411" spans="1:22" ht="13.5" customHeight="1">
      <c r="A411" s="174"/>
      <c r="B411" s="174"/>
      <c r="C411" s="174"/>
      <c r="D411" s="174"/>
      <c r="E411" s="174"/>
      <c r="F411" s="174"/>
      <c r="G411" s="174"/>
      <c r="H411" s="174"/>
      <c r="I411" s="174"/>
      <c r="J411" s="174"/>
      <c r="K411" s="174"/>
      <c r="L411" s="174"/>
      <c r="M411" s="174"/>
      <c r="N411" s="174"/>
      <c r="O411" s="174"/>
      <c r="P411" s="174"/>
      <c r="Q411" s="174"/>
      <c r="R411" s="174"/>
      <c r="S411" s="174"/>
      <c r="T411" s="174"/>
      <c r="U411" s="174"/>
      <c r="V411" s="174"/>
    </row>
    <row r="412" spans="1:22" ht="13.5" customHeight="1">
      <c r="A412" s="174"/>
      <c r="B412" s="174"/>
      <c r="C412" s="174"/>
      <c r="D412" s="174"/>
      <c r="E412" s="174"/>
      <c r="F412" s="174"/>
      <c r="G412" s="174"/>
      <c r="H412" s="174"/>
      <c r="I412" s="174"/>
      <c r="J412" s="174"/>
      <c r="K412" s="174"/>
      <c r="L412" s="174"/>
      <c r="M412" s="174"/>
      <c r="N412" s="174"/>
      <c r="O412" s="174"/>
      <c r="P412" s="174"/>
      <c r="Q412" s="174"/>
      <c r="R412" s="174"/>
      <c r="S412" s="174"/>
      <c r="T412" s="174"/>
      <c r="U412" s="174"/>
      <c r="V412" s="174"/>
    </row>
    <row r="413" spans="1:22" ht="13.5" customHeight="1">
      <c r="A413" s="174"/>
      <c r="B413" s="174"/>
      <c r="C413" s="174"/>
      <c r="D413" s="174"/>
      <c r="E413" s="174"/>
      <c r="F413" s="174"/>
      <c r="G413" s="174"/>
      <c r="H413" s="174"/>
      <c r="I413" s="174"/>
      <c r="J413" s="174"/>
      <c r="K413" s="174"/>
      <c r="L413" s="174"/>
      <c r="M413" s="174"/>
      <c r="N413" s="174"/>
      <c r="O413" s="174"/>
      <c r="P413" s="174"/>
      <c r="Q413" s="174"/>
      <c r="R413" s="174"/>
      <c r="S413" s="174"/>
      <c r="T413" s="174"/>
      <c r="U413" s="174"/>
      <c r="V413" s="174"/>
    </row>
    <row r="414" spans="1:22" ht="13.5" customHeight="1">
      <c r="A414" s="174"/>
      <c r="B414" s="174"/>
      <c r="C414" s="174"/>
      <c r="D414" s="174"/>
      <c r="E414" s="174"/>
      <c r="F414" s="174"/>
      <c r="G414" s="174"/>
      <c r="H414" s="174"/>
      <c r="I414" s="174"/>
      <c r="J414" s="174"/>
      <c r="K414" s="174"/>
      <c r="L414" s="174"/>
      <c r="M414" s="174"/>
      <c r="N414" s="174"/>
      <c r="O414" s="174"/>
      <c r="P414" s="174"/>
      <c r="Q414" s="174"/>
      <c r="R414" s="174"/>
      <c r="S414" s="174"/>
      <c r="T414" s="174"/>
      <c r="U414" s="174"/>
      <c r="V414" s="174"/>
    </row>
    <row r="415" spans="1:22" ht="13.5" customHeight="1">
      <c r="A415" s="174"/>
      <c r="B415" s="174"/>
      <c r="C415" s="174"/>
      <c r="D415" s="174"/>
      <c r="E415" s="174"/>
      <c r="F415" s="174"/>
      <c r="G415" s="174"/>
      <c r="H415" s="174"/>
      <c r="I415" s="174"/>
      <c r="J415" s="174"/>
      <c r="K415" s="174"/>
      <c r="L415" s="174"/>
      <c r="M415" s="174"/>
      <c r="N415" s="174"/>
      <c r="O415" s="174"/>
      <c r="P415" s="174"/>
      <c r="Q415" s="174"/>
      <c r="R415" s="174"/>
      <c r="S415" s="174"/>
      <c r="T415" s="174"/>
      <c r="U415" s="174"/>
      <c r="V415" s="174"/>
    </row>
    <row r="416" spans="1:22" ht="13.5" customHeight="1">
      <c r="A416" s="174"/>
      <c r="B416" s="174"/>
      <c r="C416" s="174"/>
      <c r="D416" s="174"/>
      <c r="E416" s="174"/>
      <c r="F416" s="174"/>
      <c r="G416" s="174"/>
      <c r="H416" s="174"/>
      <c r="I416" s="174"/>
      <c r="J416" s="174"/>
      <c r="K416" s="174"/>
      <c r="L416" s="174"/>
      <c r="M416" s="174"/>
      <c r="N416" s="174"/>
      <c r="O416" s="174"/>
      <c r="P416" s="174"/>
      <c r="Q416" s="174"/>
      <c r="R416" s="174"/>
      <c r="S416" s="174"/>
      <c r="T416" s="174"/>
      <c r="U416" s="174"/>
      <c r="V416" s="174"/>
    </row>
    <row r="417" spans="1:22" ht="13.5" customHeight="1">
      <c r="A417" s="174"/>
      <c r="B417" s="174"/>
      <c r="C417" s="174"/>
      <c r="D417" s="174"/>
      <c r="E417" s="174"/>
      <c r="F417" s="174"/>
      <c r="G417" s="174"/>
      <c r="H417" s="174"/>
      <c r="I417" s="174"/>
      <c r="J417" s="174"/>
      <c r="K417" s="174"/>
      <c r="L417" s="174"/>
      <c r="M417" s="174"/>
      <c r="N417" s="174"/>
      <c r="O417" s="174"/>
      <c r="P417" s="174"/>
      <c r="Q417" s="174"/>
      <c r="R417" s="174"/>
      <c r="S417" s="174"/>
      <c r="T417" s="174"/>
      <c r="U417" s="174"/>
      <c r="V417" s="174"/>
    </row>
    <row r="418" spans="1:22" ht="13.5" customHeight="1">
      <c r="A418" s="174"/>
      <c r="B418" s="174"/>
      <c r="C418" s="174"/>
      <c r="D418" s="174"/>
      <c r="E418" s="174"/>
      <c r="F418" s="174"/>
      <c r="G418" s="174"/>
      <c r="H418" s="174"/>
      <c r="I418" s="174"/>
      <c r="J418" s="174"/>
      <c r="K418" s="174"/>
      <c r="L418" s="174"/>
      <c r="M418" s="174"/>
      <c r="N418" s="174"/>
      <c r="O418" s="174"/>
      <c r="P418" s="174"/>
      <c r="Q418" s="174"/>
      <c r="R418" s="174"/>
      <c r="S418" s="174"/>
      <c r="T418" s="174"/>
      <c r="U418" s="174"/>
      <c r="V418" s="174"/>
    </row>
    <row r="419" spans="1:22" ht="13.5" customHeight="1">
      <c r="A419" s="174"/>
      <c r="B419" s="174"/>
      <c r="C419" s="174"/>
      <c r="D419" s="174"/>
      <c r="E419" s="174"/>
      <c r="F419" s="174"/>
      <c r="G419" s="174"/>
      <c r="H419" s="174"/>
      <c r="I419" s="174"/>
      <c r="J419" s="174"/>
      <c r="K419" s="174"/>
      <c r="L419" s="174"/>
      <c r="M419" s="174"/>
      <c r="N419" s="174"/>
      <c r="O419" s="174"/>
      <c r="P419" s="174"/>
      <c r="Q419" s="174"/>
      <c r="R419" s="174"/>
      <c r="S419" s="174"/>
      <c r="T419" s="174"/>
      <c r="U419" s="174"/>
      <c r="V419" s="174"/>
    </row>
    <row r="420" spans="1:22" ht="13.5" customHeight="1">
      <c r="A420" s="174"/>
      <c r="B420" s="174"/>
      <c r="C420" s="174"/>
      <c r="D420" s="174"/>
      <c r="E420" s="174"/>
      <c r="F420" s="174"/>
      <c r="G420" s="174"/>
      <c r="H420" s="174"/>
      <c r="I420" s="174"/>
      <c r="J420" s="174"/>
      <c r="K420" s="174"/>
      <c r="L420" s="174"/>
      <c r="M420" s="174"/>
      <c r="N420" s="174"/>
      <c r="O420" s="174"/>
      <c r="P420" s="174"/>
      <c r="Q420" s="174"/>
      <c r="R420" s="174"/>
      <c r="S420" s="174"/>
      <c r="T420" s="174"/>
      <c r="U420" s="174"/>
      <c r="V420" s="174"/>
    </row>
    <row r="421" spans="1:22" ht="13.5" customHeight="1">
      <c r="A421" s="174"/>
      <c r="B421" s="174"/>
      <c r="C421" s="174"/>
      <c r="D421" s="174"/>
      <c r="E421" s="174"/>
      <c r="F421" s="174"/>
      <c r="G421" s="174"/>
      <c r="H421" s="174"/>
      <c r="I421" s="174"/>
      <c r="J421" s="174"/>
      <c r="K421" s="174"/>
      <c r="L421" s="174"/>
      <c r="M421" s="174"/>
      <c r="N421" s="174"/>
      <c r="O421" s="174"/>
      <c r="P421" s="174"/>
      <c r="Q421" s="174"/>
      <c r="R421" s="174"/>
      <c r="S421" s="174"/>
      <c r="T421" s="174"/>
      <c r="U421" s="174"/>
      <c r="V421" s="174"/>
    </row>
    <row r="422" spans="1:22" ht="13.5" customHeight="1">
      <c r="A422" s="174"/>
      <c r="B422" s="174"/>
      <c r="C422" s="174"/>
      <c r="D422" s="174"/>
      <c r="E422" s="174"/>
      <c r="F422" s="174"/>
      <c r="G422" s="174"/>
      <c r="H422" s="174"/>
      <c r="I422" s="174"/>
      <c r="J422" s="174"/>
      <c r="K422" s="174"/>
      <c r="L422" s="174"/>
      <c r="M422" s="174"/>
      <c r="N422" s="174"/>
      <c r="O422" s="174"/>
      <c r="P422" s="174"/>
      <c r="Q422" s="174"/>
      <c r="R422" s="174"/>
      <c r="S422" s="174"/>
      <c r="T422" s="174"/>
      <c r="U422" s="174"/>
      <c r="V422" s="174"/>
    </row>
    <row r="423" spans="1:22" ht="13.5" customHeight="1">
      <c r="A423" s="174"/>
      <c r="B423" s="174"/>
      <c r="C423" s="174"/>
      <c r="D423" s="174"/>
      <c r="E423" s="174"/>
      <c r="F423" s="174"/>
      <c r="G423" s="174"/>
      <c r="H423" s="174"/>
      <c r="I423" s="174"/>
      <c r="J423" s="174"/>
      <c r="K423" s="174"/>
      <c r="L423" s="174"/>
      <c r="M423" s="174"/>
      <c r="N423" s="174"/>
      <c r="O423" s="174"/>
      <c r="P423" s="174"/>
      <c r="Q423" s="174"/>
      <c r="R423" s="174"/>
      <c r="S423" s="174"/>
      <c r="T423" s="174"/>
      <c r="U423" s="174"/>
      <c r="V423" s="174"/>
    </row>
    <row r="424" spans="1:22" ht="13.5" customHeight="1">
      <c r="A424" s="174"/>
      <c r="B424" s="174"/>
      <c r="C424" s="174"/>
      <c r="D424" s="174"/>
      <c r="E424" s="174"/>
      <c r="F424" s="174"/>
      <c r="G424" s="174"/>
      <c r="H424" s="174"/>
      <c r="I424" s="174"/>
      <c r="J424" s="174"/>
      <c r="K424" s="174"/>
      <c r="L424" s="174"/>
      <c r="M424" s="174"/>
      <c r="N424" s="174"/>
      <c r="O424" s="174"/>
      <c r="P424" s="174"/>
      <c r="Q424" s="174"/>
      <c r="R424" s="174"/>
      <c r="S424" s="174"/>
      <c r="T424" s="174"/>
      <c r="U424" s="174"/>
      <c r="V424" s="174"/>
    </row>
    <row r="425" spans="1:22" ht="13.5" customHeight="1">
      <c r="A425" s="174"/>
      <c r="B425" s="174"/>
      <c r="C425" s="174"/>
      <c r="D425" s="174"/>
      <c r="E425" s="174"/>
      <c r="F425" s="174"/>
      <c r="G425" s="174"/>
      <c r="H425" s="174"/>
      <c r="I425" s="174"/>
      <c r="J425" s="174"/>
      <c r="K425" s="174"/>
      <c r="L425" s="174"/>
      <c r="M425" s="174"/>
      <c r="N425" s="174"/>
      <c r="O425" s="174"/>
      <c r="P425" s="174"/>
      <c r="Q425" s="174"/>
      <c r="R425" s="174"/>
      <c r="S425" s="174"/>
      <c r="T425" s="174"/>
      <c r="U425" s="174"/>
      <c r="V425" s="174"/>
    </row>
    <row r="426" spans="1:22" ht="13.5" customHeight="1">
      <c r="A426" s="174"/>
      <c r="B426" s="174"/>
      <c r="C426" s="174"/>
      <c r="D426" s="174"/>
      <c r="E426" s="174"/>
      <c r="F426" s="174"/>
      <c r="G426" s="174"/>
      <c r="H426" s="174"/>
      <c r="I426" s="174"/>
      <c r="J426" s="174"/>
      <c r="K426" s="174"/>
      <c r="L426" s="174"/>
      <c r="M426" s="174"/>
      <c r="N426" s="174"/>
      <c r="O426" s="174"/>
      <c r="P426" s="174"/>
      <c r="Q426" s="174"/>
      <c r="R426" s="174"/>
      <c r="S426" s="174"/>
      <c r="T426" s="174"/>
      <c r="U426" s="174"/>
      <c r="V426" s="174"/>
    </row>
    <row r="427" spans="1:22" ht="13.5" customHeight="1">
      <c r="A427" s="174"/>
      <c r="B427" s="174"/>
      <c r="C427" s="174"/>
      <c r="D427" s="174"/>
      <c r="E427" s="174"/>
      <c r="F427" s="174"/>
      <c r="G427" s="174"/>
      <c r="H427" s="174"/>
      <c r="I427" s="174"/>
      <c r="J427" s="174"/>
      <c r="K427" s="174"/>
      <c r="L427" s="174"/>
      <c r="M427" s="174"/>
      <c r="N427" s="174"/>
      <c r="O427" s="174"/>
      <c r="P427" s="174"/>
      <c r="Q427" s="174"/>
      <c r="R427" s="174"/>
      <c r="S427" s="174"/>
      <c r="T427" s="174"/>
      <c r="U427" s="174"/>
      <c r="V427" s="174"/>
    </row>
    <row r="428" spans="1:22" ht="13.5" customHeight="1">
      <c r="A428" s="174"/>
      <c r="B428" s="174"/>
      <c r="C428" s="174"/>
      <c r="D428" s="174"/>
      <c r="E428" s="174"/>
      <c r="F428" s="174"/>
      <c r="G428" s="174"/>
      <c r="H428" s="174"/>
      <c r="I428" s="174"/>
      <c r="J428" s="174"/>
      <c r="K428" s="174"/>
      <c r="L428" s="174"/>
      <c r="M428" s="174"/>
      <c r="N428" s="174"/>
      <c r="O428" s="174"/>
      <c r="P428" s="174"/>
      <c r="Q428" s="174"/>
      <c r="R428" s="174"/>
      <c r="S428" s="174"/>
      <c r="T428" s="174"/>
      <c r="U428" s="174"/>
      <c r="V428" s="174"/>
    </row>
    <row r="429" spans="1:22" ht="13.5" customHeight="1">
      <c r="A429" s="174"/>
      <c r="B429" s="174"/>
      <c r="C429" s="174"/>
      <c r="D429" s="174"/>
      <c r="E429" s="174"/>
      <c r="F429" s="174"/>
      <c r="G429" s="174"/>
      <c r="H429" s="174"/>
      <c r="I429" s="174"/>
      <c r="J429" s="174"/>
      <c r="K429" s="174"/>
      <c r="L429" s="174"/>
      <c r="M429" s="174"/>
      <c r="N429" s="174"/>
      <c r="O429" s="174"/>
      <c r="P429" s="174"/>
      <c r="Q429" s="174"/>
      <c r="R429" s="174"/>
      <c r="S429" s="174"/>
      <c r="T429" s="174"/>
      <c r="U429" s="174"/>
      <c r="V429" s="174"/>
    </row>
    <row r="430" spans="1:22" ht="13.5" customHeight="1">
      <c r="A430" s="174"/>
      <c r="B430" s="174"/>
      <c r="C430" s="174"/>
      <c r="D430" s="174"/>
      <c r="E430" s="174"/>
      <c r="F430" s="174"/>
      <c r="G430" s="174"/>
      <c r="H430" s="174"/>
      <c r="I430" s="174"/>
      <c r="J430" s="174"/>
      <c r="K430" s="174"/>
      <c r="L430" s="174"/>
      <c r="M430" s="174"/>
      <c r="N430" s="174"/>
      <c r="O430" s="174"/>
      <c r="P430" s="174"/>
      <c r="Q430" s="174"/>
      <c r="R430" s="174"/>
      <c r="S430" s="174"/>
      <c r="T430" s="174"/>
      <c r="U430" s="174"/>
      <c r="V430" s="174"/>
    </row>
    <row r="431" spans="1:22" ht="13.5" customHeight="1">
      <c r="A431" s="174"/>
      <c r="B431" s="174"/>
      <c r="C431" s="174"/>
      <c r="D431" s="174"/>
      <c r="E431" s="174"/>
      <c r="F431" s="174"/>
      <c r="G431" s="174"/>
      <c r="H431" s="174"/>
      <c r="I431" s="174"/>
      <c r="J431" s="174"/>
      <c r="K431" s="174"/>
      <c r="L431" s="174"/>
      <c r="M431" s="174"/>
      <c r="N431" s="174"/>
      <c r="O431" s="174"/>
      <c r="P431" s="174"/>
      <c r="Q431" s="174"/>
      <c r="R431" s="174"/>
      <c r="S431" s="174"/>
      <c r="T431" s="174"/>
      <c r="U431" s="174"/>
      <c r="V431" s="174"/>
    </row>
    <row r="432" spans="1:22" ht="13.5" customHeight="1">
      <c r="A432" s="174"/>
      <c r="B432" s="174"/>
      <c r="C432" s="174"/>
      <c r="D432" s="174"/>
      <c r="E432" s="174"/>
      <c r="F432" s="174"/>
      <c r="G432" s="174"/>
      <c r="H432" s="174"/>
      <c r="I432" s="174"/>
      <c r="J432" s="174"/>
      <c r="K432" s="174"/>
      <c r="L432" s="174"/>
      <c r="M432" s="174"/>
      <c r="N432" s="174"/>
      <c r="O432" s="174"/>
      <c r="P432" s="174"/>
      <c r="Q432" s="174"/>
      <c r="R432" s="174"/>
      <c r="S432" s="174"/>
      <c r="T432" s="174"/>
      <c r="U432" s="174"/>
      <c r="V432" s="174"/>
    </row>
    <row r="433" spans="1:22" ht="13.5" customHeight="1">
      <c r="A433" s="174"/>
      <c r="B433" s="174"/>
      <c r="C433" s="174"/>
      <c r="D433" s="174"/>
      <c r="E433" s="174"/>
      <c r="F433" s="174"/>
      <c r="G433" s="174"/>
      <c r="H433" s="174"/>
      <c r="I433" s="174"/>
      <c r="J433" s="174"/>
      <c r="K433" s="174"/>
      <c r="L433" s="174"/>
      <c r="M433" s="174"/>
      <c r="N433" s="174"/>
      <c r="O433" s="174"/>
      <c r="P433" s="174"/>
      <c r="Q433" s="174"/>
      <c r="R433" s="174"/>
      <c r="S433" s="174"/>
      <c r="T433" s="174"/>
      <c r="U433" s="174"/>
      <c r="V433" s="174"/>
    </row>
    <row r="434" spans="1:22" ht="13.5" customHeight="1">
      <c r="A434" s="174"/>
      <c r="B434" s="174"/>
      <c r="C434" s="174"/>
      <c r="D434" s="174"/>
      <c r="E434" s="174"/>
      <c r="F434" s="174"/>
      <c r="G434" s="174"/>
      <c r="H434" s="174"/>
      <c r="I434" s="174"/>
      <c r="J434" s="174"/>
      <c r="K434" s="174"/>
      <c r="L434" s="174"/>
      <c r="M434" s="174"/>
      <c r="N434" s="174"/>
      <c r="O434" s="174"/>
      <c r="P434" s="174"/>
      <c r="Q434" s="174"/>
      <c r="R434" s="174"/>
      <c r="S434" s="174"/>
      <c r="T434" s="174"/>
      <c r="U434" s="174"/>
      <c r="V434" s="174"/>
    </row>
    <row r="435" spans="1:22" ht="13.5" customHeight="1">
      <c r="A435" s="174"/>
      <c r="B435" s="174"/>
      <c r="C435" s="174"/>
      <c r="D435" s="174"/>
      <c r="E435" s="174"/>
      <c r="F435" s="174"/>
      <c r="G435" s="174"/>
      <c r="H435" s="174"/>
      <c r="I435" s="174"/>
      <c r="J435" s="174"/>
      <c r="K435" s="174"/>
      <c r="L435" s="174"/>
      <c r="M435" s="174"/>
      <c r="N435" s="174"/>
      <c r="O435" s="174"/>
      <c r="P435" s="174"/>
      <c r="Q435" s="174"/>
      <c r="R435" s="174"/>
      <c r="S435" s="174"/>
      <c r="T435" s="174"/>
      <c r="U435" s="174"/>
      <c r="V435" s="174"/>
    </row>
    <row r="436" spans="1:22" ht="13.5" customHeight="1">
      <c r="A436" s="174"/>
      <c r="B436" s="174"/>
      <c r="C436" s="174"/>
      <c r="D436" s="174"/>
      <c r="E436" s="174"/>
      <c r="F436" s="174"/>
      <c r="G436" s="174"/>
      <c r="H436" s="174"/>
      <c r="I436" s="174"/>
      <c r="J436" s="174"/>
      <c r="K436" s="174"/>
      <c r="L436" s="174"/>
      <c r="M436" s="174"/>
      <c r="N436" s="174"/>
      <c r="O436" s="174"/>
      <c r="P436" s="174"/>
      <c r="Q436" s="174"/>
      <c r="R436" s="174"/>
      <c r="S436" s="174"/>
      <c r="T436" s="174"/>
      <c r="U436" s="174"/>
      <c r="V436" s="174"/>
    </row>
    <row r="437" spans="1:22" ht="13.5" customHeight="1">
      <c r="A437" s="174"/>
      <c r="B437" s="174"/>
      <c r="C437" s="174"/>
      <c r="D437" s="174"/>
      <c r="E437" s="174"/>
      <c r="F437" s="174"/>
      <c r="G437" s="174"/>
      <c r="H437" s="174"/>
      <c r="I437" s="174"/>
      <c r="J437" s="174"/>
      <c r="K437" s="174"/>
      <c r="L437" s="174"/>
      <c r="M437" s="174"/>
      <c r="N437" s="174"/>
      <c r="O437" s="174"/>
      <c r="P437" s="174"/>
      <c r="Q437" s="174"/>
      <c r="R437" s="174"/>
      <c r="S437" s="174"/>
      <c r="T437" s="174"/>
      <c r="U437" s="174"/>
      <c r="V437" s="174"/>
    </row>
    <row r="438" spans="1:22" ht="13.5" customHeight="1">
      <c r="A438" s="174"/>
      <c r="B438" s="174"/>
      <c r="C438" s="174"/>
      <c r="D438" s="174"/>
      <c r="E438" s="174"/>
      <c r="F438" s="174"/>
      <c r="G438" s="174"/>
      <c r="H438" s="174"/>
      <c r="I438" s="174"/>
      <c r="J438" s="174"/>
      <c r="K438" s="174"/>
      <c r="L438" s="174"/>
      <c r="M438" s="174"/>
      <c r="N438" s="174"/>
      <c r="O438" s="174"/>
      <c r="P438" s="174"/>
      <c r="Q438" s="174"/>
      <c r="R438" s="174"/>
      <c r="S438" s="174"/>
      <c r="T438" s="174"/>
      <c r="U438" s="174"/>
      <c r="V438" s="174"/>
    </row>
    <row r="439" spans="1:22" ht="13.5" customHeight="1">
      <c r="A439" s="174"/>
      <c r="B439" s="174"/>
      <c r="C439" s="174"/>
      <c r="D439" s="174"/>
      <c r="E439" s="174"/>
      <c r="F439" s="174"/>
      <c r="G439" s="174"/>
      <c r="H439" s="174"/>
      <c r="I439" s="174"/>
      <c r="J439" s="174"/>
      <c r="K439" s="174"/>
      <c r="L439" s="174"/>
      <c r="M439" s="174"/>
      <c r="N439" s="174"/>
      <c r="O439" s="174"/>
      <c r="P439" s="174"/>
      <c r="Q439" s="174"/>
      <c r="R439" s="174"/>
      <c r="S439" s="174"/>
      <c r="T439" s="174"/>
      <c r="U439" s="174"/>
      <c r="V439" s="174"/>
    </row>
    <row r="440" spans="1:22" ht="13.5" customHeight="1">
      <c r="A440" s="174"/>
      <c r="B440" s="174"/>
      <c r="C440" s="174"/>
      <c r="D440" s="174"/>
      <c r="E440" s="174"/>
      <c r="F440" s="174"/>
      <c r="G440" s="174"/>
      <c r="H440" s="174"/>
      <c r="I440" s="174"/>
      <c r="J440" s="174"/>
      <c r="K440" s="174"/>
      <c r="L440" s="174"/>
      <c r="M440" s="174"/>
      <c r="N440" s="174"/>
      <c r="O440" s="174"/>
      <c r="P440" s="174"/>
      <c r="Q440" s="174"/>
      <c r="R440" s="174"/>
      <c r="S440" s="174"/>
      <c r="T440" s="174"/>
      <c r="U440" s="174"/>
      <c r="V440" s="174"/>
    </row>
    <row r="441" spans="1:22" ht="13.5" customHeight="1">
      <c r="A441" s="174"/>
      <c r="B441" s="174"/>
      <c r="C441" s="174"/>
      <c r="D441" s="174"/>
      <c r="E441" s="174"/>
      <c r="F441" s="174"/>
      <c r="G441" s="174"/>
      <c r="H441" s="174"/>
      <c r="I441" s="174"/>
      <c r="J441" s="174"/>
      <c r="K441" s="174"/>
      <c r="L441" s="174"/>
      <c r="M441" s="174"/>
      <c r="N441" s="174"/>
      <c r="O441" s="174"/>
      <c r="P441" s="174"/>
      <c r="Q441" s="174"/>
      <c r="R441" s="174"/>
      <c r="S441" s="174"/>
      <c r="T441" s="174"/>
      <c r="U441" s="174"/>
      <c r="V441" s="174"/>
    </row>
    <row r="442" spans="1:22" ht="13.5" customHeight="1">
      <c r="A442" s="174"/>
      <c r="B442" s="174"/>
      <c r="C442" s="174"/>
      <c r="D442" s="174"/>
      <c r="E442" s="174"/>
      <c r="F442" s="174"/>
      <c r="G442" s="174"/>
      <c r="H442" s="174"/>
      <c r="I442" s="174"/>
      <c r="J442" s="174"/>
      <c r="K442" s="174"/>
      <c r="L442" s="174"/>
      <c r="M442" s="174"/>
      <c r="N442" s="174"/>
      <c r="O442" s="174"/>
      <c r="P442" s="174"/>
      <c r="Q442" s="174"/>
      <c r="R442" s="174"/>
      <c r="S442" s="174"/>
      <c r="T442" s="174"/>
      <c r="U442" s="174"/>
      <c r="V442" s="174"/>
    </row>
    <row r="443" spans="1:22" ht="13.5" customHeight="1">
      <c r="A443" s="174"/>
      <c r="B443" s="174"/>
      <c r="C443" s="174"/>
      <c r="D443" s="174"/>
      <c r="E443" s="174"/>
      <c r="F443" s="174"/>
      <c r="G443" s="174"/>
      <c r="H443" s="174"/>
      <c r="I443" s="174"/>
      <c r="J443" s="174"/>
      <c r="K443" s="174"/>
      <c r="L443" s="174"/>
      <c r="M443" s="174"/>
      <c r="N443" s="174"/>
      <c r="O443" s="174"/>
      <c r="P443" s="174"/>
      <c r="Q443" s="174"/>
      <c r="R443" s="174"/>
      <c r="S443" s="174"/>
      <c r="T443" s="174"/>
      <c r="U443" s="174"/>
      <c r="V443" s="174"/>
    </row>
    <row r="444" spans="1:22" ht="13.5" customHeight="1">
      <c r="A444" s="174"/>
      <c r="B444" s="174"/>
      <c r="C444" s="174"/>
      <c r="D444" s="174"/>
      <c r="E444" s="174"/>
      <c r="F444" s="174"/>
      <c r="G444" s="174"/>
      <c r="H444" s="174"/>
      <c r="I444" s="174"/>
      <c r="J444" s="174"/>
      <c r="K444" s="174"/>
      <c r="L444" s="174"/>
      <c r="M444" s="174"/>
      <c r="N444" s="174"/>
      <c r="O444" s="174"/>
      <c r="P444" s="174"/>
      <c r="Q444" s="174"/>
      <c r="R444" s="174"/>
      <c r="S444" s="174"/>
      <c r="T444" s="174"/>
      <c r="U444" s="174"/>
      <c r="V444" s="174"/>
    </row>
    <row r="445" spans="1:22" ht="13.5" customHeight="1">
      <c r="A445" s="174"/>
      <c r="B445" s="174"/>
      <c r="C445" s="174"/>
      <c r="D445" s="174"/>
      <c r="E445" s="174"/>
      <c r="F445" s="174"/>
      <c r="G445" s="174"/>
      <c r="H445" s="174"/>
      <c r="I445" s="174"/>
      <c r="J445" s="174"/>
      <c r="K445" s="174"/>
      <c r="L445" s="174"/>
      <c r="M445" s="174"/>
      <c r="N445" s="174"/>
      <c r="O445" s="174"/>
      <c r="P445" s="174"/>
      <c r="Q445" s="174"/>
      <c r="R445" s="174"/>
      <c r="S445" s="174"/>
      <c r="T445" s="174"/>
      <c r="U445" s="174"/>
      <c r="V445" s="174"/>
    </row>
    <row r="446" spans="1:22" ht="13.5" customHeight="1">
      <c r="A446" s="174"/>
      <c r="B446" s="174"/>
      <c r="C446" s="174"/>
      <c r="D446" s="174"/>
      <c r="E446" s="174"/>
      <c r="F446" s="174"/>
      <c r="G446" s="174"/>
      <c r="H446" s="174"/>
      <c r="I446" s="174"/>
      <c r="J446" s="174"/>
      <c r="K446" s="174"/>
      <c r="L446" s="174"/>
      <c r="M446" s="174"/>
      <c r="N446" s="174"/>
      <c r="O446" s="174"/>
      <c r="P446" s="174"/>
      <c r="Q446" s="174"/>
      <c r="R446" s="174"/>
      <c r="S446" s="174"/>
      <c r="T446" s="174"/>
      <c r="U446" s="174"/>
      <c r="V446" s="174"/>
    </row>
    <row r="447" spans="1:22" ht="13.5" customHeight="1">
      <c r="A447" s="174"/>
      <c r="B447" s="174"/>
      <c r="C447" s="174"/>
      <c r="D447" s="174"/>
      <c r="E447" s="174"/>
      <c r="F447" s="174"/>
      <c r="G447" s="174"/>
      <c r="H447" s="174"/>
      <c r="I447" s="174"/>
      <c r="J447" s="174"/>
      <c r="K447" s="174"/>
      <c r="L447" s="174"/>
      <c r="M447" s="174"/>
      <c r="N447" s="174"/>
      <c r="O447" s="174"/>
      <c r="P447" s="174"/>
      <c r="Q447" s="174"/>
      <c r="R447" s="174"/>
      <c r="S447" s="174"/>
      <c r="T447" s="174"/>
      <c r="U447" s="174"/>
      <c r="V447" s="174"/>
    </row>
    <row r="448" spans="1:22" ht="13.5" customHeight="1">
      <c r="A448" s="174"/>
      <c r="B448" s="174"/>
      <c r="C448" s="174"/>
      <c r="D448" s="174"/>
      <c r="E448" s="174"/>
      <c r="F448" s="174"/>
      <c r="G448" s="174"/>
      <c r="H448" s="174"/>
      <c r="I448" s="174"/>
      <c r="J448" s="174"/>
      <c r="K448" s="174"/>
      <c r="L448" s="174"/>
      <c r="M448" s="174"/>
      <c r="N448" s="174"/>
      <c r="O448" s="174"/>
      <c r="P448" s="174"/>
      <c r="Q448" s="174"/>
      <c r="R448" s="174"/>
      <c r="S448" s="174"/>
      <c r="T448" s="174"/>
      <c r="U448" s="174"/>
      <c r="V448" s="174"/>
    </row>
    <row r="449" spans="1:22" ht="13.5" customHeight="1">
      <c r="A449" s="174"/>
      <c r="B449" s="174"/>
      <c r="C449" s="174"/>
      <c r="D449" s="174"/>
      <c r="E449" s="174"/>
      <c r="F449" s="174"/>
      <c r="G449" s="174"/>
      <c r="H449" s="174"/>
      <c r="I449" s="174"/>
      <c r="J449" s="174"/>
      <c r="K449" s="174"/>
      <c r="L449" s="174"/>
      <c r="M449" s="174"/>
      <c r="N449" s="174"/>
      <c r="O449" s="174"/>
      <c r="P449" s="174"/>
      <c r="Q449" s="174"/>
      <c r="R449" s="174"/>
      <c r="S449" s="174"/>
      <c r="T449" s="174"/>
      <c r="U449" s="174"/>
      <c r="V449" s="174"/>
    </row>
    <row r="450" spans="1:22" ht="13.5" customHeight="1">
      <c r="A450" s="174"/>
      <c r="B450" s="174"/>
      <c r="C450" s="174"/>
      <c r="D450" s="174"/>
      <c r="E450" s="174"/>
      <c r="F450" s="174"/>
      <c r="G450" s="174"/>
      <c r="H450" s="174"/>
      <c r="I450" s="174"/>
      <c r="J450" s="174"/>
      <c r="K450" s="174"/>
      <c r="L450" s="174"/>
      <c r="M450" s="174"/>
      <c r="N450" s="174"/>
      <c r="O450" s="174"/>
      <c r="P450" s="174"/>
      <c r="Q450" s="174"/>
      <c r="R450" s="174"/>
      <c r="S450" s="174"/>
      <c r="T450" s="174"/>
      <c r="U450" s="174"/>
      <c r="V450" s="174"/>
    </row>
    <row r="451" spans="1:22" ht="13.5" customHeight="1">
      <c r="A451" s="174"/>
      <c r="B451" s="174"/>
      <c r="C451" s="174"/>
      <c r="D451" s="174"/>
      <c r="E451" s="174"/>
      <c r="F451" s="174"/>
      <c r="G451" s="174"/>
      <c r="H451" s="174"/>
      <c r="I451" s="174"/>
      <c r="J451" s="174"/>
      <c r="K451" s="174"/>
      <c r="L451" s="174"/>
      <c r="M451" s="174"/>
      <c r="N451" s="174"/>
      <c r="O451" s="174"/>
      <c r="P451" s="174"/>
      <c r="Q451" s="174"/>
      <c r="R451" s="174"/>
      <c r="S451" s="174"/>
      <c r="T451" s="174"/>
      <c r="U451" s="174"/>
      <c r="V451" s="174"/>
    </row>
    <row r="452" spans="1:22" ht="13.5" customHeight="1">
      <c r="A452" s="174"/>
      <c r="B452" s="174"/>
      <c r="C452" s="174"/>
      <c r="D452" s="174"/>
      <c r="E452" s="174"/>
      <c r="F452" s="174"/>
      <c r="G452" s="174"/>
      <c r="H452" s="174"/>
      <c r="I452" s="174"/>
      <c r="J452" s="174"/>
      <c r="K452" s="174"/>
      <c r="L452" s="174"/>
      <c r="M452" s="174"/>
      <c r="N452" s="174"/>
      <c r="O452" s="174"/>
      <c r="P452" s="174"/>
      <c r="Q452" s="174"/>
      <c r="R452" s="174"/>
      <c r="S452" s="174"/>
      <c r="T452" s="174"/>
      <c r="U452" s="174"/>
      <c r="V452" s="174"/>
    </row>
    <row r="453" spans="1:22" ht="13.5" customHeight="1">
      <c r="A453" s="174"/>
      <c r="B453" s="174"/>
      <c r="C453" s="174"/>
      <c r="D453" s="174"/>
      <c r="E453" s="174"/>
      <c r="F453" s="174"/>
      <c r="G453" s="174"/>
      <c r="H453" s="174"/>
      <c r="I453" s="174"/>
      <c r="J453" s="174"/>
      <c r="K453" s="174"/>
      <c r="L453" s="174"/>
      <c r="M453" s="174"/>
      <c r="N453" s="174"/>
      <c r="O453" s="174"/>
      <c r="P453" s="174"/>
      <c r="Q453" s="174"/>
      <c r="R453" s="174"/>
      <c r="S453" s="174"/>
      <c r="T453" s="174"/>
      <c r="U453" s="174"/>
      <c r="V453" s="174"/>
    </row>
    <row r="454" spans="1:22" ht="13.5" customHeight="1">
      <c r="A454" s="174"/>
      <c r="B454" s="174"/>
      <c r="C454" s="174"/>
      <c r="D454" s="174"/>
      <c r="E454" s="174"/>
      <c r="F454" s="174"/>
      <c r="G454" s="174"/>
      <c r="H454" s="174"/>
      <c r="I454" s="174"/>
      <c r="J454" s="174"/>
      <c r="K454" s="174"/>
      <c r="L454" s="174"/>
      <c r="M454" s="174"/>
      <c r="N454" s="174"/>
      <c r="O454" s="174"/>
      <c r="P454" s="174"/>
      <c r="Q454" s="174"/>
      <c r="R454" s="174"/>
      <c r="S454" s="174"/>
      <c r="T454" s="174"/>
      <c r="U454" s="174"/>
      <c r="V454" s="174"/>
    </row>
    <row r="455" spans="1:22" ht="13.5" customHeight="1">
      <c r="A455" s="174"/>
      <c r="B455" s="174"/>
      <c r="C455" s="174"/>
      <c r="D455" s="174"/>
      <c r="E455" s="174"/>
      <c r="F455" s="174"/>
      <c r="G455" s="174"/>
      <c r="H455" s="174"/>
      <c r="I455" s="174"/>
      <c r="J455" s="174"/>
      <c r="K455" s="174"/>
      <c r="L455" s="174"/>
      <c r="M455" s="174"/>
      <c r="N455" s="174"/>
      <c r="O455" s="174"/>
      <c r="P455" s="174"/>
      <c r="Q455" s="174"/>
      <c r="R455" s="174"/>
      <c r="S455" s="174"/>
      <c r="T455" s="174"/>
      <c r="U455" s="174"/>
      <c r="V455" s="174"/>
    </row>
    <row r="456" spans="1:22" ht="13.5" customHeight="1">
      <c r="A456" s="174"/>
      <c r="B456" s="174"/>
      <c r="C456" s="174"/>
      <c r="D456" s="174"/>
      <c r="E456" s="174"/>
      <c r="F456" s="174"/>
      <c r="G456" s="174"/>
      <c r="H456" s="174"/>
      <c r="I456" s="174"/>
      <c r="J456" s="174"/>
      <c r="K456" s="174"/>
      <c r="L456" s="174"/>
      <c r="M456" s="174"/>
      <c r="N456" s="174"/>
      <c r="O456" s="174"/>
      <c r="P456" s="174"/>
      <c r="Q456" s="174"/>
      <c r="R456" s="174"/>
      <c r="S456" s="174"/>
      <c r="T456" s="174"/>
      <c r="U456" s="174"/>
      <c r="V456" s="174"/>
    </row>
    <row r="457" spans="1:22" ht="13.5" customHeight="1">
      <c r="A457" s="174"/>
      <c r="B457" s="174"/>
      <c r="C457" s="174"/>
      <c r="D457" s="174"/>
      <c r="E457" s="174"/>
      <c r="F457" s="174"/>
      <c r="G457" s="174"/>
      <c r="H457" s="174"/>
      <c r="I457" s="174"/>
      <c r="J457" s="174"/>
      <c r="K457" s="174"/>
      <c r="L457" s="174"/>
      <c r="M457" s="174"/>
      <c r="N457" s="174"/>
      <c r="O457" s="174"/>
      <c r="P457" s="174"/>
      <c r="Q457" s="174"/>
      <c r="R457" s="174"/>
      <c r="S457" s="174"/>
      <c r="T457" s="174"/>
      <c r="U457" s="174"/>
      <c r="V457" s="174"/>
    </row>
    <row r="458" spans="1:22" ht="13.5" customHeight="1">
      <c r="A458" s="174"/>
      <c r="B458" s="174"/>
      <c r="C458" s="174"/>
      <c r="D458" s="174"/>
      <c r="E458" s="174"/>
      <c r="F458" s="174"/>
      <c r="G458" s="174"/>
      <c r="H458" s="174"/>
      <c r="I458" s="174"/>
      <c r="J458" s="174"/>
      <c r="K458" s="174"/>
      <c r="L458" s="174"/>
      <c r="M458" s="174"/>
      <c r="N458" s="174"/>
      <c r="O458" s="174"/>
      <c r="P458" s="174"/>
      <c r="Q458" s="174"/>
      <c r="R458" s="174"/>
      <c r="S458" s="174"/>
      <c r="T458" s="174"/>
      <c r="U458" s="174"/>
      <c r="V458" s="174"/>
    </row>
    <row r="459" spans="1:22" ht="13.5" customHeight="1">
      <c r="A459" s="174"/>
      <c r="B459" s="174"/>
      <c r="C459" s="174"/>
      <c r="D459" s="174"/>
      <c r="E459" s="174"/>
      <c r="F459" s="174"/>
      <c r="G459" s="174"/>
      <c r="H459" s="174"/>
      <c r="I459" s="174"/>
      <c r="J459" s="174"/>
      <c r="K459" s="174"/>
      <c r="L459" s="174"/>
      <c r="M459" s="174"/>
      <c r="N459" s="174"/>
      <c r="O459" s="174"/>
      <c r="P459" s="174"/>
      <c r="Q459" s="174"/>
      <c r="R459" s="174"/>
      <c r="S459" s="174"/>
      <c r="T459" s="174"/>
      <c r="U459" s="174"/>
      <c r="V459" s="174"/>
    </row>
    <row r="460" spans="1:22" ht="13.5" customHeight="1">
      <c r="A460" s="174"/>
      <c r="B460" s="174"/>
      <c r="C460" s="174"/>
      <c r="D460" s="174"/>
      <c r="E460" s="174"/>
      <c r="F460" s="174"/>
      <c r="G460" s="174"/>
      <c r="H460" s="174"/>
      <c r="I460" s="174"/>
      <c r="J460" s="174"/>
      <c r="K460" s="174"/>
      <c r="L460" s="174"/>
      <c r="M460" s="174"/>
      <c r="N460" s="174"/>
      <c r="O460" s="174"/>
      <c r="P460" s="174"/>
      <c r="Q460" s="174"/>
      <c r="R460" s="174"/>
      <c r="S460" s="174"/>
      <c r="T460" s="174"/>
      <c r="U460" s="174"/>
      <c r="V460" s="174"/>
    </row>
    <row r="461" spans="1:22" ht="13.5" customHeight="1">
      <c r="A461" s="174"/>
      <c r="B461" s="174"/>
      <c r="C461" s="174"/>
      <c r="D461" s="174"/>
      <c r="E461" s="174"/>
      <c r="F461" s="174"/>
      <c r="G461" s="174"/>
      <c r="H461" s="174"/>
      <c r="I461" s="174"/>
      <c r="J461" s="174"/>
      <c r="K461" s="174"/>
      <c r="L461" s="174"/>
      <c r="M461" s="174"/>
      <c r="N461" s="174"/>
      <c r="O461" s="174"/>
      <c r="P461" s="174"/>
      <c r="Q461" s="174"/>
      <c r="R461" s="174"/>
      <c r="S461" s="174"/>
      <c r="T461" s="174"/>
      <c r="U461" s="174"/>
      <c r="V461" s="174"/>
    </row>
    <row r="462" spans="1:22" ht="13.5" customHeight="1">
      <c r="A462" s="174"/>
      <c r="B462" s="174"/>
      <c r="C462" s="174"/>
      <c r="D462" s="174"/>
      <c r="E462" s="174"/>
      <c r="F462" s="174"/>
      <c r="G462" s="174"/>
      <c r="H462" s="174"/>
      <c r="I462" s="174"/>
      <c r="J462" s="174"/>
      <c r="K462" s="174"/>
      <c r="L462" s="174"/>
      <c r="M462" s="174"/>
      <c r="N462" s="174"/>
      <c r="O462" s="174"/>
      <c r="P462" s="174"/>
      <c r="Q462" s="174"/>
      <c r="R462" s="174"/>
      <c r="S462" s="174"/>
      <c r="T462" s="174"/>
      <c r="U462" s="174"/>
      <c r="V462" s="174"/>
    </row>
    <row r="463" spans="1:22" ht="13.5" customHeight="1">
      <c r="A463" s="174"/>
      <c r="B463" s="174"/>
      <c r="C463" s="174"/>
      <c r="D463" s="174"/>
      <c r="E463" s="174"/>
      <c r="F463" s="174"/>
      <c r="G463" s="174"/>
      <c r="H463" s="174"/>
      <c r="I463" s="174"/>
      <c r="J463" s="174"/>
      <c r="K463" s="174"/>
      <c r="L463" s="174"/>
      <c r="M463" s="174"/>
      <c r="N463" s="174"/>
      <c r="O463" s="174"/>
      <c r="P463" s="174"/>
      <c r="Q463" s="174"/>
      <c r="R463" s="174"/>
      <c r="S463" s="174"/>
      <c r="T463" s="174"/>
      <c r="U463" s="174"/>
      <c r="V463" s="174"/>
    </row>
    <row r="464" spans="1:22" ht="13.5" customHeight="1">
      <c r="A464" s="174"/>
      <c r="B464" s="174"/>
      <c r="C464" s="174"/>
      <c r="D464" s="174"/>
      <c r="E464" s="174"/>
      <c r="F464" s="174"/>
      <c r="G464" s="174"/>
      <c r="H464" s="174"/>
      <c r="I464" s="174"/>
      <c r="J464" s="174"/>
      <c r="K464" s="174"/>
      <c r="L464" s="174"/>
      <c r="M464" s="174"/>
      <c r="N464" s="174"/>
      <c r="O464" s="174"/>
      <c r="P464" s="174"/>
      <c r="Q464" s="174"/>
      <c r="R464" s="174"/>
      <c r="S464" s="174"/>
      <c r="T464" s="174"/>
      <c r="U464" s="174"/>
      <c r="V464" s="174"/>
    </row>
    <row r="465" spans="1:22" ht="13.5" customHeight="1">
      <c r="A465" s="174"/>
      <c r="B465" s="174"/>
      <c r="C465" s="174"/>
      <c r="D465" s="174"/>
      <c r="E465" s="174"/>
      <c r="F465" s="174"/>
      <c r="G465" s="174"/>
      <c r="H465" s="174"/>
      <c r="I465" s="174"/>
      <c r="J465" s="174"/>
      <c r="K465" s="174"/>
      <c r="L465" s="174"/>
      <c r="M465" s="174"/>
      <c r="N465" s="174"/>
      <c r="O465" s="174"/>
      <c r="P465" s="174"/>
      <c r="Q465" s="174"/>
      <c r="R465" s="174"/>
      <c r="S465" s="174"/>
      <c r="T465" s="174"/>
      <c r="U465" s="174"/>
      <c r="V465" s="174"/>
    </row>
    <row r="466" spans="1:22" ht="13.5" customHeight="1">
      <c r="A466" s="174"/>
      <c r="B466" s="174"/>
      <c r="C466" s="174"/>
      <c r="D466" s="174"/>
      <c r="E466" s="174"/>
      <c r="F466" s="174"/>
      <c r="G466" s="174"/>
      <c r="H466" s="174"/>
      <c r="I466" s="174"/>
      <c r="J466" s="174"/>
      <c r="K466" s="174"/>
      <c r="L466" s="174"/>
      <c r="M466" s="174"/>
      <c r="N466" s="174"/>
      <c r="O466" s="174"/>
      <c r="P466" s="174"/>
      <c r="Q466" s="174"/>
      <c r="R466" s="174"/>
      <c r="S466" s="174"/>
      <c r="T466" s="174"/>
      <c r="U466" s="174"/>
      <c r="V466" s="174"/>
    </row>
    <row r="467" spans="1:22" ht="13.5" customHeight="1">
      <c r="A467" s="174"/>
      <c r="B467" s="174"/>
      <c r="C467" s="174"/>
      <c r="D467" s="174"/>
      <c r="E467" s="174"/>
      <c r="F467" s="174"/>
      <c r="G467" s="174"/>
      <c r="H467" s="174"/>
      <c r="I467" s="174"/>
      <c r="J467" s="174"/>
      <c r="K467" s="174"/>
      <c r="L467" s="174"/>
      <c r="M467" s="174"/>
      <c r="N467" s="174"/>
      <c r="O467" s="174"/>
      <c r="P467" s="174"/>
      <c r="Q467" s="174"/>
      <c r="R467" s="174"/>
      <c r="S467" s="174"/>
      <c r="T467" s="174"/>
      <c r="U467" s="174"/>
      <c r="V467" s="174"/>
    </row>
    <row r="468" spans="1:22" ht="13.5" customHeight="1">
      <c r="A468" s="174"/>
      <c r="B468" s="174"/>
      <c r="C468" s="174"/>
      <c r="D468" s="174"/>
      <c r="E468" s="174"/>
      <c r="F468" s="174"/>
      <c r="G468" s="174"/>
      <c r="H468" s="174"/>
      <c r="I468" s="174"/>
      <c r="J468" s="174"/>
      <c r="K468" s="174"/>
      <c r="L468" s="174"/>
      <c r="M468" s="174"/>
      <c r="N468" s="174"/>
      <c r="O468" s="174"/>
      <c r="P468" s="174"/>
      <c r="Q468" s="174"/>
      <c r="R468" s="174"/>
      <c r="S468" s="174"/>
      <c r="T468" s="174"/>
      <c r="U468" s="174"/>
      <c r="V468" s="174"/>
    </row>
    <row r="469" spans="1:22" ht="13.5" customHeight="1">
      <c r="A469" s="174"/>
      <c r="B469" s="174"/>
      <c r="C469" s="174"/>
      <c r="D469" s="174"/>
      <c r="E469" s="174"/>
      <c r="F469" s="174"/>
      <c r="G469" s="174"/>
      <c r="H469" s="174"/>
      <c r="I469" s="174"/>
      <c r="J469" s="174"/>
      <c r="K469" s="174"/>
      <c r="L469" s="174"/>
      <c r="M469" s="174"/>
      <c r="N469" s="174"/>
      <c r="O469" s="174"/>
      <c r="P469" s="174"/>
      <c r="Q469" s="174"/>
      <c r="R469" s="174"/>
      <c r="S469" s="174"/>
      <c r="T469" s="174"/>
      <c r="U469" s="174"/>
      <c r="V469" s="174"/>
    </row>
    <row r="470" spans="1:22" ht="13.5" customHeight="1">
      <c r="A470" s="174"/>
      <c r="B470" s="174"/>
      <c r="C470" s="174"/>
      <c r="D470" s="174"/>
      <c r="E470" s="174"/>
      <c r="F470" s="174"/>
      <c r="G470" s="174"/>
      <c r="H470" s="174"/>
      <c r="I470" s="174"/>
      <c r="J470" s="174"/>
      <c r="K470" s="174"/>
      <c r="L470" s="174"/>
      <c r="M470" s="174"/>
      <c r="N470" s="174"/>
      <c r="O470" s="174"/>
      <c r="P470" s="174"/>
      <c r="Q470" s="174"/>
      <c r="R470" s="174"/>
      <c r="S470" s="174"/>
      <c r="T470" s="174"/>
      <c r="U470" s="174"/>
      <c r="V470" s="174"/>
    </row>
    <row r="471" spans="1:22" ht="13.5" customHeight="1">
      <c r="A471" s="174"/>
      <c r="B471" s="174"/>
      <c r="C471" s="174"/>
      <c r="D471" s="174"/>
      <c r="E471" s="174"/>
      <c r="F471" s="174"/>
      <c r="G471" s="174"/>
      <c r="H471" s="174"/>
      <c r="I471" s="174"/>
      <c r="J471" s="174"/>
      <c r="K471" s="174"/>
      <c r="L471" s="174"/>
      <c r="M471" s="174"/>
      <c r="N471" s="174"/>
      <c r="O471" s="174"/>
      <c r="P471" s="174"/>
      <c r="Q471" s="174"/>
      <c r="R471" s="174"/>
      <c r="S471" s="174"/>
      <c r="T471" s="174"/>
      <c r="U471" s="174"/>
      <c r="V471" s="174"/>
    </row>
    <row r="472" spans="1:22" ht="13.5" customHeight="1">
      <c r="A472" s="174"/>
      <c r="B472" s="174"/>
      <c r="C472" s="174"/>
      <c r="D472" s="174"/>
      <c r="E472" s="174"/>
      <c r="F472" s="174"/>
      <c r="G472" s="174"/>
      <c r="H472" s="174"/>
      <c r="I472" s="174"/>
      <c r="J472" s="174"/>
      <c r="K472" s="174"/>
      <c r="L472" s="174"/>
      <c r="M472" s="174"/>
      <c r="N472" s="174"/>
      <c r="O472" s="174"/>
      <c r="P472" s="174"/>
      <c r="Q472" s="174"/>
      <c r="R472" s="174"/>
      <c r="S472" s="174"/>
      <c r="T472" s="174"/>
      <c r="U472" s="174"/>
      <c r="V472" s="174"/>
    </row>
    <row r="473" spans="1:22" ht="13.5" customHeight="1">
      <c r="A473" s="174"/>
      <c r="B473" s="174"/>
      <c r="C473" s="174"/>
      <c r="D473" s="174"/>
      <c r="E473" s="174"/>
      <c r="F473" s="174"/>
      <c r="G473" s="174"/>
      <c r="H473" s="174"/>
      <c r="I473" s="174"/>
      <c r="J473" s="174"/>
      <c r="K473" s="174"/>
      <c r="L473" s="174"/>
      <c r="M473" s="174"/>
      <c r="N473" s="174"/>
      <c r="O473" s="174"/>
      <c r="P473" s="174"/>
      <c r="Q473" s="174"/>
      <c r="R473" s="174"/>
      <c r="S473" s="174"/>
      <c r="T473" s="174"/>
      <c r="U473" s="174"/>
      <c r="V473" s="174"/>
    </row>
    <row r="474" spans="1:22" ht="13.5" customHeight="1">
      <c r="A474" s="174"/>
      <c r="B474" s="174"/>
      <c r="C474" s="174"/>
      <c r="D474" s="174"/>
      <c r="E474" s="174"/>
      <c r="F474" s="174"/>
      <c r="G474" s="174"/>
      <c r="H474" s="174"/>
      <c r="I474" s="174"/>
      <c r="J474" s="174"/>
      <c r="K474" s="174"/>
      <c r="L474" s="174"/>
      <c r="M474" s="174"/>
      <c r="N474" s="174"/>
      <c r="O474" s="174"/>
      <c r="P474" s="174"/>
      <c r="Q474" s="174"/>
      <c r="R474" s="174"/>
      <c r="S474" s="174"/>
      <c r="T474" s="174"/>
      <c r="U474" s="174"/>
      <c r="V474" s="174"/>
    </row>
    <row r="475" spans="1:22" ht="13.5" customHeight="1">
      <c r="A475" s="174"/>
      <c r="B475" s="174"/>
      <c r="C475" s="174"/>
      <c r="D475" s="174"/>
      <c r="E475" s="174"/>
      <c r="F475" s="174"/>
      <c r="G475" s="174"/>
      <c r="H475" s="174"/>
      <c r="I475" s="174"/>
      <c r="J475" s="174"/>
      <c r="K475" s="174"/>
      <c r="L475" s="174"/>
      <c r="M475" s="174"/>
      <c r="N475" s="174"/>
      <c r="O475" s="174"/>
      <c r="P475" s="174"/>
      <c r="Q475" s="174"/>
      <c r="R475" s="174"/>
      <c r="S475" s="174"/>
      <c r="T475" s="174"/>
      <c r="U475" s="174"/>
      <c r="V475" s="174"/>
    </row>
    <row r="476" spans="1:22" ht="13.5" customHeight="1">
      <c r="A476" s="174"/>
      <c r="B476" s="174"/>
      <c r="C476" s="174"/>
      <c r="D476" s="174"/>
      <c r="E476" s="174"/>
      <c r="F476" s="174"/>
      <c r="G476" s="174"/>
      <c r="H476" s="174"/>
      <c r="I476" s="174"/>
      <c r="J476" s="174"/>
      <c r="K476" s="174"/>
      <c r="L476" s="174"/>
      <c r="M476" s="174"/>
      <c r="N476" s="174"/>
      <c r="O476" s="174"/>
      <c r="P476" s="174"/>
      <c r="Q476" s="174"/>
      <c r="R476" s="174"/>
      <c r="S476" s="174"/>
      <c r="T476" s="174"/>
      <c r="U476" s="174"/>
      <c r="V476" s="174"/>
    </row>
    <row r="477" spans="1:22" ht="13.5" customHeight="1">
      <c r="A477" s="174"/>
      <c r="B477" s="174"/>
      <c r="C477" s="174"/>
      <c r="D477" s="174"/>
      <c r="E477" s="174"/>
      <c r="F477" s="174"/>
      <c r="G477" s="174"/>
      <c r="H477" s="174"/>
      <c r="I477" s="174"/>
      <c r="J477" s="174"/>
      <c r="K477" s="174"/>
      <c r="L477" s="174"/>
      <c r="M477" s="174"/>
      <c r="N477" s="174"/>
      <c r="O477" s="174"/>
      <c r="P477" s="174"/>
      <c r="Q477" s="174"/>
      <c r="R477" s="174"/>
      <c r="S477" s="174"/>
      <c r="T477" s="174"/>
      <c r="U477" s="174"/>
      <c r="V477" s="174"/>
    </row>
    <row r="478" spans="1:22" ht="13.5" customHeight="1">
      <c r="A478" s="174"/>
      <c r="B478" s="174"/>
      <c r="C478" s="174"/>
      <c r="D478" s="174"/>
      <c r="E478" s="174"/>
      <c r="F478" s="174"/>
      <c r="G478" s="174"/>
      <c r="H478" s="174"/>
      <c r="I478" s="174"/>
      <c r="J478" s="174"/>
      <c r="K478" s="174"/>
      <c r="L478" s="174"/>
      <c r="M478" s="174"/>
      <c r="N478" s="174"/>
      <c r="O478" s="174"/>
      <c r="P478" s="174"/>
      <c r="Q478" s="174"/>
      <c r="R478" s="174"/>
      <c r="S478" s="174"/>
      <c r="T478" s="174"/>
      <c r="U478" s="174"/>
      <c r="V478" s="174"/>
    </row>
    <row r="479" spans="1:22" ht="13.5" customHeight="1">
      <c r="A479" s="174"/>
      <c r="B479" s="174"/>
      <c r="C479" s="174"/>
      <c r="D479" s="174"/>
      <c r="E479" s="174"/>
      <c r="F479" s="174"/>
      <c r="G479" s="174"/>
      <c r="H479" s="174"/>
      <c r="I479" s="174"/>
      <c r="J479" s="174"/>
      <c r="K479" s="174"/>
      <c r="L479" s="174"/>
      <c r="M479" s="174"/>
      <c r="N479" s="174"/>
      <c r="O479" s="174"/>
      <c r="P479" s="174"/>
      <c r="Q479" s="174"/>
      <c r="R479" s="174"/>
      <c r="S479" s="174"/>
      <c r="T479" s="174"/>
      <c r="U479" s="174"/>
      <c r="V479" s="174"/>
    </row>
    <row r="480" spans="1:22" ht="13.5" customHeight="1">
      <c r="A480" s="174"/>
      <c r="B480" s="174"/>
      <c r="C480" s="174"/>
      <c r="D480" s="174"/>
      <c r="E480" s="174"/>
      <c r="F480" s="174"/>
      <c r="G480" s="174"/>
      <c r="H480" s="174"/>
      <c r="I480" s="174"/>
      <c r="J480" s="174"/>
      <c r="K480" s="174"/>
      <c r="L480" s="174"/>
      <c r="M480" s="174"/>
      <c r="N480" s="174"/>
      <c r="O480" s="174"/>
      <c r="P480" s="174"/>
      <c r="Q480" s="174"/>
      <c r="R480" s="174"/>
      <c r="S480" s="174"/>
      <c r="T480" s="174"/>
      <c r="U480" s="174"/>
      <c r="V480" s="174"/>
    </row>
    <row r="481" spans="1:22" ht="13.5" customHeight="1">
      <c r="A481" s="174"/>
      <c r="B481" s="174"/>
      <c r="C481" s="174"/>
      <c r="D481" s="174"/>
      <c r="E481" s="174"/>
      <c r="F481" s="174"/>
      <c r="G481" s="174"/>
      <c r="H481" s="174"/>
      <c r="I481" s="174"/>
      <c r="J481" s="174"/>
      <c r="K481" s="174"/>
      <c r="L481" s="174"/>
      <c r="M481" s="174"/>
      <c r="N481" s="174"/>
      <c r="O481" s="174"/>
      <c r="P481" s="174"/>
      <c r="Q481" s="174"/>
      <c r="R481" s="174"/>
      <c r="S481" s="174"/>
      <c r="T481" s="174"/>
      <c r="U481" s="174"/>
      <c r="V481" s="174"/>
    </row>
    <row r="482" spans="1:22" ht="13.5" customHeight="1">
      <c r="A482" s="174"/>
      <c r="B482" s="174"/>
      <c r="C482" s="174"/>
      <c r="D482" s="174"/>
      <c r="E482" s="174"/>
      <c r="F482" s="174"/>
      <c r="G482" s="174"/>
      <c r="H482" s="174"/>
      <c r="I482" s="174"/>
      <c r="J482" s="174"/>
      <c r="K482" s="174"/>
      <c r="L482" s="174"/>
      <c r="M482" s="174"/>
      <c r="N482" s="174"/>
      <c r="O482" s="174"/>
      <c r="P482" s="174"/>
      <c r="Q482" s="174"/>
      <c r="R482" s="174"/>
      <c r="S482" s="174"/>
      <c r="T482" s="174"/>
      <c r="U482" s="174"/>
      <c r="V482" s="174"/>
    </row>
    <row r="483" spans="1:22" ht="13.5" customHeight="1">
      <c r="A483" s="174"/>
      <c r="B483" s="174"/>
      <c r="C483" s="174"/>
      <c r="D483" s="174"/>
      <c r="E483" s="174"/>
      <c r="F483" s="174"/>
      <c r="G483" s="174"/>
      <c r="H483" s="174"/>
      <c r="I483" s="174"/>
      <c r="J483" s="174"/>
      <c r="K483" s="174"/>
      <c r="L483" s="174"/>
      <c r="M483" s="174"/>
      <c r="N483" s="174"/>
      <c r="O483" s="174"/>
      <c r="P483" s="174"/>
      <c r="Q483" s="174"/>
      <c r="R483" s="174"/>
      <c r="S483" s="174"/>
      <c r="T483" s="174"/>
      <c r="U483" s="174"/>
      <c r="V483" s="174"/>
    </row>
    <row r="484" spans="1:22" ht="13.5" customHeight="1">
      <c r="A484" s="174"/>
      <c r="B484" s="174"/>
      <c r="C484" s="174"/>
      <c r="D484" s="174"/>
      <c r="E484" s="174"/>
      <c r="F484" s="174"/>
      <c r="G484" s="174"/>
      <c r="H484" s="174"/>
      <c r="I484" s="174"/>
      <c r="J484" s="174"/>
      <c r="K484" s="174"/>
      <c r="L484" s="174"/>
      <c r="M484" s="174"/>
      <c r="N484" s="174"/>
      <c r="O484" s="174"/>
      <c r="P484" s="174"/>
      <c r="Q484" s="174"/>
      <c r="R484" s="174"/>
      <c r="S484" s="174"/>
      <c r="T484" s="174"/>
      <c r="U484" s="174"/>
      <c r="V484" s="174"/>
    </row>
    <row r="485" spans="1:22" ht="13.5" customHeight="1">
      <c r="A485" s="174"/>
      <c r="B485" s="174"/>
      <c r="C485" s="174"/>
      <c r="D485" s="174"/>
      <c r="E485" s="174"/>
      <c r="F485" s="174"/>
      <c r="G485" s="174"/>
      <c r="H485" s="174"/>
      <c r="I485" s="174"/>
      <c r="J485" s="174"/>
      <c r="K485" s="174"/>
      <c r="L485" s="174"/>
      <c r="M485" s="174"/>
      <c r="N485" s="174"/>
      <c r="O485" s="174"/>
      <c r="P485" s="174"/>
      <c r="Q485" s="174"/>
      <c r="R485" s="174"/>
      <c r="S485" s="174"/>
      <c r="T485" s="174"/>
      <c r="U485" s="174"/>
      <c r="V485" s="174"/>
    </row>
    <row r="486" spans="1:22" ht="13.5" customHeight="1">
      <c r="A486" s="174"/>
      <c r="B486" s="174"/>
      <c r="C486" s="174"/>
      <c r="D486" s="174"/>
      <c r="E486" s="174"/>
      <c r="F486" s="174"/>
      <c r="G486" s="174"/>
      <c r="H486" s="174"/>
      <c r="I486" s="174"/>
      <c r="J486" s="174"/>
      <c r="K486" s="174"/>
      <c r="L486" s="174"/>
      <c r="M486" s="174"/>
      <c r="N486" s="174"/>
      <c r="O486" s="174"/>
      <c r="P486" s="174"/>
      <c r="Q486" s="174"/>
      <c r="R486" s="174"/>
      <c r="S486" s="174"/>
      <c r="T486" s="174"/>
      <c r="U486" s="174"/>
      <c r="V486" s="174"/>
    </row>
    <row r="487" spans="1:22" ht="13.5" customHeight="1">
      <c r="A487" s="174"/>
      <c r="B487" s="174"/>
      <c r="C487" s="174"/>
      <c r="D487" s="174"/>
      <c r="E487" s="174"/>
      <c r="F487" s="174"/>
      <c r="G487" s="174"/>
      <c r="H487" s="174"/>
      <c r="I487" s="174"/>
      <c r="J487" s="174"/>
      <c r="K487" s="174"/>
      <c r="L487" s="174"/>
      <c r="M487" s="174"/>
      <c r="N487" s="174"/>
      <c r="O487" s="174"/>
      <c r="P487" s="174"/>
      <c r="Q487" s="174"/>
      <c r="R487" s="174"/>
      <c r="S487" s="174"/>
      <c r="T487" s="174"/>
      <c r="U487" s="174"/>
      <c r="V487" s="174"/>
    </row>
    <row r="488" spans="1:22" ht="13.5" customHeight="1">
      <c r="A488" s="174"/>
      <c r="B488" s="174"/>
      <c r="C488" s="174"/>
      <c r="D488" s="174"/>
      <c r="E488" s="174"/>
      <c r="F488" s="174"/>
      <c r="G488" s="174"/>
      <c r="H488" s="174"/>
      <c r="I488" s="174"/>
      <c r="J488" s="174"/>
      <c r="K488" s="174"/>
      <c r="L488" s="174"/>
      <c r="M488" s="174"/>
      <c r="N488" s="174"/>
      <c r="O488" s="174"/>
      <c r="P488" s="174"/>
      <c r="Q488" s="174"/>
      <c r="R488" s="174"/>
      <c r="S488" s="174"/>
      <c r="T488" s="174"/>
      <c r="U488" s="174"/>
      <c r="V488" s="174"/>
    </row>
    <row r="489" spans="1:22" ht="13.5" customHeight="1">
      <c r="A489" s="174"/>
      <c r="B489" s="174"/>
      <c r="C489" s="174"/>
      <c r="D489" s="174"/>
      <c r="E489" s="174"/>
      <c r="F489" s="174"/>
      <c r="G489" s="174"/>
      <c r="H489" s="174"/>
      <c r="I489" s="174"/>
      <c r="J489" s="174"/>
      <c r="K489" s="174"/>
      <c r="L489" s="174"/>
      <c r="M489" s="174"/>
      <c r="N489" s="174"/>
      <c r="O489" s="174"/>
      <c r="P489" s="174"/>
      <c r="Q489" s="174"/>
      <c r="R489" s="174"/>
      <c r="S489" s="174"/>
      <c r="T489" s="174"/>
      <c r="U489" s="174"/>
      <c r="V489" s="174"/>
    </row>
    <row r="490" spans="1:22" ht="13.5" customHeight="1">
      <c r="A490" s="174"/>
      <c r="B490" s="174"/>
      <c r="C490" s="174"/>
      <c r="D490" s="174"/>
      <c r="E490" s="174"/>
      <c r="F490" s="174"/>
      <c r="G490" s="174"/>
      <c r="H490" s="174"/>
      <c r="I490" s="174"/>
      <c r="J490" s="174"/>
      <c r="K490" s="174"/>
      <c r="L490" s="174"/>
      <c r="M490" s="174"/>
      <c r="N490" s="174"/>
      <c r="O490" s="174"/>
      <c r="P490" s="174"/>
      <c r="Q490" s="174"/>
      <c r="R490" s="174"/>
      <c r="S490" s="174"/>
      <c r="T490" s="174"/>
      <c r="U490" s="174"/>
      <c r="V490" s="174"/>
    </row>
    <row r="491" spans="1:22" ht="13.5" customHeight="1">
      <c r="A491" s="174"/>
      <c r="B491" s="174"/>
      <c r="C491" s="174"/>
      <c r="D491" s="174"/>
      <c r="E491" s="174"/>
      <c r="F491" s="174"/>
      <c r="G491" s="174"/>
      <c r="H491" s="174"/>
      <c r="I491" s="174"/>
      <c r="J491" s="174"/>
      <c r="K491" s="174"/>
      <c r="L491" s="174"/>
      <c r="M491" s="174"/>
      <c r="N491" s="174"/>
      <c r="O491" s="174"/>
      <c r="P491" s="174"/>
      <c r="Q491" s="174"/>
      <c r="R491" s="174"/>
      <c r="S491" s="174"/>
      <c r="T491" s="174"/>
      <c r="U491" s="174"/>
      <c r="V491" s="174"/>
    </row>
    <row r="492" spans="1:22" ht="13.5" customHeight="1">
      <c r="A492" s="174"/>
      <c r="B492" s="174"/>
      <c r="C492" s="174"/>
      <c r="D492" s="174"/>
      <c r="E492" s="174"/>
      <c r="F492" s="174"/>
      <c r="G492" s="174"/>
      <c r="H492" s="174"/>
      <c r="I492" s="174"/>
      <c r="J492" s="174"/>
      <c r="K492" s="174"/>
      <c r="L492" s="174"/>
      <c r="M492" s="174"/>
      <c r="N492" s="174"/>
      <c r="O492" s="174"/>
      <c r="P492" s="174"/>
      <c r="Q492" s="174"/>
      <c r="R492" s="174"/>
      <c r="S492" s="174"/>
      <c r="T492" s="174"/>
      <c r="U492" s="174"/>
      <c r="V492" s="174"/>
    </row>
    <row r="493" spans="1:22" ht="13.5" customHeight="1">
      <c r="A493" s="174"/>
      <c r="B493" s="174"/>
      <c r="C493" s="174"/>
      <c r="D493" s="174"/>
      <c r="E493" s="174"/>
      <c r="F493" s="174"/>
      <c r="G493" s="174"/>
      <c r="H493" s="174"/>
      <c r="I493" s="174"/>
      <c r="J493" s="174"/>
      <c r="K493" s="174"/>
      <c r="L493" s="174"/>
      <c r="M493" s="174"/>
      <c r="N493" s="174"/>
      <c r="O493" s="174"/>
      <c r="P493" s="174"/>
      <c r="Q493" s="174"/>
      <c r="R493" s="174"/>
      <c r="S493" s="174"/>
      <c r="T493" s="174"/>
      <c r="U493" s="174"/>
      <c r="V493" s="174"/>
    </row>
    <row r="494" spans="1:22" ht="13.5" customHeight="1">
      <c r="A494" s="174"/>
      <c r="B494" s="174"/>
      <c r="C494" s="174"/>
      <c r="D494" s="174"/>
      <c r="E494" s="174"/>
      <c r="F494" s="174"/>
      <c r="G494" s="174"/>
      <c r="H494" s="174"/>
      <c r="I494" s="174"/>
      <c r="J494" s="174"/>
      <c r="K494" s="174"/>
      <c r="L494" s="174"/>
      <c r="M494" s="174"/>
      <c r="N494" s="174"/>
      <c r="O494" s="174"/>
      <c r="P494" s="174"/>
      <c r="Q494" s="174"/>
      <c r="R494" s="174"/>
      <c r="S494" s="174"/>
      <c r="T494" s="174"/>
      <c r="U494" s="174"/>
      <c r="V494" s="174"/>
    </row>
    <row r="495" spans="1:22" ht="13.5" customHeight="1">
      <c r="A495" s="174"/>
      <c r="B495" s="174"/>
      <c r="C495" s="174"/>
      <c r="D495" s="174"/>
      <c r="E495" s="174"/>
      <c r="F495" s="174"/>
      <c r="G495" s="174"/>
      <c r="H495" s="174"/>
      <c r="I495" s="174"/>
      <c r="J495" s="174"/>
      <c r="K495" s="174"/>
      <c r="L495" s="174"/>
      <c r="M495" s="174"/>
      <c r="N495" s="174"/>
      <c r="O495" s="174"/>
      <c r="P495" s="174"/>
      <c r="Q495" s="174"/>
      <c r="R495" s="174"/>
      <c r="S495" s="174"/>
      <c r="T495" s="174"/>
      <c r="U495" s="174"/>
      <c r="V495" s="174"/>
    </row>
    <row r="496" spans="1:22" ht="13.5" customHeight="1">
      <c r="A496" s="174"/>
      <c r="B496" s="174"/>
      <c r="C496" s="174"/>
      <c r="D496" s="174"/>
      <c r="E496" s="174"/>
      <c r="F496" s="174"/>
      <c r="G496" s="174"/>
      <c r="H496" s="174"/>
      <c r="I496" s="174"/>
      <c r="J496" s="174"/>
      <c r="K496" s="174"/>
      <c r="L496" s="174"/>
      <c r="M496" s="174"/>
      <c r="N496" s="174"/>
      <c r="O496" s="174"/>
      <c r="P496" s="174"/>
      <c r="Q496" s="174"/>
      <c r="R496" s="174"/>
      <c r="S496" s="174"/>
      <c r="T496" s="174"/>
      <c r="U496" s="174"/>
      <c r="V496" s="174"/>
    </row>
    <row r="497" spans="1:22" ht="13.5" customHeight="1">
      <c r="A497" s="174"/>
      <c r="B497" s="174"/>
      <c r="C497" s="174"/>
      <c r="D497" s="174"/>
      <c r="E497" s="174"/>
      <c r="F497" s="174"/>
      <c r="G497" s="174"/>
      <c r="H497" s="174"/>
      <c r="I497" s="174"/>
      <c r="J497" s="174"/>
      <c r="K497" s="174"/>
      <c r="L497" s="174"/>
      <c r="M497" s="174"/>
      <c r="N497" s="174"/>
      <c r="O497" s="174"/>
      <c r="P497" s="174"/>
      <c r="Q497" s="174"/>
      <c r="R497" s="174"/>
      <c r="S497" s="174"/>
      <c r="T497" s="174"/>
      <c r="U497" s="174"/>
      <c r="V497" s="174"/>
    </row>
    <row r="498" spans="1:22" ht="13.5" customHeight="1">
      <c r="A498" s="174"/>
      <c r="B498" s="174"/>
      <c r="C498" s="174"/>
      <c r="D498" s="174"/>
      <c r="E498" s="174"/>
      <c r="F498" s="174"/>
      <c r="G498" s="174"/>
      <c r="H498" s="174"/>
      <c r="I498" s="174"/>
      <c r="J498" s="174"/>
      <c r="K498" s="174"/>
      <c r="L498" s="174"/>
      <c r="M498" s="174"/>
      <c r="N498" s="174"/>
      <c r="O498" s="174"/>
      <c r="P498" s="174"/>
      <c r="Q498" s="174"/>
      <c r="R498" s="174"/>
      <c r="S498" s="174"/>
      <c r="T498" s="174"/>
      <c r="U498" s="174"/>
      <c r="V498" s="174"/>
    </row>
    <row r="499" spans="1:22" ht="13.5" customHeight="1">
      <c r="A499" s="174"/>
      <c r="B499" s="174"/>
      <c r="C499" s="174"/>
      <c r="D499" s="174"/>
      <c r="E499" s="174"/>
      <c r="F499" s="174"/>
      <c r="G499" s="174"/>
      <c r="H499" s="174"/>
      <c r="I499" s="174"/>
      <c r="J499" s="174"/>
      <c r="K499" s="174"/>
      <c r="L499" s="174"/>
      <c r="M499" s="174"/>
      <c r="N499" s="174"/>
      <c r="O499" s="174"/>
      <c r="P499" s="174"/>
      <c r="Q499" s="174"/>
      <c r="R499" s="174"/>
      <c r="S499" s="174"/>
      <c r="T499" s="174"/>
      <c r="U499" s="174"/>
      <c r="V499" s="174"/>
    </row>
    <row r="500" spans="1:22" ht="13.5" customHeight="1">
      <c r="A500" s="174"/>
      <c r="B500" s="174"/>
      <c r="C500" s="174"/>
      <c r="D500" s="174"/>
      <c r="E500" s="174"/>
      <c r="F500" s="174"/>
      <c r="G500" s="174"/>
      <c r="H500" s="174"/>
      <c r="I500" s="174"/>
      <c r="J500" s="174"/>
      <c r="K500" s="174"/>
      <c r="L500" s="174"/>
      <c r="M500" s="174"/>
      <c r="N500" s="174"/>
      <c r="O500" s="174"/>
      <c r="P500" s="174"/>
      <c r="Q500" s="174"/>
      <c r="R500" s="174"/>
      <c r="S500" s="174"/>
      <c r="T500" s="174"/>
      <c r="U500" s="174"/>
      <c r="V500" s="174"/>
    </row>
    <row r="501" spans="1:22" ht="13.5" customHeight="1">
      <c r="A501" s="174"/>
      <c r="B501" s="174"/>
      <c r="C501" s="174"/>
      <c r="D501" s="174"/>
      <c r="E501" s="174"/>
      <c r="F501" s="174"/>
      <c r="G501" s="174"/>
      <c r="H501" s="174"/>
      <c r="I501" s="174"/>
      <c r="J501" s="174"/>
      <c r="K501" s="174"/>
      <c r="L501" s="174"/>
      <c r="M501" s="174"/>
      <c r="N501" s="174"/>
      <c r="O501" s="174"/>
      <c r="P501" s="174"/>
      <c r="Q501" s="174"/>
      <c r="R501" s="174"/>
      <c r="S501" s="174"/>
      <c r="T501" s="174"/>
      <c r="U501" s="174"/>
      <c r="V501" s="174"/>
    </row>
    <row r="502" spans="1:22" ht="13.5" customHeight="1">
      <c r="A502" s="174"/>
      <c r="B502" s="174"/>
      <c r="C502" s="174"/>
      <c r="D502" s="174"/>
      <c r="E502" s="174"/>
      <c r="F502" s="174"/>
      <c r="G502" s="174"/>
      <c r="H502" s="174"/>
      <c r="I502" s="174"/>
      <c r="J502" s="174"/>
      <c r="K502" s="174"/>
      <c r="L502" s="174"/>
      <c r="M502" s="174"/>
      <c r="N502" s="174"/>
      <c r="O502" s="174"/>
      <c r="P502" s="174"/>
      <c r="Q502" s="174"/>
      <c r="R502" s="174"/>
      <c r="S502" s="174"/>
      <c r="T502" s="174"/>
      <c r="U502" s="174"/>
      <c r="V502" s="174"/>
    </row>
    <row r="503" spans="1:22" ht="13.5" customHeight="1">
      <c r="A503" s="174"/>
      <c r="B503" s="174"/>
      <c r="C503" s="174"/>
      <c r="D503" s="174"/>
      <c r="E503" s="174"/>
      <c r="F503" s="174"/>
      <c r="G503" s="174"/>
      <c r="H503" s="174"/>
      <c r="I503" s="174"/>
      <c r="J503" s="174"/>
      <c r="K503" s="174"/>
      <c r="L503" s="174"/>
      <c r="M503" s="174"/>
      <c r="N503" s="174"/>
      <c r="O503" s="174"/>
      <c r="P503" s="174"/>
      <c r="Q503" s="174"/>
      <c r="R503" s="174"/>
      <c r="S503" s="174"/>
      <c r="T503" s="174"/>
      <c r="U503" s="174"/>
      <c r="V503" s="174"/>
    </row>
    <row r="504" spans="1:22" ht="13.5" customHeight="1">
      <c r="A504" s="174"/>
      <c r="B504" s="174"/>
      <c r="C504" s="174"/>
      <c r="D504" s="174"/>
      <c r="E504" s="174"/>
      <c r="F504" s="174"/>
      <c r="G504" s="174"/>
      <c r="H504" s="174"/>
      <c r="I504" s="174"/>
      <c r="J504" s="174"/>
      <c r="K504" s="174"/>
      <c r="L504" s="174"/>
      <c r="M504" s="174"/>
      <c r="N504" s="174"/>
      <c r="O504" s="174"/>
      <c r="P504" s="174"/>
      <c r="Q504" s="174"/>
      <c r="R504" s="174"/>
      <c r="S504" s="174"/>
      <c r="T504" s="174"/>
      <c r="U504" s="174"/>
      <c r="V504" s="174"/>
    </row>
    <row r="505" spans="1:22" ht="13.5" customHeight="1">
      <c r="A505" s="174"/>
      <c r="B505" s="174"/>
      <c r="C505" s="174"/>
      <c r="D505" s="174"/>
      <c r="E505" s="174"/>
      <c r="F505" s="174"/>
      <c r="G505" s="174"/>
      <c r="H505" s="174"/>
      <c r="I505" s="174"/>
      <c r="J505" s="174"/>
      <c r="K505" s="174"/>
      <c r="L505" s="174"/>
      <c r="M505" s="174"/>
      <c r="N505" s="174"/>
      <c r="O505" s="174"/>
      <c r="P505" s="174"/>
      <c r="Q505" s="174"/>
      <c r="R505" s="174"/>
      <c r="S505" s="174"/>
      <c r="T505" s="174"/>
      <c r="U505" s="174"/>
      <c r="V505" s="174"/>
    </row>
    <row r="506" spans="1:22" ht="13.5" customHeight="1">
      <c r="A506" s="174"/>
      <c r="B506" s="174"/>
      <c r="C506" s="174"/>
      <c r="D506" s="174"/>
      <c r="E506" s="174"/>
      <c r="F506" s="174"/>
      <c r="G506" s="174"/>
      <c r="H506" s="174"/>
      <c r="I506" s="174"/>
      <c r="J506" s="174"/>
      <c r="K506" s="174"/>
      <c r="L506" s="174"/>
      <c r="M506" s="174"/>
      <c r="N506" s="174"/>
      <c r="O506" s="174"/>
      <c r="P506" s="174"/>
      <c r="Q506" s="174"/>
      <c r="R506" s="174"/>
      <c r="S506" s="174"/>
      <c r="T506" s="174"/>
      <c r="U506" s="174"/>
      <c r="V506" s="174"/>
    </row>
    <row r="507" spans="1:22" ht="13.5" customHeight="1">
      <c r="A507" s="174"/>
      <c r="B507" s="174"/>
      <c r="C507" s="174"/>
      <c r="D507" s="174"/>
      <c r="E507" s="174"/>
      <c r="F507" s="174"/>
      <c r="G507" s="174"/>
      <c r="H507" s="174"/>
      <c r="I507" s="174"/>
      <c r="J507" s="174"/>
      <c r="K507" s="174"/>
      <c r="L507" s="174"/>
      <c r="M507" s="174"/>
      <c r="N507" s="174"/>
      <c r="O507" s="174"/>
      <c r="P507" s="174"/>
      <c r="Q507" s="174"/>
      <c r="R507" s="174"/>
      <c r="S507" s="174"/>
      <c r="T507" s="174"/>
      <c r="U507" s="174"/>
      <c r="V507" s="174"/>
    </row>
    <row r="508" spans="1:22" ht="13.5" customHeight="1">
      <c r="A508" s="174"/>
      <c r="B508" s="174"/>
      <c r="C508" s="174"/>
      <c r="D508" s="174"/>
      <c r="E508" s="174"/>
      <c r="F508" s="174"/>
      <c r="G508" s="174"/>
      <c r="H508" s="174"/>
      <c r="I508" s="174"/>
      <c r="J508" s="174"/>
      <c r="K508" s="174"/>
      <c r="L508" s="174"/>
      <c r="M508" s="174"/>
      <c r="N508" s="174"/>
      <c r="O508" s="174"/>
      <c r="P508" s="174"/>
      <c r="Q508" s="174"/>
      <c r="R508" s="174"/>
      <c r="S508" s="174"/>
      <c r="T508" s="174"/>
      <c r="U508" s="174"/>
      <c r="V508" s="174"/>
    </row>
    <row r="509" spans="1:22" ht="13.5" customHeight="1">
      <c r="A509" s="174"/>
      <c r="B509" s="174"/>
      <c r="C509" s="174"/>
      <c r="D509" s="174"/>
      <c r="E509" s="174"/>
      <c r="F509" s="174"/>
      <c r="G509" s="174"/>
      <c r="H509" s="174"/>
      <c r="I509" s="174"/>
      <c r="J509" s="174"/>
      <c r="K509" s="174"/>
      <c r="L509" s="174"/>
      <c r="M509" s="174"/>
      <c r="N509" s="174"/>
      <c r="O509" s="174"/>
      <c r="P509" s="174"/>
      <c r="Q509" s="174"/>
      <c r="R509" s="174"/>
      <c r="S509" s="174"/>
      <c r="T509" s="174"/>
      <c r="U509" s="174"/>
      <c r="V509" s="174"/>
    </row>
    <row r="510" spans="1:22" ht="13.5" customHeight="1">
      <c r="A510" s="174"/>
      <c r="B510" s="174"/>
      <c r="C510" s="174"/>
      <c r="D510" s="174"/>
      <c r="E510" s="174"/>
      <c r="F510" s="174"/>
      <c r="G510" s="174"/>
      <c r="H510" s="174"/>
      <c r="I510" s="174"/>
      <c r="J510" s="174"/>
      <c r="K510" s="174"/>
      <c r="L510" s="174"/>
      <c r="M510" s="174"/>
      <c r="N510" s="174"/>
      <c r="O510" s="174"/>
      <c r="P510" s="174"/>
      <c r="Q510" s="174"/>
      <c r="R510" s="174"/>
      <c r="S510" s="174"/>
      <c r="T510" s="174"/>
      <c r="U510" s="174"/>
      <c r="V510" s="174"/>
    </row>
    <row r="511" spans="1:22" ht="13.5" customHeight="1">
      <c r="A511" s="174"/>
      <c r="B511" s="174"/>
      <c r="C511" s="174"/>
      <c r="D511" s="174"/>
      <c r="E511" s="174"/>
      <c r="F511" s="174"/>
      <c r="G511" s="174"/>
      <c r="H511" s="174"/>
      <c r="I511" s="174"/>
      <c r="J511" s="174"/>
      <c r="K511" s="174"/>
      <c r="L511" s="174"/>
      <c r="M511" s="174"/>
      <c r="N511" s="174"/>
      <c r="O511" s="174"/>
      <c r="P511" s="174"/>
      <c r="Q511" s="174"/>
      <c r="R511" s="174"/>
      <c r="S511" s="174"/>
      <c r="T511" s="174"/>
      <c r="U511" s="174"/>
      <c r="V511" s="174"/>
    </row>
    <row r="512" spans="1:22" ht="13.5" customHeight="1">
      <c r="A512" s="174"/>
      <c r="B512" s="174"/>
      <c r="C512" s="174"/>
      <c r="D512" s="174"/>
      <c r="E512" s="174"/>
      <c r="F512" s="174"/>
      <c r="G512" s="174"/>
      <c r="H512" s="174"/>
      <c r="I512" s="174"/>
      <c r="J512" s="174"/>
      <c r="K512" s="174"/>
      <c r="L512" s="174"/>
      <c r="M512" s="174"/>
      <c r="N512" s="174"/>
      <c r="O512" s="174"/>
      <c r="P512" s="174"/>
      <c r="Q512" s="174"/>
      <c r="R512" s="174"/>
      <c r="S512" s="174"/>
      <c r="T512" s="174"/>
      <c r="U512" s="174"/>
      <c r="V512" s="174"/>
    </row>
    <row r="513" spans="1:22" ht="13.5" customHeight="1">
      <c r="A513" s="174"/>
      <c r="B513" s="174"/>
      <c r="C513" s="174"/>
      <c r="D513" s="174"/>
      <c r="E513" s="174"/>
      <c r="F513" s="174"/>
      <c r="G513" s="174"/>
      <c r="H513" s="174"/>
      <c r="I513" s="174"/>
      <c r="J513" s="174"/>
      <c r="K513" s="174"/>
      <c r="L513" s="174"/>
      <c r="M513" s="174"/>
      <c r="N513" s="174"/>
      <c r="O513" s="174"/>
      <c r="P513" s="174"/>
      <c r="Q513" s="174"/>
      <c r="R513" s="174"/>
      <c r="S513" s="174"/>
      <c r="T513" s="174"/>
      <c r="U513" s="174"/>
      <c r="V513" s="174"/>
    </row>
    <row r="514" spans="1:22" ht="13.5" customHeight="1">
      <c r="A514" s="174"/>
      <c r="B514" s="174"/>
      <c r="C514" s="174"/>
      <c r="D514" s="174"/>
      <c r="E514" s="174"/>
      <c r="F514" s="174"/>
      <c r="G514" s="174"/>
      <c r="H514" s="174"/>
      <c r="I514" s="174"/>
      <c r="J514" s="174"/>
      <c r="K514" s="174"/>
      <c r="L514" s="174"/>
      <c r="M514" s="174"/>
      <c r="N514" s="174"/>
      <c r="O514" s="174"/>
      <c r="P514" s="174"/>
      <c r="Q514" s="174"/>
      <c r="R514" s="174"/>
      <c r="S514" s="174"/>
      <c r="T514" s="174"/>
      <c r="U514" s="174"/>
      <c r="V514" s="174"/>
    </row>
    <row r="515" spans="1:22" ht="13.5" customHeight="1">
      <c r="A515" s="174"/>
      <c r="B515" s="174"/>
      <c r="C515" s="174"/>
      <c r="D515" s="174"/>
      <c r="E515" s="174"/>
      <c r="F515" s="174"/>
      <c r="G515" s="174"/>
      <c r="H515" s="174"/>
      <c r="I515" s="174"/>
      <c r="J515" s="174"/>
      <c r="K515" s="174"/>
      <c r="L515" s="174"/>
      <c r="M515" s="174"/>
      <c r="N515" s="174"/>
      <c r="O515" s="174"/>
      <c r="P515" s="174"/>
      <c r="Q515" s="174"/>
      <c r="R515" s="174"/>
      <c r="S515" s="174"/>
      <c r="T515" s="174"/>
      <c r="U515" s="174"/>
      <c r="V515" s="174"/>
    </row>
    <row r="516" spans="1:22" ht="13.5" customHeight="1">
      <c r="A516" s="174"/>
      <c r="B516" s="174"/>
      <c r="C516" s="174"/>
      <c r="D516" s="174"/>
      <c r="E516" s="174"/>
      <c r="F516" s="174"/>
      <c r="G516" s="174"/>
      <c r="H516" s="174"/>
      <c r="I516" s="174"/>
      <c r="J516" s="174"/>
      <c r="K516" s="174"/>
      <c r="L516" s="174"/>
      <c r="M516" s="174"/>
      <c r="N516" s="174"/>
      <c r="O516" s="174"/>
      <c r="P516" s="174"/>
      <c r="Q516" s="174"/>
      <c r="R516" s="174"/>
      <c r="S516" s="174"/>
      <c r="T516" s="174"/>
      <c r="U516" s="174"/>
      <c r="V516" s="174"/>
    </row>
    <row r="517" spans="1:22" ht="13.5" customHeight="1">
      <c r="A517" s="174"/>
      <c r="B517" s="174"/>
      <c r="C517" s="174"/>
      <c r="D517" s="174"/>
      <c r="E517" s="174"/>
      <c r="F517" s="174"/>
      <c r="G517" s="174"/>
      <c r="H517" s="174"/>
      <c r="I517" s="174"/>
      <c r="J517" s="174"/>
      <c r="K517" s="174"/>
      <c r="L517" s="174"/>
      <c r="M517" s="174"/>
      <c r="N517" s="174"/>
      <c r="O517" s="174"/>
      <c r="P517" s="174"/>
      <c r="Q517" s="174"/>
      <c r="R517" s="174"/>
      <c r="S517" s="174"/>
      <c r="T517" s="174"/>
      <c r="U517" s="174"/>
      <c r="V517" s="174"/>
    </row>
    <row r="518" spans="1:22" ht="13.5" customHeight="1">
      <c r="A518" s="174"/>
      <c r="B518" s="174"/>
      <c r="C518" s="174"/>
      <c r="D518" s="174"/>
      <c r="E518" s="174"/>
      <c r="F518" s="174"/>
      <c r="G518" s="174"/>
      <c r="H518" s="174"/>
      <c r="I518" s="174"/>
      <c r="J518" s="174"/>
      <c r="K518" s="174"/>
      <c r="L518" s="174"/>
      <c r="M518" s="174"/>
      <c r="N518" s="174"/>
      <c r="O518" s="174"/>
      <c r="P518" s="174"/>
      <c r="Q518" s="174"/>
      <c r="R518" s="174"/>
      <c r="S518" s="174"/>
      <c r="T518" s="174"/>
      <c r="U518" s="174"/>
      <c r="V518" s="174"/>
    </row>
    <row r="519" spans="1:22" ht="13.5" customHeight="1">
      <c r="A519" s="174"/>
      <c r="B519" s="174"/>
      <c r="C519" s="174"/>
      <c r="D519" s="174"/>
      <c r="E519" s="174"/>
      <c r="F519" s="174"/>
      <c r="G519" s="174"/>
      <c r="H519" s="174"/>
      <c r="I519" s="174"/>
      <c r="J519" s="174"/>
      <c r="K519" s="174"/>
      <c r="L519" s="174"/>
      <c r="M519" s="174"/>
      <c r="N519" s="174"/>
      <c r="O519" s="174"/>
      <c r="P519" s="174"/>
      <c r="Q519" s="174"/>
      <c r="R519" s="174"/>
      <c r="S519" s="174"/>
      <c r="T519" s="174"/>
      <c r="U519" s="174"/>
      <c r="V519" s="174"/>
    </row>
    <row r="520" spans="1:22" ht="13.5" customHeight="1">
      <c r="A520" s="174"/>
      <c r="B520" s="174"/>
      <c r="C520" s="174"/>
      <c r="D520" s="174"/>
      <c r="E520" s="174"/>
      <c r="F520" s="174"/>
      <c r="G520" s="174"/>
      <c r="H520" s="174"/>
      <c r="I520" s="174"/>
      <c r="J520" s="174"/>
      <c r="K520" s="174"/>
      <c r="L520" s="174"/>
      <c r="M520" s="174"/>
      <c r="N520" s="174"/>
      <c r="O520" s="174"/>
      <c r="P520" s="174"/>
      <c r="Q520" s="174"/>
      <c r="R520" s="174"/>
      <c r="S520" s="174"/>
      <c r="T520" s="174"/>
      <c r="U520" s="174"/>
      <c r="V520" s="174"/>
    </row>
    <row r="521" spans="1:22" ht="13.5" customHeight="1">
      <c r="A521" s="174"/>
      <c r="B521" s="174"/>
      <c r="C521" s="174"/>
      <c r="D521" s="174"/>
      <c r="E521" s="174"/>
      <c r="F521" s="174"/>
      <c r="G521" s="174"/>
      <c r="H521" s="174"/>
      <c r="I521" s="174"/>
      <c r="J521" s="174"/>
      <c r="K521" s="174"/>
      <c r="L521" s="174"/>
      <c r="M521" s="174"/>
      <c r="N521" s="174"/>
      <c r="O521" s="174"/>
      <c r="P521" s="174"/>
      <c r="Q521" s="174"/>
      <c r="R521" s="174"/>
      <c r="S521" s="174"/>
      <c r="T521" s="174"/>
      <c r="U521" s="174"/>
      <c r="V521" s="174"/>
    </row>
    <row r="522" spans="1:22" ht="13.5" customHeight="1">
      <c r="A522" s="174"/>
      <c r="B522" s="174"/>
      <c r="C522" s="174"/>
      <c r="D522" s="174"/>
      <c r="E522" s="174"/>
      <c r="F522" s="174"/>
      <c r="G522" s="174"/>
      <c r="H522" s="174"/>
      <c r="I522" s="174"/>
      <c r="J522" s="174"/>
      <c r="K522" s="174"/>
      <c r="L522" s="174"/>
      <c r="M522" s="174"/>
      <c r="N522" s="174"/>
      <c r="O522" s="174"/>
      <c r="P522" s="174"/>
      <c r="Q522" s="174"/>
      <c r="R522" s="174"/>
      <c r="S522" s="174"/>
      <c r="T522" s="174"/>
      <c r="U522" s="174"/>
      <c r="V522" s="174"/>
    </row>
    <row r="523" spans="1:22" ht="13.5" customHeight="1">
      <c r="A523" s="174"/>
      <c r="B523" s="174"/>
      <c r="C523" s="174"/>
      <c r="D523" s="174"/>
      <c r="E523" s="174"/>
      <c r="F523" s="174"/>
      <c r="G523" s="174"/>
      <c r="H523" s="174"/>
      <c r="I523" s="174"/>
      <c r="J523" s="174"/>
      <c r="K523" s="174"/>
      <c r="L523" s="174"/>
      <c r="M523" s="174"/>
      <c r="N523" s="174"/>
      <c r="O523" s="174"/>
      <c r="P523" s="174"/>
      <c r="Q523" s="174"/>
      <c r="R523" s="174"/>
      <c r="S523" s="174"/>
      <c r="T523" s="174"/>
      <c r="U523" s="174"/>
      <c r="V523" s="174"/>
    </row>
    <row r="524" spans="1:22" ht="13.5" customHeight="1">
      <c r="A524" s="174"/>
      <c r="B524" s="174"/>
      <c r="C524" s="174"/>
      <c r="D524" s="174"/>
      <c r="E524" s="174"/>
      <c r="F524" s="174"/>
      <c r="G524" s="174"/>
      <c r="H524" s="174"/>
      <c r="I524" s="174"/>
      <c r="J524" s="174"/>
      <c r="K524" s="174"/>
      <c r="L524" s="174"/>
      <c r="M524" s="174"/>
      <c r="N524" s="174"/>
      <c r="O524" s="174"/>
      <c r="P524" s="174"/>
      <c r="Q524" s="174"/>
      <c r="R524" s="174"/>
      <c r="S524" s="174"/>
      <c r="T524" s="174"/>
      <c r="U524" s="174"/>
      <c r="V524" s="174"/>
    </row>
    <row r="525" spans="1:22" ht="13.5" customHeight="1">
      <c r="A525" s="174"/>
      <c r="B525" s="174"/>
      <c r="C525" s="174"/>
      <c r="D525" s="174"/>
      <c r="E525" s="174"/>
      <c r="F525" s="174"/>
      <c r="G525" s="174"/>
      <c r="H525" s="174"/>
      <c r="I525" s="174"/>
      <c r="J525" s="174"/>
      <c r="K525" s="174"/>
      <c r="L525" s="174"/>
      <c r="M525" s="174"/>
      <c r="N525" s="174"/>
      <c r="O525" s="174"/>
      <c r="P525" s="174"/>
      <c r="Q525" s="174"/>
      <c r="R525" s="174"/>
      <c r="S525" s="174"/>
      <c r="T525" s="174"/>
      <c r="U525" s="174"/>
      <c r="V525" s="174"/>
    </row>
    <row r="526" spans="1:22" ht="13.5" customHeight="1">
      <c r="A526" s="174"/>
      <c r="B526" s="174"/>
      <c r="C526" s="174"/>
      <c r="D526" s="174"/>
      <c r="E526" s="174"/>
      <c r="F526" s="174"/>
      <c r="G526" s="174"/>
      <c r="H526" s="174"/>
      <c r="I526" s="174"/>
      <c r="J526" s="174"/>
      <c r="K526" s="174"/>
      <c r="L526" s="174"/>
      <c r="M526" s="174"/>
      <c r="N526" s="174"/>
      <c r="O526" s="174"/>
      <c r="P526" s="174"/>
      <c r="Q526" s="174"/>
      <c r="R526" s="174"/>
      <c r="S526" s="174"/>
      <c r="T526" s="174"/>
      <c r="U526" s="174"/>
      <c r="V526" s="174"/>
    </row>
    <row r="527" spans="1:22" ht="13.5" customHeight="1">
      <c r="A527" s="174"/>
      <c r="B527" s="174"/>
      <c r="C527" s="174"/>
      <c r="D527" s="174"/>
      <c r="E527" s="174"/>
      <c r="F527" s="174"/>
      <c r="G527" s="174"/>
      <c r="H527" s="174"/>
      <c r="I527" s="174"/>
      <c r="J527" s="174"/>
      <c r="K527" s="174"/>
      <c r="L527" s="174"/>
      <c r="M527" s="174"/>
      <c r="N527" s="174"/>
      <c r="O527" s="174"/>
      <c r="P527" s="174"/>
      <c r="Q527" s="174"/>
      <c r="R527" s="174"/>
      <c r="S527" s="174"/>
      <c r="T527" s="174"/>
      <c r="U527" s="174"/>
      <c r="V527" s="174"/>
    </row>
    <row r="528" spans="1:22" ht="13.5" customHeight="1">
      <c r="A528" s="174"/>
      <c r="B528" s="174"/>
      <c r="C528" s="174"/>
      <c r="D528" s="174"/>
      <c r="E528" s="174"/>
      <c r="F528" s="174"/>
      <c r="G528" s="174"/>
      <c r="H528" s="174"/>
      <c r="I528" s="174"/>
      <c r="J528" s="174"/>
      <c r="K528" s="174"/>
      <c r="L528" s="174"/>
      <c r="M528" s="174"/>
      <c r="N528" s="174"/>
      <c r="O528" s="174"/>
      <c r="P528" s="174"/>
      <c r="Q528" s="174"/>
      <c r="R528" s="174"/>
      <c r="S528" s="174"/>
      <c r="T528" s="174"/>
      <c r="U528" s="174"/>
      <c r="V528" s="174"/>
    </row>
    <row r="529" spans="1:22" ht="13.5" customHeight="1">
      <c r="A529" s="174"/>
      <c r="B529" s="174"/>
      <c r="C529" s="174"/>
      <c r="D529" s="174"/>
      <c r="E529" s="174"/>
      <c r="F529" s="174"/>
      <c r="G529" s="174"/>
      <c r="H529" s="174"/>
      <c r="I529" s="174"/>
      <c r="J529" s="174"/>
      <c r="K529" s="174"/>
      <c r="L529" s="174"/>
      <c r="M529" s="174"/>
      <c r="N529" s="174"/>
      <c r="O529" s="174"/>
      <c r="P529" s="174"/>
      <c r="Q529" s="174"/>
      <c r="R529" s="174"/>
      <c r="S529" s="174"/>
      <c r="T529" s="174"/>
      <c r="U529" s="174"/>
      <c r="V529" s="174"/>
    </row>
    <row r="530" spans="1:22" ht="13.5" customHeight="1">
      <c r="A530" s="174"/>
      <c r="B530" s="174"/>
      <c r="C530" s="174"/>
      <c r="D530" s="174"/>
      <c r="E530" s="174"/>
      <c r="F530" s="174"/>
      <c r="G530" s="174"/>
      <c r="H530" s="174"/>
      <c r="I530" s="174"/>
      <c r="J530" s="174"/>
      <c r="K530" s="174"/>
      <c r="L530" s="174"/>
      <c r="M530" s="174"/>
      <c r="N530" s="174"/>
      <c r="O530" s="174"/>
      <c r="P530" s="174"/>
      <c r="Q530" s="174"/>
      <c r="R530" s="174"/>
      <c r="S530" s="174"/>
      <c r="T530" s="174"/>
      <c r="U530" s="174"/>
      <c r="V530" s="174"/>
    </row>
    <row r="531" spans="1:22" ht="13.5" customHeight="1">
      <c r="A531" s="174"/>
      <c r="B531" s="174"/>
      <c r="C531" s="174"/>
      <c r="D531" s="174"/>
      <c r="E531" s="174"/>
      <c r="F531" s="174"/>
      <c r="G531" s="174"/>
      <c r="H531" s="174"/>
      <c r="I531" s="174"/>
      <c r="J531" s="174"/>
      <c r="K531" s="174"/>
      <c r="L531" s="174"/>
      <c r="M531" s="174"/>
      <c r="N531" s="174"/>
      <c r="O531" s="174"/>
      <c r="P531" s="174"/>
      <c r="Q531" s="174"/>
      <c r="R531" s="174"/>
      <c r="S531" s="174"/>
      <c r="T531" s="174"/>
      <c r="U531" s="174"/>
      <c r="V531" s="174"/>
    </row>
    <row r="532" spans="1:22" ht="13.5" customHeight="1">
      <c r="A532" s="174"/>
      <c r="B532" s="174"/>
      <c r="C532" s="174"/>
      <c r="D532" s="174"/>
      <c r="E532" s="174"/>
      <c r="F532" s="174"/>
      <c r="G532" s="174"/>
      <c r="H532" s="174"/>
      <c r="I532" s="174"/>
      <c r="J532" s="174"/>
      <c r="K532" s="174"/>
      <c r="L532" s="174"/>
      <c r="M532" s="174"/>
      <c r="N532" s="174"/>
      <c r="O532" s="174"/>
      <c r="P532" s="174"/>
      <c r="Q532" s="174"/>
      <c r="R532" s="174"/>
      <c r="S532" s="174"/>
      <c r="T532" s="174"/>
      <c r="U532" s="174"/>
      <c r="V532" s="174"/>
    </row>
    <row r="533" spans="1:22" ht="13.5" customHeight="1">
      <c r="A533" s="174"/>
      <c r="B533" s="174"/>
      <c r="C533" s="174"/>
      <c r="D533" s="174"/>
      <c r="E533" s="174"/>
      <c r="F533" s="174"/>
      <c r="G533" s="174"/>
      <c r="H533" s="174"/>
      <c r="I533" s="174"/>
      <c r="J533" s="174"/>
      <c r="K533" s="174"/>
      <c r="L533" s="174"/>
      <c r="M533" s="174"/>
      <c r="N533" s="174"/>
      <c r="O533" s="174"/>
      <c r="P533" s="174"/>
      <c r="Q533" s="174"/>
      <c r="R533" s="174"/>
      <c r="S533" s="174"/>
      <c r="T533" s="174"/>
      <c r="U533" s="174"/>
      <c r="V533" s="174"/>
    </row>
    <row r="534" spans="1:22" ht="13.5" customHeight="1">
      <c r="A534" s="174"/>
      <c r="B534" s="174"/>
      <c r="C534" s="174"/>
      <c r="D534" s="174"/>
      <c r="E534" s="174"/>
      <c r="F534" s="174"/>
      <c r="G534" s="174"/>
      <c r="H534" s="174"/>
      <c r="I534" s="174"/>
      <c r="J534" s="174"/>
      <c r="K534" s="174"/>
      <c r="L534" s="174"/>
      <c r="M534" s="174"/>
      <c r="N534" s="174"/>
      <c r="O534" s="174"/>
      <c r="P534" s="174"/>
      <c r="Q534" s="174"/>
      <c r="R534" s="174"/>
      <c r="S534" s="174"/>
      <c r="T534" s="174"/>
      <c r="U534" s="174"/>
      <c r="V534" s="174"/>
    </row>
    <row r="535" spans="1:22" ht="13.5" customHeight="1">
      <c r="A535" s="174"/>
      <c r="B535" s="174"/>
      <c r="C535" s="174"/>
      <c r="D535" s="174"/>
      <c r="E535" s="174"/>
      <c r="F535" s="174"/>
      <c r="G535" s="174"/>
      <c r="H535" s="174"/>
      <c r="I535" s="174"/>
      <c r="J535" s="174"/>
      <c r="K535" s="174"/>
      <c r="L535" s="174"/>
      <c r="M535" s="174"/>
      <c r="N535" s="174"/>
      <c r="O535" s="174"/>
      <c r="P535" s="174"/>
      <c r="Q535" s="174"/>
      <c r="R535" s="174"/>
      <c r="S535" s="174"/>
      <c r="T535" s="174"/>
      <c r="U535" s="174"/>
      <c r="V535" s="174"/>
    </row>
    <row r="536" spans="1:22" ht="13.5" customHeight="1">
      <c r="A536" s="174"/>
      <c r="B536" s="174"/>
      <c r="C536" s="174"/>
      <c r="D536" s="174"/>
      <c r="E536" s="174"/>
      <c r="F536" s="174"/>
      <c r="G536" s="174"/>
      <c r="H536" s="174"/>
      <c r="I536" s="174"/>
      <c r="J536" s="174"/>
      <c r="K536" s="174"/>
      <c r="L536" s="174"/>
      <c r="M536" s="174"/>
      <c r="N536" s="174"/>
      <c r="O536" s="174"/>
      <c r="P536" s="174"/>
      <c r="Q536" s="174"/>
      <c r="R536" s="174"/>
      <c r="S536" s="174"/>
      <c r="T536" s="174"/>
      <c r="U536" s="174"/>
      <c r="V536" s="174"/>
    </row>
    <row r="537" spans="1:22" ht="13.5" customHeight="1">
      <c r="A537" s="174"/>
      <c r="B537" s="174"/>
      <c r="C537" s="174"/>
      <c r="D537" s="174"/>
      <c r="E537" s="174"/>
      <c r="F537" s="174"/>
      <c r="G537" s="174"/>
      <c r="H537" s="174"/>
      <c r="I537" s="174"/>
      <c r="J537" s="174"/>
      <c r="K537" s="174"/>
      <c r="L537" s="174"/>
      <c r="M537" s="174"/>
      <c r="N537" s="174"/>
      <c r="O537" s="174"/>
      <c r="P537" s="174"/>
      <c r="Q537" s="174"/>
      <c r="R537" s="174"/>
      <c r="S537" s="174"/>
      <c r="T537" s="174"/>
      <c r="U537" s="174"/>
      <c r="V537" s="174"/>
    </row>
    <row r="538" spans="1:22" ht="13.5" customHeight="1">
      <c r="A538" s="174"/>
      <c r="B538" s="174"/>
      <c r="C538" s="174"/>
      <c r="D538" s="174"/>
      <c r="E538" s="174"/>
      <c r="F538" s="174"/>
      <c r="G538" s="174"/>
      <c r="H538" s="174"/>
      <c r="I538" s="174"/>
      <c r="J538" s="174"/>
      <c r="K538" s="174"/>
      <c r="L538" s="174"/>
      <c r="M538" s="174"/>
      <c r="N538" s="174"/>
      <c r="O538" s="174"/>
      <c r="P538" s="174"/>
      <c r="Q538" s="174"/>
      <c r="R538" s="174"/>
      <c r="S538" s="174"/>
      <c r="T538" s="174"/>
      <c r="U538" s="174"/>
      <c r="V538" s="174"/>
    </row>
    <row r="539" spans="1:22" ht="13.5" customHeight="1">
      <c r="A539" s="174"/>
      <c r="B539" s="174"/>
      <c r="C539" s="174"/>
      <c r="D539" s="174"/>
      <c r="E539" s="174"/>
      <c r="F539" s="174"/>
      <c r="G539" s="174"/>
      <c r="H539" s="174"/>
      <c r="I539" s="174"/>
      <c r="J539" s="174"/>
      <c r="K539" s="174"/>
      <c r="L539" s="174"/>
      <c r="M539" s="174"/>
      <c r="N539" s="174"/>
      <c r="O539" s="174"/>
      <c r="P539" s="174"/>
      <c r="Q539" s="174"/>
      <c r="R539" s="174"/>
      <c r="S539" s="174"/>
      <c r="T539" s="174"/>
      <c r="U539" s="174"/>
      <c r="V539" s="174"/>
    </row>
    <row r="540" spans="1:22" ht="13.5" customHeight="1">
      <c r="A540" s="174"/>
      <c r="B540" s="174"/>
      <c r="C540" s="174"/>
      <c r="D540" s="174"/>
      <c r="E540" s="174"/>
      <c r="F540" s="174"/>
      <c r="G540" s="174"/>
      <c r="H540" s="174"/>
      <c r="I540" s="174"/>
      <c r="J540" s="174"/>
      <c r="K540" s="174"/>
      <c r="L540" s="174"/>
      <c r="M540" s="174"/>
      <c r="N540" s="174"/>
      <c r="O540" s="174"/>
      <c r="P540" s="174"/>
      <c r="Q540" s="174"/>
      <c r="R540" s="174"/>
      <c r="S540" s="174"/>
      <c r="T540" s="174"/>
      <c r="U540" s="174"/>
      <c r="V540" s="174"/>
    </row>
    <row r="541" spans="1:22" ht="13.5" customHeight="1">
      <c r="A541" s="174"/>
      <c r="B541" s="174"/>
      <c r="C541" s="174"/>
      <c r="D541" s="174"/>
      <c r="E541" s="174"/>
      <c r="F541" s="174"/>
      <c r="G541" s="174"/>
      <c r="H541" s="174"/>
      <c r="I541" s="174"/>
      <c r="J541" s="174"/>
      <c r="K541" s="174"/>
      <c r="L541" s="174"/>
      <c r="M541" s="174"/>
      <c r="N541" s="174"/>
      <c r="O541" s="174"/>
      <c r="P541" s="174"/>
      <c r="Q541" s="174"/>
      <c r="R541" s="174"/>
      <c r="S541" s="174"/>
      <c r="T541" s="174"/>
      <c r="U541" s="174"/>
      <c r="V541" s="174"/>
    </row>
    <row r="542" spans="1:22" ht="13.5" customHeight="1">
      <c r="A542" s="174"/>
      <c r="B542" s="174"/>
      <c r="C542" s="174"/>
      <c r="D542" s="174"/>
      <c r="E542" s="174"/>
      <c r="F542" s="174"/>
      <c r="G542" s="174"/>
      <c r="H542" s="174"/>
      <c r="I542" s="174"/>
      <c r="J542" s="174"/>
      <c r="K542" s="174"/>
      <c r="L542" s="174"/>
      <c r="M542" s="174"/>
      <c r="N542" s="174"/>
      <c r="O542" s="174"/>
      <c r="P542" s="174"/>
      <c r="Q542" s="174"/>
      <c r="R542" s="174"/>
      <c r="S542" s="174"/>
      <c r="T542" s="174"/>
      <c r="U542" s="174"/>
      <c r="V542" s="174"/>
    </row>
    <row r="543" spans="1:22" ht="13.5" customHeight="1">
      <c r="A543" s="174"/>
      <c r="B543" s="174"/>
      <c r="C543" s="174"/>
      <c r="D543" s="174"/>
      <c r="E543" s="174"/>
      <c r="F543" s="174"/>
      <c r="G543" s="174"/>
      <c r="H543" s="174"/>
      <c r="I543" s="174"/>
      <c r="J543" s="174"/>
      <c r="K543" s="174"/>
      <c r="L543" s="174"/>
      <c r="M543" s="174"/>
      <c r="N543" s="174"/>
      <c r="O543" s="174"/>
      <c r="P543" s="174"/>
      <c r="Q543" s="174"/>
      <c r="R543" s="174"/>
      <c r="S543" s="174"/>
      <c r="T543" s="174"/>
      <c r="U543" s="174"/>
      <c r="V543" s="174"/>
    </row>
    <row r="544" spans="1:22" ht="13.5" customHeight="1">
      <c r="A544" s="174"/>
      <c r="B544" s="174"/>
      <c r="C544" s="174"/>
      <c r="D544" s="174"/>
      <c r="E544" s="174"/>
      <c r="F544" s="174"/>
      <c r="G544" s="174"/>
      <c r="H544" s="174"/>
      <c r="I544" s="174"/>
      <c r="J544" s="174"/>
      <c r="K544" s="174"/>
      <c r="L544" s="174"/>
      <c r="M544" s="174"/>
      <c r="N544" s="174"/>
      <c r="O544" s="174"/>
      <c r="P544" s="174"/>
      <c r="Q544" s="174"/>
      <c r="R544" s="174"/>
      <c r="S544" s="174"/>
      <c r="T544" s="174"/>
      <c r="U544" s="174"/>
      <c r="V544" s="174"/>
    </row>
    <row r="545" spans="1:22" ht="13.5" customHeight="1">
      <c r="A545" s="174"/>
      <c r="B545" s="174"/>
      <c r="C545" s="174"/>
      <c r="D545" s="174"/>
      <c r="E545" s="174"/>
      <c r="F545" s="174"/>
      <c r="G545" s="174"/>
      <c r="H545" s="174"/>
      <c r="I545" s="174"/>
      <c r="J545" s="174"/>
      <c r="K545" s="174"/>
      <c r="L545" s="174"/>
      <c r="M545" s="174"/>
      <c r="N545" s="174"/>
      <c r="O545" s="174"/>
      <c r="P545" s="174"/>
      <c r="Q545" s="174"/>
      <c r="R545" s="174"/>
      <c r="S545" s="174"/>
      <c r="T545" s="174"/>
      <c r="U545" s="174"/>
      <c r="V545" s="174"/>
    </row>
    <row r="546" spans="1:22" ht="13.5" customHeight="1">
      <c r="A546" s="174"/>
      <c r="B546" s="174"/>
      <c r="C546" s="174"/>
      <c r="D546" s="174"/>
      <c r="E546" s="174"/>
      <c r="F546" s="174"/>
      <c r="G546" s="174"/>
      <c r="H546" s="174"/>
      <c r="I546" s="174"/>
      <c r="J546" s="174"/>
      <c r="K546" s="174"/>
      <c r="L546" s="174"/>
      <c r="M546" s="174"/>
      <c r="N546" s="174"/>
      <c r="O546" s="174"/>
      <c r="P546" s="174"/>
      <c r="Q546" s="174"/>
      <c r="R546" s="174"/>
      <c r="S546" s="174"/>
      <c r="T546" s="174"/>
      <c r="U546" s="174"/>
      <c r="V546" s="174"/>
    </row>
    <row r="547" spans="1:22" ht="13.5" customHeight="1">
      <c r="A547" s="174"/>
      <c r="B547" s="174"/>
      <c r="C547" s="174"/>
      <c r="D547" s="174"/>
      <c r="E547" s="174"/>
      <c r="F547" s="174"/>
      <c r="G547" s="174"/>
      <c r="H547" s="174"/>
      <c r="I547" s="174"/>
      <c r="J547" s="174"/>
      <c r="K547" s="174"/>
      <c r="L547" s="174"/>
      <c r="M547" s="174"/>
      <c r="N547" s="174"/>
      <c r="O547" s="174"/>
      <c r="P547" s="174"/>
      <c r="Q547" s="174"/>
      <c r="R547" s="174"/>
      <c r="S547" s="174"/>
      <c r="T547" s="174"/>
      <c r="U547" s="174"/>
      <c r="V547" s="174"/>
    </row>
    <row r="548" spans="1:22" ht="13.5" customHeight="1">
      <c r="A548" s="174"/>
      <c r="B548" s="174"/>
      <c r="C548" s="174"/>
      <c r="D548" s="174"/>
      <c r="E548" s="174"/>
      <c r="F548" s="174"/>
      <c r="G548" s="174"/>
      <c r="H548" s="174"/>
      <c r="I548" s="174"/>
      <c r="J548" s="174"/>
      <c r="K548" s="174"/>
      <c r="L548" s="174"/>
      <c r="M548" s="174"/>
      <c r="N548" s="174"/>
      <c r="O548" s="174"/>
      <c r="P548" s="174"/>
      <c r="Q548" s="174"/>
      <c r="R548" s="174"/>
      <c r="S548" s="174"/>
      <c r="T548" s="174"/>
      <c r="U548" s="174"/>
      <c r="V548" s="174"/>
    </row>
    <row r="549" spans="1:22" ht="13.5" customHeight="1">
      <c r="A549" s="174"/>
      <c r="B549" s="174"/>
      <c r="C549" s="174"/>
      <c r="D549" s="174"/>
      <c r="E549" s="174"/>
      <c r="F549" s="174"/>
      <c r="G549" s="174"/>
      <c r="H549" s="174"/>
      <c r="I549" s="174"/>
      <c r="J549" s="174"/>
      <c r="K549" s="174"/>
      <c r="L549" s="174"/>
      <c r="M549" s="174"/>
      <c r="N549" s="174"/>
      <c r="O549" s="174"/>
      <c r="P549" s="174"/>
      <c r="Q549" s="174"/>
      <c r="R549" s="174"/>
      <c r="S549" s="174"/>
      <c r="T549" s="174"/>
      <c r="U549" s="174"/>
      <c r="V549" s="174"/>
    </row>
    <row r="550" spans="1:22" ht="13.5" customHeight="1">
      <c r="A550" s="174"/>
      <c r="B550" s="174"/>
      <c r="C550" s="174"/>
      <c r="D550" s="174"/>
      <c r="E550" s="174"/>
      <c r="F550" s="174"/>
      <c r="G550" s="174"/>
      <c r="H550" s="174"/>
      <c r="I550" s="174"/>
      <c r="J550" s="174"/>
      <c r="K550" s="174"/>
      <c r="L550" s="174"/>
      <c r="M550" s="174"/>
      <c r="N550" s="174"/>
      <c r="O550" s="174"/>
      <c r="P550" s="174"/>
      <c r="Q550" s="174"/>
      <c r="R550" s="174"/>
      <c r="S550" s="174"/>
      <c r="T550" s="174"/>
      <c r="U550" s="174"/>
      <c r="V550" s="174"/>
    </row>
    <row r="551" spans="1:22" ht="13.5" customHeight="1">
      <c r="A551" s="174"/>
      <c r="B551" s="174"/>
      <c r="C551" s="174"/>
      <c r="D551" s="174"/>
      <c r="E551" s="174"/>
      <c r="F551" s="174"/>
      <c r="G551" s="174"/>
      <c r="H551" s="174"/>
      <c r="I551" s="174"/>
      <c r="J551" s="174"/>
      <c r="K551" s="174"/>
      <c r="L551" s="174"/>
      <c r="M551" s="174"/>
      <c r="N551" s="174"/>
      <c r="O551" s="174"/>
      <c r="P551" s="174"/>
      <c r="Q551" s="174"/>
      <c r="R551" s="174"/>
      <c r="S551" s="174"/>
      <c r="T551" s="174"/>
      <c r="U551" s="174"/>
      <c r="V551" s="174"/>
    </row>
    <row r="552" spans="1:22" ht="13.5" customHeight="1">
      <c r="A552" s="174"/>
      <c r="B552" s="174"/>
      <c r="C552" s="174"/>
      <c r="D552" s="174"/>
      <c r="E552" s="174"/>
      <c r="F552" s="174"/>
      <c r="G552" s="174"/>
      <c r="H552" s="174"/>
      <c r="I552" s="174"/>
      <c r="J552" s="174"/>
      <c r="K552" s="174"/>
      <c r="L552" s="174"/>
      <c r="M552" s="174"/>
      <c r="N552" s="174"/>
      <c r="O552" s="174"/>
      <c r="P552" s="174"/>
      <c r="Q552" s="174"/>
      <c r="R552" s="174"/>
      <c r="S552" s="174"/>
      <c r="T552" s="174"/>
      <c r="U552" s="174"/>
      <c r="V552" s="174"/>
    </row>
    <row r="553" spans="1:22" ht="13.5" customHeight="1">
      <c r="A553" s="174"/>
      <c r="B553" s="174"/>
      <c r="C553" s="174"/>
      <c r="D553" s="174"/>
      <c r="E553" s="174"/>
      <c r="F553" s="174"/>
      <c r="G553" s="174"/>
      <c r="H553" s="174"/>
      <c r="I553" s="174"/>
      <c r="J553" s="174"/>
      <c r="K553" s="174"/>
      <c r="L553" s="174"/>
      <c r="M553" s="174"/>
      <c r="N553" s="174"/>
      <c r="O553" s="174"/>
      <c r="P553" s="174"/>
      <c r="Q553" s="174"/>
      <c r="R553" s="174"/>
      <c r="S553" s="174"/>
      <c r="T553" s="174"/>
      <c r="U553" s="174"/>
      <c r="V553" s="174"/>
    </row>
    <row r="554" spans="1:22" ht="13.5" customHeight="1">
      <c r="A554" s="174"/>
      <c r="B554" s="174"/>
      <c r="C554" s="174"/>
      <c r="D554" s="174"/>
      <c r="E554" s="174"/>
      <c r="F554" s="174"/>
      <c r="G554" s="174"/>
      <c r="H554" s="174"/>
      <c r="I554" s="174"/>
      <c r="J554" s="174"/>
      <c r="K554" s="174"/>
      <c r="L554" s="174"/>
      <c r="M554" s="174"/>
      <c r="N554" s="174"/>
      <c r="O554" s="174"/>
      <c r="P554" s="174"/>
      <c r="Q554" s="174"/>
      <c r="R554" s="174"/>
      <c r="S554" s="174"/>
      <c r="T554" s="174"/>
      <c r="U554" s="174"/>
      <c r="V554" s="174"/>
    </row>
    <row r="555" spans="1:22" ht="13.5" customHeight="1">
      <c r="A555" s="174"/>
      <c r="B555" s="174"/>
      <c r="C555" s="174"/>
      <c r="D555" s="174"/>
      <c r="E555" s="174"/>
      <c r="F555" s="174"/>
      <c r="G555" s="174"/>
      <c r="H555" s="174"/>
      <c r="I555" s="174"/>
      <c r="J555" s="174"/>
      <c r="K555" s="174"/>
      <c r="L555" s="174"/>
      <c r="M555" s="174"/>
      <c r="N555" s="174"/>
      <c r="O555" s="174"/>
      <c r="P555" s="174"/>
      <c r="Q555" s="174"/>
      <c r="R555" s="174"/>
      <c r="S555" s="174"/>
      <c r="T555" s="174"/>
      <c r="U555" s="174"/>
      <c r="V555" s="174"/>
    </row>
    <row r="556" spans="1:22" ht="13.5" customHeight="1">
      <c r="A556" s="174"/>
      <c r="B556" s="174"/>
      <c r="C556" s="174"/>
      <c r="D556" s="174"/>
      <c r="E556" s="174"/>
      <c r="F556" s="174"/>
      <c r="G556" s="174"/>
      <c r="H556" s="174"/>
      <c r="I556" s="174"/>
      <c r="J556" s="174"/>
      <c r="K556" s="174"/>
      <c r="L556" s="174"/>
      <c r="M556" s="174"/>
      <c r="N556" s="174"/>
      <c r="O556" s="174"/>
      <c r="P556" s="174"/>
      <c r="Q556" s="174"/>
      <c r="R556" s="174"/>
      <c r="S556" s="174"/>
      <c r="T556" s="174"/>
      <c r="U556" s="174"/>
      <c r="V556" s="174"/>
    </row>
    <row r="557" spans="1:22" ht="13.5" customHeight="1">
      <c r="A557" s="174"/>
      <c r="B557" s="174"/>
      <c r="C557" s="174"/>
      <c r="D557" s="174"/>
      <c r="E557" s="174"/>
      <c r="F557" s="174"/>
      <c r="G557" s="174"/>
      <c r="H557" s="174"/>
      <c r="I557" s="174"/>
      <c r="J557" s="174"/>
      <c r="K557" s="174"/>
      <c r="L557" s="174"/>
      <c r="M557" s="174"/>
      <c r="N557" s="174"/>
      <c r="O557" s="174"/>
      <c r="P557" s="174"/>
      <c r="Q557" s="174"/>
      <c r="R557" s="174"/>
      <c r="S557" s="174"/>
      <c r="T557" s="174"/>
      <c r="U557" s="174"/>
      <c r="V557" s="174"/>
    </row>
    <row r="558" spans="1:22" ht="13.5" customHeight="1">
      <c r="A558" s="174"/>
      <c r="B558" s="174"/>
      <c r="C558" s="174"/>
      <c r="D558" s="174"/>
      <c r="E558" s="174"/>
      <c r="F558" s="174"/>
      <c r="G558" s="174"/>
      <c r="H558" s="174"/>
      <c r="I558" s="174"/>
      <c r="J558" s="174"/>
      <c r="K558" s="174"/>
      <c r="L558" s="174"/>
      <c r="M558" s="174"/>
      <c r="N558" s="174"/>
      <c r="O558" s="174"/>
      <c r="P558" s="174"/>
      <c r="Q558" s="174"/>
      <c r="R558" s="174"/>
      <c r="S558" s="174"/>
      <c r="T558" s="174"/>
      <c r="U558" s="174"/>
      <c r="V558" s="174"/>
    </row>
    <row r="559" spans="1:22" ht="13.5" customHeight="1">
      <c r="A559" s="174"/>
      <c r="B559" s="174"/>
      <c r="C559" s="174"/>
      <c r="D559" s="174"/>
      <c r="E559" s="174"/>
      <c r="F559" s="174"/>
      <c r="G559" s="174"/>
      <c r="H559" s="174"/>
      <c r="I559" s="174"/>
      <c r="J559" s="174"/>
      <c r="K559" s="174"/>
      <c r="L559" s="174"/>
      <c r="M559" s="174"/>
      <c r="N559" s="174"/>
      <c r="O559" s="174"/>
      <c r="P559" s="174"/>
      <c r="Q559" s="174"/>
      <c r="R559" s="174"/>
      <c r="S559" s="174"/>
      <c r="T559" s="174"/>
      <c r="U559" s="174"/>
      <c r="V559" s="174"/>
    </row>
    <row r="560" spans="1:22" ht="13.5" customHeight="1">
      <c r="A560" s="174"/>
      <c r="B560" s="174"/>
      <c r="C560" s="174"/>
      <c r="D560" s="174"/>
      <c r="E560" s="174"/>
      <c r="F560" s="174"/>
      <c r="G560" s="174"/>
      <c r="H560" s="174"/>
      <c r="I560" s="174"/>
      <c r="J560" s="174"/>
      <c r="K560" s="174"/>
      <c r="L560" s="174"/>
      <c r="M560" s="174"/>
      <c r="N560" s="174"/>
      <c r="O560" s="174"/>
      <c r="P560" s="174"/>
      <c r="Q560" s="174"/>
      <c r="R560" s="174"/>
      <c r="S560" s="174"/>
      <c r="T560" s="174"/>
      <c r="U560" s="174"/>
      <c r="V560" s="174"/>
    </row>
    <row r="561" spans="1:22" ht="13.5" customHeight="1">
      <c r="A561" s="174"/>
      <c r="B561" s="174"/>
      <c r="C561" s="174"/>
      <c r="D561" s="174"/>
      <c r="E561" s="174"/>
      <c r="F561" s="174"/>
      <c r="G561" s="174"/>
      <c r="H561" s="174"/>
      <c r="I561" s="174"/>
      <c r="J561" s="174"/>
      <c r="K561" s="174"/>
      <c r="L561" s="174"/>
      <c r="M561" s="174"/>
      <c r="N561" s="174"/>
      <c r="O561" s="174"/>
      <c r="P561" s="174"/>
      <c r="Q561" s="174"/>
      <c r="R561" s="174"/>
      <c r="S561" s="174"/>
      <c r="T561" s="174"/>
      <c r="U561" s="174"/>
      <c r="V561" s="174"/>
    </row>
    <row r="562" spans="1:22" ht="13.5" customHeight="1">
      <c r="A562" s="174"/>
      <c r="B562" s="174"/>
      <c r="C562" s="174"/>
      <c r="D562" s="174"/>
      <c r="E562" s="174"/>
      <c r="F562" s="174"/>
      <c r="G562" s="174"/>
      <c r="H562" s="174"/>
      <c r="I562" s="174"/>
      <c r="J562" s="174"/>
      <c r="K562" s="174"/>
      <c r="L562" s="174"/>
      <c r="M562" s="174"/>
      <c r="N562" s="174"/>
      <c r="O562" s="174"/>
      <c r="P562" s="174"/>
      <c r="Q562" s="174"/>
      <c r="R562" s="174"/>
      <c r="S562" s="174"/>
      <c r="T562" s="174"/>
      <c r="U562" s="174"/>
      <c r="V562" s="174"/>
    </row>
    <row r="563" spans="1:22" ht="13.5" customHeight="1">
      <c r="A563" s="174"/>
      <c r="B563" s="174"/>
      <c r="C563" s="174"/>
      <c r="D563" s="174"/>
      <c r="E563" s="174"/>
      <c r="F563" s="174"/>
      <c r="G563" s="174"/>
      <c r="H563" s="174"/>
      <c r="I563" s="174"/>
      <c r="J563" s="174"/>
      <c r="K563" s="174"/>
      <c r="L563" s="174"/>
      <c r="M563" s="174"/>
      <c r="N563" s="174"/>
      <c r="O563" s="174"/>
      <c r="P563" s="174"/>
      <c r="Q563" s="174"/>
      <c r="R563" s="174"/>
      <c r="S563" s="174"/>
      <c r="T563" s="174"/>
      <c r="U563" s="174"/>
      <c r="V563" s="174"/>
    </row>
    <row r="564" spans="1:22" ht="13.5" customHeight="1">
      <c r="A564" s="174"/>
      <c r="B564" s="174"/>
      <c r="C564" s="174"/>
      <c r="D564" s="174"/>
      <c r="E564" s="174"/>
      <c r="F564" s="174"/>
      <c r="G564" s="174"/>
      <c r="H564" s="174"/>
      <c r="I564" s="174"/>
      <c r="J564" s="174"/>
      <c r="K564" s="174"/>
      <c r="L564" s="174"/>
      <c r="M564" s="174"/>
      <c r="N564" s="174"/>
      <c r="O564" s="174"/>
      <c r="P564" s="174"/>
      <c r="Q564" s="174"/>
      <c r="R564" s="174"/>
      <c r="S564" s="174"/>
      <c r="T564" s="174"/>
      <c r="U564" s="174"/>
      <c r="V564" s="174"/>
    </row>
    <row r="565" spans="1:22" ht="13.5" customHeight="1">
      <c r="A565" s="174"/>
      <c r="B565" s="174"/>
      <c r="C565" s="174"/>
      <c r="D565" s="174"/>
      <c r="E565" s="174"/>
      <c r="F565" s="174"/>
      <c r="G565" s="174"/>
      <c r="H565" s="174"/>
      <c r="I565" s="174"/>
      <c r="J565" s="174"/>
      <c r="K565" s="174"/>
      <c r="L565" s="174"/>
      <c r="M565" s="174"/>
      <c r="N565" s="174"/>
      <c r="O565" s="174"/>
      <c r="P565" s="174"/>
      <c r="Q565" s="174"/>
      <c r="R565" s="174"/>
      <c r="S565" s="174"/>
      <c r="T565" s="174"/>
      <c r="U565" s="174"/>
      <c r="V565" s="174"/>
    </row>
    <row r="566" spans="1:22" ht="13.5" customHeight="1">
      <c r="A566" s="174"/>
      <c r="B566" s="174"/>
      <c r="C566" s="174"/>
      <c r="D566" s="174"/>
      <c r="E566" s="174"/>
      <c r="F566" s="174"/>
      <c r="G566" s="174"/>
      <c r="H566" s="174"/>
      <c r="I566" s="174"/>
      <c r="J566" s="174"/>
      <c r="K566" s="174"/>
      <c r="L566" s="174"/>
      <c r="M566" s="174"/>
      <c r="N566" s="174"/>
      <c r="O566" s="174"/>
      <c r="P566" s="174"/>
      <c r="Q566" s="174"/>
      <c r="R566" s="174"/>
      <c r="S566" s="174"/>
      <c r="T566" s="174"/>
      <c r="U566" s="174"/>
      <c r="V566" s="174"/>
    </row>
    <row r="567" spans="1:22" ht="13.5" customHeight="1">
      <c r="A567" s="174"/>
      <c r="B567" s="174"/>
      <c r="C567" s="174"/>
      <c r="D567" s="174"/>
      <c r="E567" s="174"/>
      <c r="F567" s="174"/>
      <c r="G567" s="174"/>
      <c r="H567" s="174"/>
      <c r="I567" s="174"/>
      <c r="J567" s="174"/>
      <c r="K567" s="174"/>
      <c r="L567" s="174"/>
      <c r="M567" s="174"/>
      <c r="N567" s="174"/>
      <c r="O567" s="174"/>
      <c r="P567" s="174"/>
      <c r="Q567" s="174"/>
      <c r="R567" s="174"/>
      <c r="S567" s="174"/>
      <c r="T567" s="174"/>
      <c r="U567" s="174"/>
      <c r="V567" s="174"/>
    </row>
    <row r="568" spans="1:22" ht="13.5" customHeight="1">
      <c r="A568" s="174"/>
      <c r="B568" s="174"/>
      <c r="C568" s="174"/>
      <c r="D568" s="174"/>
      <c r="E568" s="174"/>
      <c r="F568" s="174"/>
      <c r="G568" s="174"/>
      <c r="H568" s="174"/>
      <c r="I568" s="174"/>
      <c r="J568" s="174"/>
      <c r="K568" s="174"/>
      <c r="L568" s="174"/>
      <c r="M568" s="174"/>
      <c r="N568" s="174"/>
      <c r="O568" s="174"/>
      <c r="P568" s="174"/>
      <c r="Q568" s="174"/>
      <c r="R568" s="174"/>
      <c r="S568" s="174"/>
      <c r="T568" s="174"/>
      <c r="U568" s="174"/>
      <c r="V568" s="174"/>
    </row>
    <row r="569" spans="1:22" ht="13.5" customHeight="1">
      <c r="A569" s="174"/>
      <c r="B569" s="174"/>
      <c r="C569" s="174"/>
      <c r="D569" s="174"/>
      <c r="E569" s="174"/>
      <c r="F569" s="174"/>
      <c r="G569" s="174"/>
      <c r="H569" s="174"/>
      <c r="I569" s="174"/>
      <c r="J569" s="174"/>
      <c r="K569" s="174"/>
      <c r="L569" s="174"/>
      <c r="M569" s="174"/>
      <c r="N569" s="174"/>
      <c r="O569" s="174"/>
      <c r="P569" s="174"/>
      <c r="Q569" s="174"/>
      <c r="R569" s="174"/>
      <c r="S569" s="174"/>
      <c r="T569" s="174"/>
      <c r="U569" s="174"/>
      <c r="V569" s="174"/>
    </row>
    <row r="570" spans="1:22" ht="13.5" customHeight="1">
      <c r="A570" s="174"/>
      <c r="B570" s="174"/>
      <c r="C570" s="174"/>
      <c r="D570" s="174"/>
      <c r="E570" s="174"/>
      <c r="F570" s="174"/>
      <c r="G570" s="174"/>
      <c r="H570" s="174"/>
      <c r="I570" s="174"/>
      <c r="J570" s="174"/>
      <c r="K570" s="174"/>
      <c r="L570" s="174"/>
      <c r="M570" s="174"/>
      <c r="N570" s="174"/>
      <c r="O570" s="174"/>
      <c r="P570" s="174"/>
      <c r="Q570" s="174"/>
      <c r="R570" s="174"/>
      <c r="S570" s="174"/>
      <c r="T570" s="174"/>
      <c r="U570" s="174"/>
      <c r="V570" s="174"/>
    </row>
    <row r="571" spans="1:22" ht="13.5" customHeight="1">
      <c r="A571" s="174"/>
      <c r="B571" s="174"/>
      <c r="C571" s="174"/>
      <c r="D571" s="174"/>
      <c r="E571" s="174"/>
      <c r="F571" s="174"/>
      <c r="G571" s="174"/>
      <c r="H571" s="174"/>
      <c r="I571" s="174"/>
      <c r="J571" s="174"/>
      <c r="K571" s="174"/>
      <c r="L571" s="174"/>
      <c r="M571" s="174"/>
      <c r="N571" s="174"/>
      <c r="O571" s="174"/>
      <c r="P571" s="174"/>
      <c r="Q571" s="174"/>
      <c r="R571" s="174"/>
      <c r="S571" s="174"/>
      <c r="T571" s="174"/>
      <c r="U571" s="174"/>
      <c r="V571" s="174"/>
    </row>
    <row r="572" spans="1:22" ht="13.5" customHeight="1">
      <c r="A572" s="174"/>
      <c r="B572" s="174"/>
      <c r="C572" s="174"/>
      <c r="D572" s="174"/>
      <c r="E572" s="174"/>
      <c r="F572" s="174"/>
      <c r="G572" s="174"/>
      <c r="H572" s="174"/>
      <c r="I572" s="174"/>
      <c r="J572" s="174"/>
      <c r="K572" s="174"/>
      <c r="L572" s="174"/>
      <c r="M572" s="174"/>
      <c r="N572" s="174"/>
      <c r="O572" s="174"/>
      <c r="P572" s="174"/>
      <c r="Q572" s="174"/>
      <c r="R572" s="174"/>
      <c r="S572" s="174"/>
      <c r="T572" s="174"/>
      <c r="U572" s="174"/>
      <c r="V572" s="174"/>
    </row>
    <row r="573" spans="1:22" ht="13.5" customHeight="1">
      <c r="A573" s="174"/>
      <c r="B573" s="174"/>
      <c r="C573" s="174"/>
      <c r="D573" s="174"/>
      <c r="E573" s="174"/>
      <c r="F573" s="174"/>
      <c r="G573" s="174"/>
      <c r="H573" s="174"/>
      <c r="I573" s="174"/>
      <c r="J573" s="174"/>
      <c r="K573" s="174"/>
      <c r="L573" s="174"/>
      <c r="M573" s="174"/>
      <c r="N573" s="174"/>
      <c r="O573" s="174"/>
      <c r="P573" s="174"/>
      <c r="Q573" s="174"/>
      <c r="R573" s="174"/>
      <c r="S573" s="174"/>
      <c r="T573" s="174"/>
      <c r="U573" s="174"/>
      <c r="V573" s="174"/>
    </row>
    <row r="574" spans="1:22" ht="13.5" customHeight="1">
      <c r="A574" s="174"/>
      <c r="B574" s="174"/>
      <c r="C574" s="174"/>
      <c r="D574" s="174"/>
      <c r="E574" s="174"/>
      <c r="F574" s="174"/>
      <c r="G574" s="174"/>
      <c r="H574" s="174"/>
      <c r="I574" s="174"/>
      <c r="J574" s="174"/>
      <c r="K574" s="174"/>
      <c r="L574" s="174"/>
      <c r="M574" s="174"/>
      <c r="N574" s="174"/>
      <c r="O574" s="174"/>
      <c r="P574" s="174"/>
      <c r="Q574" s="174"/>
      <c r="R574" s="174"/>
      <c r="S574" s="174"/>
      <c r="T574" s="174"/>
      <c r="U574" s="174"/>
      <c r="V574" s="174"/>
    </row>
    <row r="575" spans="1:22" ht="13.5" customHeight="1">
      <c r="A575" s="174"/>
      <c r="B575" s="174"/>
      <c r="C575" s="174"/>
      <c r="D575" s="174"/>
      <c r="E575" s="174"/>
      <c r="F575" s="174"/>
      <c r="G575" s="174"/>
      <c r="H575" s="174"/>
      <c r="I575" s="174"/>
      <c r="J575" s="174"/>
      <c r="K575" s="174"/>
      <c r="L575" s="174"/>
      <c r="M575" s="174"/>
      <c r="N575" s="174"/>
      <c r="O575" s="174"/>
      <c r="P575" s="174"/>
      <c r="Q575" s="174"/>
      <c r="R575" s="174"/>
      <c r="S575" s="174"/>
      <c r="T575" s="174"/>
      <c r="U575" s="174"/>
      <c r="V575" s="174"/>
    </row>
    <row r="576" spans="1:22" ht="13.5" customHeight="1">
      <c r="A576" s="174"/>
      <c r="B576" s="174"/>
      <c r="C576" s="174"/>
      <c r="D576" s="174"/>
      <c r="E576" s="174"/>
      <c r="F576" s="174"/>
      <c r="G576" s="174"/>
      <c r="H576" s="174"/>
      <c r="I576" s="174"/>
      <c r="J576" s="174"/>
      <c r="K576" s="174"/>
      <c r="L576" s="174"/>
      <c r="M576" s="174"/>
      <c r="N576" s="174"/>
      <c r="O576" s="174"/>
      <c r="P576" s="174"/>
      <c r="Q576" s="174"/>
      <c r="R576" s="174"/>
      <c r="S576" s="174"/>
      <c r="T576" s="174"/>
      <c r="U576" s="174"/>
      <c r="V576" s="174"/>
    </row>
    <row r="577" spans="1:22" ht="13.5" customHeight="1">
      <c r="A577" s="174"/>
      <c r="B577" s="174"/>
      <c r="C577" s="174"/>
      <c r="D577" s="174"/>
      <c r="E577" s="174"/>
      <c r="F577" s="174"/>
      <c r="G577" s="174"/>
      <c r="H577" s="174"/>
      <c r="I577" s="174"/>
      <c r="J577" s="174"/>
      <c r="K577" s="174"/>
      <c r="L577" s="174"/>
      <c r="M577" s="174"/>
      <c r="N577" s="174"/>
      <c r="O577" s="174"/>
      <c r="P577" s="174"/>
      <c r="Q577" s="174"/>
      <c r="R577" s="174"/>
      <c r="S577" s="174"/>
      <c r="T577" s="174"/>
      <c r="U577" s="174"/>
      <c r="V577" s="174"/>
    </row>
    <row r="578" spans="1:22" ht="13.5" customHeight="1">
      <c r="A578" s="174"/>
      <c r="B578" s="174"/>
      <c r="C578" s="174"/>
      <c r="D578" s="174"/>
      <c r="E578" s="174"/>
      <c r="F578" s="174"/>
      <c r="G578" s="174"/>
      <c r="H578" s="174"/>
      <c r="I578" s="174"/>
      <c r="J578" s="174"/>
      <c r="K578" s="174"/>
      <c r="L578" s="174"/>
      <c r="M578" s="174"/>
      <c r="N578" s="174"/>
      <c r="O578" s="174"/>
      <c r="P578" s="174"/>
      <c r="Q578" s="174"/>
      <c r="R578" s="174"/>
      <c r="S578" s="174"/>
      <c r="T578" s="174"/>
      <c r="U578" s="174"/>
      <c r="V578" s="174"/>
    </row>
    <row r="579" spans="1:22" ht="13.5" customHeight="1">
      <c r="A579" s="174"/>
      <c r="B579" s="174"/>
      <c r="C579" s="174"/>
      <c r="D579" s="174"/>
      <c r="E579" s="174"/>
      <c r="F579" s="174"/>
      <c r="G579" s="174"/>
      <c r="H579" s="174"/>
      <c r="I579" s="174"/>
      <c r="J579" s="174"/>
      <c r="K579" s="174"/>
      <c r="L579" s="174"/>
      <c r="M579" s="174"/>
      <c r="N579" s="174"/>
      <c r="O579" s="174"/>
      <c r="P579" s="174"/>
      <c r="Q579" s="174"/>
      <c r="R579" s="174"/>
      <c r="S579" s="174"/>
      <c r="T579" s="174"/>
      <c r="U579" s="174"/>
      <c r="V579" s="174"/>
    </row>
    <row r="580" spans="1:22" ht="13.5" customHeight="1">
      <c r="A580" s="174"/>
      <c r="B580" s="174"/>
      <c r="C580" s="174"/>
      <c r="D580" s="174"/>
      <c r="E580" s="174"/>
      <c r="F580" s="174"/>
      <c r="G580" s="174"/>
      <c r="H580" s="174"/>
      <c r="I580" s="174"/>
      <c r="J580" s="174"/>
      <c r="K580" s="174"/>
      <c r="L580" s="174"/>
      <c r="M580" s="174"/>
      <c r="N580" s="174"/>
      <c r="O580" s="174"/>
      <c r="P580" s="174"/>
      <c r="Q580" s="174"/>
      <c r="R580" s="174"/>
      <c r="S580" s="174"/>
      <c r="T580" s="174"/>
      <c r="U580" s="174"/>
      <c r="V580" s="174"/>
    </row>
    <row r="581" spans="1:22" ht="13.5" customHeight="1">
      <c r="A581" s="174"/>
      <c r="B581" s="174"/>
      <c r="C581" s="174"/>
      <c r="D581" s="174"/>
      <c r="E581" s="174"/>
      <c r="F581" s="174"/>
      <c r="G581" s="174"/>
      <c r="H581" s="174"/>
      <c r="I581" s="174"/>
      <c r="J581" s="174"/>
      <c r="K581" s="174"/>
      <c r="L581" s="174"/>
      <c r="M581" s="174"/>
      <c r="N581" s="174"/>
      <c r="O581" s="174"/>
      <c r="P581" s="174"/>
      <c r="Q581" s="174"/>
      <c r="R581" s="174"/>
      <c r="S581" s="174"/>
      <c r="T581" s="174"/>
      <c r="U581" s="174"/>
      <c r="V581" s="174"/>
    </row>
    <row r="582" spans="1:22" ht="13.5" customHeight="1">
      <c r="A582" s="174"/>
      <c r="B582" s="174"/>
      <c r="C582" s="174"/>
      <c r="D582" s="174"/>
      <c r="E582" s="174"/>
      <c r="F582" s="174"/>
      <c r="G582" s="174"/>
      <c r="H582" s="174"/>
      <c r="I582" s="174"/>
      <c r="J582" s="174"/>
      <c r="K582" s="174"/>
      <c r="L582" s="174"/>
      <c r="M582" s="174"/>
      <c r="N582" s="174"/>
      <c r="O582" s="174"/>
      <c r="P582" s="174"/>
      <c r="Q582" s="174"/>
      <c r="R582" s="174"/>
      <c r="S582" s="174"/>
      <c r="T582" s="174"/>
      <c r="U582" s="174"/>
      <c r="V582" s="174"/>
    </row>
    <row r="583" spans="1:22" ht="13.5" customHeight="1">
      <c r="A583" s="174"/>
      <c r="B583" s="174"/>
      <c r="C583" s="174"/>
      <c r="D583" s="174"/>
      <c r="E583" s="174"/>
      <c r="F583" s="174"/>
      <c r="G583" s="174"/>
      <c r="H583" s="174"/>
      <c r="I583" s="174"/>
      <c r="J583" s="174"/>
      <c r="K583" s="174"/>
      <c r="L583" s="174"/>
      <c r="M583" s="174"/>
      <c r="N583" s="174"/>
      <c r="O583" s="174"/>
      <c r="P583" s="174"/>
      <c r="Q583" s="174"/>
      <c r="R583" s="174"/>
      <c r="S583" s="174"/>
      <c r="T583" s="174"/>
      <c r="U583" s="174"/>
      <c r="V583" s="174"/>
    </row>
    <row r="584" spans="1:22" ht="13.5" customHeight="1">
      <c r="A584" s="174"/>
      <c r="B584" s="174"/>
      <c r="C584" s="174"/>
      <c r="D584" s="174"/>
      <c r="E584" s="174"/>
      <c r="F584" s="174"/>
      <c r="G584" s="174"/>
      <c r="H584" s="174"/>
      <c r="I584" s="174"/>
      <c r="J584" s="174"/>
      <c r="K584" s="174"/>
      <c r="L584" s="174"/>
      <c r="M584" s="174"/>
      <c r="N584" s="174"/>
      <c r="O584" s="174"/>
      <c r="P584" s="174"/>
      <c r="Q584" s="174"/>
      <c r="R584" s="174"/>
      <c r="S584" s="174"/>
      <c r="T584" s="174"/>
      <c r="U584" s="174"/>
      <c r="V584" s="174"/>
    </row>
    <row r="585" spans="1:22" ht="13.5" customHeight="1">
      <c r="A585" s="174"/>
      <c r="B585" s="174"/>
      <c r="C585" s="174"/>
      <c r="D585" s="174"/>
      <c r="E585" s="174"/>
      <c r="F585" s="174"/>
      <c r="G585" s="174"/>
      <c r="H585" s="174"/>
      <c r="I585" s="174"/>
      <c r="J585" s="174"/>
      <c r="K585" s="174"/>
      <c r="L585" s="174"/>
      <c r="M585" s="174"/>
      <c r="N585" s="174"/>
      <c r="O585" s="174"/>
      <c r="P585" s="174"/>
      <c r="Q585" s="174"/>
      <c r="R585" s="174"/>
      <c r="S585" s="174"/>
      <c r="T585" s="174"/>
      <c r="U585" s="174"/>
      <c r="V585" s="174"/>
    </row>
    <row r="586" spans="1:22" ht="13.5" customHeight="1">
      <c r="A586" s="174"/>
      <c r="B586" s="174"/>
      <c r="C586" s="174"/>
      <c r="D586" s="174"/>
      <c r="E586" s="174"/>
      <c r="F586" s="174"/>
      <c r="G586" s="174"/>
      <c r="H586" s="174"/>
      <c r="I586" s="174"/>
      <c r="J586" s="174"/>
      <c r="K586" s="174"/>
      <c r="L586" s="174"/>
      <c r="M586" s="174"/>
      <c r="N586" s="174"/>
      <c r="O586" s="174"/>
      <c r="P586" s="174"/>
      <c r="Q586" s="174"/>
      <c r="R586" s="174"/>
      <c r="S586" s="174"/>
      <c r="T586" s="174"/>
      <c r="U586" s="174"/>
      <c r="V586" s="174"/>
    </row>
    <row r="587" spans="1:22" ht="13.5" customHeight="1">
      <c r="A587" s="174"/>
      <c r="B587" s="174"/>
      <c r="C587" s="174"/>
      <c r="D587" s="174"/>
      <c r="E587" s="174"/>
      <c r="F587" s="174"/>
      <c r="G587" s="174"/>
      <c r="H587" s="174"/>
      <c r="I587" s="174"/>
      <c r="J587" s="174"/>
      <c r="K587" s="174"/>
      <c r="L587" s="174"/>
      <c r="M587" s="174"/>
      <c r="N587" s="174"/>
      <c r="O587" s="174"/>
      <c r="P587" s="174"/>
      <c r="Q587" s="174"/>
      <c r="R587" s="174"/>
      <c r="S587" s="174"/>
      <c r="T587" s="174"/>
      <c r="U587" s="174"/>
      <c r="V587" s="174"/>
    </row>
    <row r="588" spans="1:22" ht="13.5" customHeight="1">
      <c r="A588" s="174"/>
      <c r="B588" s="174"/>
      <c r="C588" s="174"/>
      <c r="D588" s="174"/>
      <c r="E588" s="174"/>
      <c r="F588" s="174"/>
      <c r="G588" s="174"/>
      <c r="H588" s="174"/>
      <c r="I588" s="174"/>
      <c r="J588" s="174"/>
      <c r="K588" s="174"/>
      <c r="L588" s="174"/>
      <c r="M588" s="174"/>
      <c r="N588" s="174"/>
      <c r="O588" s="174"/>
      <c r="P588" s="174"/>
      <c r="Q588" s="174"/>
      <c r="R588" s="174"/>
      <c r="S588" s="174"/>
      <c r="T588" s="174"/>
      <c r="U588" s="174"/>
      <c r="V588" s="174"/>
    </row>
    <row r="589" spans="1:22" ht="13.5" customHeight="1">
      <c r="A589" s="174"/>
      <c r="B589" s="174"/>
      <c r="C589" s="174"/>
      <c r="D589" s="174"/>
      <c r="E589" s="174"/>
      <c r="F589" s="174"/>
      <c r="G589" s="174"/>
      <c r="H589" s="174"/>
      <c r="I589" s="174"/>
      <c r="J589" s="174"/>
      <c r="K589" s="174"/>
      <c r="L589" s="174"/>
      <c r="M589" s="174"/>
      <c r="N589" s="174"/>
      <c r="O589" s="174"/>
      <c r="P589" s="174"/>
      <c r="Q589" s="174"/>
      <c r="R589" s="174"/>
      <c r="S589" s="174"/>
      <c r="T589" s="174"/>
      <c r="U589" s="174"/>
      <c r="V589" s="174"/>
    </row>
    <row r="590" spans="1:22" ht="13.5" customHeight="1">
      <c r="A590" s="174"/>
      <c r="B590" s="174"/>
      <c r="C590" s="174"/>
      <c r="D590" s="174"/>
      <c r="E590" s="174"/>
      <c r="F590" s="174"/>
      <c r="G590" s="174"/>
      <c r="H590" s="174"/>
      <c r="I590" s="174"/>
      <c r="J590" s="174"/>
      <c r="K590" s="174"/>
      <c r="L590" s="174"/>
      <c r="M590" s="174"/>
      <c r="N590" s="174"/>
      <c r="O590" s="174"/>
      <c r="P590" s="174"/>
      <c r="Q590" s="174"/>
      <c r="R590" s="174"/>
      <c r="S590" s="174"/>
      <c r="T590" s="174"/>
      <c r="U590" s="174"/>
      <c r="V590" s="174"/>
    </row>
    <row r="591" spans="1:22" ht="13.5" customHeight="1">
      <c r="A591" s="174"/>
      <c r="B591" s="174"/>
      <c r="C591" s="174"/>
      <c r="D591" s="174"/>
      <c r="E591" s="174"/>
      <c r="F591" s="174"/>
      <c r="G591" s="174"/>
      <c r="H591" s="174"/>
      <c r="I591" s="174"/>
      <c r="J591" s="174"/>
      <c r="K591" s="174"/>
      <c r="L591" s="174"/>
      <c r="M591" s="174"/>
      <c r="N591" s="174"/>
      <c r="O591" s="174"/>
      <c r="P591" s="174"/>
      <c r="Q591" s="174"/>
      <c r="R591" s="174"/>
      <c r="S591" s="174"/>
      <c r="T591" s="174"/>
      <c r="U591" s="174"/>
      <c r="V591" s="174"/>
    </row>
    <row r="592" spans="1:22" ht="13.5" customHeight="1">
      <c r="A592" s="174"/>
      <c r="B592" s="174"/>
      <c r="C592" s="174"/>
      <c r="D592" s="174"/>
      <c r="E592" s="174"/>
      <c r="F592" s="174"/>
      <c r="G592" s="174"/>
      <c r="H592" s="174"/>
      <c r="I592" s="174"/>
      <c r="J592" s="174"/>
      <c r="K592" s="174"/>
      <c r="L592" s="174"/>
      <c r="M592" s="174"/>
      <c r="N592" s="174"/>
      <c r="O592" s="174"/>
      <c r="P592" s="174"/>
      <c r="Q592" s="174"/>
      <c r="R592" s="174"/>
      <c r="S592" s="174"/>
      <c r="T592" s="174"/>
      <c r="U592" s="174"/>
      <c r="V592" s="174"/>
    </row>
    <row r="593" spans="1:22" ht="13.5" customHeight="1">
      <c r="A593" s="174"/>
      <c r="B593" s="174"/>
      <c r="C593" s="174"/>
      <c r="D593" s="174"/>
      <c r="E593" s="174"/>
      <c r="F593" s="174"/>
      <c r="G593" s="174"/>
      <c r="H593" s="174"/>
      <c r="I593" s="174"/>
      <c r="J593" s="174"/>
      <c r="K593" s="174"/>
      <c r="L593" s="174"/>
      <c r="M593" s="174"/>
      <c r="N593" s="174"/>
      <c r="O593" s="174"/>
      <c r="P593" s="174"/>
      <c r="Q593" s="174"/>
      <c r="R593" s="174"/>
      <c r="S593" s="174"/>
      <c r="T593" s="174"/>
      <c r="U593" s="174"/>
      <c r="V593" s="174"/>
    </row>
    <row r="594" spans="1:22" ht="13.5" customHeight="1">
      <c r="A594" s="174"/>
      <c r="B594" s="174"/>
      <c r="C594" s="174"/>
      <c r="D594" s="174"/>
      <c r="E594" s="174"/>
      <c r="F594" s="174"/>
      <c r="G594" s="174"/>
      <c r="H594" s="174"/>
      <c r="I594" s="174"/>
      <c r="J594" s="174"/>
      <c r="K594" s="174"/>
      <c r="L594" s="174"/>
      <c r="M594" s="174"/>
      <c r="N594" s="174"/>
      <c r="O594" s="174"/>
      <c r="P594" s="174"/>
      <c r="Q594" s="174"/>
      <c r="R594" s="174"/>
      <c r="S594" s="174"/>
      <c r="T594" s="174"/>
      <c r="U594" s="174"/>
      <c r="V594" s="174"/>
    </row>
    <row r="595" spans="1:22" ht="13.5" customHeight="1">
      <c r="A595" s="174"/>
      <c r="B595" s="174"/>
      <c r="C595" s="174"/>
      <c r="D595" s="174"/>
      <c r="E595" s="174"/>
      <c r="F595" s="174"/>
      <c r="G595" s="174"/>
      <c r="H595" s="174"/>
      <c r="I595" s="174"/>
      <c r="J595" s="174"/>
      <c r="K595" s="174"/>
      <c r="L595" s="174"/>
      <c r="M595" s="174"/>
      <c r="N595" s="174"/>
      <c r="O595" s="174"/>
      <c r="P595" s="174"/>
      <c r="Q595" s="174"/>
      <c r="R595" s="174"/>
      <c r="S595" s="174"/>
      <c r="T595" s="174"/>
      <c r="U595" s="174"/>
      <c r="V595" s="174"/>
    </row>
    <row r="596" spans="1:22" ht="13.5" customHeight="1">
      <c r="A596" s="174"/>
      <c r="B596" s="174"/>
      <c r="C596" s="174"/>
      <c r="D596" s="174"/>
      <c r="E596" s="174"/>
      <c r="F596" s="174"/>
      <c r="G596" s="174"/>
      <c r="H596" s="174"/>
      <c r="I596" s="174"/>
      <c r="J596" s="174"/>
      <c r="K596" s="174"/>
      <c r="L596" s="174"/>
      <c r="M596" s="174"/>
      <c r="N596" s="174"/>
      <c r="O596" s="174"/>
      <c r="P596" s="174"/>
      <c r="Q596" s="174"/>
      <c r="R596" s="174"/>
      <c r="S596" s="174"/>
      <c r="T596" s="174"/>
      <c r="U596" s="174"/>
      <c r="V596" s="174"/>
    </row>
    <row r="597" spans="1:22" ht="13.5" customHeight="1">
      <c r="A597" s="174"/>
      <c r="B597" s="174"/>
      <c r="C597" s="174"/>
      <c r="D597" s="174"/>
      <c r="E597" s="174"/>
      <c r="F597" s="174"/>
      <c r="G597" s="174"/>
      <c r="H597" s="174"/>
      <c r="I597" s="174"/>
      <c r="J597" s="174"/>
      <c r="K597" s="174"/>
      <c r="L597" s="174"/>
      <c r="M597" s="174"/>
      <c r="N597" s="174"/>
      <c r="O597" s="174"/>
      <c r="P597" s="174"/>
      <c r="Q597" s="174"/>
      <c r="R597" s="174"/>
      <c r="S597" s="174"/>
      <c r="T597" s="174"/>
      <c r="U597" s="174"/>
      <c r="V597" s="174"/>
    </row>
    <row r="598" spans="1:22" ht="13.5" customHeight="1">
      <c r="A598" s="174"/>
      <c r="B598" s="174"/>
      <c r="C598" s="174"/>
      <c r="D598" s="174"/>
      <c r="E598" s="174"/>
      <c r="F598" s="174"/>
      <c r="G598" s="174"/>
      <c r="H598" s="174"/>
      <c r="I598" s="174"/>
      <c r="J598" s="174"/>
      <c r="K598" s="174"/>
      <c r="L598" s="174"/>
      <c r="M598" s="174"/>
      <c r="N598" s="174"/>
      <c r="O598" s="174"/>
      <c r="P598" s="174"/>
      <c r="Q598" s="174"/>
      <c r="R598" s="174"/>
      <c r="S598" s="174"/>
      <c r="T598" s="174"/>
      <c r="U598" s="174"/>
      <c r="V598" s="174"/>
    </row>
    <row r="599" spans="1:22" ht="13.5" customHeight="1">
      <c r="A599" s="174"/>
      <c r="B599" s="174"/>
      <c r="C599" s="174"/>
      <c r="D599" s="174"/>
      <c r="E599" s="174"/>
      <c r="F599" s="174"/>
      <c r="G599" s="174"/>
      <c r="H599" s="174"/>
      <c r="I599" s="174"/>
      <c r="J599" s="174"/>
      <c r="K599" s="174"/>
      <c r="L599" s="174"/>
      <c r="M599" s="174"/>
      <c r="N599" s="174"/>
      <c r="O599" s="174"/>
      <c r="P599" s="174"/>
      <c r="Q599" s="174"/>
      <c r="R599" s="174"/>
      <c r="S599" s="174"/>
      <c r="T599" s="174"/>
      <c r="U599" s="174"/>
      <c r="V599" s="174"/>
    </row>
    <row r="600" spans="1:22" ht="13.5" customHeight="1">
      <c r="A600" s="174"/>
      <c r="B600" s="174"/>
      <c r="C600" s="174"/>
      <c r="D600" s="174"/>
      <c r="E600" s="174"/>
      <c r="F600" s="174"/>
      <c r="G600" s="174"/>
      <c r="H600" s="174"/>
      <c r="I600" s="174"/>
      <c r="J600" s="174"/>
      <c r="K600" s="174"/>
      <c r="L600" s="174"/>
      <c r="M600" s="174"/>
      <c r="N600" s="174"/>
      <c r="O600" s="174"/>
      <c r="P600" s="174"/>
      <c r="Q600" s="174"/>
      <c r="R600" s="174"/>
      <c r="S600" s="174"/>
      <c r="T600" s="174"/>
      <c r="U600" s="174"/>
      <c r="V600" s="174"/>
    </row>
    <row r="601" spans="1:22" ht="13.5" customHeight="1">
      <c r="A601" s="174"/>
      <c r="B601" s="174"/>
      <c r="C601" s="174"/>
      <c r="D601" s="174"/>
      <c r="E601" s="174"/>
      <c r="F601" s="174"/>
      <c r="G601" s="174"/>
      <c r="H601" s="174"/>
      <c r="I601" s="174"/>
      <c r="J601" s="174"/>
      <c r="K601" s="174"/>
      <c r="L601" s="174"/>
      <c r="M601" s="174"/>
      <c r="N601" s="174"/>
      <c r="O601" s="174"/>
      <c r="P601" s="174"/>
      <c r="Q601" s="174"/>
      <c r="R601" s="174"/>
      <c r="S601" s="174"/>
      <c r="T601" s="174"/>
      <c r="U601" s="174"/>
      <c r="V601" s="174"/>
    </row>
    <row r="602" spans="1:22" ht="13.5" customHeight="1">
      <c r="A602" s="174"/>
      <c r="B602" s="174"/>
      <c r="C602" s="174"/>
      <c r="D602" s="174"/>
      <c r="E602" s="174"/>
      <c r="F602" s="174"/>
      <c r="G602" s="174"/>
      <c r="H602" s="174"/>
      <c r="I602" s="174"/>
      <c r="J602" s="174"/>
      <c r="K602" s="174"/>
      <c r="L602" s="174"/>
      <c r="M602" s="174"/>
      <c r="N602" s="174"/>
      <c r="O602" s="174"/>
      <c r="P602" s="174"/>
      <c r="Q602" s="174"/>
      <c r="R602" s="174"/>
      <c r="S602" s="174"/>
      <c r="T602" s="174"/>
      <c r="U602" s="174"/>
      <c r="V602" s="174"/>
    </row>
    <row r="603" spans="1:22" ht="13.5" customHeight="1">
      <c r="A603" s="174"/>
      <c r="B603" s="174"/>
      <c r="C603" s="174"/>
      <c r="D603" s="174"/>
      <c r="E603" s="174"/>
      <c r="F603" s="174"/>
      <c r="G603" s="174"/>
      <c r="H603" s="174"/>
      <c r="I603" s="174"/>
      <c r="J603" s="174"/>
      <c r="K603" s="174"/>
      <c r="L603" s="174"/>
      <c r="M603" s="174"/>
      <c r="N603" s="174"/>
      <c r="O603" s="174"/>
      <c r="P603" s="174"/>
      <c r="Q603" s="174"/>
      <c r="R603" s="174"/>
      <c r="S603" s="174"/>
      <c r="T603" s="174"/>
      <c r="U603" s="174"/>
      <c r="V603" s="174"/>
    </row>
    <row r="604" spans="1:22" ht="13.5" customHeight="1">
      <c r="A604" s="174"/>
      <c r="B604" s="174"/>
      <c r="C604" s="174"/>
      <c r="D604" s="174"/>
      <c r="E604" s="174"/>
      <c r="F604" s="174"/>
      <c r="G604" s="174"/>
      <c r="H604" s="174"/>
      <c r="I604" s="174"/>
      <c r="J604" s="174"/>
      <c r="K604" s="174"/>
      <c r="L604" s="174"/>
      <c r="M604" s="174"/>
      <c r="N604" s="174"/>
      <c r="O604" s="174"/>
      <c r="P604" s="174"/>
      <c r="Q604" s="174"/>
      <c r="R604" s="174"/>
      <c r="S604" s="174"/>
      <c r="T604" s="174"/>
      <c r="U604" s="174"/>
      <c r="V604" s="174"/>
    </row>
    <row r="605" spans="1:22" ht="13.5" customHeight="1">
      <c r="A605" s="174"/>
      <c r="B605" s="174"/>
      <c r="C605" s="174"/>
      <c r="D605" s="174"/>
      <c r="E605" s="174"/>
      <c r="F605" s="174"/>
      <c r="G605" s="174"/>
      <c r="H605" s="174"/>
      <c r="I605" s="174"/>
      <c r="J605" s="174"/>
      <c r="K605" s="174"/>
      <c r="L605" s="174"/>
      <c r="M605" s="174"/>
      <c r="N605" s="174"/>
      <c r="O605" s="174"/>
      <c r="P605" s="174"/>
      <c r="Q605" s="174"/>
      <c r="R605" s="174"/>
      <c r="S605" s="174"/>
      <c r="T605" s="174"/>
      <c r="U605" s="174"/>
      <c r="V605" s="174"/>
    </row>
    <row r="606" spans="1:22" ht="13.5" customHeight="1">
      <c r="A606" s="174"/>
      <c r="B606" s="174"/>
      <c r="C606" s="174"/>
      <c r="D606" s="174"/>
      <c r="E606" s="174"/>
      <c r="F606" s="174"/>
      <c r="G606" s="174"/>
      <c r="H606" s="174"/>
      <c r="I606" s="174"/>
      <c r="J606" s="174"/>
      <c r="K606" s="174"/>
      <c r="L606" s="174"/>
      <c r="M606" s="174"/>
      <c r="N606" s="174"/>
      <c r="O606" s="174"/>
      <c r="P606" s="174"/>
      <c r="Q606" s="174"/>
      <c r="R606" s="174"/>
      <c r="S606" s="174"/>
      <c r="T606" s="174"/>
      <c r="U606" s="174"/>
      <c r="V606" s="174"/>
    </row>
    <row r="607" spans="1:22" ht="13.5" customHeight="1">
      <c r="A607" s="174"/>
      <c r="B607" s="174"/>
      <c r="C607" s="174"/>
      <c r="D607" s="174"/>
      <c r="E607" s="174"/>
      <c r="F607" s="174"/>
      <c r="G607" s="174"/>
      <c r="H607" s="174"/>
      <c r="I607" s="174"/>
      <c r="J607" s="174"/>
      <c r="K607" s="174"/>
      <c r="L607" s="174"/>
      <c r="M607" s="174"/>
      <c r="N607" s="174"/>
      <c r="O607" s="174"/>
      <c r="P607" s="174"/>
      <c r="Q607" s="174"/>
      <c r="R607" s="174"/>
      <c r="S607" s="174"/>
      <c r="T607" s="174"/>
      <c r="U607" s="174"/>
      <c r="V607" s="174"/>
    </row>
    <row r="608" spans="1:22" ht="13.5" customHeight="1">
      <c r="A608" s="174"/>
      <c r="B608" s="174"/>
      <c r="C608" s="174"/>
      <c r="D608" s="174"/>
      <c r="E608" s="174"/>
      <c r="F608" s="174"/>
      <c r="G608" s="174"/>
      <c r="H608" s="174"/>
      <c r="I608" s="174"/>
      <c r="J608" s="174"/>
      <c r="K608" s="174"/>
      <c r="L608" s="174"/>
      <c r="M608" s="174"/>
      <c r="N608" s="174"/>
      <c r="O608" s="174"/>
      <c r="P608" s="174"/>
      <c r="Q608" s="174"/>
      <c r="R608" s="174"/>
      <c r="S608" s="174"/>
      <c r="T608" s="174"/>
      <c r="U608" s="174"/>
      <c r="V608" s="174"/>
    </row>
    <row r="609" spans="1:22" ht="13.5" customHeight="1">
      <c r="A609" s="174"/>
      <c r="B609" s="174"/>
      <c r="C609" s="174"/>
      <c r="D609" s="174"/>
      <c r="E609" s="174"/>
      <c r="F609" s="174"/>
      <c r="G609" s="174"/>
      <c r="H609" s="174"/>
      <c r="I609" s="174"/>
      <c r="J609" s="174"/>
      <c r="K609" s="174"/>
      <c r="L609" s="174"/>
      <c r="M609" s="174"/>
      <c r="N609" s="174"/>
      <c r="O609" s="174"/>
      <c r="P609" s="174"/>
      <c r="Q609" s="174"/>
      <c r="R609" s="174"/>
      <c r="S609" s="174"/>
      <c r="T609" s="174"/>
      <c r="U609" s="174"/>
      <c r="V609" s="174"/>
    </row>
    <row r="610" spans="1:22" ht="13.5" customHeight="1">
      <c r="A610" s="174"/>
      <c r="B610" s="174"/>
      <c r="C610" s="174"/>
      <c r="D610" s="174"/>
      <c r="E610" s="174"/>
      <c r="F610" s="174"/>
      <c r="G610" s="174"/>
      <c r="H610" s="174"/>
      <c r="I610" s="174"/>
      <c r="J610" s="174"/>
      <c r="K610" s="174"/>
      <c r="L610" s="174"/>
      <c r="M610" s="174"/>
      <c r="N610" s="174"/>
      <c r="O610" s="174"/>
      <c r="P610" s="174"/>
      <c r="Q610" s="174"/>
      <c r="R610" s="174"/>
      <c r="S610" s="174"/>
      <c r="T610" s="174"/>
      <c r="U610" s="174"/>
      <c r="V610" s="174"/>
    </row>
    <row r="611" spans="1:22" ht="13.5" customHeight="1">
      <c r="A611" s="174"/>
      <c r="B611" s="174"/>
      <c r="C611" s="174"/>
      <c r="D611" s="174"/>
      <c r="E611" s="174"/>
      <c r="F611" s="174"/>
      <c r="G611" s="174"/>
      <c r="H611" s="174"/>
      <c r="I611" s="174"/>
      <c r="J611" s="174"/>
      <c r="K611" s="174"/>
      <c r="L611" s="174"/>
      <c r="M611" s="174"/>
      <c r="N611" s="174"/>
      <c r="O611" s="174"/>
      <c r="P611" s="174"/>
      <c r="Q611" s="174"/>
      <c r="R611" s="174"/>
      <c r="S611" s="174"/>
      <c r="T611" s="174"/>
      <c r="U611" s="174"/>
      <c r="V611" s="174"/>
    </row>
    <row r="612" spans="1:22" ht="13.5" customHeight="1">
      <c r="A612" s="174"/>
      <c r="B612" s="174"/>
      <c r="C612" s="174"/>
      <c r="D612" s="174"/>
      <c r="E612" s="174"/>
      <c r="F612" s="174"/>
      <c r="G612" s="174"/>
      <c r="H612" s="174"/>
      <c r="I612" s="174"/>
      <c r="J612" s="174"/>
      <c r="K612" s="174"/>
      <c r="L612" s="174"/>
      <c r="M612" s="174"/>
      <c r="N612" s="174"/>
      <c r="O612" s="174"/>
      <c r="P612" s="174"/>
      <c r="Q612" s="174"/>
      <c r="R612" s="174"/>
      <c r="S612" s="174"/>
      <c r="T612" s="174"/>
      <c r="U612" s="174"/>
      <c r="V612" s="174"/>
    </row>
    <row r="613" spans="1:22" ht="13.5" customHeight="1">
      <c r="A613" s="174"/>
      <c r="B613" s="174"/>
      <c r="C613" s="174"/>
      <c r="D613" s="174"/>
      <c r="E613" s="174"/>
      <c r="F613" s="174"/>
      <c r="G613" s="174"/>
      <c r="H613" s="174"/>
      <c r="I613" s="174"/>
      <c r="J613" s="174"/>
      <c r="K613" s="174"/>
      <c r="L613" s="174"/>
      <c r="M613" s="174"/>
      <c r="N613" s="174"/>
      <c r="O613" s="174"/>
      <c r="P613" s="174"/>
      <c r="Q613" s="174"/>
      <c r="R613" s="174"/>
      <c r="S613" s="174"/>
      <c r="T613" s="174"/>
      <c r="U613" s="174"/>
      <c r="V613" s="174"/>
    </row>
    <row r="614" spans="1:22" ht="13.5" customHeight="1">
      <c r="A614" s="174"/>
      <c r="B614" s="174"/>
      <c r="C614" s="174"/>
      <c r="D614" s="174"/>
      <c r="E614" s="174"/>
      <c r="F614" s="174"/>
      <c r="G614" s="174"/>
      <c r="H614" s="174"/>
      <c r="I614" s="174"/>
      <c r="J614" s="174"/>
      <c r="K614" s="174"/>
      <c r="L614" s="174"/>
      <c r="M614" s="174"/>
      <c r="N614" s="174"/>
      <c r="O614" s="174"/>
      <c r="P614" s="174"/>
      <c r="Q614" s="174"/>
      <c r="R614" s="174"/>
      <c r="S614" s="174"/>
      <c r="T614" s="174"/>
      <c r="U614" s="174"/>
      <c r="V614" s="174"/>
    </row>
    <row r="615" spans="1:22" ht="13.5" customHeight="1">
      <c r="A615" s="174"/>
      <c r="B615" s="174"/>
      <c r="C615" s="174"/>
      <c r="D615" s="174"/>
      <c r="E615" s="174"/>
      <c r="F615" s="174"/>
      <c r="G615" s="174"/>
      <c r="H615" s="174"/>
      <c r="I615" s="174"/>
      <c r="J615" s="174"/>
      <c r="K615" s="174"/>
      <c r="L615" s="174"/>
      <c r="M615" s="174"/>
      <c r="N615" s="174"/>
      <c r="O615" s="174"/>
      <c r="P615" s="174"/>
      <c r="Q615" s="174"/>
      <c r="R615" s="174"/>
      <c r="S615" s="174"/>
      <c r="T615" s="174"/>
      <c r="U615" s="174"/>
      <c r="V615" s="174"/>
    </row>
    <row r="616" spans="1:22" ht="13.5" customHeight="1">
      <c r="A616" s="174"/>
      <c r="B616" s="174"/>
      <c r="C616" s="174"/>
      <c r="D616" s="174"/>
      <c r="E616" s="174"/>
      <c r="F616" s="174"/>
      <c r="G616" s="174"/>
      <c r="H616" s="174"/>
      <c r="I616" s="174"/>
      <c r="J616" s="174"/>
      <c r="K616" s="174"/>
      <c r="L616" s="174"/>
      <c r="M616" s="174"/>
      <c r="N616" s="174"/>
      <c r="O616" s="174"/>
      <c r="P616" s="174"/>
      <c r="Q616" s="174"/>
      <c r="R616" s="174"/>
      <c r="S616" s="174"/>
      <c r="T616" s="174"/>
      <c r="U616" s="174"/>
      <c r="V616" s="174"/>
    </row>
    <row r="617" spans="1:22" ht="13.5" customHeight="1">
      <c r="A617" s="174"/>
      <c r="B617" s="174"/>
      <c r="C617" s="174"/>
      <c r="D617" s="174"/>
      <c r="E617" s="174"/>
      <c r="F617" s="174"/>
      <c r="G617" s="174"/>
      <c r="H617" s="174"/>
      <c r="I617" s="174"/>
      <c r="J617" s="174"/>
      <c r="K617" s="174"/>
      <c r="L617" s="174"/>
      <c r="M617" s="174"/>
      <c r="N617" s="174"/>
      <c r="O617" s="174"/>
      <c r="P617" s="174"/>
      <c r="Q617" s="174"/>
      <c r="R617" s="174"/>
      <c r="S617" s="174"/>
      <c r="T617" s="174"/>
      <c r="U617" s="174"/>
      <c r="V617" s="174"/>
    </row>
    <row r="618" spans="1:22" ht="13.5" customHeight="1">
      <c r="A618" s="174"/>
      <c r="B618" s="174"/>
      <c r="C618" s="174"/>
      <c r="D618" s="174"/>
      <c r="E618" s="174"/>
      <c r="F618" s="174"/>
      <c r="G618" s="174"/>
      <c r="H618" s="174"/>
      <c r="I618" s="174"/>
      <c r="J618" s="174"/>
      <c r="K618" s="174"/>
      <c r="L618" s="174"/>
      <c r="M618" s="174"/>
      <c r="N618" s="174"/>
      <c r="O618" s="174"/>
      <c r="P618" s="174"/>
      <c r="Q618" s="174"/>
      <c r="R618" s="174"/>
      <c r="S618" s="174"/>
      <c r="T618" s="174"/>
      <c r="U618" s="174"/>
      <c r="V618" s="174"/>
    </row>
    <row r="619" spans="1:22" ht="13.5" customHeight="1">
      <c r="A619" s="174"/>
      <c r="B619" s="174"/>
      <c r="C619" s="174"/>
      <c r="D619" s="174"/>
      <c r="E619" s="174"/>
      <c r="F619" s="174"/>
      <c r="G619" s="174"/>
      <c r="H619" s="174"/>
      <c r="I619" s="174"/>
      <c r="J619" s="174"/>
      <c r="K619" s="174"/>
      <c r="L619" s="174"/>
      <c r="M619" s="174"/>
      <c r="N619" s="174"/>
      <c r="O619" s="174"/>
      <c r="P619" s="174"/>
      <c r="Q619" s="174"/>
      <c r="R619" s="174"/>
      <c r="S619" s="174"/>
      <c r="T619" s="174"/>
      <c r="U619" s="174"/>
      <c r="V619" s="174"/>
    </row>
    <row r="620" spans="1:22" ht="13.5" customHeight="1">
      <c r="A620" s="174"/>
      <c r="B620" s="174"/>
      <c r="C620" s="174"/>
      <c r="D620" s="174"/>
      <c r="E620" s="174"/>
      <c r="F620" s="174"/>
      <c r="G620" s="174"/>
      <c r="H620" s="174"/>
      <c r="I620" s="174"/>
      <c r="J620" s="174"/>
      <c r="K620" s="174"/>
      <c r="L620" s="174"/>
      <c r="M620" s="174"/>
      <c r="N620" s="174"/>
      <c r="O620" s="174"/>
      <c r="P620" s="174"/>
      <c r="Q620" s="174"/>
      <c r="R620" s="174"/>
      <c r="S620" s="174"/>
      <c r="T620" s="174"/>
      <c r="U620" s="174"/>
      <c r="V620" s="174"/>
    </row>
    <row r="621" spans="1:22" ht="13.5" customHeight="1">
      <c r="A621" s="174"/>
      <c r="B621" s="174"/>
      <c r="C621" s="174"/>
      <c r="D621" s="174"/>
      <c r="E621" s="174"/>
      <c r="F621" s="174"/>
      <c r="G621" s="174"/>
      <c r="H621" s="174"/>
      <c r="I621" s="174"/>
      <c r="J621" s="174"/>
      <c r="K621" s="174"/>
      <c r="L621" s="174"/>
      <c r="M621" s="174"/>
      <c r="N621" s="174"/>
      <c r="O621" s="174"/>
      <c r="P621" s="174"/>
      <c r="Q621" s="174"/>
      <c r="R621" s="174"/>
      <c r="S621" s="174"/>
      <c r="T621" s="174"/>
      <c r="U621" s="174"/>
      <c r="V621" s="174"/>
    </row>
    <row r="622" spans="1:22" ht="13.5" customHeight="1">
      <c r="A622" s="174"/>
      <c r="B622" s="174"/>
      <c r="C622" s="174"/>
      <c r="D622" s="174"/>
      <c r="E622" s="174"/>
      <c r="F622" s="174"/>
      <c r="G622" s="174"/>
      <c r="H622" s="174"/>
      <c r="I622" s="174"/>
      <c r="J622" s="174"/>
      <c r="K622" s="174"/>
      <c r="L622" s="174"/>
      <c r="M622" s="174"/>
      <c r="N622" s="174"/>
      <c r="O622" s="174"/>
      <c r="P622" s="174"/>
      <c r="Q622" s="174"/>
      <c r="R622" s="174"/>
      <c r="S622" s="174"/>
      <c r="T622" s="174"/>
      <c r="U622" s="174"/>
      <c r="V622" s="174"/>
    </row>
    <row r="623" spans="1:22" ht="13.5" customHeight="1">
      <c r="A623" s="174"/>
      <c r="B623" s="174"/>
      <c r="C623" s="174"/>
      <c r="D623" s="174"/>
      <c r="E623" s="174"/>
      <c r="F623" s="174"/>
      <c r="G623" s="174"/>
      <c r="H623" s="174"/>
      <c r="I623" s="174"/>
      <c r="J623" s="174"/>
      <c r="K623" s="174"/>
      <c r="L623" s="174"/>
      <c r="M623" s="174"/>
      <c r="N623" s="174"/>
      <c r="O623" s="174"/>
      <c r="P623" s="174"/>
      <c r="Q623" s="174"/>
      <c r="R623" s="174"/>
      <c r="S623" s="174"/>
      <c r="T623" s="174"/>
      <c r="U623" s="174"/>
      <c r="V623" s="174"/>
    </row>
    <row r="624" spans="1:22" ht="13.5" customHeight="1">
      <c r="A624" s="174"/>
      <c r="B624" s="174"/>
      <c r="C624" s="174"/>
      <c r="D624" s="174"/>
      <c r="E624" s="174"/>
      <c r="F624" s="174"/>
      <c r="G624" s="174"/>
      <c r="H624" s="174"/>
      <c r="I624" s="174"/>
      <c r="J624" s="174"/>
      <c r="K624" s="174"/>
      <c r="L624" s="174"/>
      <c r="M624" s="174"/>
      <c r="N624" s="174"/>
      <c r="O624" s="174"/>
      <c r="P624" s="174"/>
      <c r="Q624" s="174"/>
      <c r="R624" s="174"/>
      <c r="S624" s="174"/>
      <c r="T624" s="174"/>
      <c r="U624" s="174"/>
      <c r="V624" s="174"/>
    </row>
    <row r="625" spans="1:22" ht="13.5" customHeight="1">
      <c r="A625" s="174"/>
      <c r="B625" s="174"/>
      <c r="C625" s="174"/>
      <c r="D625" s="174"/>
      <c r="E625" s="174"/>
      <c r="F625" s="174"/>
      <c r="G625" s="174"/>
      <c r="H625" s="174"/>
      <c r="I625" s="174"/>
      <c r="J625" s="174"/>
      <c r="K625" s="174"/>
      <c r="L625" s="174"/>
      <c r="M625" s="174"/>
      <c r="N625" s="174"/>
      <c r="O625" s="174"/>
      <c r="P625" s="174"/>
      <c r="Q625" s="174"/>
      <c r="R625" s="174"/>
      <c r="S625" s="174"/>
      <c r="T625" s="174"/>
      <c r="U625" s="174"/>
      <c r="V625" s="174"/>
    </row>
    <row r="626" spans="1:22" ht="13.5" customHeight="1">
      <c r="A626" s="174"/>
      <c r="B626" s="174"/>
      <c r="C626" s="174"/>
      <c r="D626" s="174"/>
      <c r="E626" s="174"/>
      <c r="F626" s="174"/>
      <c r="G626" s="174"/>
      <c r="H626" s="174"/>
      <c r="I626" s="174"/>
      <c r="J626" s="174"/>
      <c r="K626" s="174"/>
      <c r="L626" s="174"/>
      <c r="M626" s="174"/>
      <c r="N626" s="174"/>
      <c r="O626" s="174"/>
      <c r="P626" s="174"/>
      <c r="Q626" s="174"/>
      <c r="R626" s="174"/>
      <c r="S626" s="174"/>
      <c r="T626" s="174"/>
      <c r="U626" s="174"/>
      <c r="V626" s="174"/>
    </row>
    <row r="627" spans="1:22" ht="13.5" customHeight="1">
      <c r="A627" s="174"/>
      <c r="B627" s="174"/>
      <c r="C627" s="174"/>
      <c r="D627" s="174"/>
      <c r="E627" s="174"/>
      <c r="F627" s="174"/>
      <c r="G627" s="174"/>
      <c r="H627" s="174"/>
      <c r="I627" s="174"/>
      <c r="J627" s="174"/>
      <c r="K627" s="174"/>
      <c r="L627" s="174"/>
      <c r="M627" s="174"/>
      <c r="N627" s="174"/>
      <c r="O627" s="174"/>
      <c r="P627" s="174"/>
      <c r="Q627" s="174"/>
      <c r="R627" s="174"/>
      <c r="S627" s="174"/>
      <c r="T627" s="174"/>
      <c r="U627" s="174"/>
      <c r="V627" s="174"/>
    </row>
    <row r="628" spans="1:22" ht="13.5" customHeight="1">
      <c r="A628" s="174"/>
      <c r="B628" s="174"/>
      <c r="C628" s="174"/>
      <c r="D628" s="174"/>
      <c r="E628" s="174"/>
      <c r="F628" s="174"/>
      <c r="G628" s="174"/>
      <c r="H628" s="174"/>
      <c r="I628" s="174"/>
      <c r="J628" s="174"/>
      <c r="K628" s="174"/>
      <c r="L628" s="174"/>
      <c r="M628" s="174"/>
      <c r="N628" s="174"/>
      <c r="O628" s="174"/>
      <c r="P628" s="174"/>
      <c r="Q628" s="174"/>
      <c r="R628" s="174"/>
      <c r="S628" s="174"/>
      <c r="T628" s="174"/>
      <c r="U628" s="174"/>
      <c r="V628" s="174"/>
    </row>
    <row r="629" spans="1:22" ht="13.5" customHeight="1">
      <c r="A629" s="174"/>
      <c r="B629" s="174"/>
      <c r="C629" s="174"/>
      <c r="D629" s="174"/>
      <c r="E629" s="174"/>
      <c r="F629" s="174"/>
      <c r="G629" s="174"/>
      <c r="H629" s="174"/>
      <c r="I629" s="174"/>
      <c r="J629" s="174"/>
      <c r="K629" s="174"/>
      <c r="L629" s="174"/>
      <c r="M629" s="174"/>
      <c r="N629" s="174"/>
      <c r="O629" s="174"/>
      <c r="P629" s="174"/>
      <c r="Q629" s="174"/>
      <c r="R629" s="174"/>
      <c r="S629" s="174"/>
      <c r="T629" s="174"/>
      <c r="U629" s="174"/>
      <c r="V629" s="174"/>
    </row>
    <row r="630" spans="1:22" ht="13.5" customHeight="1">
      <c r="A630" s="174"/>
      <c r="B630" s="174"/>
      <c r="C630" s="174"/>
      <c r="D630" s="174"/>
      <c r="E630" s="174"/>
      <c r="F630" s="174"/>
      <c r="G630" s="174"/>
      <c r="H630" s="174"/>
      <c r="I630" s="174"/>
      <c r="J630" s="174"/>
      <c r="K630" s="174"/>
      <c r="L630" s="174"/>
      <c r="M630" s="174"/>
      <c r="N630" s="174"/>
      <c r="O630" s="174"/>
      <c r="P630" s="174"/>
      <c r="Q630" s="174"/>
      <c r="R630" s="174"/>
      <c r="S630" s="174"/>
      <c r="T630" s="174"/>
      <c r="U630" s="174"/>
      <c r="V630" s="174"/>
    </row>
    <row r="631" spans="1:22" ht="13.5" customHeight="1">
      <c r="A631" s="174"/>
      <c r="B631" s="174"/>
      <c r="C631" s="174"/>
      <c r="D631" s="174"/>
      <c r="E631" s="174"/>
      <c r="F631" s="174"/>
      <c r="G631" s="174"/>
      <c r="H631" s="174"/>
      <c r="I631" s="174"/>
      <c r="J631" s="174"/>
      <c r="K631" s="174"/>
      <c r="L631" s="174"/>
      <c r="M631" s="174"/>
      <c r="N631" s="174"/>
      <c r="O631" s="174"/>
      <c r="P631" s="174"/>
      <c r="Q631" s="174"/>
      <c r="R631" s="174"/>
      <c r="S631" s="174"/>
      <c r="T631" s="174"/>
      <c r="U631" s="174"/>
      <c r="V631" s="174"/>
    </row>
    <row r="632" spans="1:22" ht="13.5" customHeight="1">
      <c r="A632" s="174"/>
      <c r="B632" s="174"/>
      <c r="C632" s="174"/>
      <c r="D632" s="174"/>
      <c r="E632" s="174"/>
      <c r="F632" s="174"/>
      <c r="G632" s="174"/>
      <c r="H632" s="174"/>
      <c r="I632" s="174"/>
      <c r="J632" s="174"/>
      <c r="K632" s="174"/>
      <c r="L632" s="174"/>
      <c r="M632" s="174"/>
      <c r="N632" s="174"/>
      <c r="O632" s="174"/>
      <c r="P632" s="174"/>
      <c r="Q632" s="174"/>
      <c r="R632" s="174"/>
      <c r="S632" s="174"/>
      <c r="T632" s="174"/>
      <c r="U632" s="174"/>
      <c r="V632" s="174"/>
    </row>
    <row r="633" spans="1:22" ht="13.5" customHeight="1">
      <c r="A633" s="174"/>
      <c r="B633" s="174"/>
      <c r="C633" s="174"/>
      <c r="D633" s="174"/>
      <c r="E633" s="174"/>
      <c r="F633" s="174"/>
      <c r="G633" s="174"/>
      <c r="H633" s="174"/>
      <c r="I633" s="174"/>
      <c r="J633" s="174"/>
      <c r="K633" s="174"/>
      <c r="L633" s="174"/>
      <c r="M633" s="174"/>
      <c r="N633" s="174"/>
      <c r="O633" s="174"/>
      <c r="P633" s="174"/>
      <c r="Q633" s="174"/>
      <c r="R633" s="174"/>
      <c r="S633" s="174"/>
      <c r="T633" s="174"/>
      <c r="U633" s="174"/>
      <c r="V633" s="174"/>
    </row>
    <row r="634" spans="1:22" ht="13.5" customHeight="1">
      <c r="A634" s="174"/>
      <c r="B634" s="174"/>
      <c r="C634" s="174"/>
      <c r="D634" s="174"/>
      <c r="E634" s="174"/>
      <c r="F634" s="174"/>
      <c r="G634" s="174"/>
      <c r="H634" s="174"/>
      <c r="I634" s="174"/>
      <c r="J634" s="174"/>
      <c r="K634" s="174"/>
      <c r="L634" s="174"/>
      <c r="M634" s="174"/>
      <c r="N634" s="174"/>
      <c r="O634" s="174"/>
      <c r="P634" s="174"/>
      <c r="Q634" s="174"/>
      <c r="R634" s="174"/>
      <c r="S634" s="174"/>
      <c r="T634" s="174"/>
      <c r="U634" s="174"/>
      <c r="V634" s="174"/>
    </row>
    <row r="635" spans="1:22" ht="13.5" customHeight="1">
      <c r="A635" s="174"/>
      <c r="B635" s="174"/>
      <c r="C635" s="174"/>
      <c r="D635" s="174"/>
      <c r="E635" s="174"/>
      <c r="F635" s="174"/>
      <c r="G635" s="174"/>
      <c r="H635" s="174"/>
      <c r="I635" s="174"/>
      <c r="J635" s="174"/>
      <c r="K635" s="174"/>
      <c r="L635" s="174"/>
      <c r="M635" s="174"/>
      <c r="N635" s="174"/>
      <c r="O635" s="174"/>
      <c r="P635" s="174"/>
      <c r="Q635" s="174"/>
      <c r="R635" s="174"/>
      <c r="S635" s="174"/>
      <c r="T635" s="174"/>
      <c r="U635" s="174"/>
      <c r="V635" s="174"/>
    </row>
    <row r="636" spans="1:22" ht="13.5" customHeight="1">
      <c r="A636" s="174"/>
      <c r="B636" s="174"/>
      <c r="C636" s="174"/>
      <c r="D636" s="174"/>
      <c r="E636" s="174"/>
      <c r="F636" s="174"/>
      <c r="G636" s="174"/>
      <c r="H636" s="174"/>
      <c r="I636" s="174"/>
      <c r="J636" s="174"/>
      <c r="K636" s="174"/>
      <c r="L636" s="174"/>
      <c r="M636" s="174"/>
      <c r="N636" s="174"/>
      <c r="O636" s="174"/>
      <c r="P636" s="174"/>
      <c r="Q636" s="174"/>
      <c r="R636" s="174"/>
      <c r="S636" s="174"/>
      <c r="T636" s="174"/>
      <c r="U636" s="174"/>
      <c r="V636" s="174"/>
    </row>
    <row r="637" spans="1:22" ht="13.5" customHeight="1">
      <c r="A637" s="174"/>
      <c r="B637" s="174"/>
      <c r="C637" s="174"/>
      <c r="D637" s="174"/>
      <c r="E637" s="174"/>
      <c r="F637" s="174"/>
      <c r="G637" s="174"/>
      <c r="H637" s="174"/>
      <c r="I637" s="174"/>
      <c r="J637" s="174"/>
      <c r="K637" s="174"/>
      <c r="L637" s="174"/>
      <c r="M637" s="174"/>
      <c r="N637" s="174"/>
      <c r="O637" s="174"/>
      <c r="P637" s="174"/>
      <c r="Q637" s="174"/>
      <c r="R637" s="174"/>
      <c r="S637" s="174"/>
      <c r="T637" s="174"/>
      <c r="U637" s="174"/>
      <c r="V637" s="174"/>
    </row>
    <row r="638" spans="1:22" ht="13.5" customHeight="1">
      <c r="A638" s="174"/>
      <c r="B638" s="174"/>
      <c r="C638" s="174"/>
      <c r="D638" s="174"/>
      <c r="E638" s="174"/>
      <c r="F638" s="174"/>
      <c r="G638" s="174"/>
      <c r="H638" s="174"/>
      <c r="I638" s="174"/>
      <c r="J638" s="174"/>
      <c r="K638" s="174"/>
      <c r="L638" s="174"/>
      <c r="M638" s="174"/>
      <c r="N638" s="174"/>
      <c r="O638" s="174"/>
      <c r="P638" s="174"/>
      <c r="Q638" s="174"/>
      <c r="R638" s="174"/>
      <c r="S638" s="174"/>
      <c r="T638" s="174"/>
      <c r="U638" s="174"/>
      <c r="V638" s="174"/>
    </row>
    <row r="639" spans="1:22" ht="13.5" customHeight="1">
      <c r="A639" s="174"/>
      <c r="B639" s="174"/>
      <c r="C639" s="174"/>
      <c r="D639" s="174"/>
      <c r="E639" s="174"/>
      <c r="F639" s="174"/>
      <c r="G639" s="174"/>
      <c r="H639" s="174"/>
      <c r="I639" s="174"/>
      <c r="J639" s="174"/>
      <c r="K639" s="174"/>
      <c r="L639" s="174"/>
      <c r="M639" s="174"/>
      <c r="N639" s="174"/>
      <c r="O639" s="174"/>
      <c r="P639" s="174"/>
      <c r="Q639" s="174"/>
      <c r="R639" s="174"/>
      <c r="S639" s="174"/>
      <c r="T639" s="174"/>
      <c r="U639" s="174"/>
      <c r="V639" s="174"/>
    </row>
    <row r="640" spans="1:22" ht="13.5" customHeight="1">
      <c r="A640" s="174"/>
      <c r="B640" s="174"/>
      <c r="C640" s="174"/>
      <c r="D640" s="174"/>
      <c r="E640" s="174"/>
      <c r="F640" s="174"/>
      <c r="G640" s="174"/>
      <c r="H640" s="174"/>
      <c r="I640" s="174"/>
      <c r="J640" s="174"/>
      <c r="K640" s="174"/>
      <c r="L640" s="174"/>
      <c r="M640" s="174"/>
      <c r="N640" s="174"/>
      <c r="O640" s="174"/>
      <c r="P640" s="174"/>
      <c r="Q640" s="174"/>
      <c r="R640" s="174"/>
      <c r="S640" s="174"/>
      <c r="T640" s="174"/>
      <c r="U640" s="174"/>
      <c r="V640" s="174"/>
    </row>
    <row r="641" spans="1:22" ht="13.5" customHeight="1">
      <c r="A641" s="174"/>
      <c r="B641" s="174"/>
      <c r="C641" s="174"/>
      <c r="D641" s="174"/>
      <c r="E641" s="174"/>
      <c r="F641" s="174"/>
      <c r="G641" s="174"/>
      <c r="H641" s="174"/>
      <c r="I641" s="174"/>
      <c r="J641" s="174"/>
      <c r="K641" s="174"/>
      <c r="L641" s="174"/>
      <c r="M641" s="174"/>
      <c r="N641" s="174"/>
      <c r="O641" s="174"/>
      <c r="P641" s="174"/>
      <c r="Q641" s="174"/>
      <c r="R641" s="174"/>
      <c r="S641" s="174"/>
      <c r="T641" s="174"/>
      <c r="U641" s="174"/>
      <c r="V641" s="174"/>
    </row>
    <row r="642" spans="1:22" ht="13.5" customHeight="1">
      <c r="A642" s="174"/>
      <c r="B642" s="174"/>
      <c r="C642" s="174"/>
      <c r="D642" s="174"/>
      <c r="E642" s="174"/>
      <c r="F642" s="174"/>
      <c r="G642" s="174"/>
      <c r="H642" s="174"/>
      <c r="I642" s="174"/>
      <c r="J642" s="174"/>
      <c r="K642" s="174"/>
      <c r="L642" s="174"/>
      <c r="M642" s="174"/>
      <c r="N642" s="174"/>
      <c r="O642" s="174"/>
      <c r="P642" s="174"/>
      <c r="Q642" s="174"/>
      <c r="R642" s="174"/>
      <c r="S642" s="174"/>
      <c r="T642" s="174"/>
      <c r="U642" s="174"/>
      <c r="V642" s="174"/>
    </row>
    <row r="643" spans="1:22" ht="13.5" customHeight="1">
      <c r="A643" s="174"/>
      <c r="B643" s="174"/>
      <c r="C643" s="174"/>
      <c r="D643" s="174"/>
      <c r="E643" s="174"/>
      <c r="F643" s="174"/>
      <c r="G643" s="174"/>
      <c r="H643" s="174"/>
      <c r="I643" s="174"/>
      <c r="J643" s="174"/>
      <c r="K643" s="174"/>
      <c r="L643" s="174"/>
      <c r="M643" s="174"/>
      <c r="N643" s="174"/>
      <c r="O643" s="174"/>
      <c r="P643" s="174"/>
      <c r="Q643" s="174"/>
      <c r="R643" s="174"/>
      <c r="S643" s="174"/>
      <c r="T643" s="174"/>
      <c r="U643" s="174"/>
      <c r="V643" s="174"/>
    </row>
    <row r="644" spans="1:22" ht="13.5" customHeight="1">
      <c r="A644" s="174"/>
      <c r="B644" s="174"/>
      <c r="C644" s="174"/>
      <c r="D644" s="174"/>
      <c r="E644" s="174"/>
      <c r="F644" s="174"/>
      <c r="G644" s="174"/>
      <c r="H644" s="174"/>
      <c r="I644" s="174"/>
      <c r="J644" s="174"/>
      <c r="K644" s="174"/>
      <c r="L644" s="174"/>
      <c r="M644" s="174"/>
      <c r="N644" s="174"/>
      <c r="O644" s="174"/>
      <c r="P644" s="174"/>
      <c r="Q644" s="174"/>
      <c r="R644" s="174"/>
      <c r="S644" s="174"/>
      <c r="T644" s="174"/>
      <c r="U644" s="174"/>
      <c r="V644" s="174"/>
    </row>
    <row r="645" spans="1:22" ht="13.5" customHeight="1">
      <c r="A645" s="174"/>
      <c r="B645" s="174"/>
      <c r="C645" s="174"/>
      <c r="D645" s="174"/>
      <c r="E645" s="174"/>
      <c r="F645" s="174"/>
      <c r="G645" s="174"/>
      <c r="H645" s="174"/>
      <c r="I645" s="174"/>
      <c r="J645" s="174"/>
      <c r="K645" s="174"/>
      <c r="L645" s="174"/>
      <c r="M645" s="174"/>
      <c r="N645" s="174"/>
      <c r="O645" s="174"/>
      <c r="P645" s="174"/>
      <c r="Q645" s="174"/>
      <c r="R645" s="174"/>
      <c r="S645" s="174"/>
      <c r="T645" s="174"/>
      <c r="U645" s="174"/>
      <c r="V645" s="174"/>
    </row>
    <row r="646" spans="1:22" ht="13.5" customHeight="1">
      <c r="A646" s="174"/>
      <c r="B646" s="174"/>
      <c r="C646" s="174"/>
      <c r="D646" s="174"/>
      <c r="E646" s="174"/>
      <c r="F646" s="174"/>
      <c r="G646" s="174"/>
      <c r="H646" s="174"/>
      <c r="I646" s="174"/>
      <c r="J646" s="174"/>
      <c r="K646" s="174"/>
      <c r="L646" s="174"/>
      <c r="M646" s="174"/>
      <c r="N646" s="174"/>
      <c r="O646" s="174"/>
      <c r="P646" s="174"/>
      <c r="Q646" s="174"/>
      <c r="R646" s="174"/>
      <c r="S646" s="174"/>
      <c r="T646" s="174"/>
      <c r="U646" s="174"/>
      <c r="V646" s="174"/>
    </row>
    <row r="647" spans="1:22" ht="13.5" customHeight="1">
      <c r="A647" s="174"/>
      <c r="B647" s="174"/>
      <c r="C647" s="174"/>
      <c r="D647" s="174"/>
      <c r="E647" s="174"/>
      <c r="F647" s="174"/>
      <c r="G647" s="174"/>
      <c r="H647" s="174"/>
      <c r="I647" s="174"/>
      <c r="J647" s="174"/>
      <c r="K647" s="174"/>
      <c r="L647" s="174"/>
      <c r="M647" s="174"/>
      <c r="N647" s="174"/>
      <c r="O647" s="174"/>
      <c r="P647" s="174"/>
      <c r="Q647" s="174"/>
      <c r="R647" s="174"/>
      <c r="S647" s="174"/>
      <c r="T647" s="174"/>
      <c r="U647" s="174"/>
      <c r="V647" s="174"/>
    </row>
    <row r="648" spans="1:22" ht="13.5" customHeight="1">
      <c r="A648" s="174"/>
      <c r="B648" s="174"/>
      <c r="C648" s="174"/>
      <c r="D648" s="174"/>
      <c r="E648" s="174"/>
      <c r="F648" s="174"/>
      <c r="G648" s="174"/>
      <c r="H648" s="174"/>
      <c r="I648" s="174"/>
      <c r="J648" s="174"/>
      <c r="K648" s="174"/>
      <c r="L648" s="174"/>
      <c r="M648" s="174"/>
      <c r="N648" s="174"/>
      <c r="O648" s="174"/>
      <c r="P648" s="174"/>
      <c r="Q648" s="174"/>
      <c r="R648" s="174"/>
      <c r="S648" s="174"/>
      <c r="T648" s="174"/>
      <c r="U648" s="174"/>
      <c r="V648" s="174"/>
    </row>
    <row r="649" spans="1:22" ht="13.5" customHeight="1">
      <c r="A649" s="174"/>
      <c r="B649" s="174"/>
      <c r="C649" s="174"/>
      <c r="D649" s="174"/>
      <c r="E649" s="174"/>
      <c r="F649" s="174"/>
      <c r="G649" s="174"/>
      <c r="H649" s="174"/>
      <c r="I649" s="174"/>
      <c r="J649" s="174"/>
      <c r="K649" s="174"/>
      <c r="L649" s="174"/>
      <c r="M649" s="174"/>
      <c r="N649" s="174"/>
      <c r="O649" s="174"/>
      <c r="P649" s="174"/>
      <c r="Q649" s="174"/>
      <c r="R649" s="174"/>
      <c r="S649" s="174"/>
      <c r="T649" s="174"/>
      <c r="U649" s="174"/>
      <c r="V649" s="174"/>
    </row>
    <row r="650" spans="1:22" ht="13.5" customHeight="1">
      <c r="A650" s="174"/>
      <c r="B650" s="174"/>
      <c r="C650" s="174"/>
      <c r="D650" s="174"/>
      <c r="E650" s="174"/>
      <c r="F650" s="174"/>
      <c r="G650" s="174"/>
      <c r="H650" s="174"/>
      <c r="I650" s="174"/>
      <c r="J650" s="174"/>
      <c r="K650" s="174"/>
      <c r="L650" s="174"/>
      <c r="M650" s="174"/>
      <c r="N650" s="174"/>
      <c r="O650" s="174"/>
      <c r="P650" s="174"/>
      <c r="Q650" s="174"/>
      <c r="R650" s="174"/>
      <c r="S650" s="174"/>
      <c r="T650" s="174"/>
      <c r="U650" s="174"/>
      <c r="V650" s="174"/>
    </row>
    <row r="651" spans="1:22" ht="13.5" customHeight="1">
      <c r="A651" s="174"/>
      <c r="B651" s="174"/>
      <c r="C651" s="174"/>
      <c r="D651" s="174"/>
      <c r="E651" s="174"/>
      <c r="F651" s="174"/>
      <c r="G651" s="174"/>
      <c r="H651" s="174"/>
      <c r="I651" s="174"/>
      <c r="J651" s="174"/>
      <c r="K651" s="174"/>
      <c r="L651" s="174"/>
      <c r="M651" s="174"/>
      <c r="N651" s="174"/>
      <c r="O651" s="174"/>
      <c r="P651" s="174"/>
      <c r="Q651" s="174"/>
      <c r="R651" s="174"/>
      <c r="S651" s="174"/>
      <c r="T651" s="174"/>
      <c r="U651" s="174"/>
      <c r="V651" s="174"/>
    </row>
    <row r="652" spans="1:22" ht="13.5" customHeight="1">
      <c r="A652" s="174"/>
      <c r="B652" s="174"/>
      <c r="C652" s="174"/>
      <c r="D652" s="174"/>
      <c r="E652" s="174"/>
      <c r="F652" s="174"/>
      <c r="G652" s="174"/>
      <c r="H652" s="174"/>
      <c r="I652" s="174"/>
      <c r="J652" s="174"/>
      <c r="K652" s="174"/>
      <c r="L652" s="174"/>
      <c r="M652" s="174"/>
      <c r="N652" s="174"/>
      <c r="O652" s="174"/>
      <c r="P652" s="174"/>
      <c r="Q652" s="174"/>
      <c r="R652" s="174"/>
      <c r="S652" s="174"/>
      <c r="T652" s="174"/>
      <c r="U652" s="174"/>
      <c r="V652" s="174"/>
    </row>
    <row r="653" spans="1:22" ht="13.5" customHeight="1">
      <c r="A653" s="174"/>
      <c r="B653" s="174"/>
      <c r="C653" s="174"/>
      <c r="D653" s="174"/>
      <c r="E653" s="174"/>
      <c r="F653" s="174"/>
      <c r="G653" s="174"/>
      <c r="H653" s="174"/>
      <c r="I653" s="174"/>
      <c r="J653" s="174"/>
      <c r="K653" s="174"/>
      <c r="L653" s="174"/>
      <c r="M653" s="174"/>
      <c r="N653" s="174"/>
      <c r="O653" s="174"/>
      <c r="P653" s="174"/>
      <c r="Q653" s="174"/>
      <c r="R653" s="174"/>
      <c r="S653" s="174"/>
      <c r="T653" s="174"/>
      <c r="U653" s="174"/>
      <c r="V653" s="174"/>
    </row>
    <row r="654" spans="1:22" ht="13.5" customHeight="1">
      <c r="A654" s="174"/>
      <c r="B654" s="174"/>
      <c r="C654" s="174"/>
      <c r="D654" s="174"/>
      <c r="E654" s="174"/>
      <c r="F654" s="174"/>
      <c r="G654" s="174"/>
      <c r="H654" s="174"/>
      <c r="I654" s="174"/>
      <c r="J654" s="174"/>
      <c r="K654" s="174"/>
      <c r="L654" s="174"/>
      <c r="M654" s="174"/>
      <c r="N654" s="174"/>
      <c r="O654" s="174"/>
      <c r="P654" s="174"/>
      <c r="Q654" s="174"/>
      <c r="R654" s="174"/>
      <c r="S654" s="174"/>
      <c r="T654" s="174"/>
      <c r="U654" s="174"/>
      <c r="V654" s="174"/>
    </row>
    <row r="655" spans="1:22" ht="13.5" customHeight="1">
      <c r="A655" s="174"/>
      <c r="B655" s="174"/>
      <c r="C655" s="174"/>
      <c r="D655" s="174"/>
      <c r="E655" s="174"/>
      <c r="F655" s="174"/>
      <c r="G655" s="174"/>
      <c r="H655" s="174"/>
      <c r="I655" s="174"/>
      <c r="J655" s="174"/>
      <c r="K655" s="174"/>
      <c r="L655" s="174"/>
      <c r="M655" s="174"/>
      <c r="N655" s="174"/>
      <c r="O655" s="174"/>
      <c r="P655" s="174"/>
      <c r="Q655" s="174"/>
      <c r="R655" s="174"/>
      <c r="S655" s="174"/>
      <c r="T655" s="174"/>
      <c r="U655" s="174"/>
      <c r="V655" s="174"/>
    </row>
    <row r="656" spans="1:22" ht="13.5" customHeight="1">
      <c r="A656" s="174"/>
      <c r="B656" s="174"/>
      <c r="C656" s="174"/>
      <c r="D656" s="174"/>
      <c r="E656" s="174"/>
      <c r="F656" s="174"/>
      <c r="G656" s="174"/>
      <c r="H656" s="174"/>
      <c r="I656" s="174"/>
      <c r="J656" s="174"/>
      <c r="K656" s="174"/>
      <c r="L656" s="174"/>
      <c r="M656" s="174"/>
      <c r="N656" s="174"/>
      <c r="O656" s="174"/>
      <c r="P656" s="174"/>
      <c r="Q656" s="174"/>
      <c r="R656" s="174"/>
      <c r="S656" s="174"/>
      <c r="T656" s="174"/>
      <c r="U656" s="174"/>
      <c r="V656" s="174"/>
    </row>
    <row r="657" spans="1:22" ht="13.5" customHeight="1">
      <c r="A657" s="174"/>
      <c r="B657" s="174"/>
      <c r="C657" s="174"/>
      <c r="D657" s="174"/>
      <c r="E657" s="174"/>
      <c r="F657" s="174"/>
      <c r="G657" s="174"/>
      <c r="H657" s="174"/>
      <c r="I657" s="174"/>
      <c r="J657" s="174"/>
      <c r="K657" s="174"/>
      <c r="L657" s="174"/>
      <c r="M657" s="174"/>
      <c r="N657" s="174"/>
      <c r="O657" s="174"/>
      <c r="P657" s="174"/>
      <c r="Q657" s="174"/>
      <c r="R657" s="174"/>
      <c r="S657" s="174"/>
      <c r="T657" s="174"/>
      <c r="U657" s="174"/>
      <c r="V657" s="174"/>
    </row>
    <row r="658" spans="1:22" ht="13.5" customHeight="1">
      <c r="A658" s="174"/>
      <c r="B658" s="174"/>
      <c r="C658" s="174"/>
      <c r="D658" s="174"/>
      <c r="E658" s="174"/>
      <c r="F658" s="174"/>
      <c r="G658" s="174"/>
      <c r="H658" s="174"/>
      <c r="I658" s="174"/>
      <c r="J658" s="174"/>
      <c r="K658" s="174"/>
      <c r="L658" s="174"/>
      <c r="M658" s="174"/>
      <c r="N658" s="174"/>
      <c r="O658" s="174"/>
      <c r="P658" s="174"/>
      <c r="Q658" s="174"/>
      <c r="R658" s="174"/>
      <c r="S658" s="174"/>
      <c r="T658" s="174"/>
      <c r="U658" s="174"/>
      <c r="V658" s="174"/>
    </row>
    <row r="659" spans="1:22" ht="13.5" customHeight="1">
      <c r="A659" s="174"/>
      <c r="B659" s="174"/>
      <c r="C659" s="174"/>
      <c r="D659" s="174"/>
      <c r="E659" s="174"/>
      <c r="F659" s="174"/>
      <c r="G659" s="174"/>
      <c r="H659" s="174"/>
      <c r="I659" s="174"/>
      <c r="J659" s="174"/>
      <c r="K659" s="174"/>
      <c r="L659" s="174"/>
      <c r="M659" s="174"/>
      <c r="N659" s="174"/>
      <c r="O659" s="174"/>
      <c r="P659" s="174"/>
      <c r="Q659" s="174"/>
      <c r="R659" s="174"/>
      <c r="S659" s="174"/>
      <c r="T659" s="174"/>
      <c r="U659" s="174"/>
      <c r="V659" s="174"/>
    </row>
    <row r="660" spans="1:22" ht="13.5" customHeight="1">
      <c r="A660" s="174"/>
      <c r="B660" s="174"/>
      <c r="C660" s="174"/>
      <c r="D660" s="174"/>
      <c r="E660" s="174"/>
      <c r="F660" s="174"/>
      <c r="G660" s="174"/>
      <c r="H660" s="174"/>
      <c r="I660" s="174"/>
      <c r="J660" s="174"/>
      <c r="K660" s="174"/>
      <c r="L660" s="174"/>
      <c r="M660" s="174"/>
      <c r="N660" s="174"/>
      <c r="O660" s="174"/>
      <c r="P660" s="174"/>
      <c r="Q660" s="174"/>
      <c r="R660" s="174"/>
      <c r="S660" s="174"/>
      <c r="T660" s="174"/>
      <c r="U660" s="174"/>
      <c r="V660" s="174"/>
    </row>
    <row r="661" spans="1:22" ht="13.5" customHeight="1">
      <c r="A661" s="174"/>
      <c r="B661" s="174"/>
      <c r="C661" s="174"/>
      <c r="D661" s="174"/>
      <c r="E661" s="174"/>
      <c r="F661" s="174"/>
      <c r="G661" s="174"/>
      <c r="H661" s="174"/>
      <c r="I661" s="174"/>
      <c r="J661" s="174"/>
      <c r="K661" s="174"/>
      <c r="L661" s="174"/>
      <c r="M661" s="174"/>
      <c r="N661" s="174"/>
      <c r="O661" s="174"/>
      <c r="P661" s="174"/>
      <c r="Q661" s="174"/>
      <c r="R661" s="174"/>
      <c r="S661" s="174"/>
      <c r="T661" s="174"/>
      <c r="U661" s="174"/>
      <c r="V661" s="174"/>
    </row>
    <row r="662" spans="1:22" ht="13.5" customHeight="1">
      <c r="A662" s="174"/>
      <c r="B662" s="174"/>
      <c r="C662" s="174"/>
      <c r="D662" s="174"/>
      <c r="E662" s="174"/>
      <c r="F662" s="174"/>
      <c r="G662" s="174"/>
      <c r="H662" s="174"/>
      <c r="I662" s="174"/>
      <c r="J662" s="174"/>
      <c r="K662" s="174"/>
      <c r="L662" s="174"/>
      <c r="M662" s="174"/>
      <c r="N662" s="174"/>
      <c r="O662" s="174"/>
      <c r="P662" s="174"/>
      <c r="Q662" s="174"/>
      <c r="R662" s="174"/>
      <c r="S662" s="174"/>
      <c r="T662" s="174"/>
      <c r="U662" s="174"/>
      <c r="V662" s="174"/>
    </row>
    <row r="663" spans="1:22" ht="13.5" customHeight="1">
      <c r="A663" s="174"/>
      <c r="B663" s="174"/>
      <c r="C663" s="174"/>
      <c r="D663" s="174"/>
      <c r="E663" s="174"/>
      <c r="F663" s="174"/>
      <c r="G663" s="174"/>
      <c r="H663" s="174"/>
      <c r="I663" s="174"/>
      <c r="J663" s="174"/>
      <c r="K663" s="174"/>
      <c r="L663" s="174"/>
      <c r="M663" s="174"/>
      <c r="N663" s="174"/>
      <c r="O663" s="174"/>
      <c r="P663" s="174"/>
      <c r="Q663" s="174"/>
      <c r="R663" s="174"/>
      <c r="S663" s="174"/>
      <c r="T663" s="174"/>
      <c r="U663" s="174"/>
      <c r="V663" s="174"/>
    </row>
    <row r="664" spans="1:22" ht="13.5" customHeight="1">
      <c r="A664" s="174"/>
      <c r="B664" s="174"/>
      <c r="C664" s="174"/>
      <c r="D664" s="174"/>
      <c r="E664" s="174"/>
      <c r="F664" s="174"/>
      <c r="G664" s="174"/>
      <c r="H664" s="174"/>
      <c r="I664" s="174"/>
      <c r="J664" s="174"/>
      <c r="K664" s="174"/>
      <c r="L664" s="174"/>
      <c r="M664" s="174"/>
      <c r="N664" s="174"/>
      <c r="O664" s="174"/>
      <c r="P664" s="174"/>
      <c r="Q664" s="174"/>
      <c r="R664" s="174"/>
      <c r="S664" s="174"/>
      <c r="T664" s="174"/>
      <c r="U664" s="174"/>
      <c r="V664" s="174"/>
    </row>
    <row r="665" spans="1:22" ht="13.5" customHeight="1">
      <c r="A665" s="174"/>
      <c r="B665" s="174"/>
      <c r="C665" s="174"/>
      <c r="D665" s="174"/>
      <c r="E665" s="174"/>
      <c r="F665" s="174"/>
      <c r="G665" s="174"/>
      <c r="H665" s="174"/>
      <c r="I665" s="174"/>
      <c r="J665" s="174"/>
      <c r="K665" s="174"/>
      <c r="L665" s="174"/>
      <c r="M665" s="174"/>
      <c r="N665" s="174"/>
      <c r="O665" s="174"/>
      <c r="P665" s="174"/>
      <c r="Q665" s="174"/>
      <c r="R665" s="174"/>
      <c r="S665" s="174"/>
      <c r="T665" s="174"/>
      <c r="U665" s="174"/>
      <c r="V665" s="174"/>
    </row>
    <row r="666" spans="1:22" ht="13.5" customHeight="1">
      <c r="A666" s="174"/>
      <c r="B666" s="174"/>
      <c r="C666" s="174"/>
      <c r="D666" s="174"/>
      <c r="E666" s="174"/>
      <c r="F666" s="174"/>
      <c r="G666" s="174"/>
      <c r="H666" s="174"/>
      <c r="I666" s="174"/>
      <c r="J666" s="174"/>
      <c r="K666" s="174"/>
      <c r="L666" s="174"/>
      <c r="M666" s="174"/>
      <c r="N666" s="174"/>
      <c r="O666" s="174"/>
      <c r="P666" s="174"/>
      <c r="Q666" s="174"/>
      <c r="R666" s="174"/>
      <c r="S666" s="174"/>
      <c r="T666" s="174"/>
      <c r="U666" s="174"/>
      <c r="V666" s="174"/>
    </row>
    <row r="667" spans="1:22" ht="13.5" customHeight="1">
      <c r="A667" s="174"/>
      <c r="B667" s="174"/>
      <c r="C667" s="174"/>
      <c r="D667" s="174"/>
      <c r="E667" s="174"/>
      <c r="F667" s="174"/>
      <c r="G667" s="174"/>
      <c r="H667" s="174"/>
      <c r="I667" s="174"/>
      <c r="J667" s="174"/>
      <c r="K667" s="174"/>
      <c r="L667" s="174"/>
      <c r="M667" s="174"/>
      <c r="N667" s="174"/>
      <c r="O667" s="174"/>
      <c r="P667" s="174"/>
      <c r="Q667" s="174"/>
      <c r="R667" s="174"/>
      <c r="S667" s="174"/>
      <c r="T667" s="174"/>
      <c r="U667" s="174"/>
      <c r="V667" s="174"/>
    </row>
    <row r="668" spans="1:22" ht="13.5" customHeight="1">
      <c r="A668" s="174"/>
      <c r="B668" s="174"/>
      <c r="C668" s="174"/>
      <c r="D668" s="174"/>
      <c r="E668" s="174"/>
      <c r="F668" s="174"/>
      <c r="G668" s="174"/>
      <c r="H668" s="174"/>
      <c r="I668" s="174"/>
      <c r="J668" s="174"/>
      <c r="K668" s="174"/>
      <c r="L668" s="174"/>
      <c r="M668" s="174"/>
      <c r="N668" s="174"/>
      <c r="O668" s="174"/>
      <c r="P668" s="174"/>
      <c r="Q668" s="174"/>
      <c r="R668" s="174"/>
      <c r="S668" s="174"/>
      <c r="T668" s="174"/>
      <c r="U668" s="174"/>
      <c r="V668" s="174"/>
    </row>
    <row r="669" spans="1:22" ht="13.5" customHeight="1">
      <c r="A669" s="174"/>
      <c r="B669" s="174"/>
      <c r="C669" s="174"/>
      <c r="D669" s="174"/>
      <c r="E669" s="174"/>
      <c r="F669" s="174"/>
      <c r="G669" s="174"/>
      <c r="H669" s="174"/>
      <c r="I669" s="174"/>
      <c r="J669" s="174"/>
      <c r="K669" s="174"/>
      <c r="L669" s="174"/>
      <c r="M669" s="174"/>
      <c r="N669" s="174"/>
      <c r="O669" s="174"/>
      <c r="P669" s="174"/>
      <c r="Q669" s="174"/>
      <c r="R669" s="174"/>
      <c r="S669" s="174"/>
      <c r="T669" s="174"/>
      <c r="U669" s="174"/>
      <c r="V669" s="174"/>
    </row>
    <row r="670" spans="1:22" ht="13.5" customHeight="1">
      <c r="A670" s="174"/>
      <c r="B670" s="174"/>
      <c r="C670" s="174"/>
      <c r="D670" s="174"/>
      <c r="E670" s="174"/>
      <c r="F670" s="174"/>
      <c r="G670" s="174"/>
      <c r="H670" s="174"/>
      <c r="I670" s="174"/>
      <c r="J670" s="174"/>
      <c r="K670" s="174"/>
      <c r="L670" s="174"/>
      <c r="M670" s="174"/>
      <c r="N670" s="174"/>
      <c r="O670" s="174"/>
      <c r="P670" s="174"/>
      <c r="Q670" s="174"/>
      <c r="R670" s="174"/>
      <c r="S670" s="174"/>
      <c r="T670" s="174"/>
      <c r="U670" s="174"/>
      <c r="V670" s="174"/>
    </row>
    <row r="671" spans="1:22" ht="13.5" customHeight="1">
      <c r="A671" s="174"/>
      <c r="B671" s="174"/>
      <c r="C671" s="174"/>
      <c r="D671" s="174"/>
      <c r="E671" s="174"/>
      <c r="F671" s="174"/>
      <c r="G671" s="174"/>
      <c r="H671" s="174"/>
      <c r="I671" s="174"/>
      <c r="J671" s="174"/>
      <c r="K671" s="174"/>
      <c r="L671" s="174"/>
      <c r="M671" s="174"/>
      <c r="N671" s="174"/>
      <c r="O671" s="174"/>
      <c r="P671" s="174"/>
      <c r="Q671" s="174"/>
      <c r="R671" s="174"/>
      <c r="S671" s="174"/>
      <c r="T671" s="174"/>
      <c r="U671" s="174"/>
      <c r="V671" s="174"/>
    </row>
    <row r="672" spans="1:22" ht="13.5" customHeight="1">
      <c r="A672" s="174"/>
      <c r="B672" s="174"/>
      <c r="C672" s="174"/>
      <c r="D672" s="174"/>
      <c r="E672" s="174"/>
      <c r="F672" s="174"/>
      <c r="G672" s="174"/>
      <c r="H672" s="174"/>
      <c r="I672" s="174"/>
      <c r="J672" s="174"/>
      <c r="K672" s="174"/>
      <c r="L672" s="174"/>
      <c r="M672" s="174"/>
      <c r="N672" s="174"/>
      <c r="O672" s="174"/>
      <c r="P672" s="174"/>
      <c r="Q672" s="174"/>
      <c r="R672" s="174"/>
      <c r="S672" s="174"/>
      <c r="T672" s="174"/>
      <c r="U672" s="174"/>
      <c r="V672" s="174"/>
    </row>
    <row r="673" spans="1:22" ht="13.5" customHeight="1">
      <c r="A673" s="174"/>
      <c r="B673" s="174"/>
      <c r="C673" s="174"/>
      <c r="D673" s="174"/>
      <c r="E673" s="174"/>
      <c r="F673" s="174"/>
      <c r="G673" s="174"/>
      <c r="H673" s="174"/>
      <c r="I673" s="174"/>
      <c r="J673" s="174"/>
      <c r="K673" s="174"/>
      <c r="L673" s="174"/>
      <c r="M673" s="174"/>
      <c r="N673" s="174"/>
      <c r="O673" s="174"/>
      <c r="P673" s="174"/>
      <c r="Q673" s="174"/>
      <c r="R673" s="174"/>
      <c r="S673" s="174"/>
      <c r="T673" s="174"/>
      <c r="U673" s="174"/>
      <c r="V673" s="174"/>
    </row>
    <row r="674" spans="1:22" ht="13.5" customHeight="1">
      <c r="A674" s="174"/>
      <c r="B674" s="174"/>
      <c r="C674" s="174"/>
      <c r="D674" s="174"/>
      <c r="E674" s="174"/>
      <c r="F674" s="174"/>
      <c r="G674" s="174"/>
      <c r="H674" s="174"/>
      <c r="I674" s="174"/>
      <c r="J674" s="174"/>
      <c r="K674" s="174"/>
      <c r="L674" s="174"/>
      <c r="M674" s="174"/>
      <c r="N674" s="174"/>
      <c r="O674" s="174"/>
      <c r="P674" s="174"/>
      <c r="Q674" s="174"/>
      <c r="R674" s="174"/>
      <c r="S674" s="174"/>
      <c r="T674" s="174"/>
      <c r="U674" s="174"/>
      <c r="V674" s="174"/>
    </row>
    <row r="675" spans="1:22" ht="13.5" customHeight="1">
      <c r="A675" s="174"/>
      <c r="B675" s="174"/>
      <c r="C675" s="174"/>
      <c r="D675" s="174"/>
      <c r="E675" s="174"/>
      <c r="F675" s="174"/>
      <c r="G675" s="174"/>
      <c r="H675" s="174"/>
      <c r="I675" s="174"/>
      <c r="J675" s="174"/>
      <c r="K675" s="174"/>
      <c r="L675" s="174"/>
      <c r="M675" s="174"/>
      <c r="N675" s="174"/>
      <c r="O675" s="174"/>
      <c r="P675" s="174"/>
      <c r="Q675" s="174"/>
      <c r="R675" s="174"/>
      <c r="S675" s="174"/>
      <c r="T675" s="174"/>
      <c r="U675" s="174"/>
      <c r="V675" s="174"/>
    </row>
    <row r="676" spans="1:22" ht="13.5" customHeight="1">
      <c r="A676" s="174"/>
      <c r="B676" s="174"/>
      <c r="C676" s="174"/>
      <c r="D676" s="174"/>
      <c r="E676" s="174"/>
      <c r="F676" s="174"/>
      <c r="G676" s="174"/>
      <c r="H676" s="174"/>
      <c r="I676" s="174"/>
      <c r="J676" s="174"/>
      <c r="K676" s="174"/>
      <c r="L676" s="174"/>
      <c r="M676" s="174"/>
      <c r="N676" s="174"/>
      <c r="O676" s="174"/>
      <c r="P676" s="174"/>
      <c r="Q676" s="174"/>
      <c r="R676" s="174"/>
      <c r="S676" s="174"/>
      <c r="T676" s="174"/>
      <c r="U676" s="174"/>
      <c r="V676" s="174"/>
    </row>
    <row r="677" spans="1:22" ht="13.5" customHeight="1">
      <c r="A677" s="174"/>
      <c r="B677" s="174"/>
      <c r="C677" s="174"/>
      <c r="D677" s="174"/>
      <c r="E677" s="174"/>
      <c r="F677" s="174"/>
      <c r="G677" s="174"/>
      <c r="H677" s="174"/>
      <c r="I677" s="174"/>
      <c r="J677" s="174"/>
      <c r="K677" s="174"/>
      <c r="L677" s="174"/>
      <c r="M677" s="174"/>
      <c r="N677" s="174"/>
      <c r="O677" s="174"/>
      <c r="P677" s="174"/>
      <c r="Q677" s="174"/>
      <c r="R677" s="174"/>
      <c r="S677" s="174"/>
      <c r="T677" s="174"/>
      <c r="U677" s="174"/>
      <c r="V677" s="174"/>
    </row>
    <row r="678" spans="1:22" ht="13.5" customHeight="1">
      <c r="A678" s="174"/>
      <c r="B678" s="174"/>
      <c r="C678" s="174"/>
      <c r="D678" s="174"/>
      <c r="E678" s="174"/>
      <c r="F678" s="174"/>
      <c r="G678" s="174"/>
      <c r="H678" s="174"/>
      <c r="I678" s="174"/>
      <c r="J678" s="174"/>
      <c r="K678" s="174"/>
      <c r="L678" s="174"/>
      <c r="M678" s="174"/>
      <c r="N678" s="174"/>
      <c r="O678" s="174"/>
      <c r="P678" s="174"/>
      <c r="Q678" s="174"/>
      <c r="R678" s="174"/>
      <c r="S678" s="174"/>
      <c r="T678" s="174"/>
      <c r="U678" s="174"/>
      <c r="V678" s="174"/>
    </row>
    <row r="679" spans="1:22" ht="13.5" customHeight="1">
      <c r="A679" s="174"/>
      <c r="B679" s="174"/>
      <c r="C679" s="174"/>
      <c r="D679" s="174"/>
      <c r="E679" s="174"/>
      <c r="F679" s="174"/>
      <c r="G679" s="174"/>
      <c r="H679" s="174"/>
      <c r="I679" s="174"/>
      <c r="J679" s="174"/>
      <c r="K679" s="174"/>
      <c r="L679" s="174"/>
      <c r="M679" s="174"/>
      <c r="N679" s="174"/>
      <c r="O679" s="174"/>
      <c r="P679" s="174"/>
      <c r="Q679" s="174"/>
      <c r="R679" s="174"/>
      <c r="S679" s="174"/>
      <c r="T679" s="174"/>
      <c r="U679" s="174"/>
      <c r="V679" s="174"/>
    </row>
    <row r="680" spans="1:22" ht="13.5" customHeight="1">
      <c r="A680" s="174"/>
      <c r="B680" s="174"/>
      <c r="C680" s="174"/>
      <c r="D680" s="174"/>
      <c r="E680" s="174"/>
      <c r="F680" s="174"/>
      <c r="G680" s="174"/>
      <c r="H680" s="174"/>
      <c r="I680" s="174"/>
      <c r="J680" s="174"/>
      <c r="K680" s="174"/>
      <c r="L680" s="174"/>
      <c r="M680" s="174"/>
      <c r="N680" s="174"/>
      <c r="O680" s="174"/>
      <c r="P680" s="174"/>
      <c r="Q680" s="174"/>
      <c r="R680" s="174"/>
      <c r="S680" s="174"/>
      <c r="T680" s="174"/>
      <c r="U680" s="174"/>
      <c r="V680" s="174"/>
    </row>
    <row r="681" spans="1:22" ht="13.5" customHeight="1">
      <c r="A681" s="174"/>
      <c r="B681" s="174"/>
      <c r="C681" s="174"/>
      <c r="D681" s="174"/>
      <c r="E681" s="174"/>
      <c r="F681" s="174"/>
      <c r="G681" s="174"/>
      <c r="H681" s="174"/>
      <c r="I681" s="174"/>
      <c r="J681" s="174"/>
      <c r="K681" s="174"/>
      <c r="L681" s="174"/>
      <c r="M681" s="174"/>
      <c r="N681" s="174"/>
      <c r="O681" s="174"/>
      <c r="P681" s="174"/>
      <c r="Q681" s="174"/>
      <c r="R681" s="174"/>
      <c r="S681" s="174"/>
      <c r="T681" s="174"/>
      <c r="U681" s="174"/>
      <c r="V681" s="174"/>
    </row>
    <row r="682" spans="1:22" ht="13.5" customHeight="1">
      <c r="A682" s="174"/>
      <c r="B682" s="174"/>
      <c r="C682" s="174"/>
      <c r="D682" s="174"/>
      <c r="E682" s="174"/>
      <c r="F682" s="174"/>
      <c r="G682" s="174"/>
      <c r="H682" s="174"/>
      <c r="I682" s="174"/>
      <c r="J682" s="174"/>
      <c r="K682" s="174"/>
      <c r="L682" s="174"/>
      <c r="M682" s="174"/>
      <c r="N682" s="174"/>
      <c r="O682" s="174"/>
      <c r="P682" s="174"/>
      <c r="Q682" s="174"/>
      <c r="R682" s="174"/>
      <c r="S682" s="174"/>
      <c r="T682" s="174"/>
      <c r="U682" s="174"/>
      <c r="V682" s="174"/>
    </row>
    <row r="683" spans="1:22" ht="13.5" customHeight="1">
      <c r="A683" s="174"/>
      <c r="B683" s="174"/>
      <c r="C683" s="174"/>
      <c r="D683" s="174"/>
      <c r="E683" s="174"/>
      <c r="F683" s="174"/>
      <c r="G683" s="174"/>
      <c r="H683" s="174"/>
      <c r="I683" s="174"/>
      <c r="J683" s="174"/>
      <c r="K683" s="174"/>
      <c r="L683" s="174"/>
      <c r="M683" s="174"/>
      <c r="N683" s="174"/>
      <c r="O683" s="174"/>
      <c r="P683" s="174"/>
      <c r="Q683" s="174"/>
      <c r="R683" s="174"/>
      <c r="S683" s="174"/>
      <c r="T683" s="174"/>
      <c r="U683" s="174"/>
      <c r="V683" s="174"/>
    </row>
    <row r="684" spans="1:22" ht="13.5" customHeight="1">
      <c r="A684" s="174"/>
      <c r="B684" s="174"/>
      <c r="C684" s="174"/>
      <c r="D684" s="174"/>
      <c r="E684" s="174"/>
      <c r="F684" s="174"/>
      <c r="G684" s="174"/>
      <c r="H684" s="174"/>
      <c r="I684" s="174"/>
      <c r="J684" s="174"/>
      <c r="K684" s="174"/>
      <c r="L684" s="174"/>
      <c r="M684" s="174"/>
      <c r="N684" s="174"/>
      <c r="O684" s="174"/>
      <c r="P684" s="174"/>
      <c r="Q684" s="174"/>
      <c r="R684" s="174"/>
      <c r="S684" s="174"/>
      <c r="T684" s="174"/>
      <c r="U684" s="174"/>
      <c r="V684" s="174"/>
    </row>
    <row r="685" spans="1:22" ht="13.5" customHeight="1">
      <c r="A685" s="174"/>
      <c r="B685" s="174"/>
      <c r="C685" s="174"/>
      <c r="D685" s="174"/>
      <c r="E685" s="174"/>
      <c r="F685" s="174"/>
      <c r="G685" s="174"/>
      <c r="H685" s="174"/>
      <c r="I685" s="174"/>
      <c r="J685" s="174"/>
      <c r="K685" s="174"/>
      <c r="L685" s="174"/>
      <c r="M685" s="174"/>
      <c r="N685" s="174"/>
      <c r="O685" s="174"/>
      <c r="P685" s="174"/>
      <c r="Q685" s="174"/>
      <c r="R685" s="174"/>
      <c r="S685" s="174"/>
      <c r="T685" s="174"/>
      <c r="U685" s="174"/>
      <c r="V685" s="174"/>
    </row>
    <row r="686" spans="1:22" ht="13.5" customHeight="1">
      <c r="A686" s="174"/>
      <c r="B686" s="174"/>
      <c r="C686" s="174"/>
      <c r="D686" s="174"/>
      <c r="E686" s="174"/>
      <c r="F686" s="174"/>
      <c r="G686" s="174"/>
      <c r="H686" s="174"/>
      <c r="I686" s="174"/>
      <c r="J686" s="174"/>
      <c r="K686" s="174"/>
      <c r="L686" s="174"/>
      <c r="M686" s="174"/>
      <c r="N686" s="174"/>
      <c r="O686" s="174"/>
      <c r="P686" s="174"/>
      <c r="Q686" s="174"/>
      <c r="R686" s="174"/>
      <c r="S686" s="174"/>
      <c r="T686" s="174"/>
      <c r="U686" s="174"/>
      <c r="V686" s="174"/>
    </row>
    <row r="687" spans="1:22" ht="13.5" customHeight="1">
      <c r="A687" s="174"/>
      <c r="B687" s="174"/>
      <c r="C687" s="174"/>
      <c r="D687" s="174"/>
      <c r="E687" s="174"/>
      <c r="F687" s="174"/>
      <c r="G687" s="174"/>
      <c r="H687" s="174"/>
      <c r="I687" s="174"/>
      <c r="J687" s="174"/>
      <c r="K687" s="174"/>
      <c r="L687" s="174"/>
      <c r="M687" s="174"/>
      <c r="N687" s="174"/>
      <c r="O687" s="174"/>
      <c r="P687" s="174"/>
      <c r="Q687" s="174"/>
      <c r="R687" s="174"/>
      <c r="S687" s="174"/>
      <c r="T687" s="174"/>
      <c r="U687" s="174"/>
      <c r="V687" s="174"/>
    </row>
    <row r="688" spans="1:22" ht="13.5" customHeight="1">
      <c r="A688" s="174"/>
      <c r="B688" s="174"/>
      <c r="C688" s="174"/>
      <c r="D688" s="174"/>
      <c r="E688" s="174"/>
      <c r="F688" s="174"/>
      <c r="G688" s="174"/>
      <c r="H688" s="174"/>
      <c r="I688" s="174"/>
      <c r="J688" s="174"/>
      <c r="K688" s="174"/>
      <c r="L688" s="174"/>
      <c r="M688" s="174"/>
      <c r="N688" s="174"/>
      <c r="O688" s="174"/>
      <c r="P688" s="174"/>
      <c r="Q688" s="174"/>
      <c r="R688" s="174"/>
      <c r="S688" s="174"/>
      <c r="T688" s="174"/>
      <c r="U688" s="174"/>
      <c r="V688" s="174"/>
    </row>
    <row r="689" spans="1:22" ht="13.5" customHeight="1">
      <c r="A689" s="174"/>
      <c r="B689" s="174"/>
      <c r="C689" s="174"/>
      <c r="D689" s="174"/>
      <c r="E689" s="174"/>
      <c r="F689" s="174"/>
      <c r="G689" s="174"/>
      <c r="H689" s="174"/>
      <c r="I689" s="174"/>
      <c r="J689" s="174"/>
      <c r="K689" s="174"/>
      <c r="L689" s="174"/>
      <c r="M689" s="174"/>
      <c r="N689" s="174"/>
      <c r="O689" s="174"/>
      <c r="P689" s="174"/>
      <c r="Q689" s="174"/>
      <c r="R689" s="174"/>
      <c r="S689" s="174"/>
      <c r="T689" s="174"/>
      <c r="U689" s="174"/>
      <c r="V689" s="174"/>
    </row>
    <row r="690" spans="1:22" ht="13.5" customHeight="1">
      <c r="A690" s="174"/>
      <c r="B690" s="174"/>
      <c r="C690" s="174"/>
      <c r="D690" s="174"/>
      <c r="E690" s="174"/>
      <c r="F690" s="174"/>
      <c r="G690" s="174"/>
      <c r="H690" s="174"/>
      <c r="I690" s="174"/>
      <c r="J690" s="174"/>
      <c r="K690" s="174"/>
      <c r="L690" s="174"/>
      <c r="M690" s="174"/>
      <c r="N690" s="174"/>
      <c r="O690" s="174"/>
      <c r="P690" s="174"/>
      <c r="Q690" s="174"/>
      <c r="R690" s="174"/>
      <c r="S690" s="174"/>
      <c r="T690" s="174"/>
      <c r="U690" s="174"/>
      <c r="V690" s="174"/>
    </row>
    <row r="691" spans="1:22" ht="13.5" customHeight="1">
      <c r="A691" s="174"/>
      <c r="B691" s="174"/>
      <c r="C691" s="174"/>
      <c r="D691" s="174"/>
      <c r="E691" s="174"/>
      <c r="F691" s="174"/>
      <c r="G691" s="174"/>
      <c r="H691" s="174"/>
      <c r="I691" s="174"/>
      <c r="J691" s="174"/>
      <c r="K691" s="174"/>
      <c r="L691" s="174"/>
      <c r="M691" s="174"/>
      <c r="N691" s="174"/>
      <c r="O691" s="174"/>
      <c r="P691" s="174"/>
      <c r="Q691" s="174"/>
      <c r="R691" s="174"/>
      <c r="S691" s="174"/>
      <c r="T691" s="174"/>
      <c r="U691" s="174"/>
      <c r="V691" s="174"/>
    </row>
    <row r="692" spans="1:22" ht="13.5" customHeight="1">
      <c r="A692" s="174"/>
      <c r="B692" s="174"/>
      <c r="C692" s="174"/>
      <c r="D692" s="174"/>
      <c r="E692" s="174"/>
      <c r="F692" s="174"/>
      <c r="G692" s="174"/>
      <c r="H692" s="174"/>
      <c r="I692" s="174"/>
      <c r="J692" s="174"/>
      <c r="K692" s="174"/>
      <c r="L692" s="174"/>
      <c r="M692" s="174"/>
      <c r="N692" s="174"/>
      <c r="O692" s="174"/>
      <c r="P692" s="174"/>
      <c r="Q692" s="174"/>
      <c r="R692" s="174"/>
      <c r="S692" s="174"/>
      <c r="T692" s="174"/>
      <c r="U692" s="174"/>
      <c r="V692" s="174"/>
    </row>
    <row r="693" spans="1:22" ht="13.5" customHeight="1">
      <c r="A693" s="174"/>
      <c r="B693" s="174"/>
      <c r="C693" s="174"/>
      <c r="D693" s="174"/>
      <c r="E693" s="174"/>
      <c r="F693" s="174"/>
      <c r="G693" s="174"/>
      <c r="H693" s="174"/>
      <c r="I693" s="174"/>
      <c r="J693" s="174"/>
      <c r="K693" s="174"/>
      <c r="L693" s="174"/>
      <c r="M693" s="174"/>
      <c r="N693" s="174"/>
      <c r="O693" s="174"/>
      <c r="P693" s="174"/>
      <c r="Q693" s="174"/>
      <c r="R693" s="174"/>
      <c r="S693" s="174"/>
      <c r="T693" s="174"/>
      <c r="U693" s="174"/>
      <c r="V693" s="174"/>
    </row>
    <row r="694" spans="1:22" ht="13.5" customHeight="1">
      <c r="A694" s="174"/>
      <c r="B694" s="174"/>
      <c r="C694" s="174"/>
      <c r="D694" s="174"/>
      <c r="E694" s="174"/>
      <c r="F694" s="174"/>
      <c r="G694" s="174"/>
      <c r="H694" s="174"/>
      <c r="I694" s="174"/>
      <c r="J694" s="174"/>
      <c r="K694" s="174"/>
      <c r="L694" s="174"/>
      <c r="M694" s="174"/>
      <c r="N694" s="174"/>
      <c r="O694" s="174"/>
      <c r="P694" s="174"/>
      <c r="Q694" s="174"/>
      <c r="R694" s="174"/>
      <c r="S694" s="174"/>
      <c r="T694" s="174"/>
      <c r="U694" s="174"/>
      <c r="V694" s="174"/>
    </row>
    <row r="695" spans="1:22" ht="13.5" customHeight="1">
      <c r="A695" s="174"/>
      <c r="B695" s="174"/>
      <c r="C695" s="174"/>
      <c r="D695" s="174"/>
      <c r="E695" s="174"/>
      <c r="F695" s="174"/>
      <c r="G695" s="174"/>
      <c r="H695" s="174"/>
      <c r="I695" s="174"/>
      <c r="J695" s="174"/>
      <c r="K695" s="174"/>
      <c r="L695" s="174"/>
      <c r="M695" s="174"/>
      <c r="N695" s="174"/>
      <c r="O695" s="174"/>
      <c r="P695" s="174"/>
      <c r="Q695" s="174"/>
      <c r="R695" s="174"/>
      <c r="S695" s="174"/>
      <c r="T695" s="174"/>
      <c r="U695" s="174"/>
      <c r="V695" s="174"/>
    </row>
    <row r="696" spans="1:22" ht="13.5" customHeight="1">
      <c r="A696" s="174"/>
      <c r="B696" s="174"/>
      <c r="C696" s="174"/>
      <c r="D696" s="174"/>
      <c r="E696" s="174"/>
      <c r="F696" s="174"/>
      <c r="G696" s="174"/>
      <c r="H696" s="174"/>
      <c r="I696" s="174"/>
      <c r="J696" s="174"/>
      <c r="K696" s="174"/>
      <c r="L696" s="174"/>
      <c r="M696" s="174"/>
      <c r="N696" s="174"/>
      <c r="O696" s="174"/>
      <c r="P696" s="174"/>
      <c r="Q696" s="174"/>
      <c r="R696" s="174"/>
      <c r="S696" s="174"/>
      <c r="T696" s="174"/>
      <c r="U696" s="174"/>
      <c r="V696" s="174"/>
    </row>
    <row r="697" spans="1:22" ht="13.5" customHeight="1">
      <c r="A697" s="174"/>
      <c r="B697" s="174"/>
      <c r="C697" s="174"/>
      <c r="D697" s="174"/>
      <c r="E697" s="174"/>
      <c r="F697" s="174"/>
      <c r="G697" s="174"/>
      <c r="H697" s="174"/>
      <c r="I697" s="174"/>
      <c r="J697" s="174"/>
      <c r="K697" s="174"/>
      <c r="L697" s="174"/>
      <c r="M697" s="174"/>
      <c r="N697" s="174"/>
      <c r="O697" s="174"/>
      <c r="P697" s="174"/>
      <c r="Q697" s="174"/>
      <c r="R697" s="174"/>
      <c r="S697" s="174"/>
      <c r="T697" s="174"/>
      <c r="U697" s="174"/>
      <c r="V697" s="174"/>
    </row>
    <row r="698" spans="1:22" ht="13.5" customHeight="1">
      <c r="A698" s="174"/>
      <c r="B698" s="174"/>
      <c r="C698" s="174"/>
      <c r="D698" s="174"/>
      <c r="E698" s="174"/>
      <c r="F698" s="174"/>
      <c r="G698" s="174"/>
      <c r="H698" s="174"/>
      <c r="I698" s="174"/>
      <c r="J698" s="174"/>
      <c r="K698" s="174"/>
      <c r="L698" s="174"/>
      <c r="M698" s="174"/>
      <c r="N698" s="174"/>
      <c r="O698" s="174"/>
      <c r="P698" s="174"/>
      <c r="Q698" s="174"/>
      <c r="R698" s="174"/>
      <c r="S698" s="174"/>
      <c r="T698" s="174"/>
      <c r="U698" s="174"/>
      <c r="V698" s="174"/>
    </row>
    <row r="699" spans="1:22" ht="13.5" customHeight="1">
      <c r="A699" s="174"/>
      <c r="B699" s="174"/>
      <c r="C699" s="174"/>
      <c r="D699" s="174"/>
      <c r="E699" s="174"/>
      <c r="F699" s="174"/>
      <c r="G699" s="174"/>
      <c r="H699" s="174"/>
      <c r="I699" s="174"/>
      <c r="J699" s="174"/>
      <c r="K699" s="174"/>
      <c r="L699" s="174"/>
      <c r="M699" s="174"/>
      <c r="N699" s="174"/>
      <c r="O699" s="174"/>
      <c r="P699" s="174"/>
      <c r="Q699" s="174"/>
      <c r="R699" s="174"/>
      <c r="S699" s="174"/>
      <c r="T699" s="174"/>
      <c r="U699" s="174"/>
      <c r="V699" s="174"/>
    </row>
    <row r="700" spans="1:22" ht="13.5" customHeight="1">
      <c r="A700" s="174"/>
      <c r="B700" s="174"/>
      <c r="C700" s="174"/>
      <c r="D700" s="174"/>
      <c r="E700" s="174"/>
      <c r="F700" s="174"/>
      <c r="G700" s="174"/>
      <c r="H700" s="174"/>
      <c r="I700" s="174"/>
      <c r="J700" s="174"/>
      <c r="K700" s="174"/>
      <c r="L700" s="174"/>
      <c r="M700" s="174"/>
      <c r="N700" s="174"/>
      <c r="O700" s="174"/>
      <c r="P700" s="174"/>
      <c r="Q700" s="174"/>
      <c r="R700" s="174"/>
      <c r="S700" s="174"/>
      <c r="T700" s="174"/>
      <c r="U700" s="174"/>
      <c r="V700" s="174"/>
    </row>
    <row r="701" spans="1:22" ht="13.5" customHeight="1">
      <c r="A701" s="174"/>
      <c r="B701" s="174"/>
      <c r="C701" s="174"/>
      <c r="D701" s="174"/>
      <c r="E701" s="174"/>
      <c r="F701" s="174"/>
      <c r="G701" s="174"/>
      <c r="H701" s="174"/>
      <c r="I701" s="174"/>
      <c r="J701" s="174"/>
      <c r="K701" s="174"/>
      <c r="L701" s="174"/>
      <c r="M701" s="174"/>
      <c r="N701" s="174"/>
      <c r="O701" s="174"/>
      <c r="P701" s="174"/>
      <c r="Q701" s="174"/>
      <c r="R701" s="174"/>
      <c r="S701" s="174"/>
      <c r="T701" s="174"/>
      <c r="U701" s="174"/>
      <c r="V701" s="174"/>
    </row>
    <row r="702" spans="1:22" ht="13.5" customHeight="1">
      <c r="A702" s="174"/>
      <c r="B702" s="174"/>
      <c r="C702" s="174"/>
      <c r="D702" s="174"/>
      <c r="E702" s="174"/>
      <c r="F702" s="174"/>
      <c r="G702" s="174"/>
      <c r="H702" s="174"/>
      <c r="I702" s="174"/>
      <c r="J702" s="174"/>
      <c r="K702" s="174"/>
      <c r="L702" s="174"/>
      <c r="M702" s="174"/>
      <c r="N702" s="174"/>
      <c r="O702" s="174"/>
      <c r="P702" s="174"/>
      <c r="Q702" s="174"/>
      <c r="R702" s="174"/>
      <c r="S702" s="174"/>
      <c r="T702" s="174"/>
      <c r="U702" s="174"/>
      <c r="V702" s="174"/>
    </row>
    <row r="703" spans="1:22" ht="13.5" customHeight="1">
      <c r="A703" s="174"/>
      <c r="B703" s="174"/>
      <c r="C703" s="174"/>
      <c r="D703" s="174"/>
      <c r="E703" s="174"/>
      <c r="F703" s="174"/>
      <c r="G703" s="174"/>
      <c r="H703" s="174"/>
      <c r="I703" s="174"/>
      <c r="J703" s="174"/>
      <c r="K703" s="174"/>
      <c r="L703" s="174"/>
      <c r="M703" s="174"/>
      <c r="N703" s="174"/>
      <c r="O703" s="174"/>
      <c r="P703" s="174"/>
      <c r="Q703" s="174"/>
      <c r="R703" s="174"/>
      <c r="S703" s="174"/>
      <c r="T703" s="174"/>
      <c r="U703" s="174"/>
      <c r="V703" s="174"/>
    </row>
    <row r="704" spans="1:22" ht="13.5" customHeight="1">
      <c r="A704" s="174"/>
      <c r="B704" s="174"/>
      <c r="C704" s="174"/>
      <c r="D704" s="174"/>
      <c r="E704" s="174"/>
      <c r="F704" s="174"/>
      <c r="G704" s="174"/>
      <c r="H704" s="174"/>
      <c r="I704" s="174"/>
      <c r="J704" s="174"/>
      <c r="K704" s="174"/>
      <c r="L704" s="174"/>
      <c r="M704" s="174"/>
      <c r="N704" s="174"/>
      <c r="O704" s="174"/>
      <c r="P704" s="174"/>
      <c r="Q704" s="174"/>
      <c r="R704" s="174"/>
      <c r="S704" s="174"/>
      <c r="T704" s="174"/>
      <c r="U704" s="174"/>
      <c r="V704" s="174"/>
    </row>
    <row r="705" spans="1:22" ht="13.5" customHeight="1">
      <c r="A705" s="174"/>
      <c r="B705" s="174"/>
      <c r="C705" s="174"/>
      <c r="D705" s="174"/>
      <c r="E705" s="174"/>
      <c r="F705" s="174"/>
      <c r="G705" s="174"/>
      <c r="H705" s="174"/>
      <c r="I705" s="174"/>
      <c r="J705" s="174"/>
      <c r="K705" s="174"/>
      <c r="L705" s="174"/>
      <c r="M705" s="174"/>
      <c r="N705" s="174"/>
      <c r="O705" s="174"/>
      <c r="P705" s="174"/>
      <c r="Q705" s="174"/>
      <c r="R705" s="174"/>
      <c r="S705" s="174"/>
      <c r="T705" s="174"/>
      <c r="U705" s="174"/>
      <c r="V705" s="174"/>
    </row>
    <row r="706" spans="1:22" ht="13.5" customHeight="1">
      <c r="A706" s="174"/>
      <c r="B706" s="174"/>
      <c r="C706" s="174"/>
      <c r="D706" s="174"/>
      <c r="E706" s="174"/>
      <c r="F706" s="174"/>
      <c r="G706" s="174"/>
      <c r="H706" s="174"/>
      <c r="I706" s="174"/>
      <c r="J706" s="174"/>
      <c r="K706" s="174"/>
      <c r="L706" s="174"/>
      <c r="M706" s="174"/>
      <c r="N706" s="174"/>
      <c r="O706" s="174"/>
      <c r="P706" s="174"/>
      <c r="Q706" s="174"/>
      <c r="R706" s="174"/>
      <c r="S706" s="174"/>
      <c r="T706" s="174"/>
      <c r="U706" s="174"/>
      <c r="V706" s="174"/>
    </row>
    <row r="707" spans="1:22" ht="13.5" customHeight="1">
      <c r="A707" s="174"/>
      <c r="B707" s="174"/>
      <c r="C707" s="174"/>
      <c r="D707" s="174"/>
      <c r="E707" s="174"/>
      <c r="F707" s="174"/>
      <c r="G707" s="174"/>
      <c r="H707" s="174"/>
      <c r="I707" s="174"/>
      <c r="J707" s="174"/>
      <c r="K707" s="174"/>
      <c r="L707" s="174"/>
      <c r="M707" s="174"/>
      <c r="N707" s="174"/>
      <c r="O707" s="174"/>
      <c r="P707" s="174"/>
      <c r="Q707" s="174"/>
      <c r="R707" s="174"/>
      <c r="S707" s="174"/>
      <c r="T707" s="174"/>
      <c r="U707" s="174"/>
      <c r="V707" s="174"/>
    </row>
    <row r="708" spans="1:22" ht="13.5" customHeight="1">
      <c r="A708" s="174"/>
      <c r="B708" s="174"/>
      <c r="C708" s="174"/>
      <c r="D708" s="174"/>
      <c r="E708" s="174"/>
      <c r="F708" s="174"/>
      <c r="G708" s="174"/>
      <c r="H708" s="174"/>
      <c r="I708" s="174"/>
      <c r="J708" s="174"/>
      <c r="K708" s="174"/>
      <c r="L708" s="174"/>
      <c r="M708" s="174"/>
      <c r="N708" s="174"/>
      <c r="O708" s="174"/>
      <c r="P708" s="174"/>
      <c r="Q708" s="174"/>
      <c r="R708" s="174"/>
      <c r="S708" s="174"/>
      <c r="T708" s="174"/>
      <c r="U708" s="174"/>
      <c r="V708" s="174"/>
    </row>
    <row r="709" spans="1:22" ht="13.5" customHeight="1">
      <c r="A709" s="174"/>
      <c r="B709" s="174"/>
      <c r="C709" s="174"/>
      <c r="D709" s="174"/>
      <c r="E709" s="174"/>
      <c r="F709" s="174"/>
      <c r="G709" s="174"/>
      <c r="H709" s="174"/>
      <c r="I709" s="174"/>
      <c r="J709" s="174"/>
      <c r="K709" s="174"/>
      <c r="L709" s="174"/>
      <c r="M709" s="174"/>
      <c r="N709" s="174"/>
      <c r="O709" s="174"/>
      <c r="P709" s="174"/>
      <c r="Q709" s="174"/>
      <c r="R709" s="174"/>
      <c r="S709" s="174"/>
      <c r="T709" s="174"/>
      <c r="U709" s="174"/>
      <c r="V709" s="174"/>
    </row>
    <row r="710" spans="1:22" ht="13.5" customHeight="1">
      <c r="A710" s="174"/>
      <c r="B710" s="174"/>
      <c r="C710" s="174"/>
      <c r="D710" s="174"/>
      <c r="E710" s="174"/>
      <c r="F710" s="174"/>
      <c r="G710" s="174"/>
      <c r="H710" s="174"/>
      <c r="I710" s="174"/>
      <c r="J710" s="174"/>
      <c r="K710" s="174"/>
      <c r="L710" s="174"/>
      <c r="M710" s="174"/>
      <c r="N710" s="174"/>
      <c r="O710" s="174"/>
      <c r="P710" s="174"/>
      <c r="Q710" s="174"/>
      <c r="R710" s="174"/>
      <c r="S710" s="174"/>
      <c r="T710" s="174"/>
      <c r="U710" s="174"/>
      <c r="V710" s="174"/>
    </row>
    <row r="711" spans="1:22" ht="13.5" customHeight="1">
      <c r="A711" s="174"/>
      <c r="B711" s="174"/>
      <c r="C711" s="174"/>
      <c r="D711" s="174"/>
      <c r="E711" s="174"/>
      <c r="F711" s="174"/>
      <c r="G711" s="174"/>
      <c r="H711" s="174"/>
      <c r="I711" s="174"/>
      <c r="J711" s="174"/>
      <c r="K711" s="174"/>
      <c r="L711" s="174"/>
      <c r="M711" s="174"/>
      <c r="N711" s="174"/>
      <c r="O711" s="174"/>
      <c r="P711" s="174"/>
      <c r="Q711" s="174"/>
      <c r="R711" s="174"/>
      <c r="S711" s="174"/>
      <c r="T711" s="174"/>
      <c r="U711" s="174"/>
      <c r="V711" s="174"/>
    </row>
    <row r="712" spans="1:22" ht="13.5" customHeight="1">
      <c r="A712" s="174"/>
      <c r="B712" s="174"/>
      <c r="C712" s="174"/>
      <c r="D712" s="174"/>
      <c r="E712" s="174"/>
      <c r="F712" s="174"/>
      <c r="G712" s="174"/>
      <c r="H712" s="174"/>
      <c r="I712" s="174"/>
      <c r="J712" s="174"/>
      <c r="K712" s="174"/>
      <c r="L712" s="174"/>
      <c r="M712" s="174"/>
      <c r="N712" s="174"/>
      <c r="O712" s="174"/>
      <c r="P712" s="174"/>
      <c r="Q712" s="174"/>
      <c r="R712" s="174"/>
      <c r="S712" s="174"/>
      <c r="T712" s="174"/>
      <c r="U712" s="174"/>
      <c r="V712" s="174"/>
    </row>
    <row r="713" spans="1:22" ht="13.5" customHeight="1">
      <c r="A713" s="174"/>
      <c r="B713" s="174"/>
      <c r="C713" s="174"/>
      <c r="D713" s="174"/>
      <c r="E713" s="174"/>
      <c r="F713" s="174"/>
      <c r="G713" s="174"/>
      <c r="H713" s="174"/>
      <c r="I713" s="174"/>
      <c r="J713" s="174"/>
      <c r="K713" s="174"/>
      <c r="L713" s="174"/>
      <c r="M713" s="174"/>
      <c r="N713" s="174"/>
      <c r="O713" s="174"/>
      <c r="P713" s="174"/>
      <c r="Q713" s="174"/>
      <c r="R713" s="174"/>
      <c r="S713" s="174"/>
      <c r="T713" s="174"/>
      <c r="U713" s="174"/>
      <c r="V713" s="174"/>
    </row>
    <row r="714" spans="1:22" ht="13.5" customHeight="1">
      <c r="A714" s="174"/>
      <c r="B714" s="174"/>
      <c r="C714" s="174"/>
      <c r="D714" s="174"/>
      <c r="E714" s="174"/>
      <c r="F714" s="174"/>
      <c r="G714" s="174"/>
      <c r="H714" s="174"/>
      <c r="I714" s="174"/>
      <c r="J714" s="174"/>
      <c r="K714" s="174"/>
      <c r="L714" s="174"/>
      <c r="M714" s="174"/>
      <c r="N714" s="174"/>
      <c r="O714" s="174"/>
      <c r="P714" s="174"/>
      <c r="Q714" s="174"/>
      <c r="R714" s="174"/>
      <c r="S714" s="174"/>
      <c r="T714" s="174"/>
      <c r="U714" s="174"/>
      <c r="V714" s="174"/>
    </row>
    <row r="715" spans="1:22" ht="13.5" customHeight="1">
      <c r="A715" s="174"/>
      <c r="B715" s="174"/>
      <c r="C715" s="174"/>
      <c r="D715" s="174"/>
      <c r="E715" s="174"/>
      <c r="F715" s="174"/>
      <c r="G715" s="174"/>
      <c r="H715" s="174"/>
      <c r="I715" s="174"/>
      <c r="J715" s="174"/>
      <c r="K715" s="174"/>
      <c r="L715" s="174"/>
      <c r="M715" s="174"/>
      <c r="N715" s="174"/>
      <c r="O715" s="174"/>
      <c r="P715" s="174"/>
      <c r="Q715" s="174"/>
      <c r="R715" s="174"/>
      <c r="S715" s="174"/>
      <c r="T715" s="174"/>
      <c r="U715" s="174"/>
      <c r="V715" s="174"/>
    </row>
    <row r="716" spans="1:22" ht="13.5" customHeight="1">
      <c r="A716" s="174"/>
      <c r="B716" s="174"/>
      <c r="C716" s="174"/>
      <c r="D716" s="174"/>
      <c r="E716" s="174"/>
      <c r="F716" s="174"/>
      <c r="G716" s="174"/>
      <c r="H716" s="174"/>
      <c r="I716" s="174"/>
      <c r="J716" s="174"/>
      <c r="K716" s="174"/>
      <c r="L716" s="174"/>
      <c r="M716" s="174"/>
      <c r="N716" s="174"/>
      <c r="O716" s="174"/>
      <c r="P716" s="174"/>
      <c r="Q716" s="174"/>
      <c r="R716" s="174"/>
      <c r="S716" s="174"/>
      <c r="T716" s="174"/>
      <c r="U716" s="174"/>
      <c r="V716" s="174"/>
    </row>
    <row r="717" spans="1:22" ht="13.5" customHeight="1">
      <c r="A717" s="174"/>
      <c r="B717" s="174"/>
      <c r="C717" s="174"/>
      <c r="D717" s="174"/>
      <c r="E717" s="174"/>
      <c r="F717" s="174"/>
      <c r="G717" s="174"/>
      <c r="H717" s="174"/>
      <c r="I717" s="174"/>
      <c r="J717" s="174"/>
      <c r="K717" s="174"/>
      <c r="L717" s="174"/>
      <c r="M717" s="174"/>
      <c r="N717" s="174"/>
      <c r="O717" s="174"/>
      <c r="P717" s="174"/>
      <c r="Q717" s="174"/>
      <c r="R717" s="174"/>
      <c r="S717" s="174"/>
      <c r="T717" s="174"/>
      <c r="U717" s="174"/>
      <c r="V717" s="174"/>
    </row>
    <row r="718" spans="1:22" ht="13.5" customHeight="1">
      <c r="A718" s="174"/>
      <c r="B718" s="174"/>
      <c r="C718" s="174"/>
      <c r="D718" s="174"/>
      <c r="E718" s="174"/>
      <c r="F718" s="174"/>
      <c r="G718" s="174"/>
      <c r="H718" s="174"/>
      <c r="I718" s="174"/>
      <c r="J718" s="174"/>
      <c r="K718" s="174"/>
      <c r="L718" s="174"/>
      <c r="M718" s="174"/>
      <c r="N718" s="174"/>
      <c r="O718" s="174"/>
      <c r="P718" s="174"/>
      <c r="Q718" s="174"/>
      <c r="R718" s="174"/>
      <c r="S718" s="174"/>
      <c r="T718" s="174"/>
      <c r="U718" s="174"/>
      <c r="V718" s="174"/>
    </row>
    <row r="719" spans="1:22" ht="13.5" customHeight="1">
      <c r="A719" s="174"/>
      <c r="B719" s="174"/>
      <c r="C719" s="174"/>
      <c r="D719" s="174"/>
      <c r="E719" s="174"/>
      <c r="F719" s="174"/>
      <c r="G719" s="174"/>
      <c r="H719" s="174"/>
      <c r="I719" s="174"/>
      <c r="J719" s="174"/>
      <c r="K719" s="174"/>
      <c r="L719" s="174"/>
      <c r="M719" s="174"/>
      <c r="N719" s="174"/>
      <c r="O719" s="174"/>
      <c r="P719" s="174"/>
      <c r="Q719" s="174"/>
      <c r="R719" s="174"/>
      <c r="S719" s="174"/>
      <c r="T719" s="174"/>
      <c r="U719" s="174"/>
      <c r="V719" s="174"/>
    </row>
    <row r="720" spans="1:22" ht="13.5" customHeight="1">
      <c r="A720" s="174"/>
      <c r="B720" s="174"/>
      <c r="C720" s="174"/>
      <c r="D720" s="174"/>
      <c r="E720" s="174"/>
      <c r="F720" s="174"/>
      <c r="G720" s="174"/>
      <c r="H720" s="174"/>
      <c r="I720" s="174"/>
      <c r="J720" s="174"/>
      <c r="K720" s="174"/>
      <c r="L720" s="174"/>
      <c r="M720" s="174"/>
      <c r="N720" s="174"/>
      <c r="O720" s="174"/>
      <c r="P720" s="174"/>
      <c r="Q720" s="174"/>
      <c r="R720" s="174"/>
      <c r="S720" s="174"/>
      <c r="T720" s="174"/>
      <c r="U720" s="174"/>
      <c r="V720" s="174"/>
    </row>
    <row r="721" spans="1:22" ht="13.5" customHeight="1">
      <c r="A721" s="174"/>
      <c r="B721" s="174"/>
      <c r="C721" s="174"/>
      <c r="D721" s="174"/>
      <c r="E721" s="174"/>
      <c r="F721" s="174"/>
      <c r="G721" s="174"/>
      <c r="H721" s="174"/>
      <c r="I721" s="174"/>
      <c r="J721" s="174"/>
      <c r="K721" s="174"/>
      <c r="L721" s="174"/>
      <c r="M721" s="174"/>
      <c r="N721" s="174"/>
      <c r="O721" s="174"/>
      <c r="P721" s="174"/>
      <c r="Q721" s="174"/>
      <c r="R721" s="174"/>
      <c r="S721" s="174"/>
      <c r="T721" s="174"/>
      <c r="U721" s="174"/>
      <c r="V721" s="174"/>
    </row>
    <row r="722" spans="1:22" ht="13.5" customHeight="1">
      <c r="A722" s="174"/>
      <c r="B722" s="174"/>
      <c r="C722" s="174"/>
      <c r="D722" s="174"/>
      <c r="E722" s="174"/>
      <c r="F722" s="174"/>
      <c r="G722" s="174"/>
      <c r="H722" s="174"/>
      <c r="I722" s="174"/>
      <c r="J722" s="174"/>
      <c r="K722" s="174"/>
      <c r="L722" s="174"/>
      <c r="M722" s="174"/>
      <c r="N722" s="174"/>
      <c r="O722" s="174"/>
      <c r="P722" s="174"/>
      <c r="Q722" s="174"/>
      <c r="R722" s="174"/>
      <c r="S722" s="174"/>
      <c r="T722" s="174"/>
      <c r="U722" s="174"/>
      <c r="V722" s="174"/>
    </row>
    <row r="723" spans="1:22" ht="13.5" customHeight="1">
      <c r="A723" s="174"/>
      <c r="B723" s="174"/>
      <c r="C723" s="174"/>
      <c r="D723" s="174"/>
      <c r="E723" s="174"/>
      <c r="F723" s="174"/>
      <c r="G723" s="174"/>
      <c r="H723" s="174"/>
      <c r="I723" s="174"/>
      <c r="J723" s="174"/>
      <c r="K723" s="174"/>
      <c r="L723" s="174"/>
      <c r="M723" s="174"/>
      <c r="N723" s="174"/>
      <c r="O723" s="174"/>
      <c r="P723" s="174"/>
      <c r="Q723" s="174"/>
      <c r="R723" s="174"/>
      <c r="S723" s="174"/>
      <c r="T723" s="174"/>
      <c r="U723" s="174"/>
      <c r="V723" s="174"/>
    </row>
    <row r="724" spans="1:22" ht="13.5" customHeight="1">
      <c r="A724" s="174"/>
      <c r="B724" s="174"/>
      <c r="C724" s="174"/>
      <c r="D724" s="174"/>
      <c r="E724" s="174"/>
      <c r="F724" s="174"/>
      <c r="G724" s="174"/>
      <c r="H724" s="174"/>
      <c r="I724" s="174"/>
      <c r="J724" s="174"/>
      <c r="K724" s="174"/>
      <c r="L724" s="174"/>
      <c r="M724" s="174"/>
      <c r="N724" s="174"/>
      <c r="O724" s="174"/>
      <c r="P724" s="174"/>
      <c r="Q724" s="174"/>
      <c r="R724" s="174"/>
      <c r="S724" s="174"/>
      <c r="T724" s="174"/>
      <c r="U724" s="174"/>
      <c r="V724" s="174"/>
    </row>
    <row r="725" spans="1:22" ht="13.5" customHeight="1">
      <c r="A725" s="174"/>
      <c r="B725" s="174"/>
      <c r="C725" s="174"/>
      <c r="D725" s="174"/>
      <c r="E725" s="174"/>
      <c r="F725" s="174"/>
      <c r="G725" s="174"/>
      <c r="H725" s="174"/>
      <c r="I725" s="174"/>
      <c r="J725" s="174"/>
      <c r="K725" s="174"/>
      <c r="L725" s="174"/>
      <c r="M725" s="174"/>
      <c r="N725" s="174"/>
      <c r="O725" s="174"/>
      <c r="P725" s="174"/>
      <c r="Q725" s="174"/>
      <c r="R725" s="174"/>
      <c r="S725" s="174"/>
      <c r="T725" s="174"/>
      <c r="U725" s="174"/>
      <c r="V725" s="174"/>
    </row>
    <row r="726" spans="1:22" ht="13.5" customHeight="1">
      <c r="A726" s="174"/>
      <c r="B726" s="174"/>
      <c r="C726" s="174"/>
      <c r="D726" s="174"/>
      <c r="E726" s="174"/>
      <c r="F726" s="174"/>
      <c r="G726" s="174"/>
      <c r="H726" s="174"/>
      <c r="I726" s="174"/>
      <c r="J726" s="174"/>
      <c r="K726" s="174"/>
      <c r="L726" s="174"/>
      <c r="M726" s="174"/>
      <c r="N726" s="174"/>
      <c r="O726" s="174"/>
      <c r="P726" s="174"/>
      <c r="Q726" s="174"/>
      <c r="R726" s="174"/>
      <c r="S726" s="174"/>
      <c r="T726" s="174"/>
      <c r="U726" s="174"/>
      <c r="V726" s="174"/>
    </row>
    <row r="727" spans="1:22" ht="13.5" customHeight="1">
      <c r="A727" s="174"/>
      <c r="B727" s="174"/>
      <c r="C727" s="174"/>
      <c r="D727" s="174"/>
      <c r="E727" s="174"/>
      <c r="F727" s="174"/>
      <c r="G727" s="174"/>
      <c r="H727" s="174"/>
      <c r="I727" s="174"/>
      <c r="J727" s="174"/>
      <c r="K727" s="174"/>
      <c r="L727" s="174"/>
      <c r="M727" s="174"/>
      <c r="N727" s="174"/>
      <c r="O727" s="174"/>
      <c r="P727" s="174"/>
      <c r="Q727" s="174"/>
      <c r="R727" s="174"/>
      <c r="S727" s="174"/>
      <c r="T727" s="174"/>
      <c r="U727" s="174"/>
      <c r="V727" s="174"/>
    </row>
    <row r="728" spans="1:22" ht="13.5" customHeight="1">
      <c r="A728" s="174"/>
      <c r="B728" s="174"/>
      <c r="C728" s="174"/>
      <c r="D728" s="174"/>
      <c r="E728" s="174"/>
      <c r="F728" s="174"/>
      <c r="G728" s="174"/>
      <c r="H728" s="174"/>
      <c r="I728" s="174"/>
      <c r="J728" s="174"/>
      <c r="K728" s="174"/>
      <c r="L728" s="174"/>
      <c r="M728" s="174"/>
      <c r="N728" s="174"/>
      <c r="O728" s="174"/>
      <c r="P728" s="174"/>
      <c r="Q728" s="174"/>
      <c r="R728" s="174"/>
      <c r="S728" s="174"/>
      <c r="T728" s="174"/>
      <c r="U728" s="174"/>
      <c r="V728" s="174"/>
    </row>
    <row r="729" spans="1:22" ht="13.5" customHeight="1">
      <c r="A729" s="174"/>
      <c r="B729" s="174"/>
      <c r="C729" s="174"/>
      <c r="D729" s="174"/>
      <c r="E729" s="174"/>
      <c r="F729" s="174"/>
      <c r="G729" s="174"/>
      <c r="H729" s="174"/>
      <c r="I729" s="174"/>
      <c r="J729" s="174"/>
      <c r="K729" s="174"/>
      <c r="L729" s="174"/>
      <c r="M729" s="174"/>
      <c r="N729" s="174"/>
      <c r="O729" s="174"/>
      <c r="P729" s="174"/>
      <c r="Q729" s="174"/>
      <c r="R729" s="174"/>
      <c r="S729" s="174"/>
      <c r="T729" s="174"/>
      <c r="U729" s="174"/>
      <c r="V729" s="174"/>
    </row>
    <row r="730" spans="1:22" ht="13.5" customHeight="1">
      <c r="A730" s="174"/>
      <c r="B730" s="174"/>
      <c r="C730" s="174"/>
      <c r="D730" s="174"/>
      <c r="E730" s="174"/>
      <c r="F730" s="174"/>
      <c r="G730" s="174"/>
      <c r="H730" s="174"/>
      <c r="I730" s="174"/>
      <c r="J730" s="174"/>
      <c r="K730" s="174"/>
      <c r="L730" s="174"/>
      <c r="M730" s="174"/>
      <c r="N730" s="174"/>
      <c r="O730" s="174"/>
      <c r="P730" s="174"/>
      <c r="Q730" s="174"/>
      <c r="R730" s="174"/>
      <c r="S730" s="174"/>
      <c r="T730" s="174"/>
      <c r="U730" s="174"/>
      <c r="V730" s="174"/>
    </row>
    <row r="731" spans="1:22" ht="13.5" customHeight="1">
      <c r="A731" s="174"/>
      <c r="B731" s="174"/>
      <c r="C731" s="174"/>
      <c r="D731" s="174"/>
      <c r="E731" s="174"/>
      <c r="F731" s="174"/>
      <c r="G731" s="174"/>
      <c r="H731" s="174"/>
      <c r="I731" s="174"/>
      <c r="J731" s="174"/>
      <c r="K731" s="174"/>
      <c r="L731" s="174"/>
      <c r="M731" s="174"/>
      <c r="N731" s="174"/>
      <c r="O731" s="174"/>
      <c r="P731" s="174"/>
      <c r="Q731" s="174"/>
      <c r="R731" s="174"/>
      <c r="S731" s="174"/>
      <c r="T731" s="174"/>
      <c r="U731" s="174"/>
      <c r="V731" s="174"/>
    </row>
    <row r="732" spans="1:22" ht="13.5" customHeight="1">
      <c r="A732" s="174"/>
      <c r="B732" s="174"/>
      <c r="C732" s="174"/>
      <c r="D732" s="174"/>
      <c r="E732" s="174"/>
      <c r="F732" s="174"/>
      <c r="G732" s="174"/>
      <c r="H732" s="174"/>
      <c r="I732" s="174"/>
      <c r="J732" s="174"/>
      <c r="K732" s="174"/>
      <c r="L732" s="174"/>
      <c r="M732" s="174"/>
      <c r="N732" s="174"/>
      <c r="O732" s="174"/>
      <c r="P732" s="174"/>
      <c r="Q732" s="174"/>
      <c r="R732" s="174"/>
      <c r="S732" s="174"/>
      <c r="T732" s="174"/>
      <c r="U732" s="174"/>
      <c r="V732" s="174"/>
    </row>
    <row r="733" spans="1:22" ht="13.5" customHeight="1">
      <c r="A733" s="174"/>
      <c r="B733" s="174"/>
      <c r="C733" s="174"/>
      <c r="D733" s="174"/>
      <c r="E733" s="174"/>
      <c r="F733" s="174"/>
      <c r="G733" s="174"/>
      <c r="H733" s="174"/>
      <c r="I733" s="174"/>
      <c r="J733" s="174"/>
      <c r="K733" s="174"/>
      <c r="L733" s="174"/>
      <c r="M733" s="174"/>
      <c r="N733" s="174"/>
      <c r="O733" s="174"/>
      <c r="P733" s="174"/>
      <c r="Q733" s="174"/>
      <c r="R733" s="174"/>
      <c r="S733" s="174"/>
      <c r="T733" s="174"/>
      <c r="U733" s="174"/>
      <c r="V733" s="174"/>
    </row>
    <row r="734" spans="1:22" ht="13.5" customHeight="1">
      <c r="A734" s="174"/>
      <c r="B734" s="174"/>
      <c r="C734" s="174"/>
      <c r="D734" s="174"/>
      <c r="E734" s="174"/>
      <c r="F734" s="174"/>
      <c r="G734" s="174"/>
      <c r="H734" s="174"/>
      <c r="I734" s="174"/>
      <c r="J734" s="174"/>
      <c r="K734" s="174"/>
      <c r="L734" s="174"/>
      <c r="M734" s="174"/>
      <c r="N734" s="174"/>
      <c r="O734" s="174"/>
      <c r="P734" s="174"/>
      <c r="Q734" s="174"/>
      <c r="R734" s="174"/>
      <c r="S734" s="174"/>
      <c r="T734" s="174"/>
      <c r="U734" s="174"/>
      <c r="V734" s="174"/>
    </row>
    <row r="735" spans="1:22" ht="13.5" customHeight="1">
      <c r="A735" s="174"/>
      <c r="B735" s="174"/>
      <c r="C735" s="174"/>
      <c r="D735" s="174"/>
      <c r="E735" s="174"/>
      <c r="F735" s="174"/>
      <c r="G735" s="174"/>
      <c r="H735" s="174"/>
      <c r="I735" s="174"/>
      <c r="J735" s="174"/>
      <c r="K735" s="174"/>
      <c r="L735" s="174"/>
      <c r="M735" s="174"/>
      <c r="N735" s="174"/>
      <c r="O735" s="174"/>
      <c r="P735" s="174"/>
      <c r="Q735" s="174"/>
      <c r="R735" s="174"/>
      <c r="S735" s="174"/>
      <c r="T735" s="174"/>
      <c r="U735" s="174"/>
      <c r="V735" s="174"/>
    </row>
    <row r="736" spans="1:22" ht="13.5" customHeight="1">
      <c r="A736" s="174"/>
      <c r="B736" s="174"/>
      <c r="C736" s="174"/>
      <c r="D736" s="174"/>
      <c r="E736" s="174"/>
      <c r="F736" s="174"/>
      <c r="G736" s="174"/>
      <c r="H736" s="174"/>
      <c r="I736" s="174"/>
      <c r="J736" s="174"/>
      <c r="K736" s="174"/>
      <c r="L736" s="174"/>
      <c r="M736" s="174"/>
      <c r="N736" s="174"/>
      <c r="O736" s="174"/>
      <c r="P736" s="174"/>
      <c r="Q736" s="174"/>
      <c r="R736" s="174"/>
      <c r="S736" s="174"/>
      <c r="T736" s="174"/>
      <c r="U736" s="174"/>
      <c r="V736" s="174"/>
    </row>
    <row r="737" spans="1:22" ht="13.5" customHeight="1">
      <c r="A737" s="174"/>
      <c r="B737" s="174"/>
      <c r="C737" s="174"/>
      <c r="D737" s="174"/>
      <c r="E737" s="174"/>
      <c r="F737" s="174"/>
      <c r="G737" s="174"/>
      <c r="H737" s="174"/>
      <c r="I737" s="174"/>
      <c r="J737" s="174"/>
      <c r="K737" s="174"/>
      <c r="L737" s="174"/>
      <c r="M737" s="174"/>
      <c r="N737" s="174"/>
      <c r="O737" s="174"/>
      <c r="P737" s="174"/>
      <c r="Q737" s="174"/>
      <c r="R737" s="174"/>
      <c r="S737" s="174"/>
      <c r="T737" s="174"/>
      <c r="U737" s="174"/>
      <c r="V737" s="174"/>
    </row>
    <row r="738" spans="1:22" ht="13.5" customHeight="1">
      <c r="A738" s="174"/>
      <c r="B738" s="174"/>
      <c r="C738" s="174"/>
      <c r="D738" s="174"/>
      <c r="E738" s="174"/>
      <c r="F738" s="174"/>
      <c r="G738" s="174"/>
      <c r="H738" s="174"/>
      <c r="I738" s="174"/>
      <c r="J738" s="174"/>
      <c r="K738" s="174"/>
      <c r="L738" s="174"/>
      <c r="M738" s="174"/>
      <c r="N738" s="174"/>
      <c r="O738" s="174"/>
      <c r="P738" s="174"/>
      <c r="Q738" s="174"/>
      <c r="R738" s="174"/>
      <c r="S738" s="174"/>
      <c r="T738" s="174"/>
      <c r="U738" s="174"/>
      <c r="V738" s="174"/>
    </row>
    <row r="739" spans="1:22" ht="13.5" customHeight="1">
      <c r="A739" s="174"/>
      <c r="B739" s="174"/>
      <c r="C739" s="174"/>
      <c r="D739" s="174"/>
      <c r="E739" s="174"/>
      <c r="F739" s="174"/>
      <c r="G739" s="174"/>
      <c r="H739" s="174"/>
      <c r="I739" s="174"/>
      <c r="J739" s="174"/>
      <c r="K739" s="174"/>
      <c r="L739" s="174"/>
      <c r="M739" s="174"/>
      <c r="N739" s="174"/>
      <c r="O739" s="174"/>
      <c r="P739" s="174"/>
      <c r="Q739" s="174"/>
      <c r="R739" s="174"/>
      <c r="S739" s="174"/>
      <c r="T739" s="174"/>
      <c r="U739" s="174"/>
      <c r="V739" s="174"/>
    </row>
    <row r="740" spans="1:22" ht="13.5" customHeight="1">
      <c r="A740" s="174"/>
      <c r="B740" s="174"/>
      <c r="C740" s="174"/>
      <c r="D740" s="174"/>
      <c r="E740" s="174"/>
      <c r="F740" s="174"/>
      <c r="G740" s="174"/>
      <c r="H740" s="174"/>
      <c r="I740" s="174"/>
      <c r="J740" s="174"/>
      <c r="K740" s="174"/>
      <c r="L740" s="174"/>
      <c r="M740" s="174"/>
      <c r="N740" s="174"/>
      <c r="O740" s="174"/>
      <c r="P740" s="174"/>
      <c r="Q740" s="174"/>
      <c r="R740" s="174"/>
      <c r="S740" s="174"/>
      <c r="T740" s="174"/>
      <c r="U740" s="174"/>
      <c r="V740" s="174"/>
    </row>
    <row r="741" spans="1:22" ht="13.5" customHeight="1">
      <c r="A741" s="174"/>
      <c r="B741" s="174"/>
      <c r="C741" s="174"/>
      <c r="D741" s="174"/>
      <c r="E741" s="174"/>
      <c r="F741" s="174"/>
      <c r="G741" s="174"/>
      <c r="H741" s="174"/>
      <c r="I741" s="174"/>
      <c r="J741" s="174"/>
      <c r="K741" s="174"/>
      <c r="L741" s="174"/>
      <c r="M741" s="174"/>
      <c r="N741" s="174"/>
      <c r="O741" s="174"/>
      <c r="P741" s="174"/>
      <c r="Q741" s="174"/>
      <c r="R741" s="174"/>
      <c r="S741" s="174"/>
      <c r="T741" s="174"/>
      <c r="U741" s="174"/>
      <c r="V741" s="174"/>
    </row>
    <row r="742" spans="1:22" ht="13.5" customHeight="1">
      <c r="A742" s="174"/>
      <c r="B742" s="174"/>
      <c r="C742" s="174"/>
      <c r="D742" s="174"/>
      <c r="E742" s="174"/>
      <c r="F742" s="174"/>
      <c r="G742" s="174"/>
      <c r="H742" s="174"/>
      <c r="I742" s="174"/>
      <c r="J742" s="174"/>
      <c r="K742" s="174"/>
      <c r="L742" s="174"/>
      <c r="M742" s="174"/>
      <c r="N742" s="174"/>
      <c r="O742" s="174"/>
      <c r="P742" s="174"/>
      <c r="Q742" s="174"/>
      <c r="R742" s="174"/>
      <c r="S742" s="174"/>
      <c r="T742" s="174"/>
      <c r="U742" s="174"/>
      <c r="V742" s="174"/>
    </row>
    <row r="743" spans="1:22" ht="13.5" customHeight="1">
      <c r="A743" s="174"/>
      <c r="B743" s="174"/>
      <c r="C743" s="174"/>
      <c r="D743" s="174"/>
      <c r="E743" s="174"/>
      <c r="F743" s="174"/>
      <c r="G743" s="174"/>
      <c r="H743" s="174"/>
      <c r="I743" s="174"/>
      <c r="J743" s="174"/>
      <c r="K743" s="174"/>
      <c r="L743" s="174"/>
      <c r="M743" s="174"/>
      <c r="N743" s="174"/>
      <c r="O743" s="174"/>
      <c r="P743" s="174"/>
      <c r="Q743" s="174"/>
      <c r="R743" s="174"/>
      <c r="S743" s="174"/>
      <c r="T743" s="174"/>
      <c r="U743" s="174"/>
      <c r="V743" s="174"/>
    </row>
    <row r="744" spans="1:22" ht="13.5" customHeight="1">
      <c r="A744" s="174"/>
      <c r="B744" s="174"/>
      <c r="C744" s="174"/>
      <c r="D744" s="174"/>
      <c r="E744" s="174"/>
      <c r="F744" s="174"/>
      <c r="G744" s="174"/>
      <c r="H744" s="174"/>
      <c r="I744" s="174"/>
      <c r="J744" s="174"/>
      <c r="K744" s="174"/>
      <c r="L744" s="174"/>
      <c r="M744" s="174"/>
      <c r="N744" s="174"/>
      <c r="O744" s="174"/>
      <c r="P744" s="174"/>
      <c r="Q744" s="174"/>
      <c r="R744" s="174"/>
      <c r="S744" s="174"/>
      <c r="T744" s="174"/>
      <c r="U744" s="174"/>
      <c r="V744" s="174"/>
    </row>
    <row r="745" spans="1:22" ht="13.5" customHeight="1">
      <c r="A745" s="174"/>
      <c r="B745" s="174"/>
      <c r="C745" s="174"/>
      <c r="D745" s="174"/>
      <c r="E745" s="174"/>
      <c r="F745" s="174"/>
      <c r="G745" s="174"/>
      <c r="H745" s="174"/>
      <c r="I745" s="174"/>
      <c r="J745" s="174"/>
      <c r="K745" s="174"/>
      <c r="L745" s="174"/>
      <c r="M745" s="174"/>
      <c r="N745" s="174"/>
      <c r="O745" s="174"/>
      <c r="P745" s="174"/>
      <c r="Q745" s="174"/>
      <c r="R745" s="174"/>
      <c r="S745" s="174"/>
      <c r="T745" s="174"/>
      <c r="U745" s="174"/>
      <c r="V745" s="174"/>
    </row>
    <row r="746" spans="1:22" ht="13.5" customHeight="1">
      <c r="A746" s="174"/>
      <c r="B746" s="174"/>
      <c r="C746" s="174"/>
      <c r="D746" s="174"/>
      <c r="E746" s="174"/>
      <c r="F746" s="174"/>
      <c r="G746" s="174"/>
      <c r="H746" s="174"/>
      <c r="I746" s="174"/>
      <c r="J746" s="174"/>
      <c r="K746" s="174"/>
      <c r="L746" s="174"/>
      <c r="M746" s="174"/>
      <c r="N746" s="174"/>
      <c r="O746" s="174"/>
      <c r="P746" s="174"/>
      <c r="Q746" s="174"/>
      <c r="R746" s="174"/>
      <c r="S746" s="174"/>
      <c r="T746" s="174"/>
      <c r="U746" s="174"/>
      <c r="V746" s="174"/>
    </row>
    <row r="747" spans="1:22" ht="13.5" customHeight="1">
      <c r="A747" s="174"/>
      <c r="B747" s="174"/>
      <c r="C747" s="174"/>
      <c r="D747" s="174"/>
      <c r="E747" s="174"/>
      <c r="F747" s="174"/>
      <c r="G747" s="174"/>
      <c r="H747" s="174"/>
      <c r="I747" s="174"/>
      <c r="J747" s="174"/>
      <c r="K747" s="174"/>
      <c r="L747" s="174"/>
      <c r="M747" s="174"/>
      <c r="N747" s="174"/>
      <c r="O747" s="174"/>
      <c r="P747" s="174"/>
      <c r="Q747" s="174"/>
      <c r="R747" s="174"/>
      <c r="S747" s="174"/>
      <c r="T747" s="174"/>
      <c r="U747" s="174"/>
      <c r="V747" s="174"/>
    </row>
    <row r="748" spans="1:22" ht="13.5" customHeight="1">
      <c r="A748" s="174"/>
      <c r="B748" s="174"/>
      <c r="C748" s="174"/>
      <c r="D748" s="174"/>
      <c r="E748" s="174"/>
      <c r="F748" s="174"/>
      <c r="G748" s="174"/>
      <c r="H748" s="174"/>
      <c r="I748" s="174"/>
      <c r="J748" s="174"/>
      <c r="K748" s="174"/>
      <c r="L748" s="174"/>
      <c r="M748" s="174"/>
      <c r="N748" s="174"/>
      <c r="O748" s="174"/>
      <c r="P748" s="174"/>
      <c r="Q748" s="174"/>
      <c r="R748" s="174"/>
      <c r="S748" s="174"/>
      <c r="T748" s="174"/>
      <c r="U748" s="174"/>
      <c r="V748" s="174"/>
    </row>
    <row r="749" spans="1:22" ht="13.5" customHeight="1">
      <c r="A749" s="174"/>
      <c r="B749" s="174"/>
      <c r="C749" s="174"/>
      <c r="D749" s="174"/>
      <c r="E749" s="174"/>
      <c r="F749" s="174"/>
      <c r="G749" s="174"/>
      <c r="H749" s="174"/>
      <c r="I749" s="174"/>
      <c r="J749" s="174"/>
      <c r="K749" s="174"/>
      <c r="L749" s="174"/>
      <c r="M749" s="174"/>
      <c r="N749" s="174"/>
      <c r="O749" s="174"/>
      <c r="P749" s="174"/>
      <c r="Q749" s="174"/>
      <c r="R749" s="174"/>
      <c r="S749" s="174"/>
      <c r="T749" s="174"/>
      <c r="U749" s="174"/>
      <c r="V749" s="174"/>
    </row>
    <row r="750" spans="1:22" ht="13.5" customHeight="1">
      <c r="A750" s="174"/>
      <c r="B750" s="174"/>
      <c r="C750" s="174"/>
      <c r="D750" s="174"/>
      <c r="E750" s="174"/>
      <c r="F750" s="174"/>
      <c r="G750" s="174"/>
      <c r="H750" s="174"/>
      <c r="I750" s="174"/>
      <c r="J750" s="174"/>
      <c r="K750" s="174"/>
      <c r="L750" s="174"/>
      <c r="M750" s="174"/>
      <c r="N750" s="174"/>
      <c r="O750" s="174"/>
      <c r="P750" s="174"/>
      <c r="Q750" s="174"/>
      <c r="R750" s="174"/>
      <c r="S750" s="174"/>
      <c r="T750" s="174"/>
      <c r="U750" s="174"/>
      <c r="V750" s="174"/>
    </row>
    <row r="751" spans="1:22" ht="13.5" customHeight="1">
      <c r="A751" s="174"/>
      <c r="B751" s="174"/>
      <c r="C751" s="174"/>
      <c r="D751" s="174"/>
      <c r="E751" s="174"/>
      <c r="F751" s="174"/>
      <c r="G751" s="174"/>
      <c r="H751" s="174"/>
      <c r="I751" s="174"/>
      <c r="J751" s="174"/>
      <c r="K751" s="174"/>
      <c r="L751" s="174"/>
      <c r="M751" s="174"/>
      <c r="N751" s="174"/>
      <c r="O751" s="174"/>
      <c r="P751" s="174"/>
      <c r="Q751" s="174"/>
      <c r="R751" s="174"/>
      <c r="S751" s="174"/>
      <c r="T751" s="174"/>
      <c r="U751" s="174"/>
      <c r="V751" s="174"/>
    </row>
    <row r="752" spans="1:22" ht="13.5" customHeight="1">
      <c r="A752" s="174"/>
      <c r="B752" s="174"/>
      <c r="C752" s="174"/>
      <c r="D752" s="174"/>
      <c r="E752" s="174"/>
      <c r="F752" s="174"/>
      <c r="G752" s="174"/>
      <c r="H752" s="174"/>
      <c r="I752" s="174"/>
      <c r="J752" s="174"/>
      <c r="K752" s="174"/>
      <c r="L752" s="174"/>
      <c r="M752" s="174"/>
      <c r="N752" s="174"/>
      <c r="O752" s="174"/>
      <c r="P752" s="174"/>
      <c r="Q752" s="174"/>
      <c r="R752" s="174"/>
      <c r="S752" s="174"/>
      <c r="T752" s="174"/>
      <c r="U752" s="174"/>
      <c r="V752" s="174"/>
    </row>
    <row r="753" spans="1:22" ht="13.5" customHeight="1">
      <c r="A753" s="174"/>
      <c r="B753" s="174"/>
      <c r="C753" s="174"/>
      <c r="D753" s="174"/>
      <c r="E753" s="174"/>
      <c r="F753" s="174"/>
      <c r="G753" s="174"/>
      <c r="H753" s="174"/>
      <c r="I753" s="174"/>
      <c r="J753" s="174"/>
      <c r="K753" s="174"/>
      <c r="L753" s="174"/>
      <c r="M753" s="174"/>
      <c r="N753" s="174"/>
      <c r="O753" s="174"/>
      <c r="P753" s="174"/>
      <c r="Q753" s="174"/>
      <c r="R753" s="174"/>
      <c r="S753" s="174"/>
      <c r="T753" s="174"/>
      <c r="U753" s="174"/>
      <c r="V753" s="174"/>
    </row>
    <row r="754" spans="1:22" ht="13.5" customHeight="1">
      <c r="A754" s="174"/>
      <c r="B754" s="174"/>
      <c r="C754" s="174"/>
      <c r="D754" s="174"/>
      <c r="E754" s="174"/>
      <c r="F754" s="174"/>
      <c r="G754" s="174"/>
      <c r="H754" s="174"/>
      <c r="I754" s="174"/>
      <c r="J754" s="174"/>
      <c r="K754" s="174"/>
      <c r="L754" s="174"/>
      <c r="M754" s="174"/>
      <c r="N754" s="174"/>
      <c r="O754" s="174"/>
      <c r="P754" s="174"/>
      <c r="Q754" s="174"/>
      <c r="R754" s="174"/>
      <c r="S754" s="174"/>
      <c r="T754" s="174"/>
      <c r="U754" s="174"/>
      <c r="V754" s="174"/>
    </row>
    <row r="755" spans="1:22" ht="13.5" customHeight="1">
      <c r="A755" s="174"/>
      <c r="B755" s="174"/>
      <c r="C755" s="174"/>
      <c r="D755" s="174"/>
      <c r="E755" s="174"/>
      <c r="F755" s="174"/>
      <c r="G755" s="174"/>
      <c r="H755" s="174"/>
      <c r="I755" s="174"/>
      <c r="J755" s="174"/>
      <c r="K755" s="174"/>
      <c r="L755" s="174"/>
      <c r="M755" s="174"/>
      <c r="N755" s="174"/>
      <c r="O755" s="174"/>
      <c r="P755" s="174"/>
      <c r="Q755" s="174"/>
      <c r="R755" s="174"/>
      <c r="S755" s="174"/>
      <c r="T755" s="174"/>
      <c r="U755" s="174"/>
      <c r="V755" s="174"/>
    </row>
    <row r="756" spans="1:22" ht="13.5" customHeight="1">
      <c r="A756" s="174"/>
      <c r="B756" s="174"/>
      <c r="C756" s="174"/>
      <c r="D756" s="174"/>
      <c r="E756" s="174"/>
      <c r="F756" s="174"/>
      <c r="G756" s="174"/>
      <c r="H756" s="174"/>
      <c r="I756" s="174"/>
      <c r="J756" s="174"/>
      <c r="K756" s="174"/>
      <c r="L756" s="174"/>
      <c r="M756" s="174"/>
      <c r="N756" s="174"/>
      <c r="O756" s="174"/>
      <c r="P756" s="174"/>
      <c r="Q756" s="174"/>
      <c r="R756" s="174"/>
      <c r="S756" s="174"/>
      <c r="T756" s="174"/>
      <c r="U756" s="174"/>
      <c r="V756" s="174"/>
    </row>
    <row r="757" spans="1:22" ht="13.5" customHeight="1">
      <c r="A757" s="174"/>
      <c r="B757" s="174"/>
      <c r="C757" s="174"/>
      <c r="D757" s="174"/>
      <c r="E757" s="174"/>
      <c r="F757" s="174"/>
      <c r="G757" s="174"/>
      <c r="H757" s="174"/>
      <c r="I757" s="174"/>
      <c r="J757" s="174"/>
      <c r="K757" s="174"/>
      <c r="L757" s="174"/>
      <c r="M757" s="174"/>
      <c r="N757" s="174"/>
      <c r="O757" s="174"/>
      <c r="P757" s="174"/>
      <c r="Q757" s="174"/>
      <c r="R757" s="174"/>
      <c r="S757" s="174"/>
      <c r="T757" s="174"/>
      <c r="U757" s="174"/>
      <c r="V757" s="174"/>
    </row>
    <row r="758" spans="1:22" ht="13.5" customHeight="1">
      <c r="A758" s="174"/>
      <c r="B758" s="174"/>
      <c r="C758" s="174"/>
      <c r="D758" s="174"/>
      <c r="E758" s="174"/>
      <c r="F758" s="174"/>
      <c r="G758" s="174"/>
      <c r="H758" s="174"/>
      <c r="I758" s="174"/>
      <c r="J758" s="174"/>
      <c r="K758" s="174"/>
      <c r="L758" s="174"/>
      <c r="M758" s="174"/>
      <c r="N758" s="174"/>
      <c r="O758" s="174"/>
      <c r="P758" s="174"/>
      <c r="Q758" s="174"/>
      <c r="R758" s="174"/>
      <c r="S758" s="174"/>
      <c r="T758" s="174"/>
      <c r="U758" s="174"/>
      <c r="V758" s="174"/>
    </row>
    <row r="759" spans="1:22" ht="13.5" customHeight="1">
      <c r="A759" s="174"/>
      <c r="B759" s="174"/>
      <c r="C759" s="174"/>
      <c r="D759" s="174"/>
      <c r="E759" s="174"/>
      <c r="F759" s="174"/>
      <c r="G759" s="174"/>
      <c r="H759" s="174"/>
      <c r="I759" s="174"/>
      <c r="J759" s="174"/>
      <c r="K759" s="174"/>
      <c r="L759" s="174"/>
      <c r="M759" s="174"/>
      <c r="N759" s="174"/>
      <c r="O759" s="174"/>
      <c r="P759" s="174"/>
      <c r="Q759" s="174"/>
      <c r="R759" s="174"/>
      <c r="S759" s="174"/>
      <c r="T759" s="174"/>
      <c r="U759" s="174"/>
      <c r="V759" s="174"/>
    </row>
    <row r="760" spans="1:22" ht="13.5" customHeight="1">
      <c r="A760" s="174"/>
      <c r="B760" s="174"/>
      <c r="C760" s="174"/>
      <c r="D760" s="174"/>
      <c r="E760" s="174"/>
      <c r="F760" s="174"/>
      <c r="G760" s="174"/>
      <c r="H760" s="174"/>
      <c r="I760" s="174"/>
      <c r="J760" s="174"/>
      <c r="K760" s="174"/>
      <c r="L760" s="174"/>
      <c r="M760" s="174"/>
      <c r="N760" s="174"/>
      <c r="O760" s="174"/>
      <c r="P760" s="174"/>
      <c r="Q760" s="174"/>
      <c r="R760" s="174"/>
      <c r="S760" s="174"/>
      <c r="T760" s="174"/>
      <c r="U760" s="174"/>
      <c r="V760" s="174"/>
    </row>
    <row r="761" spans="1:22" ht="13.5" customHeight="1">
      <c r="A761" s="174"/>
      <c r="B761" s="174"/>
      <c r="C761" s="174"/>
      <c r="D761" s="174"/>
      <c r="E761" s="174"/>
      <c r="F761" s="174"/>
      <c r="G761" s="174"/>
      <c r="H761" s="174"/>
      <c r="I761" s="174"/>
      <c r="J761" s="174"/>
      <c r="K761" s="174"/>
      <c r="L761" s="174"/>
      <c r="M761" s="174"/>
      <c r="N761" s="174"/>
      <c r="O761" s="174"/>
      <c r="P761" s="174"/>
      <c r="Q761" s="174"/>
      <c r="R761" s="174"/>
      <c r="S761" s="174"/>
      <c r="T761" s="174"/>
      <c r="U761" s="174"/>
      <c r="V761" s="174"/>
    </row>
    <row r="762" spans="1:22" ht="13.5" customHeight="1">
      <c r="A762" s="174"/>
      <c r="B762" s="174"/>
      <c r="C762" s="174"/>
      <c r="D762" s="174"/>
      <c r="E762" s="174"/>
      <c r="F762" s="174"/>
      <c r="G762" s="174"/>
      <c r="H762" s="174"/>
      <c r="I762" s="174"/>
      <c r="J762" s="174"/>
      <c r="K762" s="174"/>
      <c r="L762" s="174"/>
      <c r="M762" s="174"/>
      <c r="N762" s="174"/>
      <c r="O762" s="174"/>
      <c r="P762" s="174"/>
      <c r="Q762" s="174"/>
      <c r="R762" s="174"/>
      <c r="S762" s="174"/>
      <c r="T762" s="174"/>
      <c r="U762" s="174"/>
      <c r="V762" s="174"/>
    </row>
    <row r="763" spans="1:22" ht="13.5" customHeight="1">
      <c r="A763" s="174"/>
      <c r="B763" s="174"/>
      <c r="C763" s="174"/>
      <c r="D763" s="174"/>
      <c r="E763" s="174"/>
      <c r="F763" s="174"/>
      <c r="G763" s="174"/>
      <c r="H763" s="174"/>
      <c r="I763" s="174"/>
      <c r="J763" s="174"/>
      <c r="K763" s="174"/>
      <c r="L763" s="174"/>
      <c r="M763" s="174"/>
      <c r="N763" s="174"/>
      <c r="O763" s="174"/>
      <c r="P763" s="174"/>
      <c r="Q763" s="174"/>
      <c r="R763" s="174"/>
      <c r="S763" s="174"/>
      <c r="T763" s="174"/>
      <c r="U763" s="174"/>
      <c r="V763" s="174"/>
    </row>
    <row r="764" spans="1:22" ht="13.5" customHeight="1">
      <c r="A764" s="174"/>
      <c r="B764" s="174"/>
      <c r="C764" s="174"/>
      <c r="D764" s="174"/>
      <c r="E764" s="174"/>
      <c r="F764" s="174"/>
      <c r="G764" s="174"/>
      <c r="H764" s="174"/>
      <c r="I764" s="174"/>
      <c r="J764" s="174"/>
      <c r="K764" s="174"/>
      <c r="L764" s="174"/>
      <c r="M764" s="174"/>
      <c r="N764" s="174"/>
      <c r="O764" s="174"/>
      <c r="P764" s="174"/>
      <c r="Q764" s="174"/>
      <c r="R764" s="174"/>
      <c r="S764" s="174"/>
      <c r="T764" s="174"/>
      <c r="U764" s="174"/>
      <c r="V764" s="174"/>
    </row>
    <row r="765" spans="1:22" ht="13.5" customHeight="1">
      <c r="A765" s="174"/>
      <c r="B765" s="174"/>
      <c r="C765" s="174"/>
      <c r="D765" s="174"/>
      <c r="E765" s="174"/>
      <c r="F765" s="174"/>
      <c r="G765" s="174"/>
      <c r="H765" s="174"/>
      <c r="I765" s="174"/>
      <c r="J765" s="174"/>
      <c r="K765" s="174"/>
      <c r="L765" s="174"/>
      <c r="M765" s="174"/>
      <c r="N765" s="174"/>
      <c r="O765" s="174"/>
      <c r="P765" s="174"/>
      <c r="Q765" s="174"/>
      <c r="R765" s="174"/>
      <c r="S765" s="174"/>
      <c r="T765" s="174"/>
      <c r="U765" s="174"/>
      <c r="V765" s="174"/>
    </row>
    <row r="766" spans="1:22" ht="13.5" customHeight="1">
      <c r="A766" s="174"/>
      <c r="B766" s="174"/>
      <c r="C766" s="174"/>
      <c r="D766" s="174"/>
      <c r="E766" s="174"/>
      <c r="F766" s="174"/>
      <c r="G766" s="174"/>
      <c r="H766" s="174"/>
      <c r="I766" s="174"/>
      <c r="J766" s="174"/>
      <c r="K766" s="174"/>
      <c r="L766" s="174"/>
      <c r="M766" s="174"/>
      <c r="N766" s="174"/>
      <c r="O766" s="174"/>
      <c r="P766" s="174"/>
      <c r="Q766" s="174"/>
      <c r="R766" s="174"/>
      <c r="S766" s="174"/>
      <c r="T766" s="174"/>
      <c r="U766" s="174"/>
      <c r="V766" s="174"/>
    </row>
    <row r="767" spans="1:22" ht="13.5" customHeight="1">
      <c r="A767" s="174"/>
      <c r="B767" s="174"/>
      <c r="C767" s="174"/>
      <c r="D767" s="174"/>
      <c r="E767" s="174"/>
      <c r="F767" s="174"/>
      <c r="G767" s="174"/>
      <c r="H767" s="174"/>
      <c r="I767" s="174"/>
      <c r="J767" s="174"/>
      <c r="K767" s="174"/>
      <c r="L767" s="174"/>
      <c r="M767" s="174"/>
      <c r="N767" s="174"/>
      <c r="O767" s="174"/>
      <c r="P767" s="174"/>
      <c r="Q767" s="174"/>
      <c r="R767" s="174"/>
      <c r="S767" s="174"/>
      <c r="T767" s="174"/>
      <c r="U767" s="174"/>
      <c r="V767" s="174"/>
    </row>
    <row r="768" spans="1:22" ht="13.5" customHeight="1">
      <c r="A768" s="174"/>
      <c r="B768" s="174"/>
      <c r="C768" s="174"/>
      <c r="D768" s="174"/>
      <c r="E768" s="174"/>
      <c r="F768" s="174"/>
      <c r="G768" s="174"/>
      <c r="H768" s="174"/>
      <c r="I768" s="174"/>
      <c r="J768" s="174"/>
      <c r="K768" s="174"/>
      <c r="L768" s="174"/>
      <c r="M768" s="174"/>
      <c r="N768" s="174"/>
      <c r="O768" s="174"/>
      <c r="P768" s="174"/>
      <c r="Q768" s="174"/>
      <c r="R768" s="174"/>
      <c r="S768" s="174"/>
      <c r="T768" s="174"/>
      <c r="U768" s="174"/>
      <c r="V768" s="174"/>
    </row>
    <row r="769" spans="1:22" ht="13.5" customHeight="1">
      <c r="A769" s="174"/>
      <c r="B769" s="174"/>
      <c r="C769" s="174"/>
      <c r="D769" s="174"/>
      <c r="E769" s="174"/>
      <c r="F769" s="174"/>
      <c r="G769" s="174"/>
      <c r="H769" s="174"/>
      <c r="I769" s="174"/>
      <c r="J769" s="174"/>
      <c r="K769" s="174"/>
      <c r="L769" s="174"/>
      <c r="M769" s="174"/>
      <c r="N769" s="174"/>
      <c r="O769" s="174"/>
      <c r="P769" s="174"/>
      <c r="Q769" s="174"/>
      <c r="R769" s="174"/>
      <c r="S769" s="174"/>
      <c r="T769" s="174"/>
      <c r="U769" s="174"/>
      <c r="V769" s="174"/>
    </row>
    <row r="770" spans="1:22" ht="13.5" customHeight="1">
      <c r="A770" s="174"/>
      <c r="B770" s="174"/>
      <c r="C770" s="174"/>
      <c r="D770" s="174"/>
      <c r="E770" s="174"/>
      <c r="F770" s="174"/>
      <c r="G770" s="174"/>
      <c r="H770" s="174"/>
      <c r="I770" s="174"/>
      <c r="J770" s="174"/>
      <c r="K770" s="174"/>
      <c r="L770" s="174"/>
      <c r="M770" s="174"/>
      <c r="N770" s="174"/>
      <c r="O770" s="174"/>
      <c r="P770" s="174"/>
      <c r="Q770" s="174"/>
      <c r="R770" s="174"/>
      <c r="S770" s="174"/>
      <c r="T770" s="174"/>
      <c r="U770" s="174"/>
      <c r="V770" s="174"/>
    </row>
    <row r="771" spans="1:22" ht="13.5" customHeight="1">
      <c r="A771" s="174"/>
      <c r="B771" s="174"/>
      <c r="C771" s="174"/>
      <c r="D771" s="174"/>
      <c r="E771" s="174"/>
      <c r="F771" s="174"/>
      <c r="G771" s="174"/>
      <c r="H771" s="174"/>
      <c r="I771" s="174"/>
      <c r="J771" s="174"/>
      <c r="K771" s="174"/>
      <c r="L771" s="174"/>
      <c r="M771" s="174"/>
      <c r="N771" s="174"/>
      <c r="O771" s="174"/>
      <c r="P771" s="174"/>
      <c r="Q771" s="174"/>
      <c r="R771" s="174"/>
      <c r="S771" s="174"/>
      <c r="T771" s="174"/>
      <c r="U771" s="174"/>
      <c r="V771" s="174"/>
    </row>
    <row r="772" spans="1:22" ht="13.5" customHeight="1">
      <c r="A772" s="174"/>
      <c r="B772" s="174"/>
      <c r="C772" s="174"/>
      <c r="D772" s="174"/>
      <c r="E772" s="174"/>
      <c r="F772" s="174"/>
      <c r="G772" s="174"/>
      <c r="H772" s="174"/>
      <c r="I772" s="174"/>
      <c r="J772" s="174"/>
      <c r="K772" s="174"/>
      <c r="L772" s="174"/>
      <c r="M772" s="174"/>
      <c r="N772" s="174"/>
      <c r="O772" s="174"/>
      <c r="P772" s="174"/>
      <c r="Q772" s="174"/>
      <c r="R772" s="174"/>
      <c r="S772" s="174"/>
      <c r="T772" s="174"/>
      <c r="U772" s="174"/>
      <c r="V772" s="174"/>
    </row>
    <row r="773" spans="1:22" ht="13.5" customHeight="1">
      <c r="A773" s="174"/>
      <c r="B773" s="174"/>
      <c r="C773" s="174"/>
      <c r="D773" s="174"/>
      <c r="E773" s="174"/>
      <c r="F773" s="174"/>
      <c r="G773" s="174"/>
      <c r="H773" s="174"/>
      <c r="I773" s="174"/>
      <c r="J773" s="174"/>
      <c r="K773" s="174"/>
      <c r="L773" s="174"/>
      <c r="M773" s="174"/>
      <c r="N773" s="174"/>
      <c r="O773" s="174"/>
      <c r="P773" s="174"/>
      <c r="Q773" s="174"/>
      <c r="R773" s="174"/>
      <c r="S773" s="174"/>
      <c r="T773" s="174"/>
      <c r="U773" s="174"/>
      <c r="V773" s="174"/>
    </row>
    <row r="774" spans="1:22" ht="13.5" customHeight="1">
      <c r="A774" s="174"/>
      <c r="B774" s="174"/>
      <c r="C774" s="174"/>
      <c r="D774" s="174"/>
      <c r="E774" s="174"/>
      <c r="F774" s="174"/>
      <c r="G774" s="174"/>
      <c r="H774" s="174"/>
      <c r="I774" s="174"/>
      <c r="J774" s="174"/>
      <c r="K774" s="174"/>
      <c r="L774" s="174"/>
      <c r="M774" s="174"/>
      <c r="N774" s="174"/>
      <c r="O774" s="174"/>
      <c r="P774" s="174"/>
      <c r="Q774" s="174"/>
      <c r="R774" s="174"/>
      <c r="S774" s="174"/>
      <c r="T774" s="174"/>
      <c r="U774" s="174"/>
      <c r="V774" s="174"/>
    </row>
    <row r="775" spans="1:22" ht="13.5" customHeight="1">
      <c r="A775" s="174"/>
      <c r="B775" s="174"/>
      <c r="C775" s="174"/>
      <c r="D775" s="174"/>
      <c r="E775" s="174"/>
      <c r="F775" s="174"/>
      <c r="G775" s="174"/>
      <c r="H775" s="174"/>
      <c r="I775" s="174"/>
      <c r="J775" s="174"/>
      <c r="K775" s="174"/>
      <c r="L775" s="174"/>
      <c r="M775" s="174"/>
      <c r="N775" s="174"/>
      <c r="O775" s="174"/>
      <c r="P775" s="174"/>
      <c r="Q775" s="174"/>
      <c r="R775" s="174"/>
      <c r="S775" s="174"/>
      <c r="T775" s="174"/>
      <c r="U775" s="174"/>
      <c r="V775" s="174"/>
    </row>
    <row r="776" spans="1:22" ht="13.5" customHeight="1">
      <c r="A776" s="174"/>
      <c r="B776" s="174"/>
      <c r="C776" s="174"/>
      <c r="D776" s="174"/>
      <c r="E776" s="174"/>
      <c r="F776" s="174"/>
      <c r="G776" s="174"/>
      <c r="H776" s="174"/>
      <c r="I776" s="174"/>
      <c r="J776" s="174"/>
      <c r="K776" s="174"/>
      <c r="L776" s="174"/>
      <c r="M776" s="174"/>
      <c r="N776" s="174"/>
      <c r="O776" s="174"/>
      <c r="P776" s="174"/>
      <c r="Q776" s="174"/>
      <c r="R776" s="174"/>
      <c r="S776" s="174"/>
      <c r="T776" s="174"/>
      <c r="U776" s="174"/>
      <c r="V776" s="174"/>
    </row>
    <row r="777" spans="1:22" ht="13.5" customHeight="1">
      <c r="A777" s="174"/>
      <c r="B777" s="174"/>
      <c r="C777" s="174"/>
      <c r="D777" s="174"/>
      <c r="E777" s="174"/>
      <c r="F777" s="174"/>
      <c r="G777" s="174"/>
      <c r="H777" s="174"/>
      <c r="I777" s="174"/>
      <c r="J777" s="174"/>
      <c r="K777" s="174"/>
      <c r="L777" s="174"/>
      <c r="M777" s="174"/>
      <c r="N777" s="174"/>
      <c r="O777" s="174"/>
      <c r="P777" s="174"/>
      <c r="Q777" s="174"/>
      <c r="R777" s="174"/>
      <c r="S777" s="174"/>
      <c r="T777" s="174"/>
      <c r="U777" s="174"/>
      <c r="V777" s="174"/>
    </row>
    <row r="778" spans="1:22" ht="13.5" customHeight="1">
      <c r="A778" s="174"/>
      <c r="B778" s="174"/>
      <c r="C778" s="174"/>
      <c r="D778" s="174"/>
      <c r="E778" s="174"/>
      <c r="F778" s="174"/>
      <c r="G778" s="174"/>
      <c r="H778" s="174"/>
      <c r="I778" s="174"/>
      <c r="J778" s="174"/>
      <c r="K778" s="174"/>
      <c r="L778" s="174"/>
      <c r="M778" s="174"/>
      <c r="N778" s="174"/>
      <c r="O778" s="174"/>
      <c r="P778" s="174"/>
      <c r="Q778" s="174"/>
      <c r="R778" s="174"/>
      <c r="S778" s="174"/>
      <c r="T778" s="174"/>
      <c r="U778" s="174"/>
      <c r="V778" s="174"/>
    </row>
    <row r="779" spans="1:22" ht="13.5" customHeight="1">
      <c r="A779" s="174"/>
      <c r="B779" s="174"/>
      <c r="C779" s="174"/>
      <c r="D779" s="174"/>
      <c r="E779" s="174"/>
      <c r="F779" s="174"/>
      <c r="G779" s="174"/>
      <c r="H779" s="174"/>
      <c r="I779" s="174"/>
      <c r="J779" s="174"/>
      <c r="K779" s="174"/>
      <c r="L779" s="174"/>
      <c r="M779" s="174"/>
      <c r="N779" s="174"/>
      <c r="O779" s="174"/>
      <c r="P779" s="174"/>
      <c r="Q779" s="174"/>
      <c r="R779" s="174"/>
      <c r="S779" s="174"/>
      <c r="T779" s="174"/>
      <c r="U779" s="174"/>
      <c r="V779" s="174"/>
    </row>
    <row r="780" spans="1:22" ht="13.5" customHeight="1">
      <c r="A780" s="174"/>
      <c r="B780" s="174"/>
      <c r="C780" s="174"/>
      <c r="D780" s="174"/>
      <c r="E780" s="174"/>
      <c r="F780" s="174"/>
      <c r="G780" s="174"/>
      <c r="H780" s="174"/>
      <c r="I780" s="174"/>
      <c r="J780" s="174"/>
      <c r="K780" s="174"/>
      <c r="L780" s="174"/>
      <c r="M780" s="174"/>
      <c r="N780" s="174"/>
      <c r="O780" s="174"/>
      <c r="P780" s="174"/>
      <c r="Q780" s="174"/>
      <c r="R780" s="174"/>
      <c r="S780" s="174"/>
      <c r="T780" s="174"/>
      <c r="U780" s="174"/>
      <c r="V780" s="174"/>
    </row>
    <row r="781" spans="1:22" ht="13.5" customHeight="1">
      <c r="A781" s="174"/>
      <c r="B781" s="174"/>
      <c r="C781" s="174"/>
      <c r="D781" s="174"/>
      <c r="E781" s="174"/>
      <c r="F781" s="174"/>
      <c r="G781" s="174"/>
      <c r="H781" s="174"/>
      <c r="I781" s="174"/>
      <c r="J781" s="174"/>
      <c r="K781" s="174"/>
      <c r="L781" s="174"/>
      <c r="M781" s="174"/>
      <c r="N781" s="174"/>
      <c r="O781" s="174"/>
      <c r="P781" s="174"/>
      <c r="Q781" s="174"/>
      <c r="R781" s="174"/>
      <c r="S781" s="174"/>
      <c r="T781" s="174"/>
      <c r="U781" s="174"/>
      <c r="V781" s="174"/>
    </row>
    <row r="782" spans="1:22" ht="13.5" customHeight="1">
      <c r="A782" s="174"/>
      <c r="B782" s="174"/>
      <c r="C782" s="174"/>
      <c r="D782" s="174"/>
      <c r="E782" s="174"/>
      <c r="F782" s="174"/>
      <c r="G782" s="174"/>
      <c r="H782" s="174"/>
      <c r="I782" s="174"/>
      <c r="J782" s="174"/>
      <c r="K782" s="174"/>
      <c r="L782" s="174"/>
      <c r="M782" s="174"/>
      <c r="N782" s="174"/>
      <c r="O782" s="174"/>
      <c r="P782" s="174"/>
      <c r="Q782" s="174"/>
      <c r="R782" s="174"/>
      <c r="S782" s="174"/>
      <c r="T782" s="174"/>
      <c r="U782" s="174"/>
      <c r="V782" s="174"/>
    </row>
    <row r="783" spans="1:22" ht="13.5" customHeight="1">
      <c r="A783" s="174"/>
      <c r="B783" s="174"/>
      <c r="C783" s="174"/>
      <c r="D783" s="174"/>
      <c r="E783" s="174"/>
      <c r="F783" s="174"/>
      <c r="G783" s="174"/>
      <c r="H783" s="174"/>
      <c r="I783" s="174"/>
      <c r="J783" s="174"/>
      <c r="K783" s="174"/>
      <c r="L783" s="174"/>
      <c r="M783" s="174"/>
      <c r="N783" s="174"/>
      <c r="O783" s="174"/>
      <c r="P783" s="174"/>
      <c r="Q783" s="174"/>
      <c r="R783" s="174"/>
      <c r="S783" s="174"/>
      <c r="T783" s="174"/>
      <c r="U783" s="174"/>
      <c r="V783" s="174"/>
    </row>
    <row r="784" spans="1:22" ht="13.5" customHeight="1">
      <c r="A784" s="174"/>
      <c r="B784" s="174"/>
      <c r="C784" s="174"/>
      <c r="D784" s="174"/>
      <c r="E784" s="174"/>
      <c r="F784" s="174"/>
      <c r="G784" s="174"/>
      <c r="H784" s="174"/>
      <c r="I784" s="174"/>
      <c r="J784" s="174"/>
      <c r="K784" s="174"/>
      <c r="L784" s="174"/>
      <c r="M784" s="174"/>
      <c r="N784" s="174"/>
      <c r="O784" s="174"/>
      <c r="P784" s="174"/>
      <c r="Q784" s="174"/>
      <c r="R784" s="174"/>
      <c r="S784" s="174"/>
      <c r="T784" s="174"/>
      <c r="U784" s="174"/>
      <c r="V784" s="174"/>
    </row>
    <row r="785" spans="1:22" ht="13.5" customHeight="1">
      <c r="A785" s="174"/>
      <c r="B785" s="174"/>
      <c r="C785" s="174"/>
      <c r="D785" s="174"/>
      <c r="E785" s="174"/>
      <c r="F785" s="174"/>
      <c r="G785" s="174"/>
      <c r="H785" s="174"/>
      <c r="I785" s="174"/>
      <c r="J785" s="174"/>
      <c r="K785" s="174"/>
      <c r="L785" s="174"/>
      <c r="M785" s="174"/>
      <c r="N785" s="174"/>
      <c r="O785" s="174"/>
      <c r="P785" s="174"/>
      <c r="Q785" s="174"/>
      <c r="R785" s="174"/>
      <c r="S785" s="174"/>
      <c r="T785" s="174"/>
      <c r="U785" s="174"/>
      <c r="V785" s="174"/>
    </row>
    <row r="786" spans="1:22" ht="13.5" customHeight="1">
      <c r="A786" s="174"/>
      <c r="B786" s="174"/>
      <c r="C786" s="174"/>
      <c r="D786" s="174"/>
      <c r="E786" s="174"/>
      <c r="F786" s="174"/>
      <c r="G786" s="174"/>
      <c r="H786" s="174"/>
      <c r="I786" s="174"/>
      <c r="J786" s="174"/>
      <c r="K786" s="174"/>
      <c r="L786" s="174"/>
      <c r="M786" s="174"/>
      <c r="N786" s="174"/>
      <c r="O786" s="174"/>
      <c r="P786" s="174"/>
      <c r="Q786" s="174"/>
      <c r="R786" s="174"/>
      <c r="S786" s="174"/>
      <c r="T786" s="174"/>
      <c r="U786" s="174"/>
      <c r="V786" s="174"/>
    </row>
    <row r="787" spans="1:22" ht="13.5" customHeight="1">
      <c r="A787" s="174"/>
      <c r="B787" s="174"/>
      <c r="C787" s="174"/>
      <c r="D787" s="174"/>
      <c r="E787" s="174"/>
      <c r="F787" s="174"/>
      <c r="G787" s="174"/>
      <c r="H787" s="174"/>
      <c r="I787" s="174"/>
      <c r="J787" s="174"/>
      <c r="K787" s="174"/>
      <c r="L787" s="174"/>
      <c r="M787" s="174"/>
      <c r="N787" s="174"/>
      <c r="O787" s="174"/>
      <c r="P787" s="174"/>
      <c r="Q787" s="174"/>
      <c r="R787" s="174"/>
      <c r="S787" s="174"/>
      <c r="T787" s="174"/>
      <c r="U787" s="174"/>
      <c r="V787" s="174"/>
    </row>
    <row r="788" spans="1:22" ht="13.5" customHeight="1">
      <c r="A788" s="174"/>
      <c r="B788" s="174"/>
      <c r="C788" s="174"/>
      <c r="D788" s="174"/>
      <c r="E788" s="174"/>
      <c r="F788" s="174"/>
      <c r="G788" s="174"/>
      <c r="H788" s="174"/>
      <c r="I788" s="174"/>
      <c r="J788" s="174"/>
      <c r="K788" s="174"/>
      <c r="L788" s="174"/>
      <c r="M788" s="174"/>
      <c r="N788" s="174"/>
      <c r="O788" s="174"/>
      <c r="P788" s="174"/>
      <c r="Q788" s="174"/>
      <c r="R788" s="174"/>
      <c r="S788" s="174"/>
      <c r="T788" s="174"/>
      <c r="U788" s="174"/>
      <c r="V788" s="174"/>
    </row>
    <row r="789" spans="1:22" ht="13.5" customHeight="1">
      <c r="A789" s="174"/>
      <c r="B789" s="174"/>
      <c r="C789" s="174"/>
      <c r="D789" s="174"/>
      <c r="E789" s="174"/>
      <c r="F789" s="174"/>
      <c r="G789" s="174"/>
      <c r="H789" s="174"/>
      <c r="I789" s="174"/>
      <c r="J789" s="174"/>
      <c r="K789" s="174"/>
      <c r="L789" s="174"/>
      <c r="M789" s="174"/>
      <c r="N789" s="174"/>
      <c r="O789" s="174"/>
      <c r="P789" s="174"/>
      <c r="Q789" s="174"/>
      <c r="R789" s="174"/>
      <c r="S789" s="174"/>
      <c r="T789" s="174"/>
      <c r="U789" s="174"/>
      <c r="V789" s="174"/>
    </row>
    <row r="790" spans="1:22" ht="13.5" customHeight="1">
      <c r="A790" s="174"/>
      <c r="B790" s="174"/>
      <c r="C790" s="174"/>
      <c r="D790" s="174"/>
      <c r="E790" s="174"/>
      <c r="F790" s="174"/>
      <c r="G790" s="174"/>
      <c r="H790" s="174"/>
      <c r="I790" s="174"/>
      <c r="J790" s="174"/>
      <c r="K790" s="174"/>
      <c r="L790" s="174"/>
      <c r="M790" s="174"/>
      <c r="N790" s="174"/>
      <c r="O790" s="174"/>
      <c r="P790" s="174"/>
      <c r="Q790" s="174"/>
      <c r="R790" s="174"/>
      <c r="S790" s="174"/>
      <c r="T790" s="174"/>
      <c r="U790" s="174"/>
      <c r="V790" s="174"/>
    </row>
    <row r="791" spans="1:22" ht="13.5" customHeight="1">
      <c r="A791" s="174"/>
      <c r="B791" s="174"/>
      <c r="C791" s="174"/>
      <c r="D791" s="174"/>
      <c r="E791" s="174"/>
      <c r="F791" s="174"/>
      <c r="G791" s="174"/>
      <c r="H791" s="174"/>
      <c r="I791" s="174"/>
      <c r="J791" s="174"/>
      <c r="K791" s="174"/>
      <c r="L791" s="174"/>
      <c r="M791" s="174"/>
      <c r="N791" s="174"/>
      <c r="O791" s="174"/>
      <c r="P791" s="174"/>
      <c r="Q791" s="174"/>
      <c r="R791" s="174"/>
      <c r="S791" s="174"/>
      <c r="T791" s="174"/>
      <c r="U791" s="174"/>
      <c r="V791" s="174"/>
    </row>
    <row r="792" spans="1:22" ht="13.5" customHeight="1">
      <c r="A792" s="174"/>
      <c r="B792" s="174"/>
      <c r="C792" s="174"/>
      <c r="D792" s="174"/>
      <c r="E792" s="174"/>
      <c r="F792" s="174"/>
      <c r="G792" s="174"/>
      <c r="H792" s="174"/>
      <c r="I792" s="174"/>
      <c r="J792" s="174"/>
      <c r="K792" s="174"/>
      <c r="L792" s="174"/>
      <c r="M792" s="174"/>
      <c r="N792" s="174"/>
      <c r="O792" s="174"/>
      <c r="P792" s="174"/>
      <c r="Q792" s="174"/>
      <c r="R792" s="174"/>
      <c r="S792" s="174"/>
      <c r="T792" s="174"/>
      <c r="U792" s="174"/>
      <c r="V792" s="174"/>
    </row>
    <row r="793" spans="1:22" ht="13.5" customHeight="1">
      <c r="A793" s="174"/>
      <c r="B793" s="174"/>
      <c r="C793" s="174"/>
      <c r="D793" s="174"/>
      <c r="E793" s="174"/>
      <c r="F793" s="174"/>
      <c r="G793" s="174"/>
      <c r="H793" s="174"/>
      <c r="I793" s="174"/>
      <c r="J793" s="174"/>
      <c r="K793" s="174"/>
      <c r="L793" s="174"/>
      <c r="M793" s="174"/>
      <c r="N793" s="174"/>
      <c r="O793" s="174"/>
      <c r="P793" s="174"/>
      <c r="Q793" s="174"/>
      <c r="R793" s="174"/>
      <c r="S793" s="174"/>
      <c r="T793" s="174"/>
      <c r="U793" s="174"/>
      <c r="V793" s="174"/>
    </row>
    <row r="794" spans="1:22" ht="13.5" customHeight="1">
      <c r="A794" s="174"/>
      <c r="B794" s="174"/>
      <c r="C794" s="174"/>
      <c r="D794" s="174"/>
      <c r="E794" s="174"/>
      <c r="F794" s="174"/>
      <c r="G794" s="174"/>
      <c r="H794" s="174"/>
      <c r="I794" s="174"/>
      <c r="J794" s="174"/>
      <c r="K794" s="174"/>
      <c r="L794" s="174"/>
      <c r="M794" s="174"/>
      <c r="N794" s="174"/>
      <c r="O794" s="174"/>
      <c r="P794" s="174"/>
      <c r="Q794" s="174"/>
      <c r="R794" s="174"/>
      <c r="S794" s="174"/>
      <c r="T794" s="174"/>
      <c r="U794" s="174"/>
      <c r="V794" s="174"/>
    </row>
    <row r="795" spans="1:22" ht="13.5" customHeight="1">
      <c r="A795" s="174"/>
      <c r="B795" s="174"/>
      <c r="C795" s="174"/>
      <c r="D795" s="174"/>
      <c r="E795" s="174"/>
      <c r="F795" s="174"/>
      <c r="G795" s="174"/>
      <c r="H795" s="174"/>
      <c r="I795" s="174"/>
      <c r="J795" s="174"/>
      <c r="K795" s="174"/>
      <c r="L795" s="174"/>
      <c r="M795" s="174"/>
      <c r="N795" s="174"/>
      <c r="O795" s="174"/>
      <c r="P795" s="174"/>
      <c r="Q795" s="174"/>
      <c r="R795" s="174"/>
      <c r="S795" s="174"/>
      <c r="T795" s="174"/>
      <c r="U795" s="174"/>
      <c r="V795" s="174"/>
    </row>
    <row r="796" spans="1:22" ht="13.5" customHeight="1">
      <c r="A796" s="174"/>
      <c r="B796" s="174"/>
      <c r="C796" s="174"/>
      <c r="D796" s="174"/>
      <c r="E796" s="174"/>
      <c r="F796" s="174"/>
      <c r="G796" s="174"/>
      <c r="H796" s="174"/>
      <c r="I796" s="174"/>
      <c r="J796" s="174"/>
      <c r="K796" s="174"/>
      <c r="L796" s="174"/>
      <c r="M796" s="174"/>
      <c r="N796" s="174"/>
      <c r="O796" s="174"/>
      <c r="P796" s="174"/>
      <c r="Q796" s="174"/>
      <c r="R796" s="174"/>
      <c r="S796" s="174"/>
      <c r="T796" s="174"/>
      <c r="U796" s="174"/>
      <c r="V796" s="174"/>
    </row>
    <row r="797" spans="1:22" ht="13.5" customHeight="1">
      <c r="A797" s="174"/>
      <c r="B797" s="174"/>
      <c r="C797" s="174"/>
      <c r="D797" s="174"/>
      <c r="E797" s="174"/>
      <c r="F797" s="174"/>
      <c r="G797" s="174"/>
      <c r="H797" s="174"/>
      <c r="I797" s="174"/>
      <c r="J797" s="174"/>
      <c r="K797" s="174"/>
      <c r="L797" s="174"/>
      <c r="M797" s="174"/>
      <c r="N797" s="174"/>
      <c r="O797" s="174"/>
      <c r="P797" s="174"/>
      <c r="Q797" s="174"/>
      <c r="R797" s="174"/>
      <c r="S797" s="174"/>
      <c r="T797" s="174"/>
      <c r="U797" s="174"/>
      <c r="V797" s="174"/>
    </row>
    <row r="798" spans="1:22" ht="13.5" customHeight="1">
      <c r="A798" s="174"/>
      <c r="B798" s="174"/>
      <c r="C798" s="174"/>
      <c r="D798" s="174"/>
      <c r="E798" s="174"/>
      <c r="F798" s="174"/>
      <c r="G798" s="174"/>
      <c r="H798" s="174"/>
      <c r="I798" s="174"/>
      <c r="J798" s="174"/>
      <c r="K798" s="174"/>
      <c r="L798" s="174"/>
      <c r="M798" s="174"/>
      <c r="N798" s="174"/>
      <c r="O798" s="174"/>
      <c r="P798" s="174"/>
      <c r="Q798" s="174"/>
      <c r="R798" s="174"/>
      <c r="S798" s="174"/>
      <c r="T798" s="174"/>
      <c r="U798" s="174"/>
      <c r="V798" s="174"/>
    </row>
    <row r="799" spans="1:22" ht="13.5" customHeight="1">
      <c r="A799" s="174"/>
      <c r="B799" s="174"/>
      <c r="C799" s="174"/>
      <c r="D799" s="174"/>
      <c r="E799" s="174"/>
      <c r="F799" s="174"/>
      <c r="G799" s="174"/>
      <c r="H799" s="174"/>
      <c r="I799" s="174"/>
      <c r="J799" s="174"/>
      <c r="K799" s="174"/>
      <c r="L799" s="174"/>
      <c r="M799" s="174"/>
      <c r="N799" s="174"/>
      <c r="O799" s="174"/>
      <c r="P799" s="174"/>
      <c r="Q799" s="174"/>
      <c r="R799" s="174"/>
      <c r="S799" s="174"/>
      <c r="T799" s="174"/>
      <c r="U799" s="174"/>
      <c r="V799" s="174"/>
    </row>
    <row r="800" spans="1:22" ht="13.5" customHeight="1">
      <c r="A800" s="174"/>
      <c r="B800" s="174"/>
      <c r="C800" s="174"/>
      <c r="D800" s="174"/>
      <c r="E800" s="174"/>
      <c r="F800" s="174"/>
      <c r="G800" s="174"/>
      <c r="H800" s="174"/>
      <c r="I800" s="174"/>
      <c r="J800" s="174"/>
      <c r="K800" s="174"/>
      <c r="L800" s="174"/>
      <c r="M800" s="174"/>
      <c r="N800" s="174"/>
      <c r="O800" s="174"/>
      <c r="P800" s="174"/>
      <c r="Q800" s="174"/>
      <c r="R800" s="174"/>
      <c r="S800" s="174"/>
      <c r="T800" s="174"/>
      <c r="U800" s="174"/>
      <c r="V800" s="174"/>
    </row>
    <row r="801" spans="1:22" ht="13.5" customHeight="1">
      <c r="A801" s="174"/>
      <c r="B801" s="174"/>
      <c r="C801" s="174"/>
      <c r="D801" s="174"/>
      <c r="E801" s="174"/>
      <c r="F801" s="174"/>
      <c r="G801" s="174"/>
      <c r="H801" s="174"/>
      <c r="I801" s="174"/>
      <c r="J801" s="174"/>
      <c r="K801" s="174"/>
      <c r="L801" s="174"/>
      <c r="M801" s="174"/>
      <c r="N801" s="174"/>
      <c r="O801" s="174"/>
      <c r="P801" s="174"/>
      <c r="Q801" s="174"/>
      <c r="R801" s="174"/>
      <c r="S801" s="174"/>
      <c r="T801" s="174"/>
      <c r="U801" s="174"/>
      <c r="V801" s="174"/>
    </row>
    <row r="802" spans="1:22" ht="13.5" customHeight="1">
      <c r="A802" s="174"/>
      <c r="B802" s="174"/>
      <c r="C802" s="174"/>
      <c r="D802" s="174"/>
      <c r="E802" s="174"/>
      <c r="F802" s="174"/>
      <c r="G802" s="174"/>
      <c r="H802" s="174"/>
      <c r="I802" s="174"/>
      <c r="J802" s="174"/>
      <c r="K802" s="174"/>
      <c r="L802" s="174"/>
      <c r="M802" s="174"/>
      <c r="N802" s="174"/>
      <c r="O802" s="174"/>
      <c r="P802" s="174"/>
      <c r="Q802" s="174"/>
      <c r="R802" s="174"/>
      <c r="S802" s="174"/>
      <c r="T802" s="174"/>
      <c r="U802" s="174"/>
      <c r="V802" s="174"/>
    </row>
    <row r="803" spans="1:22" ht="13.5" customHeight="1">
      <c r="A803" s="174"/>
      <c r="B803" s="174"/>
      <c r="C803" s="174"/>
      <c r="D803" s="174"/>
      <c r="E803" s="174"/>
      <c r="F803" s="174"/>
      <c r="G803" s="174"/>
      <c r="H803" s="174"/>
      <c r="I803" s="174"/>
      <c r="J803" s="174"/>
      <c r="K803" s="174"/>
      <c r="L803" s="174"/>
      <c r="M803" s="174"/>
      <c r="N803" s="174"/>
      <c r="O803" s="174"/>
      <c r="P803" s="174"/>
      <c r="Q803" s="174"/>
      <c r="R803" s="174"/>
      <c r="S803" s="174"/>
      <c r="T803" s="174"/>
      <c r="U803" s="174"/>
      <c r="V803" s="174"/>
    </row>
    <row r="804" spans="1:22" ht="13.5" customHeight="1">
      <c r="A804" s="174"/>
      <c r="B804" s="174"/>
      <c r="C804" s="174"/>
      <c r="D804" s="174"/>
      <c r="E804" s="174"/>
      <c r="F804" s="174"/>
      <c r="G804" s="174"/>
      <c r="H804" s="174"/>
      <c r="I804" s="174"/>
      <c r="J804" s="174"/>
      <c r="K804" s="174"/>
      <c r="L804" s="174"/>
      <c r="M804" s="174"/>
      <c r="N804" s="174"/>
      <c r="O804" s="174"/>
      <c r="P804" s="174"/>
      <c r="Q804" s="174"/>
      <c r="R804" s="174"/>
      <c r="S804" s="174"/>
      <c r="T804" s="174"/>
      <c r="U804" s="174"/>
      <c r="V804" s="174"/>
    </row>
    <row r="805" spans="1:22" ht="13.5" customHeight="1">
      <c r="A805" s="174"/>
      <c r="B805" s="174"/>
      <c r="C805" s="174"/>
      <c r="D805" s="174"/>
      <c r="E805" s="174"/>
      <c r="F805" s="174"/>
      <c r="G805" s="174"/>
      <c r="H805" s="174"/>
      <c r="I805" s="174"/>
      <c r="J805" s="174"/>
      <c r="K805" s="174"/>
      <c r="L805" s="174"/>
      <c r="M805" s="174"/>
      <c r="N805" s="174"/>
      <c r="O805" s="174"/>
      <c r="P805" s="174"/>
      <c r="Q805" s="174"/>
      <c r="R805" s="174"/>
      <c r="S805" s="174"/>
      <c r="T805" s="174"/>
      <c r="U805" s="174"/>
      <c r="V805" s="174"/>
    </row>
    <row r="806" spans="1:22" ht="13.5" customHeight="1">
      <c r="A806" s="174"/>
      <c r="B806" s="174"/>
      <c r="C806" s="174"/>
      <c r="D806" s="174"/>
      <c r="E806" s="174"/>
      <c r="F806" s="174"/>
      <c r="G806" s="174"/>
      <c r="H806" s="174"/>
      <c r="I806" s="174"/>
      <c r="J806" s="174"/>
      <c r="K806" s="174"/>
      <c r="L806" s="174"/>
      <c r="M806" s="174"/>
      <c r="N806" s="174"/>
      <c r="O806" s="174"/>
      <c r="P806" s="174"/>
      <c r="Q806" s="174"/>
      <c r="R806" s="174"/>
      <c r="S806" s="174"/>
      <c r="T806" s="174"/>
      <c r="U806" s="174"/>
      <c r="V806" s="174"/>
    </row>
    <row r="807" spans="1:22" ht="13.5" customHeight="1">
      <c r="A807" s="174"/>
      <c r="B807" s="174"/>
      <c r="C807" s="174"/>
      <c r="D807" s="174"/>
      <c r="E807" s="174"/>
      <c r="F807" s="174"/>
      <c r="G807" s="174"/>
      <c r="H807" s="174"/>
      <c r="I807" s="174"/>
      <c r="J807" s="174"/>
      <c r="K807" s="174"/>
      <c r="L807" s="174"/>
      <c r="M807" s="174"/>
      <c r="N807" s="174"/>
      <c r="O807" s="174"/>
      <c r="P807" s="174"/>
      <c r="Q807" s="174"/>
      <c r="R807" s="174"/>
      <c r="S807" s="174"/>
      <c r="T807" s="174"/>
      <c r="U807" s="174"/>
      <c r="V807" s="174"/>
    </row>
    <row r="808" spans="1:22" ht="13.5" customHeight="1">
      <c r="A808" s="174"/>
      <c r="B808" s="174"/>
      <c r="C808" s="174"/>
      <c r="D808" s="174"/>
      <c r="E808" s="174"/>
      <c r="F808" s="174"/>
      <c r="G808" s="174"/>
      <c r="H808" s="174"/>
      <c r="I808" s="174"/>
      <c r="J808" s="174"/>
      <c r="K808" s="174"/>
      <c r="L808" s="174"/>
      <c r="M808" s="174"/>
      <c r="N808" s="174"/>
      <c r="O808" s="174"/>
      <c r="P808" s="174"/>
      <c r="Q808" s="174"/>
      <c r="R808" s="174"/>
      <c r="S808" s="174"/>
      <c r="T808" s="174"/>
      <c r="U808" s="174"/>
      <c r="V808" s="174"/>
    </row>
    <row r="809" spans="1:22" ht="13.5" customHeight="1">
      <c r="A809" s="174"/>
      <c r="B809" s="174"/>
      <c r="C809" s="174"/>
      <c r="D809" s="174"/>
      <c r="E809" s="174"/>
      <c r="F809" s="174"/>
      <c r="G809" s="174"/>
      <c r="H809" s="174"/>
      <c r="I809" s="174"/>
      <c r="J809" s="174"/>
      <c r="K809" s="174"/>
      <c r="L809" s="174"/>
      <c r="M809" s="174"/>
      <c r="N809" s="174"/>
      <c r="O809" s="174"/>
      <c r="P809" s="174"/>
      <c r="Q809" s="174"/>
      <c r="R809" s="174"/>
      <c r="S809" s="174"/>
      <c r="T809" s="174"/>
      <c r="U809" s="174"/>
      <c r="V809" s="174"/>
    </row>
    <row r="810" spans="1:22" ht="13.5" customHeight="1">
      <c r="A810" s="174"/>
      <c r="B810" s="174"/>
      <c r="C810" s="174"/>
      <c r="D810" s="174"/>
      <c r="E810" s="174"/>
      <c r="F810" s="174"/>
      <c r="G810" s="174"/>
      <c r="H810" s="174"/>
      <c r="I810" s="174"/>
      <c r="J810" s="174"/>
      <c r="K810" s="174"/>
      <c r="L810" s="174"/>
      <c r="M810" s="174"/>
      <c r="N810" s="174"/>
      <c r="O810" s="174"/>
      <c r="P810" s="174"/>
      <c r="Q810" s="174"/>
      <c r="R810" s="174"/>
      <c r="S810" s="174"/>
      <c r="T810" s="174"/>
      <c r="U810" s="174"/>
      <c r="V810" s="174"/>
    </row>
    <row r="811" spans="1:22" ht="13.5" customHeight="1">
      <c r="A811" s="174"/>
      <c r="B811" s="174"/>
      <c r="C811" s="174"/>
      <c r="D811" s="174"/>
      <c r="E811" s="174"/>
      <c r="F811" s="174"/>
      <c r="G811" s="174"/>
      <c r="H811" s="174"/>
      <c r="I811" s="174"/>
      <c r="J811" s="174"/>
      <c r="K811" s="174"/>
      <c r="L811" s="174"/>
      <c r="M811" s="174"/>
      <c r="N811" s="174"/>
      <c r="O811" s="174"/>
      <c r="P811" s="174"/>
      <c r="Q811" s="174"/>
      <c r="R811" s="174"/>
      <c r="S811" s="174"/>
      <c r="T811" s="174"/>
      <c r="U811" s="174"/>
      <c r="V811" s="174"/>
    </row>
    <row r="812" spans="1:22" ht="13.5" customHeight="1">
      <c r="A812" s="174"/>
      <c r="B812" s="174"/>
      <c r="C812" s="174"/>
      <c r="D812" s="174"/>
      <c r="E812" s="174"/>
      <c r="F812" s="174"/>
      <c r="G812" s="174"/>
      <c r="H812" s="174"/>
      <c r="I812" s="174"/>
      <c r="J812" s="174"/>
      <c r="K812" s="174"/>
      <c r="L812" s="174"/>
      <c r="M812" s="174"/>
      <c r="N812" s="174"/>
      <c r="O812" s="174"/>
      <c r="P812" s="174"/>
      <c r="Q812" s="174"/>
      <c r="R812" s="174"/>
      <c r="S812" s="174"/>
      <c r="T812" s="174"/>
      <c r="U812" s="174"/>
      <c r="V812" s="174"/>
    </row>
    <row r="813" spans="1:22" ht="13.5" customHeight="1">
      <c r="A813" s="174"/>
      <c r="B813" s="174"/>
      <c r="C813" s="174"/>
      <c r="D813" s="174"/>
      <c r="E813" s="174"/>
      <c r="F813" s="174"/>
      <c r="G813" s="174"/>
      <c r="H813" s="174"/>
      <c r="I813" s="174"/>
      <c r="J813" s="174"/>
      <c r="K813" s="174"/>
      <c r="L813" s="174"/>
      <c r="M813" s="174"/>
      <c r="N813" s="174"/>
      <c r="O813" s="174"/>
      <c r="P813" s="174"/>
      <c r="Q813" s="174"/>
      <c r="R813" s="174"/>
      <c r="S813" s="174"/>
      <c r="T813" s="174"/>
      <c r="U813" s="174"/>
      <c r="V813" s="174"/>
    </row>
    <row r="814" spans="1:22" ht="13.5" customHeight="1">
      <c r="A814" s="174"/>
      <c r="B814" s="174"/>
      <c r="C814" s="174"/>
      <c r="D814" s="174"/>
      <c r="E814" s="174"/>
      <c r="F814" s="174"/>
      <c r="G814" s="174"/>
      <c r="H814" s="174"/>
      <c r="I814" s="174"/>
      <c r="J814" s="174"/>
      <c r="K814" s="174"/>
      <c r="L814" s="174"/>
      <c r="M814" s="174"/>
      <c r="N814" s="174"/>
      <c r="O814" s="174"/>
      <c r="P814" s="174"/>
      <c r="Q814" s="174"/>
      <c r="R814" s="174"/>
      <c r="S814" s="174"/>
      <c r="T814" s="174"/>
      <c r="U814" s="174"/>
      <c r="V814" s="174"/>
    </row>
    <row r="815" spans="1:22" ht="13.5" customHeight="1">
      <c r="A815" s="174"/>
      <c r="B815" s="174"/>
      <c r="C815" s="174"/>
      <c r="D815" s="174"/>
      <c r="E815" s="174"/>
      <c r="F815" s="174"/>
      <c r="G815" s="174"/>
      <c r="H815" s="174"/>
      <c r="I815" s="174"/>
      <c r="J815" s="174"/>
      <c r="K815" s="174"/>
      <c r="L815" s="174"/>
      <c r="M815" s="174"/>
      <c r="N815" s="174"/>
      <c r="O815" s="174"/>
      <c r="P815" s="174"/>
      <c r="Q815" s="174"/>
      <c r="R815" s="174"/>
      <c r="S815" s="174"/>
      <c r="T815" s="174"/>
      <c r="U815" s="174"/>
      <c r="V815" s="174"/>
    </row>
    <row r="816" spans="1:22" ht="13.5" customHeight="1">
      <c r="A816" s="174"/>
      <c r="B816" s="174"/>
      <c r="C816" s="174"/>
      <c r="D816" s="174"/>
      <c r="E816" s="174"/>
      <c r="F816" s="174"/>
      <c r="G816" s="174"/>
      <c r="H816" s="174"/>
      <c r="I816" s="174"/>
      <c r="J816" s="174"/>
      <c r="K816" s="174"/>
      <c r="L816" s="174"/>
      <c r="M816" s="174"/>
      <c r="N816" s="174"/>
      <c r="O816" s="174"/>
      <c r="P816" s="174"/>
      <c r="Q816" s="174"/>
      <c r="R816" s="174"/>
      <c r="S816" s="174"/>
      <c r="T816" s="174"/>
      <c r="U816" s="174"/>
      <c r="V816" s="174"/>
    </row>
    <row r="817" spans="1:22" ht="13.5" customHeight="1">
      <c r="A817" s="174"/>
      <c r="B817" s="174"/>
      <c r="C817" s="174"/>
      <c r="D817" s="174"/>
      <c r="E817" s="174"/>
      <c r="F817" s="174"/>
      <c r="G817" s="174"/>
      <c r="H817" s="174"/>
      <c r="I817" s="174"/>
      <c r="J817" s="174"/>
      <c r="K817" s="174"/>
      <c r="L817" s="174"/>
      <c r="M817" s="174"/>
      <c r="N817" s="174"/>
      <c r="O817" s="174"/>
      <c r="P817" s="174"/>
      <c r="Q817" s="174"/>
      <c r="R817" s="174"/>
      <c r="S817" s="174"/>
      <c r="T817" s="174"/>
      <c r="U817" s="174"/>
      <c r="V817" s="174"/>
    </row>
    <row r="818" spans="1:22" ht="13.5" customHeight="1">
      <c r="A818" s="174"/>
      <c r="B818" s="174"/>
      <c r="C818" s="174"/>
      <c r="D818" s="174"/>
      <c r="E818" s="174"/>
      <c r="F818" s="174"/>
      <c r="G818" s="174"/>
      <c r="H818" s="174"/>
      <c r="I818" s="174"/>
      <c r="J818" s="174"/>
      <c r="K818" s="174"/>
      <c r="L818" s="174"/>
      <c r="M818" s="174"/>
      <c r="N818" s="174"/>
      <c r="O818" s="174"/>
      <c r="P818" s="174"/>
      <c r="Q818" s="174"/>
      <c r="R818" s="174"/>
      <c r="S818" s="174"/>
      <c r="T818" s="174"/>
      <c r="U818" s="174"/>
      <c r="V818" s="174"/>
    </row>
    <row r="819" spans="1:22" ht="13.5" customHeight="1">
      <c r="A819" s="174"/>
      <c r="B819" s="174"/>
      <c r="C819" s="174"/>
      <c r="D819" s="174"/>
      <c r="E819" s="174"/>
      <c r="F819" s="174"/>
      <c r="G819" s="174"/>
      <c r="H819" s="174"/>
      <c r="I819" s="174"/>
      <c r="J819" s="174"/>
      <c r="K819" s="174"/>
      <c r="L819" s="174"/>
      <c r="M819" s="174"/>
      <c r="N819" s="174"/>
      <c r="O819" s="174"/>
      <c r="P819" s="174"/>
      <c r="Q819" s="174"/>
      <c r="R819" s="174"/>
      <c r="S819" s="174"/>
      <c r="T819" s="174"/>
      <c r="U819" s="174"/>
      <c r="V819" s="174"/>
    </row>
    <row r="820" spans="1:22" ht="13.5" customHeight="1">
      <c r="A820" s="174"/>
      <c r="B820" s="174"/>
      <c r="C820" s="174"/>
      <c r="D820" s="174"/>
      <c r="E820" s="174"/>
      <c r="F820" s="174"/>
      <c r="G820" s="174"/>
      <c r="H820" s="174"/>
      <c r="I820" s="174"/>
      <c r="J820" s="174"/>
      <c r="K820" s="174"/>
      <c r="L820" s="174"/>
      <c r="M820" s="174"/>
      <c r="N820" s="174"/>
      <c r="O820" s="174"/>
      <c r="P820" s="174"/>
      <c r="Q820" s="174"/>
      <c r="R820" s="174"/>
      <c r="S820" s="174"/>
      <c r="T820" s="174"/>
      <c r="U820" s="174"/>
      <c r="V820" s="174"/>
    </row>
    <row r="821" spans="1:22" ht="13.5" customHeight="1">
      <c r="A821" s="174"/>
      <c r="B821" s="174"/>
      <c r="C821" s="174"/>
      <c r="D821" s="174"/>
      <c r="E821" s="174"/>
      <c r="F821" s="174"/>
      <c r="G821" s="174"/>
      <c r="H821" s="174"/>
      <c r="I821" s="174"/>
      <c r="J821" s="174"/>
      <c r="K821" s="174"/>
      <c r="L821" s="174"/>
      <c r="M821" s="174"/>
      <c r="N821" s="174"/>
      <c r="O821" s="174"/>
      <c r="P821" s="174"/>
      <c r="Q821" s="174"/>
      <c r="R821" s="174"/>
      <c r="S821" s="174"/>
      <c r="T821" s="174"/>
      <c r="U821" s="174"/>
      <c r="V821" s="174"/>
    </row>
    <row r="822" spans="1:22" ht="13.5" customHeight="1">
      <c r="A822" s="174"/>
      <c r="B822" s="174"/>
      <c r="C822" s="174"/>
      <c r="D822" s="174"/>
      <c r="E822" s="174"/>
      <c r="F822" s="174"/>
      <c r="G822" s="174"/>
      <c r="H822" s="174"/>
      <c r="I822" s="174"/>
      <c r="J822" s="174"/>
      <c r="K822" s="174"/>
      <c r="L822" s="174"/>
      <c r="M822" s="174"/>
      <c r="N822" s="174"/>
      <c r="O822" s="174"/>
      <c r="P822" s="174"/>
      <c r="Q822" s="174"/>
      <c r="R822" s="174"/>
      <c r="S822" s="174"/>
      <c r="T822" s="174"/>
      <c r="U822" s="174"/>
      <c r="V822" s="174"/>
    </row>
    <row r="823" spans="1:22" ht="13.5" customHeight="1">
      <c r="A823" s="174"/>
      <c r="B823" s="174"/>
      <c r="C823" s="174"/>
      <c r="D823" s="174"/>
      <c r="E823" s="174"/>
      <c r="F823" s="174"/>
      <c r="G823" s="174"/>
      <c r="H823" s="174"/>
      <c r="I823" s="174"/>
      <c r="J823" s="174"/>
      <c r="K823" s="174"/>
      <c r="L823" s="174"/>
      <c r="M823" s="174"/>
      <c r="N823" s="174"/>
      <c r="O823" s="174"/>
      <c r="P823" s="174"/>
      <c r="Q823" s="174"/>
      <c r="R823" s="174"/>
      <c r="S823" s="174"/>
      <c r="T823" s="174"/>
      <c r="U823" s="174"/>
      <c r="V823" s="174"/>
    </row>
    <row r="824" spans="1:22" ht="13.5" customHeight="1">
      <c r="A824" s="174"/>
      <c r="B824" s="174"/>
      <c r="C824" s="174"/>
      <c r="D824" s="174"/>
      <c r="E824" s="174"/>
      <c r="F824" s="174"/>
      <c r="G824" s="174"/>
      <c r="H824" s="174"/>
      <c r="I824" s="174"/>
      <c r="J824" s="174"/>
      <c r="K824" s="174"/>
      <c r="L824" s="174"/>
      <c r="M824" s="174"/>
      <c r="N824" s="174"/>
      <c r="O824" s="174"/>
      <c r="P824" s="174"/>
      <c r="Q824" s="174"/>
      <c r="R824" s="174"/>
      <c r="S824" s="174"/>
      <c r="T824" s="174"/>
      <c r="U824" s="174"/>
      <c r="V824" s="174"/>
    </row>
    <row r="825" spans="1:22" ht="13.5" customHeight="1">
      <c r="A825" s="174"/>
      <c r="B825" s="174"/>
      <c r="C825" s="174"/>
      <c r="D825" s="174"/>
      <c r="E825" s="174"/>
      <c r="F825" s="174"/>
      <c r="G825" s="174"/>
      <c r="H825" s="174"/>
      <c r="I825" s="174"/>
      <c r="J825" s="174"/>
      <c r="K825" s="174"/>
      <c r="L825" s="174"/>
      <c r="M825" s="174"/>
      <c r="N825" s="174"/>
      <c r="O825" s="174"/>
      <c r="P825" s="174"/>
      <c r="Q825" s="174"/>
      <c r="R825" s="174"/>
      <c r="S825" s="174"/>
      <c r="T825" s="174"/>
      <c r="U825" s="174"/>
      <c r="V825" s="174"/>
    </row>
    <row r="826" spans="1:22" ht="13.5" customHeight="1">
      <c r="A826" s="174"/>
      <c r="B826" s="174"/>
      <c r="C826" s="174"/>
      <c r="D826" s="174"/>
      <c r="E826" s="174"/>
      <c r="F826" s="174"/>
      <c r="G826" s="174"/>
      <c r="H826" s="174"/>
      <c r="I826" s="174"/>
      <c r="J826" s="174"/>
      <c r="K826" s="174"/>
      <c r="L826" s="174"/>
      <c r="M826" s="174"/>
      <c r="N826" s="174"/>
      <c r="O826" s="174"/>
      <c r="P826" s="174"/>
      <c r="Q826" s="174"/>
      <c r="R826" s="174"/>
      <c r="S826" s="174"/>
      <c r="T826" s="174"/>
      <c r="U826" s="174"/>
      <c r="V826" s="174"/>
    </row>
    <row r="827" spans="1:22" ht="13.5" customHeight="1">
      <c r="A827" s="174"/>
      <c r="B827" s="174"/>
      <c r="C827" s="174"/>
      <c r="D827" s="174"/>
      <c r="E827" s="174"/>
      <c r="F827" s="174"/>
      <c r="G827" s="174"/>
      <c r="H827" s="174"/>
      <c r="I827" s="174"/>
      <c r="J827" s="174"/>
      <c r="K827" s="174"/>
      <c r="L827" s="174"/>
      <c r="M827" s="174"/>
      <c r="N827" s="174"/>
      <c r="O827" s="174"/>
      <c r="P827" s="174"/>
      <c r="Q827" s="174"/>
      <c r="R827" s="174"/>
      <c r="S827" s="174"/>
      <c r="T827" s="174"/>
      <c r="U827" s="174"/>
      <c r="V827" s="174"/>
    </row>
    <row r="828" spans="1:22" ht="13.5" customHeight="1">
      <c r="A828" s="174"/>
      <c r="B828" s="174"/>
      <c r="C828" s="174"/>
      <c r="D828" s="174"/>
      <c r="E828" s="174"/>
      <c r="F828" s="174"/>
      <c r="G828" s="174"/>
      <c r="H828" s="174"/>
      <c r="I828" s="174"/>
      <c r="J828" s="174"/>
      <c r="K828" s="174"/>
      <c r="L828" s="174"/>
      <c r="M828" s="174"/>
      <c r="N828" s="174"/>
      <c r="O828" s="174"/>
      <c r="P828" s="174"/>
      <c r="Q828" s="174"/>
      <c r="R828" s="174"/>
      <c r="S828" s="174"/>
      <c r="T828" s="174"/>
      <c r="U828" s="174"/>
      <c r="V828" s="174"/>
    </row>
    <row r="829" spans="1:22" ht="13.5" customHeight="1">
      <c r="A829" s="174"/>
      <c r="B829" s="174"/>
      <c r="C829" s="174"/>
      <c r="D829" s="174"/>
      <c r="E829" s="174"/>
      <c r="F829" s="174"/>
      <c r="G829" s="174"/>
      <c r="H829" s="174"/>
      <c r="I829" s="174"/>
      <c r="J829" s="174"/>
      <c r="K829" s="174"/>
      <c r="L829" s="174"/>
      <c r="M829" s="174"/>
      <c r="N829" s="174"/>
      <c r="O829" s="174"/>
      <c r="P829" s="174"/>
      <c r="Q829" s="174"/>
      <c r="R829" s="174"/>
      <c r="S829" s="174"/>
      <c r="T829" s="174"/>
      <c r="U829" s="174"/>
      <c r="V829" s="174"/>
    </row>
    <row r="830" spans="1:22" ht="13.5" customHeight="1">
      <c r="A830" s="174"/>
      <c r="B830" s="174"/>
      <c r="C830" s="174"/>
      <c r="D830" s="174"/>
      <c r="E830" s="174"/>
      <c r="F830" s="174"/>
      <c r="G830" s="174"/>
      <c r="H830" s="174"/>
      <c r="I830" s="174"/>
      <c r="J830" s="174"/>
      <c r="K830" s="174"/>
      <c r="L830" s="174"/>
      <c r="M830" s="174"/>
      <c r="N830" s="174"/>
      <c r="O830" s="174"/>
      <c r="P830" s="174"/>
      <c r="Q830" s="174"/>
      <c r="R830" s="174"/>
      <c r="S830" s="174"/>
      <c r="T830" s="174"/>
      <c r="U830" s="174"/>
      <c r="V830" s="174"/>
    </row>
    <row r="831" spans="1:22" ht="13.5" customHeight="1">
      <c r="A831" s="174"/>
      <c r="B831" s="174"/>
      <c r="C831" s="174"/>
      <c r="D831" s="174"/>
      <c r="E831" s="174"/>
      <c r="F831" s="174"/>
      <c r="G831" s="174"/>
      <c r="H831" s="174"/>
      <c r="I831" s="174"/>
      <c r="J831" s="174"/>
      <c r="K831" s="174"/>
      <c r="L831" s="174"/>
      <c r="M831" s="174"/>
      <c r="N831" s="174"/>
      <c r="O831" s="174"/>
      <c r="P831" s="174"/>
      <c r="Q831" s="174"/>
      <c r="R831" s="174"/>
      <c r="S831" s="174"/>
      <c r="T831" s="174"/>
      <c r="U831" s="174"/>
      <c r="V831" s="174"/>
    </row>
    <row r="832" spans="1:22" ht="13.5" customHeight="1">
      <c r="A832" s="174"/>
      <c r="B832" s="174"/>
      <c r="C832" s="174"/>
      <c r="D832" s="174"/>
      <c r="E832" s="174"/>
      <c r="F832" s="174"/>
      <c r="G832" s="174"/>
      <c r="H832" s="174"/>
      <c r="I832" s="174"/>
      <c r="J832" s="174"/>
      <c r="K832" s="174"/>
      <c r="L832" s="174"/>
      <c r="M832" s="174"/>
      <c r="N832" s="174"/>
      <c r="O832" s="174"/>
      <c r="P832" s="174"/>
      <c r="Q832" s="174"/>
      <c r="R832" s="174"/>
      <c r="S832" s="174"/>
      <c r="T832" s="174"/>
      <c r="U832" s="174"/>
      <c r="V832" s="174"/>
    </row>
    <row r="833" spans="1:22" ht="13.5" customHeight="1">
      <c r="A833" s="174"/>
      <c r="B833" s="174"/>
      <c r="C833" s="174"/>
      <c r="D833" s="174"/>
      <c r="E833" s="174"/>
      <c r="F833" s="174"/>
      <c r="G833" s="174"/>
      <c r="H833" s="174"/>
      <c r="I833" s="174"/>
      <c r="J833" s="174"/>
      <c r="K833" s="174"/>
      <c r="L833" s="174"/>
      <c r="M833" s="174"/>
      <c r="N833" s="174"/>
      <c r="O833" s="174"/>
      <c r="P833" s="174"/>
      <c r="Q833" s="174"/>
      <c r="R833" s="174"/>
      <c r="S833" s="174"/>
      <c r="T833" s="174"/>
      <c r="U833" s="174"/>
      <c r="V833" s="174"/>
    </row>
    <row r="834" spans="1:22" ht="13.5" customHeight="1">
      <c r="A834" s="174"/>
      <c r="B834" s="174"/>
      <c r="C834" s="174"/>
      <c r="D834" s="174"/>
      <c r="E834" s="174"/>
      <c r="F834" s="174"/>
      <c r="G834" s="174"/>
      <c r="H834" s="174"/>
      <c r="I834" s="174"/>
      <c r="J834" s="174"/>
      <c r="K834" s="174"/>
      <c r="L834" s="174"/>
      <c r="M834" s="174"/>
      <c r="N834" s="174"/>
      <c r="O834" s="174"/>
      <c r="P834" s="174"/>
      <c r="Q834" s="174"/>
      <c r="R834" s="174"/>
      <c r="S834" s="174"/>
      <c r="T834" s="174"/>
      <c r="U834" s="174"/>
      <c r="V834" s="174"/>
    </row>
    <row r="835" spans="1:22" ht="13.5" customHeight="1">
      <c r="A835" s="174"/>
      <c r="B835" s="174"/>
      <c r="C835" s="174"/>
      <c r="D835" s="174"/>
      <c r="E835" s="174"/>
      <c r="F835" s="174"/>
      <c r="G835" s="174"/>
      <c r="H835" s="174"/>
      <c r="I835" s="174"/>
      <c r="J835" s="174"/>
      <c r="K835" s="174"/>
      <c r="L835" s="174"/>
      <c r="M835" s="174"/>
      <c r="N835" s="174"/>
      <c r="O835" s="174"/>
      <c r="P835" s="174"/>
      <c r="Q835" s="174"/>
      <c r="R835" s="174"/>
      <c r="S835" s="174"/>
      <c r="T835" s="174"/>
      <c r="U835" s="174"/>
      <c r="V835" s="174"/>
    </row>
    <row r="836" spans="1:22" ht="13.5" customHeight="1">
      <c r="A836" s="174"/>
      <c r="B836" s="174"/>
      <c r="C836" s="174"/>
      <c r="D836" s="174"/>
      <c r="E836" s="174"/>
      <c r="F836" s="174"/>
      <c r="G836" s="174"/>
      <c r="H836" s="174"/>
      <c r="I836" s="174"/>
      <c r="J836" s="174"/>
      <c r="K836" s="174"/>
      <c r="L836" s="174"/>
      <c r="M836" s="174"/>
      <c r="N836" s="174"/>
      <c r="O836" s="174"/>
      <c r="P836" s="174"/>
      <c r="Q836" s="174"/>
      <c r="R836" s="174"/>
      <c r="S836" s="174"/>
      <c r="T836" s="174"/>
      <c r="U836" s="174"/>
      <c r="V836" s="174"/>
    </row>
    <row r="837" spans="1:22" ht="13.5" customHeight="1">
      <c r="A837" s="174"/>
      <c r="B837" s="174"/>
      <c r="C837" s="174"/>
      <c r="D837" s="174"/>
      <c r="E837" s="174"/>
      <c r="F837" s="174"/>
      <c r="G837" s="174"/>
      <c r="H837" s="174"/>
      <c r="I837" s="174"/>
      <c r="J837" s="174"/>
      <c r="K837" s="174"/>
      <c r="L837" s="174"/>
      <c r="M837" s="174"/>
      <c r="N837" s="174"/>
      <c r="O837" s="174"/>
      <c r="P837" s="174"/>
      <c r="Q837" s="174"/>
      <c r="R837" s="174"/>
      <c r="S837" s="174"/>
      <c r="T837" s="174"/>
      <c r="U837" s="174"/>
      <c r="V837" s="174"/>
    </row>
    <row r="838" spans="1:22" ht="13.5" customHeight="1">
      <c r="A838" s="174"/>
      <c r="B838" s="174"/>
      <c r="C838" s="174"/>
      <c r="D838" s="174"/>
      <c r="E838" s="174"/>
      <c r="F838" s="174"/>
      <c r="G838" s="174"/>
      <c r="H838" s="174"/>
      <c r="I838" s="174"/>
      <c r="J838" s="174"/>
      <c r="K838" s="174"/>
      <c r="L838" s="174"/>
      <c r="M838" s="174"/>
      <c r="N838" s="174"/>
      <c r="O838" s="174"/>
      <c r="P838" s="174"/>
      <c r="Q838" s="174"/>
      <c r="R838" s="174"/>
      <c r="S838" s="174"/>
      <c r="T838" s="174"/>
      <c r="U838" s="174"/>
      <c r="V838" s="174"/>
    </row>
    <row r="839" spans="1:22" ht="13.5" customHeight="1">
      <c r="A839" s="174"/>
      <c r="B839" s="174"/>
      <c r="C839" s="174"/>
      <c r="D839" s="174"/>
      <c r="E839" s="174"/>
      <c r="F839" s="174"/>
      <c r="G839" s="174"/>
      <c r="H839" s="174"/>
      <c r="I839" s="174"/>
      <c r="J839" s="174"/>
      <c r="K839" s="174"/>
      <c r="L839" s="174"/>
      <c r="M839" s="174"/>
      <c r="N839" s="174"/>
      <c r="O839" s="174"/>
      <c r="P839" s="174"/>
      <c r="Q839" s="174"/>
      <c r="R839" s="174"/>
      <c r="S839" s="174"/>
      <c r="T839" s="174"/>
      <c r="U839" s="174"/>
      <c r="V839" s="174"/>
    </row>
    <row r="840" spans="1:22" ht="13.5" customHeight="1">
      <c r="A840" s="174"/>
      <c r="B840" s="174"/>
      <c r="C840" s="174"/>
      <c r="D840" s="174"/>
      <c r="E840" s="174"/>
      <c r="F840" s="174"/>
      <c r="G840" s="174"/>
      <c r="H840" s="174"/>
      <c r="I840" s="174"/>
      <c r="J840" s="174"/>
      <c r="K840" s="174"/>
      <c r="L840" s="174"/>
      <c r="M840" s="174"/>
      <c r="N840" s="174"/>
      <c r="O840" s="174"/>
      <c r="P840" s="174"/>
      <c r="Q840" s="174"/>
      <c r="R840" s="174"/>
      <c r="S840" s="174"/>
      <c r="T840" s="174"/>
      <c r="U840" s="174"/>
      <c r="V840" s="174"/>
    </row>
    <row r="841" spans="1:22" ht="13.5" customHeight="1">
      <c r="A841" s="174"/>
      <c r="B841" s="174"/>
      <c r="C841" s="174"/>
      <c r="D841" s="174"/>
      <c r="E841" s="174"/>
      <c r="F841" s="174"/>
      <c r="G841" s="174"/>
      <c r="H841" s="174"/>
      <c r="I841" s="174"/>
      <c r="J841" s="174"/>
      <c r="K841" s="174"/>
      <c r="L841" s="174"/>
      <c r="M841" s="174"/>
      <c r="N841" s="174"/>
      <c r="O841" s="174"/>
      <c r="P841" s="174"/>
      <c r="Q841" s="174"/>
      <c r="R841" s="174"/>
      <c r="S841" s="174"/>
      <c r="T841" s="174"/>
      <c r="U841" s="174"/>
      <c r="V841" s="174"/>
    </row>
    <row r="842" spans="1:22" ht="13.5" customHeight="1">
      <c r="A842" s="174"/>
      <c r="B842" s="174"/>
      <c r="C842" s="174"/>
      <c r="D842" s="174"/>
      <c r="E842" s="174"/>
      <c r="F842" s="174"/>
      <c r="G842" s="174"/>
      <c r="H842" s="174"/>
      <c r="I842" s="174"/>
      <c r="J842" s="174"/>
      <c r="K842" s="174"/>
      <c r="L842" s="174"/>
      <c r="M842" s="174"/>
      <c r="N842" s="174"/>
      <c r="O842" s="174"/>
      <c r="P842" s="174"/>
      <c r="Q842" s="174"/>
      <c r="R842" s="174"/>
      <c r="S842" s="174"/>
      <c r="T842" s="174"/>
      <c r="U842" s="174"/>
      <c r="V842" s="174"/>
    </row>
    <row r="843" spans="1:22" ht="13.5" customHeight="1">
      <c r="A843" s="174"/>
      <c r="B843" s="174"/>
      <c r="C843" s="174"/>
      <c r="D843" s="174"/>
      <c r="E843" s="174"/>
      <c r="F843" s="174"/>
      <c r="G843" s="174"/>
      <c r="H843" s="174"/>
      <c r="I843" s="174"/>
      <c r="J843" s="174"/>
      <c r="K843" s="174"/>
      <c r="L843" s="174"/>
      <c r="M843" s="174"/>
      <c r="N843" s="174"/>
      <c r="O843" s="174"/>
      <c r="P843" s="174"/>
      <c r="Q843" s="174"/>
      <c r="R843" s="174"/>
      <c r="S843" s="174"/>
      <c r="T843" s="174"/>
      <c r="U843" s="174"/>
      <c r="V843" s="174"/>
    </row>
    <row r="844" spans="1:22" ht="13.5" customHeight="1">
      <c r="A844" s="174"/>
      <c r="B844" s="174"/>
      <c r="C844" s="174"/>
      <c r="D844" s="174"/>
      <c r="E844" s="174"/>
      <c r="F844" s="174"/>
      <c r="G844" s="174"/>
      <c r="H844" s="174"/>
      <c r="I844" s="174"/>
      <c r="J844" s="174"/>
      <c r="K844" s="174"/>
      <c r="L844" s="174"/>
      <c r="M844" s="174"/>
      <c r="N844" s="174"/>
      <c r="O844" s="174"/>
      <c r="P844" s="174"/>
      <c r="Q844" s="174"/>
      <c r="R844" s="174"/>
      <c r="S844" s="174"/>
      <c r="T844" s="174"/>
      <c r="U844" s="174"/>
      <c r="V844" s="174"/>
    </row>
    <row r="845" spans="1:22" ht="13.5" customHeight="1">
      <c r="A845" s="174"/>
      <c r="B845" s="174"/>
      <c r="C845" s="174"/>
      <c r="D845" s="174"/>
      <c r="E845" s="174"/>
      <c r="F845" s="174"/>
      <c r="G845" s="174"/>
      <c r="H845" s="174"/>
      <c r="I845" s="174"/>
      <c r="J845" s="174"/>
      <c r="K845" s="174"/>
      <c r="L845" s="174"/>
      <c r="M845" s="174"/>
      <c r="N845" s="174"/>
      <c r="O845" s="174"/>
      <c r="P845" s="174"/>
      <c r="Q845" s="174"/>
      <c r="R845" s="174"/>
      <c r="S845" s="174"/>
      <c r="T845" s="174"/>
      <c r="U845" s="174"/>
      <c r="V845" s="174"/>
    </row>
    <row r="846" spans="1:22" ht="13.5" customHeight="1">
      <c r="A846" s="174"/>
      <c r="B846" s="174"/>
      <c r="C846" s="174"/>
      <c r="D846" s="174"/>
      <c r="E846" s="174"/>
      <c r="F846" s="174"/>
      <c r="G846" s="174"/>
      <c r="H846" s="174"/>
      <c r="I846" s="174"/>
      <c r="J846" s="174"/>
      <c r="K846" s="174"/>
      <c r="L846" s="174"/>
      <c r="M846" s="174"/>
      <c r="N846" s="174"/>
      <c r="O846" s="174"/>
      <c r="P846" s="174"/>
      <c r="Q846" s="174"/>
      <c r="R846" s="174"/>
      <c r="S846" s="174"/>
      <c r="T846" s="174"/>
      <c r="U846" s="174"/>
      <c r="V846" s="174"/>
    </row>
    <row r="847" spans="1:22" ht="13.5" customHeight="1">
      <c r="A847" s="174"/>
      <c r="B847" s="174"/>
      <c r="C847" s="174"/>
      <c r="D847" s="174"/>
      <c r="E847" s="174"/>
      <c r="F847" s="174"/>
      <c r="G847" s="174"/>
      <c r="H847" s="174"/>
      <c r="I847" s="174"/>
      <c r="J847" s="174"/>
      <c r="K847" s="174"/>
      <c r="L847" s="174"/>
      <c r="M847" s="174"/>
      <c r="N847" s="174"/>
      <c r="O847" s="174"/>
      <c r="P847" s="174"/>
      <c r="Q847" s="174"/>
      <c r="R847" s="174"/>
      <c r="S847" s="174"/>
      <c r="T847" s="174"/>
      <c r="U847" s="174"/>
      <c r="V847" s="174"/>
    </row>
    <row r="848" spans="1:22" ht="13.5" customHeight="1">
      <c r="A848" s="174"/>
      <c r="B848" s="174"/>
      <c r="C848" s="174"/>
      <c r="D848" s="174"/>
      <c r="E848" s="174"/>
      <c r="F848" s="174"/>
      <c r="G848" s="174"/>
      <c r="H848" s="174"/>
      <c r="I848" s="174"/>
      <c r="J848" s="174"/>
      <c r="K848" s="174"/>
      <c r="L848" s="174"/>
      <c r="M848" s="174"/>
      <c r="N848" s="174"/>
      <c r="O848" s="174"/>
      <c r="P848" s="174"/>
      <c r="Q848" s="174"/>
      <c r="R848" s="174"/>
      <c r="S848" s="174"/>
      <c r="T848" s="174"/>
      <c r="U848" s="174"/>
      <c r="V848" s="174"/>
    </row>
    <row r="849" spans="1:22" ht="13.5" customHeight="1">
      <c r="A849" s="174"/>
      <c r="B849" s="174"/>
      <c r="C849" s="174"/>
      <c r="D849" s="174"/>
      <c r="E849" s="174"/>
      <c r="F849" s="174"/>
      <c r="G849" s="174"/>
      <c r="H849" s="174"/>
      <c r="I849" s="174"/>
      <c r="J849" s="174"/>
      <c r="K849" s="174"/>
      <c r="L849" s="174"/>
      <c r="M849" s="174"/>
      <c r="N849" s="174"/>
      <c r="O849" s="174"/>
      <c r="P849" s="174"/>
      <c r="Q849" s="174"/>
      <c r="R849" s="174"/>
      <c r="S849" s="174"/>
      <c r="T849" s="174"/>
      <c r="U849" s="174"/>
      <c r="V849" s="174"/>
    </row>
    <row r="850" spans="1:22" ht="13.5" customHeight="1">
      <c r="A850" s="174"/>
      <c r="B850" s="174"/>
      <c r="C850" s="174"/>
      <c r="D850" s="174"/>
      <c r="E850" s="174"/>
      <c r="F850" s="174"/>
      <c r="G850" s="174"/>
      <c r="H850" s="174"/>
      <c r="I850" s="174"/>
      <c r="J850" s="174"/>
      <c r="K850" s="174"/>
      <c r="L850" s="174"/>
      <c r="M850" s="174"/>
      <c r="N850" s="174"/>
      <c r="O850" s="174"/>
      <c r="P850" s="174"/>
      <c r="Q850" s="174"/>
      <c r="R850" s="174"/>
      <c r="S850" s="174"/>
      <c r="T850" s="174"/>
      <c r="U850" s="174"/>
      <c r="V850" s="174"/>
    </row>
    <row r="851" spans="1:22" ht="13.5" customHeight="1">
      <c r="A851" s="174"/>
      <c r="B851" s="174"/>
      <c r="C851" s="174"/>
      <c r="D851" s="174"/>
      <c r="E851" s="174"/>
      <c r="F851" s="174"/>
      <c r="G851" s="174"/>
      <c r="H851" s="174"/>
      <c r="I851" s="174"/>
      <c r="J851" s="174"/>
      <c r="K851" s="174"/>
      <c r="L851" s="174"/>
      <c r="M851" s="174"/>
      <c r="N851" s="174"/>
      <c r="O851" s="174"/>
      <c r="P851" s="174"/>
      <c r="Q851" s="174"/>
      <c r="R851" s="174"/>
      <c r="S851" s="174"/>
      <c r="T851" s="174"/>
      <c r="U851" s="174"/>
      <c r="V851" s="174"/>
    </row>
    <row r="852" spans="1:22" ht="13.5" customHeight="1">
      <c r="A852" s="174"/>
      <c r="B852" s="174"/>
      <c r="C852" s="174"/>
      <c r="D852" s="174"/>
      <c r="E852" s="174"/>
      <c r="F852" s="174"/>
      <c r="G852" s="174"/>
      <c r="H852" s="174"/>
      <c r="I852" s="174"/>
      <c r="J852" s="174"/>
      <c r="K852" s="174"/>
      <c r="L852" s="174"/>
      <c r="M852" s="174"/>
      <c r="N852" s="174"/>
      <c r="O852" s="174"/>
      <c r="P852" s="174"/>
      <c r="Q852" s="174"/>
      <c r="R852" s="174"/>
      <c r="S852" s="174"/>
      <c r="T852" s="174"/>
      <c r="U852" s="174"/>
      <c r="V852" s="174"/>
    </row>
    <row r="853" spans="1:22" ht="13.5" customHeight="1">
      <c r="A853" s="174"/>
      <c r="B853" s="174"/>
      <c r="C853" s="174"/>
      <c r="D853" s="174"/>
      <c r="E853" s="174"/>
      <c r="F853" s="174"/>
      <c r="G853" s="174"/>
      <c r="H853" s="174"/>
      <c r="I853" s="174"/>
      <c r="J853" s="174"/>
      <c r="K853" s="174"/>
      <c r="L853" s="174"/>
      <c r="M853" s="174"/>
      <c r="N853" s="174"/>
      <c r="O853" s="174"/>
      <c r="P853" s="174"/>
      <c r="Q853" s="174"/>
      <c r="R853" s="174"/>
      <c r="S853" s="174"/>
      <c r="T853" s="174"/>
      <c r="U853" s="174"/>
      <c r="V853" s="174"/>
    </row>
    <row r="854" spans="1:22" ht="13.5" customHeight="1">
      <c r="A854" s="174"/>
      <c r="B854" s="174"/>
      <c r="C854" s="174"/>
      <c r="D854" s="174"/>
      <c r="E854" s="174"/>
      <c r="F854" s="174"/>
      <c r="G854" s="174"/>
      <c r="H854" s="174"/>
      <c r="I854" s="174"/>
      <c r="J854" s="174"/>
      <c r="K854" s="174"/>
      <c r="L854" s="174"/>
      <c r="M854" s="174"/>
      <c r="N854" s="174"/>
      <c r="O854" s="174"/>
      <c r="P854" s="174"/>
      <c r="Q854" s="174"/>
      <c r="R854" s="174"/>
      <c r="S854" s="174"/>
      <c r="T854" s="174"/>
      <c r="U854" s="174"/>
      <c r="V854" s="174"/>
    </row>
    <row r="855" spans="1:22" ht="13.5" customHeight="1">
      <c r="A855" s="174"/>
      <c r="B855" s="174"/>
      <c r="C855" s="174"/>
      <c r="D855" s="174"/>
      <c r="E855" s="174"/>
      <c r="F855" s="174"/>
      <c r="G855" s="174"/>
      <c r="H855" s="174"/>
      <c r="I855" s="174"/>
      <c r="J855" s="174"/>
      <c r="K855" s="174"/>
      <c r="L855" s="174"/>
      <c r="M855" s="174"/>
      <c r="N855" s="174"/>
      <c r="O855" s="174"/>
      <c r="P855" s="174"/>
      <c r="Q855" s="174"/>
      <c r="R855" s="174"/>
      <c r="S855" s="174"/>
      <c r="T855" s="174"/>
      <c r="U855" s="174"/>
      <c r="V855" s="174"/>
    </row>
    <row r="856" spans="1:22" ht="13.5" customHeight="1">
      <c r="A856" s="174"/>
      <c r="B856" s="174"/>
      <c r="C856" s="174"/>
      <c r="D856" s="174"/>
      <c r="E856" s="174"/>
      <c r="F856" s="174"/>
      <c r="G856" s="174"/>
      <c r="H856" s="174"/>
      <c r="I856" s="174"/>
      <c r="J856" s="174"/>
      <c r="K856" s="174"/>
      <c r="L856" s="174"/>
      <c r="M856" s="174"/>
      <c r="N856" s="174"/>
      <c r="O856" s="174"/>
      <c r="P856" s="174"/>
      <c r="Q856" s="174"/>
      <c r="R856" s="174"/>
      <c r="S856" s="174"/>
      <c r="T856" s="174"/>
      <c r="U856" s="174"/>
      <c r="V856" s="174"/>
    </row>
    <row r="857" spans="1:22" ht="13.5" customHeight="1">
      <c r="A857" s="174"/>
      <c r="B857" s="174"/>
      <c r="C857" s="174"/>
      <c r="D857" s="174"/>
      <c r="E857" s="174"/>
      <c r="F857" s="174"/>
      <c r="G857" s="174"/>
      <c r="H857" s="174"/>
      <c r="I857" s="174"/>
      <c r="J857" s="174"/>
      <c r="K857" s="174"/>
      <c r="L857" s="174"/>
      <c r="M857" s="174"/>
      <c r="N857" s="174"/>
      <c r="O857" s="174"/>
      <c r="P857" s="174"/>
      <c r="Q857" s="174"/>
      <c r="R857" s="174"/>
      <c r="S857" s="174"/>
      <c r="T857" s="174"/>
      <c r="U857" s="174"/>
      <c r="V857" s="174"/>
    </row>
    <row r="858" spans="1:22" ht="13.5" customHeight="1">
      <c r="A858" s="174"/>
      <c r="B858" s="174"/>
      <c r="C858" s="174"/>
      <c r="D858" s="174"/>
      <c r="E858" s="174"/>
      <c r="F858" s="174"/>
      <c r="G858" s="174"/>
      <c r="H858" s="174"/>
      <c r="I858" s="174"/>
      <c r="J858" s="174"/>
      <c r="K858" s="174"/>
      <c r="L858" s="174"/>
      <c r="M858" s="174"/>
      <c r="N858" s="174"/>
      <c r="O858" s="174"/>
      <c r="P858" s="174"/>
      <c r="Q858" s="174"/>
      <c r="R858" s="174"/>
      <c r="S858" s="174"/>
      <c r="T858" s="174"/>
      <c r="U858" s="174"/>
      <c r="V858" s="174"/>
    </row>
    <row r="859" spans="1:22" ht="13.5" customHeight="1">
      <c r="A859" s="174"/>
      <c r="B859" s="174"/>
      <c r="C859" s="174"/>
      <c r="D859" s="174"/>
      <c r="E859" s="174"/>
      <c r="F859" s="174"/>
      <c r="G859" s="174"/>
      <c r="H859" s="174"/>
      <c r="I859" s="174"/>
      <c r="J859" s="174"/>
      <c r="K859" s="174"/>
      <c r="L859" s="174"/>
      <c r="M859" s="174"/>
      <c r="N859" s="174"/>
      <c r="O859" s="174"/>
      <c r="P859" s="174"/>
      <c r="Q859" s="174"/>
      <c r="R859" s="174"/>
      <c r="S859" s="174"/>
      <c r="T859" s="174"/>
      <c r="U859" s="174"/>
      <c r="V859" s="174"/>
    </row>
    <row r="860" spans="1:22" ht="13.5" customHeight="1">
      <c r="A860" s="174"/>
      <c r="B860" s="174"/>
      <c r="C860" s="174"/>
      <c r="D860" s="174"/>
      <c r="E860" s="174"/>
      <c r="F860" s="174"/>
      <c r="G860" s="174"/>
      <c r="H860" s="174"/>
      <c r="I860" s="174"/>
      <c r="J860" s="174"/>
      <c r="K860" s="174"/>
      <c r="L860" s="174"/>
      <c r="M860" s="174"/>
      <c r="N860" s="174"/>
      <c r="O860" s="174"/>
      <c r="P860" s="174"/>
      <c r="Q860" s="174"/>
      <c r="R860" s="174"/>
      <c r="S860" s="174"/>
      <c r="T860" s="174"/>
      <c r="U860" s="174"/>
      <c r="V860" s="174"/>
    </row>
    <row r="861" spans="1:22" ht="13.5" customHeight="1">
      <c r="A861" s="174"/>
      <c r="B861" s="174"/>
      <c r="C861" s="174"/>
      <c r="D861" s="174"/>
      <c r="E861" s="174"/>
      <c r="F861" s="174"/>
      <c r="G861" s="174"/>
      <c r="H861" s="174"/>
      <c r="I861" s="174"/>
      <c r="J861" s="174"/>
      <c r="K861" s="174"/>
      <c r="L861" s="174"/>
      <c r="M861" s="174"/>
      <c r="N861" s="174"/>
      <c r="O861" s="174"/>
      <c r="P861" s="174"/>
      <c r="Q861" s="174"/>
      <c r="R861" s="174"/>
      <c r="S861" s="174"/>
      <c r="T861" s="174"/>
      <c r="U861" s="174"/>
      <c r="V861" s="174"/>
    </row>
    <row r="862" spans="1:22" ht="13.5" customHeight="1">
      <c r="A862" s="174"/>
      <c r="B862" s="174"/>
      <c r="C862" s="174"/>
      <c r="D862" s="174"/>
      <c r="E862" s="174"/>
      <c r="F862" s="174"/>
      <c r="G862" s="174"/>
      <c r="H862" s="174"/>
      <c r="I862" s="174"/>
      <c r="J862" s="174"/>
      <c r="K862" s="174"/>
      <c r="L862" s="174"/>
      <c r="M862" s="174"/>
      <c r="N862" s="174"/>
      <c r="O862" s="174"/>
      <c r="P862" s="174"/>
      <c r="Q862" s="174"/>
      <c r="R862" s="174"/>
      <c r="S862" s="174"/>
      <c r="T862" s="174"/>
      <c r="U862" s="174"/>
      <c r="V862" s="174"/>
    </row>
    <row r="863" spans="1:22" ht="13.5" customHeight="1">
      <c r="A863" s="174"/>
      <c r="B863" s="174"/>
      <c r="C863" s="174"/>
      <c r="D863" s="174"/>
      <c r="E863" s="174"/>
      <c r="F863" s="174"/>
      <c r="G863" s="174"/>
      <c r="H863" s="174"/>
      <c r="I863" s="174"/>
      <c r="J863" s="174"/>
      <c r="K863" s="174"/>
      <c r="L863" s="174"/>
      <c r="M863" s="174"/>
      <c r="N863" s="174"/>
      <c r="O863" s="174"/>
      <c r="P863" s="174"/>
      <c r="Q863" s="174"/>
      <c r="R863" s="174"/>
      <c r="S863" s="174"/>
      <c r="T863" s="174"/>
      <c r="U863" s="174"/>
      <c r="V863" s="174"/>
    </row>
    <row r="864" spans="1:22" ht="13.5" customHeight="1">
      <c r="A864" s="174"/>
      <c r="B864" s="174"/>
      <c r="C864" s="174"/>
      <c r="D864" s="174"/>
      <c r="E864" s="174"/>
      <c r="F864" s="174"/>
      <c r="G864" s="174"/>
      <c r="H864" s="174"/>
      <c r="I864" s="174"/>
      <c r="J864" s="174"/>
      <c r="K864" s="174"/>
      <c r="L864" s="174"/>
      <c r="M864" s="174"/>
      <c r="N864" s="174"/>
      <c r="O864" s="174"/>
      <c r="P864" s="174"/>
      <c r="Q864" s="174"/>
      <c r="R864" s="174"/>
      <c r="S864" s="174"/>
      <c r="T864" s="174"/>
      <c r="U864" s="174"/>
      <c r="V864" s="174"/>
    </row>
    <row r="865" spans="1:22" ht="13.5" customHeight="1">
      <c r="A865" s="174"/>
      <c r="B865" s="174"/>
      <c r="C865" s="174"/>
      <c r="D865" s="174"/>
      <c r="E865" s="174"/>
      <c r="F865" s="174"/>
      <c r="G865" s="174"/>
      <c r="H865" s="174"/>
      <c r="I865" s="174"/>
      <c r="J865" s="174"/>
      <c r="K865" s="174"/>
      <c r="L865" s="174"/>
      <c r="M865" s="174"/>
      <c r="N865" s="174"/>
      <c r="O865" s="174"/>
      <c r="P865" s="174"/>
      <c r="Q865" s="174"/>
      <c r="R865" s="174"/>
      <c r="S865" s="174"/>
      <c r="T865" s="174"/>
      <c r="U865" s="174"/>
      <c r="V865" s="174"/>
    </row>
    <row r="866" spans="1:22" ht="13.5" customHeight="1">
      <c r="A866" s="174"/>
      <c r="B866" s="174"/>
      <c r="C866" s="174"/>
      <c r="D866" s="174"/>
      <c r="E866" s="174"/>
      <c r="F866" s="174"/>
      <c r="G866" s="174"/>
      <c r="H866" s="174"/>
      <c r="I866" s="174"/>
      <c r="J866" s="174"/>
      <c r="K866" s="174"/>
      <c r="L866" s="174"/>
      <c r="M866" s="174"/>
      <c r="N866" s="174"/>
      <c r="O866" s="174"/>
      <c r="P866" s="174"/>
      <c r="Q866" s="174"/>
      <c r="R866" s="174"/>
      <c r="S866" s="174"/>
      <c r="T866" s="174"/>
      <c r="U866" s="174"/>
      <c r="V866" s="174"/>
    </row>
    <row r="867" spans="1:22" ht="13.5" customHeight="1">
      <c r="A867" s="174"/>
      <c r="B867" s="174"/>
      <c r="C867" s="174"/>
      <c r="D867" s="174"/>
      <c r="E867" s="174"/>
      <c r="F867" s="174"/>
      <c r="G867" s="174"/>
      <c r="H867" s="174"/>
      <c r="I867" s="174"/>
      <c r="J867" s="174"/>
      <c r="K867" s="174"/>
      <c r="L867" s="174"/>
      <c r="M867" s="174"/>
      <c r="N867" s="174"/>
      <c r="O867" s="174"/>
      <c r="P867" s="174"/>
      <c r="Q867" s="174"/>
      <c r="R867" s="174"/>
      <c r="S867" s="174"/>
      <c r="T867" s="174"/>
      <c r="U867" s="174"/>
      <c r="V867" s="174"/>
    </row>
    <row r="868" spans="1:22" ht="13.5" customHeight="1">
      <c r="A868" s="174"/>
      <c r="B868" s="174"/>
      <c r="C868" s="174"/>
      <c r="D868" s="174"/>
      <c r="E868" s="174"/>
      <c r="F868" s="174"/>
      <c r="G868" s="174"/>
      <c r="H868" s="174"/>
      <c r="I868" s="174"/>
      <c r="J868" s="174"/>
      <c r="K868" s="174"/>
      <c r="L868" s="174"/>
      <c r="M868" s="174"/>
      <c r="N868" s="174"/>
      <c r="O868" s="174"/>
      <c r="P868" s="174"/>
      <c r="Q868" s="174"/>
      <c r="R868" s="174"/>
      <c r="S868" s="174"/>
      <c r="T868" s="174"/>
      <c r="U868" s="174"/>
      <c r="V868" s="174"/>
    </row>
    <row r="869" spans="1:22" ht="13.5" customHeight="1">
      <c r="A869" s="174"/>
      <c r="B869" s="174"/>
      <c r="C869" s="174"/>
      <c r="D869" s="174"/>
      <c r="E869" s="174"/>
      <c r="F869" s="174"/>
      <c r="G869" s="174"/>
      <c r="H869" s="174"/>
      <c r="I869" s="174"/>
      <c r="J869" s="174"/>
      <c r="K869" s="174"/>
      <c r="L869" s="174"/>
      <c r="M869" s="174"/>
      <c r="N869" s="174"/>
      <c r="O869" s="174"/>
      <c r="P869" s="174"/>
      <c r="Q869" s="174"/>
      <c r="R869" s="174"/>
      <c r="S869" s="174"/>
      <c r="T869" s="174"/>
      <c r="U869" s="174"/>
      <c r="V869" s="174"/>
    </row>
    <row r="870" spans="1:22" ht="13.5" customHeight="1">
      <c r="A870" s="174"/>
      <c r="B870" s="174"/>
      <c r="C870" s="174"/>
      <c r="D870" s="174"/>
      <c r="E870" s="174"/>
      <c r="F870" s="174"/>
      <c r="G870" s="174"/>
      <c r="H870" s="174"/>
      <c r="I870" s="174"/>
      <c r="J870" s="174"/>
      <c r="K870" s="174"/>
      <c r="L870" s="174"/>
      <c r="M870" s="174"/>
      <c r="N870" s="174"/>
      <c r="O870" s="174"/>
      <c r="P870" s="174"/>
      <c r="Q870" s="174"/>
      <c r="R870" s="174"/>
      <c r="S870" s="174"/>
      <c r="T870" s="174"/>
      <c r="U870" s="174"/>
      <c r="V870" s="174"/>
    </row>
    <row r="871" spans="1:22" ht="13.5" customHeight="1">
      <c r="A871" s="174"/>
      <c r="B871" s="174"/>
      <c r="C871" s="174"/>
      <c r="D871" s="174"/>
      <c r="E871" s="174"/>
      <c r="F871" s="174"/>
      <c r="G871" s="174"/>
      <c r="H871" s="174"/>
      <c r="I871" s="174"/>
      <c r="J871" s="174"/>
      <c r="K871" s="174"/>
      <c r="L871" s="174"/>
      <c r="M871" s="174"/>
      <c r="N871" s="174"/>
      <c r="O871" s="174"/>
      <c r="P871" s="174"/>
      <c r="Q871" s="174"/>
      <c r="R871" s="174"/>
      <c r="S871" s="174"/>
      <c r="T871" s="174"/>
      <c r="U871" s="174"/>
      <c r="V871" s="174"/>
    </row>
    <row r="872" spans="1:22" ht="13.5" customHeight="1">
      <c r="A872" s="174"/>
      <c r="B872" s="174"/>
      <c r="C872" s="174"/>
      <c r="D872" s="174"/>
      <c r="E872" s="174"/>
      <c r="F872" s="174"/>
      <c r="G872" s="174"/>
      <c r="H872" s="174"/>
      <c r="I872" s="174"/>
      <c r="J872" s="174"/>
      <c r="K872" s="174"/>
      <c r="L872" s="174"/>
      <c r="M872" s="174"/>
      <c r="N872" s="174"/>
      <c r="O872" s="174"/>
      <c r="P872" s="174"/>
      <c r="Q872" s="174"/>
      <c r="R872" s="174"/>
      <c r="S872" s="174"/>
      <c r="T872" s="174"/>
      <c r="U872" s="174"/>
      <c r="V872" s="174"/>
    </row>
    <row r="873" spans="1:22" ht="13.5" customHeight="1">
      <c r="A873" s="174"/>
      <c r="B873" s="174"/>
      <c r="C873" s="174"/>
      <c r="D873" s="174"/>
      <c r="E873" s="174"/>
      <c r="F873" s="174"/>
      <c r="G873" s="174"/>
      <c r="H873" s="174"/>
      <c r="I873" s="174"/>
      <c r="J873" s="174"/>
      <c r="K873" s="174"/>
      <c r="L873" s="174"/>
      <c r="M873" s="174"/>
      <c r="N873" s="174"/>
      <c r="O873" s="174"/>
      <c r="P873" s="174"/>
      <c r="Q873" s="174"/>
      <c r="R873" s="174"/>
      <c r="S873" s="174"/>
      <c r="T873" s="174"/>
      <c r="U873" s="174"/>
      <c r="V873" s="174"/>
    </row>
    <row r="874" spans="1:22" ht="13.5" customHeight="1">
      <c r="A874" s="174"/>
      <c r="B874" s="174"/>
      <c r="C874" s="174"/>
      <c r="D874" s="174"/>
      <c r="E874" s="174"/>
      <c r="F874" s="174"/>
      <c r="G874" s="174"/>
      <c r="H874" s="174"/>
      <c r="I874" s="174"/>
      <c r="J874" s="174"/>
      <c r="K874" s="174"/>
      <c r="L874" s="174"/>
      <c r="M874" s="174"/>
      <c r="N874" s="174"/>
      <c r="O874" s="174"/>
      <c r="P874" s="174"/>
      <c r="Q874" s="174"/>
      <c r="R874" s="174"/>
      <c r="S874" s="174"/>
      <c r="T874" s="174"/>
      <c r="U874" s="174"/>
      <c r="V874" s="174"/>
    </row>
    <row r="875" spans="1:22" ht="13.5" customHeight="1">
      <c r="A875" s="174"/>
      <c r="B875" s="174"/>
      <c r="C875" s="174"/>
      <c r="D875" s="174"/>
      <c r="E875" s="174"/>
      <c r="F875" s="174"/>
      <c r="G875" s="174"/>
      <c r="H875" s="174"/>
      <c r="I875" s="174"/>
      <c r="J875" s="174"/>
      <c r="K875" s="174"/>
      <c r="L875" s="174"/>
      <c r="M875" s="174"/>
      <c r="N875" s="174"/>
      <c r="O875" s="174"/>
      <c r="P875" s="174"/>
      <c r="Q875" s="174"/>
      <c r="R875" s="174"/>
      <c r="S875" s="174"/>
      <c r="T875" s="174"/>
      <c r="U875" s="174"/>
      <c r="V875" s="174"/>
    </row>
    <row r="876" spans="1:22" ht="13.5" customHeight="1">
      <c r="A876" s="174"/>
      <c r="B876" s="174"/>
      <c r="C876" s="174"/>
      <c r="D876" s="174"/>
      <c r="E876" s="174"/>
      <c r="F876" s="174"/>
      <c r="G876" s="174"/>
      <c r="H876" s="174"/>
      <c r="I876" s="174"/>
      <c r="J876" s="174"/>
      <c r="K876" s="174"/>
      <c r="L876" s="174"/>
      <c r="M876" s="174"/>
      <c r="N876" s="174"/>
      <c r="O876" s="174"/>
      <c r="P876" s="174"/>
      <c r="Q876" s="174"/>
      <c r="R876" s="174"/>
      <c r="S876" s="174"/>
      <c r="T876" s="174"/>
      <c r="U876" s="174"/>
      <c r="V876" s="174"/>
    </row>
    <row r="877" spans="1:22" ht="13.5" customHeight="1">
      <c r="A877" s="174"/>
      <c r="B877" s="174"/>
      <c r="C877" s="174"/>
      <c r="D877" s="174"/>
      <c r="E877" s="174"/>
      <c r="F877" s="174"/>
      <c r="G877" s="174"/>
      <c r="H877" s="174"/>
      <c r="I877" s="174"/>
      <c r="J877" s="174"/>
      <c r="K877" s="174"/>
      <c r="L877" s="174"/>
      <c r="M877" s="174"/>
      <c r="N877" s="174"/>
      <c r="O877" s="174"/>
      <c r="P877" s="174"/>
      <c r="Q877" s="174"/>
      <c r="R877" s="174"/>
      <c r="S877" s="174"/>
      <c r="T877" s="174"/>
      <c r="U877" s="174"/>
      <c r="V877" s="174"/>
    </row>
    <row r="878" spans="1:22" ht="13.5" customHeight="1">
      <c r="A878" s="174"/>
      <c r="B878" s="174"/>
      <c r="C878" s="174"/>
      <c r="D878" s="174"/>
      <c r="E878" s="174"/>
      <c r="F878" s="174"/>
      <c r="G878" s="174"/>
      <c r="H878" s="174"/>
      <c r="I878" s="174"/>
      <c r="J878" s="174"/>
      <c r="K878" s="174"/>
      <c r="L878" s="174"/>
      <c r="M878" s="174"/>
      <c r="N878" s="174"/>
      <c r="O878" s="174"/>
      <c r="P878" s="174"/>
      <c r="Q878" s="174"/>
      <c r="R878" s="174"/>
      <c r="S878" s="174"/>
      <c r="T878" s="174"/>
      <c r="U878" s="174"/>
      <c r="V878" s="174"/>
    </row>
    <row r="879" spans="1:22" ht="13.5" customHeight="1">
      <c r="A879" s="174"/>
      <c r="B879" s="174"/>
      <c r="C879" s="174"/>
      <c r="D879" s="174"/>
      <c r="E879" s="174"/>
      <c r="F879" s="174"/>
      <c r="G879" s="174"/>
      <c r="H879" s="174"/>
      <c r="I879" s="174"/>
      <c r="J879" s="174"/>
      <c r="K879" s="174"/>
      <c r="L879" s="174"/>
      <c r="M879" s="174"/>
      <c r="N879" s="174"/>
      <c r="O879" s="174"/>
      <c r="P879" s="174"/>
      <c r="Q879" s="174"/>
      <c r="R879" s="174"/>
      <c r="S879" s="174"/>
      <c r="T879" s="174"/>
      <c r="U879" s="174"/>
      <c r="V879" s="174"/>
    </row>
    <row r="880" spans="1:22" ht="13.5" customHeight="1">
      <c r="A880" s="174"/>
      <c r="B880" s="174"/>
      <c r="C880" s="174"/>
      <c r="D880" s="174"/>
      <c r="E880" s="174"/>
      <c r="F880" s="174"/>
      <c r="G880" s="174"/>
      <c r="H880" s="174"/>
      <c r="I880" s="174"/>
      <c r="J880" s="174"/>
      <c r="K880" s="174"/>
      <c r="L880" s="174"/>
      <c r="M880" s="174"/>
      <c r="N880" s="174"/>
      <c r="O880" s="174"/>
      <c r="P880" s="174"/>
      <c r="Q880" s="174"/>
      <c r="R880" s="174"/>
      <c r="S880" s="174"/>
      <c r="T880" s="174"/>
      <c r="U880" s="174"/>
      <c r="V880" s="174"/>
    </row>
    <row r="881" spans="1:22" ht="13.5" customHeight="1">
      <c r="A881" s="174"/>
      <c r="B881" s="174"/>
      <c r="C881" s="174"/>
      <c r="D881" s="174"/>
      <c r="E881" s="174"/>
      <c r="F881" s="174"/>
      <c r="G881" s="174"/>
      <c r="H881" s="174"/>
      <c r="I881" s="174"/>
      <c r="J881" s="174"/>
      <c r="K881" s="174"/>
      <c r="L881" s="174"/>
      <c r="M881" s="174"/>
      <c r="N881" s="174"/>
      <c r="O881" s="174"/>
      <c r="P881" s="174"/>
      <c r="Q881" s="174"/>
      <c r="R881" s="174"/>
      <c r="S881" s="174"/>
      <c r="T881" s="174"/>
      <c r="U881" s="174"/>
      <c r="V881" s="174"/>
    </row>
    <row r="882" spans="1:22" ht="13.5" customHeight="1">
      <c r="A882" s="174"/>
      <c r="B882" s="174"/>
      <c r="C882" s="174"/>
      <c r="D882" s="174"/>
      <c r="E882" s="174"/>
      <c r="F882" s="174"/>
      <c r="G882" s="174"/>
      <c r="H882" s="174"/>
      <c r="I882" s="174"/>
      <c r="J882" s="174"/>
      <c r="K882" s="174"/>
      <c r="L882" s="174"/>
      <c r="M882" s="174"/>
      <c r="N882" s="174"/>
      <c r="O882" s="174"/>
      <c r="P882" s="174"/>
      <c r="Q882" s="174"/>
      <c r="R882" s="174"/>
      <c r="S882" s="174"/>
      <c r="T882" s="174"/>
      <c r="U882" s="174"/>
      <c r="V882" s="174"/>
    </row>
    <row r="883" spans="1:22" ht="13.5" customHeight="1">
      <c r="A883" s="174"/>
      <c r="B883" s="174"/>
      <c r="C883" s="174"/>
      <c r="D883" s="174"/>
      <c r="E883" s="174"/>
      <c r="F883" s="174"/>
      <c r="G883" s="174"/>
      <c r="H883" s="174"/>
      <c r="I883" s="174"/>
      <c r="J883" s="174"/>
      <c r="K883" s="174"/>
      <c r="L883" s="174"/>
      <c r="M883" s="174"/>
      <c r="N883" s="174"/>
      <c r="O883" s="174"/>
      <c r="P883" s="174"/>
      <c r="Q883" s="174"/>
      <c r="R883" s="174"/>
      <c r="S883" s="174"/>
      <c r="T883" s="174"/>
      <c r="U883" s="174"/>
      <c r="V883" s="174"/>
    </row>
    <row r="884" spans="1:22" ht="13.5" customHeight="1">
      <c r="A884" s="174"/>
      <c r="B884" s="174"/>
      <c r="C884" s="174"/>
      <c r="D884" s="174"/>
      <c r="E884" s="174"/>
      <c r="F884" s="174"/>
      <c r="G884" s="174"/>
      <c r="H884" s="174"/>
      <c r="I884" s="174"/>
      <c r="J884" s="174"/>
      <c r="K884" s="174"/>
      <c r="L884" s="174"/>
      <c r="M884" s="174"/>
      <c r="N884" s="174"/>
      <c r="O884" s="174"/>
      <c r="P884" s="174"/>
      <c r="Q884" s="174"/>
      <c r="R884" s="174"/>
      <c r="S884" s="174"/>
      <c r="T884" s="174"/>
      <c r="U884" s="174"/>
      <c r="V884" s="174"/>
    </row>
    <row r="885" spans="1:22" ht="13.5" customHeight="1">
      <c r="A885" s="174"/>
      <c r="B885" s="174"/>
      <c r="C885" s="174"/>
      <c r="D885" s="174"/>
      <c r="E885" s="174"/>
      <c r="F885" s="174"/>
      <c r="G885" s="174"/>
      <c r="H885" s="174"/>
      <c r="I885" s="174"/>
      <c r="J885" s="174"/>
      <c r="K885" s="174"/>
      <c r="L885" s="174"/>
      <c r="M885" s="174"/>
      <c r="N885" s="174"/>
      <c r="O885" s="174"/>
      <c r="P885" s="174"/>
      <c r="Q885" s="174"/>
      <c r="R885" s="174"/>
      <c r="S885" s="174"/>
      <c r="T885" s="174"/>
      <c r="U885" s="174"/>
      <c r="V885" s="174"/>
    </row>
    <row r="886" spans="1:22" ht="13.5" customHeight="1">
      <c r="A886" s="174"/>
      <c r="B886" s="174"/>
      <c r="C886" s="174"/>
      <c r="D886" s="174"/>
      <c r="E886" s="174"/>
      <c r="F886" s="174"/>
      <c r="G886" s="174"/>
      <c r="H886" s="174"/>
      <c r="I886" s="174"/>
      <c r="J886" s="174"/>
      <c r="K886" s="174"/>
      <c r="L886" s="174"/>
      <c r="M886" s="174"/>
      <c r="N886" s="174"/>
      <c r="O886" s="174"/>
      <c r="P886" s="174"/>
      <c r="Q886" s="174"/>
      <c r="R886" s="174"/>
      <c r="S886" s="174"/>
      <c r="T886" s="174"/>
      <c r="U886" s="174"/>
      <c r="V886" s="174"/>
    </row>
    <row r="887" spans="1:22" ht="13.5" customHeight="1">
      <c r="A887" s="174"/>
      <c r="B887" s="174"/>
      <c r="C887" s="174"/>
      <c r="D887" s="174"/>
      <c r="E887" s="174"/>
      <c r="F887" s="174"/>
      <c r="G887" s="174"/>
      <c r="H887" s="174"/>
      <c r="I887" s="174"/>
      <c r="J887" s="174"/>
      <c r="K887" s="174"/>
      <c r="L887" s="174"/>
      <c r="M887" s="174"/>
      <c r="N887" s="174"/>
      <c r="O887" s="174"/>
      <c r="P887" s="174"/>
      <c r="Q887" s="174"/>
      <c r="R887" s="174"/>
      <c r="S887" s="174"/>
      <c r="T887" s="174"/>
      <c r="U887" s="174"/>
      <c r="V887" s="174"/>
    </row>
    <row r="888" spans="1:22" ht="13.5" customHeight="1">
      <c r="A888" s="174"/>
      <c r="B888" s="174"/>
      <c r="C888" s="174"/>
      <c r="D888" s="174"/>
      <c r="E888" s="174"/>
      <c r="F888" s="174"/>
      <c r="G888" s="174"/>
      <c r="H888" s="174"/>
      <c r="I888" s="174"/>
      <c r="J888" s="174"/>
      <c r="K888" s="174"/>
      <c r="L888" s="174"/>
      <c r="M888" s="174"/>
      <c r="N888" s="174"/>
      <c r="O888" s="174"/>
      <c r="P888" s="174"/>
      <c r="Q888" s="174"/>
      <c r="R888" s="174"/>
      <c r="S888" s="174"/>
      <c r="T888" s="174"/>
      <c r="U888" s="174"/>
      <c r="V888" s="174"/>
    </row>
    <row r="889" spans="1:22" ht="13.5" customHeight="1">
      <c r="A889" s="174"/>
      <c r="B889" s="174"/>
      <c r="C889" s="174"/>
      <c r="D889" s="174"/>
      <c r="E889" s="174"/>
      <c r="F889" s="174"/>
      <c r="G889" s="174"/>
      <c r="H889" s="174"/>
      <c r="I889" s="174"/>
      <c r="J889" s="174"/>
      <c r="K889" s="174"/>
      <c r="L889" s="174"/>
      <c r="M889" s="174"/>
      <c r="N889" s="174"/>
      <c r="O889" s="174"/>
      <c r="P889" s="174"/>
      <c r="Q889" s="174"/>
      <c r="R889" s="174"/>
      <c r="S889" s="174"/>
      <c r="T889" s="174"/>
      <c r="U889" s="174"/>
      <c r="V889" s="174"/>
    </row>
    <row r="890" spans="1:22" ht="13.5" customHeight="1">
      <c r="A890" s="174"/>
      <c r="B890" s="174"/>
      <c r="C890" s="174"/>
      <c r="D890" s="174"/>
      <c r="E890" s="174"/>
      <c r="F890" s="174"/>
      <c r="G890" s="174"/>
      <c r="H890" s="174"/>
      <c r="I890" s="174"/>
      <c r="J890" s="174"/>
      <c r="K890" s="174"/>
      <c r="L890" s="174"/>
      <c r="M890" s="174"/>
      <c r="N890" s="174"/>
      <c r="O890" s="174"/>
      <c r="P890" s="174"/>
      <c r="Q890" s="174"/>
      <c r="R890" s="174"/>
      <c r="S890" s="174"/>
      <c r="T890" s="174"/>
      <c r="U890" s="174"/>
      <c r="V890" s="174"/>
    </row>
    <row r="891" spans="1:22" ht="13.5" customHeight="1">
      <c r="A891" s="174"/>
      <c r="B891" s="174"/>
      <c r="C891" s="174"/>
      <c r="D891" s="174"/>
      <c r="E891" s="174"/>
      <c r="F891" s="174"/>
      <c r="G891" s="174"/>
      <c r="H891" s="174"/>
      <c r="I891" s="174"/>
      <c r="J891" s="174"/>
      <c r="K891" s="174"/>
      <c r="L891" s="174"/>
      <c r="M891" s="174"/>
      <c r="N891" s="174"/>
      <c r="O891" s="174"/>
      <c r="P891" s="174"/>
      <c r="Q891" s="174"/>
      <c r="R891" s="174"/>
      <c r="S891" s="174"/>
      <c r="T891" s="174"/>
      <c r="U891" s="174"/>
      <c r="V891" s="174"/>
    </row>
    <row r="892" spans="1:22" ht="13.5" customHeight="1">
      <c r="A892" s="174"/>
      <c r="B892" s="174"/>
      <c r="C892" s="174"/>
      <c r="D892" s="174"/>
      <c r="E892" s="174"/>
      <c r="F892" s="174"/>
      <c r="G892" s="174"/>
      <c r="H892" s="174"/>
      <c r="I892" s="174"/>
      <c r="J892" s="174"/>
      <c r="K892" s="174"/>
      <c r="L892" s="174"/>
      <c r="M892" s="174"/>
      <c r="N892" s="174"/>
      <c r="O892" s="174"/>
      <c r="P892" s="174"/>
      <c r="Q892" s="174"/>
      <c r="R892" s="174"/>
      <c r="S892" s="174"/>
      <c r="T892" s="174"/>
      <c r="U892" s="174"/>
      <c r="V892" s="174"/>
    </row>
    <row r="893" spans="1:22" ht="13.5" customHeight="1">
      <c r="A893" s="174"/>
      <c r="B893" s="174"/>
      <c r="C893" s="174"/>
      <c r="D893" s="174"/>
      <c r="E893" s="174"/>
      <c r="F893" s="174"/>
      <c r="G893" s="174"/>
      <c r="H893" s="174"/>
      <c r="I893" s="174"/>
      <c r="J893" s="174"/>
      <c r="K893" s="174"/>
      <c r="L893" s="174"/>
      <c r="M893" s="174"/>
      <c r="N893" s="174"/>
      <c r="O893" s="174"/>
      <c r="P893" s="174"/>
      <c r="Q893" s="174"/>
      <c r="R893" s="174"/>
      <c r="S893" s="174"/>
      <c r="T893" s="174"/>
      <c r="U893" s="174"/>
      <c r="V893" s="174"/>
    </row>
    <row r="894" spans="1:22" ht="13.5" customHeight="1">
      <c r="A894" s="174"/>
      <c r="B894" s="174"/>
      <c r="C894" s="174"/>
      <c r="D894" s="174"/>
      <c r="E894" s="174"/>
      <c r="F894" s="174"/>
      <c r="G894" s="174"/>
      <c r="H894" s="174"/>
      <c r="I894" s="174"/>
      <c r="J894" s="174"/>
      <c r="K894" s="174"/>
      <c r="L894" s="174"/>
      <c r="M894" s="174"/>
      <c r="N894" s="174"/>
      <c r="O894" s="174"/>
      <c r="P894" s="174"/>
      <c r="Q894" s="174"/>
      <c r="R894" s="174"/>
      <c r="S894" s="174"/>
      <c r="T894" s="174"/>
      <c r="U894" s="174"/>
      <c r="V894" s="174"/>
    </row>
    <row r="895" spans="1:22" ht="13.5" customHeight="1">
      <c r="A895" s="174"/>
      <c r="B895" s="174"/>
      <c r="C895" s="174"/>
      <c r="D895" s="174"/>
      <c r="E895" s="174"/>
      <c r="F895" s="174"/>
      <c r="G895" s="174"/>
      <c r="H895" s="174"/>
      <c r="I895" s="174"/>
      <c r="J895" s="174"/>
      <c r="K895" s="174"/>
      <c r="L895" s="174"/>
      <c r="M895" s="174"/>
      <c r="N895" s="174"/>
      <c r="O895" s="174"/>
      <c r="P895" s="174"/>
      <c r="Q895" s="174"/>
      <c r="R895" s="174"/>
      <c r="S895" s="174"/>
      <c r="T895" s="174"/>
      <c r="U895" s="174"/>
      <c r="V895" s="174"/>
    </row>
    <row r="896" spans="1:22" ht="13.5" customHeight="1">
      <c r="A896" s="174"/>
      <c r="B896" s="174"/>
      <c r="C896" s="174"/>
      <c r="D896" s="174"/>
      <c r="E896" s="174"/>
      <c r="F896" s="174"/>
      <c r="G896" s="174"/>
      <c r="H896" s="174"/>
      <c r="I896" s="174"/>
      <c r="J896" s="174"/>
      <c r="K896" s="174"/>
      <c r="L896" s="174"/>
      <c r="M896" s="174"/>
      <c r="N896" s="174"/>
      <c r="O896" s="174"/>
      <c r="P896" s="174"/>
      <c r="Q896" s="174"/>
      <c r="R896" s="174"/>
      <c r="S896" s="174"/>
      <c r="T896" s="174"/>
      <c r="U896" s="174"/>
      <c r="V896" s="174"/>
    </row>
    <row r="897" spans="1:22" ht="13.5" customHeight="1">
      <c r="A897" s="174"/>
      <c r="B897" s="174"/>
      <c r="C897" s="174"/>
      <c r="D897" s="174"/>
      <c r="E897" s="174"/>
      <c r="F897" s="174"/>
      <c r="G897" s="174"/>
      <c r="H897" s="174"/>
      <c r="I897" s="174"/>
      <c r="J897" s="174"/>
      <c r="K897" s="174"/>
      <c r="L897" s="174"/>
      <c r="M897" s="174"/>
      <c r="N897" s="174"/>
      <c r="O897" s="174"/>
      <c r="P897" s="174"/>
      <c r="Q897" s="174"/>
      <c r="R897" s="174"/>
      <c r="S897" s="174"/>
      <c r="T897" s="174"/>
      <c r="U897" s="174"/>
      <c r="V897" s="174"/>
    </row>
    <row r="898" spans="1:22" ht="13.5" customHeight="1">
      <c r="A898" s="174"/>
      <c r="B898" s="174"/>
      <c r="C898" s="174"/>
      <c r="D898" s="174"/>
      <c r="E898" s="174"/>
      <c r="F898" s="174"/>
      <c r="G898" s="174"/>
      <c r="H898" s="174"/>
      <c r="I898" s="174"/>
      <c r="J898" s="174"/>
      <c r="K898" s="174"/>
      <c r="L898" s="174"/>
      <c r="M898" s="174"/>
      <c r="N898" s="174"/>
      <c r="O898" s="174"/>
      <c r="P898" s="174"/>
      <c r="Q898" s="174"/>
      <c r="R898" s="174"/>
      <c r="S898" s="174"/>
      <c r="T898" s="174"/>
      <c r="U898" s="174"/>
      <c r="V898" s="174"/>
    </row>
    <row r="899" spans="1:22" ht="13.5" customHeight="1">
      <c r="A899" s="174"/>
      <c r="B899" s="174"/>
      <c r="C899" s="174"/>
      <c r="D899" s="174"/>
      <c r="E899" s="174"/>
      <c r="F899" s="174"/>
      <c r="G899" s="174"/>
      <c r="H899" s="174"/>
      <c r="I899" s="174"/>
      <c r="J899" s="174"/>
      <c r="K899" s="174"/>
      <c r="L899" s="174"/>
      <c r="M899" s="174"/>
      <c r="N899" s="174"/>
      <c r="O899" s="174"/>
      <c r="P899" s="174"/>
      <c r="Q899" s="174"/>
      <c r="R899" s="174"/>
      <c r="S899" s="174"/>
      <c r="T899" s="174"/>
      <c r="U899" s="174"/>
      <c r="V899" s="174"/>
    </row>
    <row r="900" spans="1:22" ht="13.5" customHeight="1">
      <c r="A900" s="174"/>
      <c r="B900" s="174"/>
      <c r="C900" s="174"/>
      <c r="D900" s="174"/>
      <c r="E900" s="174"/>
      <c r="F900" s="174"/>
      <c r="G900" s="174"/>
      <c r="H900" s="174"/>
      <c r="I900" s="174"/>
      <c r="J900" s="174"/>
      <c r="K900" s="174"/>
      <c r="L900" s="174"/>
      <c r="M900" s="174"/>
      <c r="N900" s="174"/>
      <c r="O900" s="174"/>
      <c r="P900" s="174"/>
      <c r="Q900" s="174"/>
      <c r="R900" s="174"/>
      <c r="S900" s="174"/>
      <c r="T900" s="174"/>
      <c r="U900" s="174"/>
      <c r="V900" s="174"/>
    </row>
    <row r="901" spans="1:22" ht="13.5" customHeight="1">
      <c r="A901" s="174"/>
      <c r="B901" s="174"/>
      <c r="C901" s="174"/>
      <c r="D901" s="174"/>
      <c r="E901" s="174"/>
      <c r="F901" s="174"/>
      <c r="G901" s="174"/>
      <c r="H901" s="174"/>
      <c r="I901" s="174"/>
      <c r="J901" s="174"/>
      <c r="K901" s="174"/>
      <c r="L901" s="174"/>
      <c r="M901" s="174"/>
      <c r="N901" s="174"/>
      <c r="O901" s="174"/>
      <c r="P901" s="174"/>
      <c r="Q901" s="174"/>
      <c r="R901" s="174"/>
      <c r="S901" s="174"/>
      <c r="T901" s="174"/>
      <c r="U901" s="174"/>
      <c r="V901" s="174"/>
    </row>
    <row r="902" spans="1:22" ht="13.5" customHeight="1">
      <c r="A902" s="174"/>
      <c r="B902" s="174"/>
      <c r="C902" s="174"/>
      <c r="D902" s="174"/>
      <c r="E902" s="174"/>
      <c r="F902" s="174"/>
      <c r="G902" s="174"/>
      <c r="H902" s="174"/>
      <c r="I902" s="174"/>
      <c r="J902" s="174"/>
      <c r="K902" s="174"/>
      <c r="L902" s="174"/>
      <c r="M902" s="174"/>
      <c r="N902" s="174"/>
      <c r="O902" s="174"/>
      <c r="P902" s="174"/>
      <c r="Q902" s="174"/>
      <c r="R902" s="174"/>
      <c r="S902" s="174"/>
      <c r="T902" s="174"/>
      <c r="U902" s="174"/>
      <c r="V902" s="174"/>
    </row>
    <row r="903" spans="1:22" ht="13.5" customHeight="1">
      <c r="A903" s="174"/>
      <c r="B903" s="174"/>
      <c r="C903" s="174"/>
      <c r="D903" s="174"/>
      <c r="E903" s="174"/>
      <c r="F903" s="174"/>
      <c r="G903" s="174"/>
      <c r="H903" s="174"/>
      <c r="I903" s="174"/>
      <c r="J903" s="174"/>
      <c r="K903" s="174"/>
      <c r="L903" s="174"/>
      <c r="M903" s="174"/>
      <c r="N903" s="174"/>
      <c r="O903" s="174"/>
      <c r="P903" s="174"/>
      <c r="Q903" s="174"/>
      <c r="R903" s="174"/>
      <c r="S903" s="174"/>
      <c r="T903" s="174"/>
      <c r="U903" s="174"/>
      <c r="V903" s="174"/>
    </row>
    <row r="904" spans="1:22" ht="13.5" customHeight="1">
      <c r="A904" s="174"/>
      <c r="B904" s="174"/>
      <c r="C904" s="174"/>
      <c r="D904" s="174"/>
      <c r="E904" s="174"/>
      <c r="F904" s="174"/>
      <c r="G904" s="174"/>
      <c r="H904" s="174"/>
      <c r="I904" s="174"/>
      <c r="J904" s="174"/>
      <c r="K904" s="174"/>
      <c r="L904" s="174"/>
      <c r="M904" s="174"/>
      <c r="N904" s="174"/>
      <c r="O904" s="174"/>
      <c r="P904" s="174"/>
      <c r="Q904" s="174"/>
      <c r="R904" s="174"/>
      <c r="S904" s="174"/>
      <c r="T904" s="174"/>
      <c r="U904" s="174"/>
      <c r="V904" s="174"/>
    </row>
    <row r="905" spans="1:22" ht="13.5" customHeight="1">
      <c r="A905" s="174"/>
      <c r="B905" s="174"/>
      <c r="C905" s="174"/>
      <c r="D905" s="174"/>
      <c r="E905" s="174"/>
      <c r="F905" s="174"/>
      <c r="G905" s="174"/>
      <c r="H905" s="174"/>
      <c r="I905" s="174"/>
      <c r="J905" s="174"/>
      <c r="K905" s="174"/>
      <c r="L905" s="174"/>
      <c r="M905" s="174"/>
      <c r="N905" s="174"/>
      <c r="O905" s="174"/>
      <c r="P905" s="174"/>
      <c r="Q905" s="174"/>
      <c r="R905" s="174"/>
      <c r="S905" s="174"/>
      <c r="T905" s="174"/>
      <c r="U905" s="174"/>
      <c r="V905" s="174"/>
    </row>
    <row r="906" spans="1:22" ht="13.5" customHeight="1">
      <c r="A906" s="174"/>
      <c r="B906" s="174"/>
      <c r="C906" s="174"/>
      <c r="D906" s="174"/>
      <c r="E906" s="174"/>
      <c r="F906" s="174"/>
      <c r="G906" s="174"/>
      <c r="H906" s="174"/>
      <c r="I906" s="174"/>
      <c r="J906" s="174"/>
      <c r="K906" s="174"/>
      <c r="L906" s="174"/>
      <c r="M906" s="174"/>
      <c r="N906" s="174"/>
      <c r="O906" s="174"/>
      <c r="P906" s="174"/>
      <c r="Q906" s="174"/>
      <c r="R906" s="174"/>
      <c r="S906" s="174"/>
      <c r="T906" s="174"/>
      <c r="U906" s="174"/>
      <c r="V906" s="174"/>
    </row>
    <row r="907" spans="1:22" ht="13.5" customHeight="1">
      <c r="A907" s="174"/>
      <c r="B907" s="174"/>
      <c r="C907" s="174"/>
      <c r="D907" s="174"/>
      <c r="E907" s="174"/>
      <c r="F907" s="174"/>
      <c r="G907" s="174"/>
      <c r="H907" s="174"/>
      <c r="I907" s="174"/>
      <c r="J907" s="174"/>
      <c r="K907" s="174"/>
      <c r="L907" s="174"/>
      <c r="M907" s="174"/>
      <c r="N907" s="174"/>
      <c r="O907" s="174"/>
      <c r="P907" s="174"/>
      <c r="Q907" s="174"/>
      <c r="R907" s="174"/>
      <c r="S907" s="174"/>
      <c r="T907" s="174"/>
      <c r="U907" s="174"/>
      <c r="V907" s="174"/>
    </row>
    <row r="908" spans="1:22" ht="13.5" customHeight="1">
      <c r="A908" s="174"/>
      <c r="B908" s="174"/>
      <c r="C908" s="174"/>
      <c r="D908" s="174"/>
      <c r="E908" s="174"/>
      <c r="F908" s="174"/>
      <c r="G908" s="174"/>
      <c r="H908" s="174"/>
      <c r="I908" s="174"/>
      <c r="J908" s="174"/>
      <c r="K908" s="174"/>
      <c r="L908" s="174"/>
      <c r="M908" s="174"/>
      <c r="N908" s="174"/>
      <c r="O908" s="174"/>
      <c r="P908" s="174"/>
      <c r="Q908" s="174"/>
      <c r="R908" s="174"/>
      <c r="S908" s="174"/>
      <c r="T908" s="174"/>
      <c r="U908" s="174"/>
      <c r="V908" s="174"/>
    </row>
    <row r="909" spans="1:22" ht="13.5" customHeight="1">
      <c r="A909" s="174"/>
      <c r="B909" s="174"/>
      <c r="C909" s="174"/>
      <c r="D909" s="174"/>
      <c r="E909" s="174"/>
      <c r="F909" s="174"/>
      <c r="G909" s="174"/>
      <c r="H909" s="174"/>
      <c r="I909" s="174"/>
      <c r="J909" s="174"/>
      <c r="K909" s="174"/>
      <c r="L909" s="174"/>
      <c r="M909" s="174"/>
      <c r="N909" s="174"/>
      <c r="O909" s="174"/>
      <c r="P909" s="174"/>
      <c r="Q909" s="174"/>
      <c r="R909" s="174"/>
      <c r="S909" s="174"/>
      <c r="T909" s="174"/>
      <c r="U909" s="174"/>
      <c r="V909" s="174"/>
    </row>
    <row r="910" spans="1:22" ht="13.5" customHeight="1">
      <c r="A910" s="174"/>
      <c r="B910" s="174"/>
      <c r="C910" s="174"/>
      <c r="D910" s="174"/>
      <c r="E910" s="174"/>
      <c r="F910" s="174"/>
      <c r="G910" s="174"/>
      <c r="H910" s="174"/>
      <c r="I910" s="174"/>
      <c r="J910" s="174"/>
      <c r="K910" s="174"/>
      <c r="L910" s="174"/>
      <c r="M910" s="174"/>
      <c r="N910" s="174"/>
      <c r="O910" s="174"/>
      <c r="P910" s="174"/>
      <c r="Q910" s="174"/>
      <c r="R910" s="174"/>
      <c r="S910" s="174"/>
      <c r="T910" s="174"/>
      <c r="U910" s="174"/>
      <c r="V910" s="174"/>
    </row>
    <row r="911" spans="1:22" ht="13.5" customHeight="1">
      <c r="A911" s="174"/>
      <c r="B911" s="174"/>
      <c r="C911" s="174"/>
      <c r="D911" s="174"/>
      <c r="E911" s="174"/>
      <c r="F911" s="174"/>
      <c r="G911" s="174"/>
      <c r="H911" s="174"/>
      <c r="I911" s="174"/>
      <c r="J911" s="174"/>
      <c r="K911" s="174"/>
      <c r="L911" s="174"/>
      <c r="M911" s="174"/>
      <c r="N911" s="174"/>
      <c r="O911" s="174"/>
      <c r="P911" s="174"/>
      <c r="Q911" s="174"/>
      <c r="R911" s="174"/>
      <c r="S911" s="174"/>
      <c r="T911" s="174"/>
      <c r="U911" s="174"/>
      <c r="V911" s="174"/>
    </row>
    <row r="912" spans="1:22" ht="13.5" customHeight="1">
      <c r="A912" s="174"/>
      <c r="B912" s="174"/>
      <c r="C912" s="174"/>
      <c r="D912" s="174"/>
      <c r="E912" s="174"/>
      <c r="F912" s="174"/>
      <c r="G912" s="174"/>
      <c r="H912" s="174"/>
      <c r="I912" s="174"/>
      <c r="J912" s="174"/>
      <c r="K912" s="174"/>
      <c r="L912" s="174"/>
      <c r="M912" s="174"/>
      <c r="N912" s="174"/>
      <c r="O912" s="174"/>
      <c r="P912" s="174"/>
      <c r="Q912" s="174"/>
      <c r="R912" s="174"/>
      <c r="S912" s="174"/>
      <c r="T912" s="174"/>
      <c r="U912" s="174"/>
      <c r="V912" s="174"/>
    </row>
    <row r="913" spans="1:22" ht="13.5" customHeight="1">
      <c r="A913" s="174"/>
      <c r="B913" s="174"/>
      <c r="C913" s="174"/>
      <c r="D913" s="174"/>
      <c r="E913" s="174"/>
      <c r="F913" s="174"/>
      <c r="G913" s="174"/>
      <c r="H913" s="174"/>
      <c r="I913" s="174"/>
      <c r="J913" s="174"/>
      <c r="K913" s="174"/>
      <c r="L913" s="174"/>
      <c r="M913" s="174"/>
      <c r="N913" s="174"/>
      <c r="O913" s="174"/>
      <c r="P913" s="174"/>
      <c r="Q913" s="174"/>
      <c r="R913" s="174"/>
      <c r="S913" s="174"/>
      <c r="T913" s="174"/>
      <c r="U913" s="174"/>
      <c r="V913" s="174"/>
    </row>
    <row r="914" spans="1:22" ht="13.5" customHeight="1">
      <c r="A914" s="174"/>
      <c r="B914" s="174"/>
      <c r="C914" s="174"/>
      <c r="D914" s="174"/>
      <c r="E914" s="174"/>
      <c r="F914" s="174"/>
      <c r="G914" s="174"/>
      <c r="H914" s="174"/>
      <c r="I914" s="174"/>
      <c r="J914" s="174"/>
      <c r="K914" s="174"/>
      <c r="L914" s="174"/>
      <c r="M914" s="174"/>
      <c r="N914" s="174"/>
      <c r="O914" s="174"/>
      <c r="P914" s="174"/>
      <c r="Q914" s="174"/>
      <c r="R914" s="174"/>
      <c r="S914" s="174"/>
      <c r="T914" s="174"/>
      <c r="U914" s="174"/>
      <c r="V914" s="174"/>
    </row>
    <row r="915" spans="1:22" ht="13.5" customHeight="1">
      <c r="A915" s="174"/>
      <c r="B915" s="174"/>
      <c r="C915" s="174"/>
      <c r="D915" s="174"/>
      <c r="E915" s="174"/>
      <c r="F915" s="174"/>
      <c r="G915" s="174"/>
      <c r="H915" s="174"/>
      <c r="I915" s="174"/>
      <c r="J915" s="174"/>
      <c r="K915" s="174"/>
      <c r="L915" s="174"/>
      <c r="M915" s="174"/>
      <c r="N915" s="174"/>
      <c r="O915" s="174"/>
      <c r="P915" s="174"/>
      <c r="Q915" s="174"/>
      <c r="R915" s="174"/>
      <c r="S915" s="174"/>
      <c r="T915" s="174"/>
      <c r="U915" s="174"/>
      <c r="V915" s="174"/>
    </row>
    <row r="916" spans="1:22" ht="13.5" customHeight="1">
      <c r="A916" s="174"/>
      <c r="B916" s="174"/>
      <c r="C916" s="174"/>
      <c r="D916" s="174"/>
      <c r="E916" s="174"/>
      <c r="F916" s="174"/>
      <c r="G916" s="174"/>
      <c r="H916" s="174"/>
      <c r="I916" s="174"/>
      <c r="J916" s="174"/>
      <c r="K916" s="174"/>
      <c r="L916" s="174"/>
      <c r="M916" s="174"/>
      <c r="N916" s="174"/>
      <c r="O916" s="174"/>
      <c r="P916" s="174"/>
      <c r="Q916" s="174"/>
      <c r="R916" s="174"/>
      <c r="S916" s="174"/>
      <c r="T916" s="174"/>
      <c r="U916" s="174"/>
      <c r="V916" s="174"/>
    </row>
    <row r="917" spans="1:22" ht="13.5" customHeight="1">
      <c r="A917" s="174"/>
      <c r="B917" s="174"/>
      <c r="C917" s="174"/>
      <c r="D917" s="174"/>
      <c r="E917" s="174"/>
      <c r="F917" s="174"/>
      <c r="G917" s="174"/>
      <c r="H917" s="174"/>
      <c r="I917" s="174"/>
      <c r="J917" s="174"/>
      <c r="K917" s="174"/>
      <c r="L917" s="174"/>
      <c r="M917" s="174"/>
      <c r="N917" s="174"/>
      <c r="O917" s="174"/>
      <c r="P917" s="174"/>
      <c r="Q917" s="174"/>
      <c r="R917" s="174"/>
      <c r="S917" s="174"/>
      <c r="T917" s="174"/>
      <c r="U917" s="174"/>
      <c r="V917" s="174"/>
    </row>
    <row r="918" spans="1:22" ht="13.5" customHeight="1">
      <c r="A918" s="174"/>
      <c r="B918" s="174"/>
      <c r="C918" s="174"/>
      <c r="D918" s="174"/>
      <c r="E918" s="174"/>
      <c r="F918" s="174"/>
      <c r="G918" s="174"/>
      <c r="H918" s="174"/>
      <c r="I918" s="174"/>
      <c r="J918" s="174"/>
      <c r="K918" s="174"/>
      <c r="L918" s="174"/>
      <c r="M918" s="174"/>
      <c r="N918" s="174"/>
      <c r="O918" s="174"/>
      <c r="P918" s="174"/>
      <c r="Q918" s="174"/>
      <c r="R918" s="174"/>
      <c r="S918" s="174"/>
      <c r="T918" s="174"/>
      <c r="U918" s="174"/>
      <c r="V918" s="174"/>
    </row>
    <row r="919" spans="1:22" ht="13.5" customHeight="1">
      <c r="A919" s="174"/>
      <c r="B919" s="174"/>
      <c r="C919" s="174"/>
      <c r="D919" s="174"/>
      <c r="E919" s="174"/>
      <c r="F919" s="174"/>
      <c r="G919" s="174"/>
      <c r="H919" s="174"/>
      <c r="I919" s="174"/>
      <c r="J919" s="174"/>
      <c r="K919" s="174"/>
      <c r="L919" s="174"/>
      <c r="M919" s="174"/>
      <c r="N919" s="174"/>
      <c r="O919" s="174"/>
      <c r="P919" s="174"/>
      <c r="Q919" s="174"/>
      <c r="R919" s="174"/>
      <c r="S919" s="174"/>
      <c r="T919" s="174"/>
      <c r="U919" s="174"/>
      <c r="V919" s="174"/>
    </row>
    <row r="920" spans="1:22" ht="13.5" customHeight="1">
      <c r="A920" s="174"/>
      <c r="B920" s="174"/>
      <c r="C920" s="174"/>
      <c r="D920" s="174"/>
      <c r="E920" s="174"/>
      <c r="F920" s="174"/>
      <c r="G920" s="174"/>
      <c r="H920" s="174"/>
      <c r="I920" s="174"/>
      <c r="J920" s="174"/>
      <c r="K920" s="174"/>
      <c r="L920" s="174"/>
      <c r="M920" s="174"/>
      <c r="N920" s="174"/>
      <c r="O920" s="174"/>
      <c r="P920" s="174"/>
      <c r="Q920" s="174"/>
      <c r="R920" s="174"/>
      <c r="S920" s="174"/>
      <c r="T920" s="174"/>
      <c r="U920" s="174"/>
      <c r="V920" s="174"/>
    </row>
    <row r="921" spans="1:22" ht="13.5" customHeight="1">
      <c r="A921" s="174"/>
      <c r="B921" s="174"/>
      <c r="C921" s="174"/>
      <c r="D921" s="174"/>
      <c r="E921" s="174"/>
      <c r="F921" s="174"/>
      <c r="G921" s="174"/>
      <c r="H921" s="174"/>
      <c r="I921" s="174"/>
      <c r="J921" s="174"/>
      <c r="K921" s="174"/>
      <c r="L921" s="174"/>
      <c r="M921" s="174"/>
      <c r="N921" s="174"/>
      <c r="O921" s="174"/>
      <c r="P921" s="174"/>
      <c r="Q921" s="174"/>
      <c r="R921" s="174"/>
      <c r="S921" s="174"/>
      <c r="T921" s="174"/>
      <c r="U921" s="174"/>
      <c r="V921" s="174"/>
    </row>
    <row r="922" spans="1:22" ht="13.5" customHeight="1">
      <c r="A922" s="174"/>
      <c r="B922" s="174"/>
      <c r="C922" s="174"/>
      <c r="D922" s="174"/>
      <c r="E922" s="174"/>
      <c r="F922" s="174"/>
      <c r="G922" s="174"/>
      <c r="H922" s="174"/>
      <c r="I922" s="174"/>
      <c r="J922" s="174"/>
      <c r="K922" s="174"/>
      <c r="L922" s="174"/>
      <c r="M922" s="174"/>
      <c r="N922" s="174"/>
      <c r="O922" s="174"/>
      <c r="P922" s="174"/>
      <c r="Q922" s="174"/>
      <c r="R922" s="174"/>
      <c r="S922" s="174"/>
      <c r="T922" s="174"/>
      <c r="U922" s="174"/>
      <c r="V922" s="174"/>
    </row>
    <row r="923" spans="1:22" ht="13.5" customHeight="1">
      <c r="A923" s="174"/>
      <c r="B923" s="174"/>
      <c r="C923" s="174"/>
      <c r="D923" s="174"/>
      <c r="E923" s="174"/>
      <c r="F923" s="174"/>
      <c r="G923" s="174"/>
      <c r="H923" s="174"/>
      <c r="I923" s="174"/>
      <c r="J923" s="174"/>
      <c r="K923" s="174"/>
      <c r="L923" s="174"/>
      <c r="M923" s="174"/>
      <c r="N923" s="174"/>
      <c r="O923" s="174"/>
      <c r="P923" s="174"/>
      <c r="Q923" s="174"/>
      <c r="R923" s="174"/>
      <c r="S923" s="174"/>
      <c r="T923" s="174"/>
      <c r="U923" s="174"/>
      <c r="V923" s="174"/>
    </row>
    <row r="924" spans="1:22" ht="13.5" customHeight="1">
      <c r="A924" s="174"/>
      <c r="B924" s="174"/>
      <c r="C924" s="174"/>
      <c r="D924" s="174"/>
      <c r="E924" s="174"/>
      <c r="F924" s="174"/>
      <c r="G924" s="174"/>
      <c r="H924" s="174"/>
      <c r="I924" s="174"/>
      <c r="J924" s="174"/>
      <c r="K924" s="174"/>
      <c r="L924" s="174"/>
      <c r="M924" s="174"/>
      <c r="N924" s="174"/>
      <c r="O924" s="174"/>
      <c r="P924" s="174"/>
      <c r="Q924" s="174"/>
      <c r="R924" s="174"/>
      <c r="S924" s="174"/>
      <c r="T924" s="174"/>
      <c r="U924" s="174"/>
      <c r="V924" s="174"/>
    </row>
    <row r="925" spans="1:22" ht="13.5" customHeight="1">
      <c r="A925" s="174"/>
      <c r="B925" s="174"/>
      <c r="C925" s="174"/>
      <c r="D925" s="174"/>
      <c r="E925" s="174"/>
      <c r="F925" s="174"/>
      <c r="G925" s="174"/>
      <c r="H925" s="174"/>
      <c r="I925" s="174"/>
      <c r="J925" s="174"/>
      <c r="K925" s="174"/>
      <c r="L925" s="174"/>
      <c r="M925" s="174"/>
      <c r="N925" s="174"/>
      <c r="O925" s="174"/>
      <c r="P925" s="174"/>
      <c r="Q925" s="174"/>
      <c r="R925" s="174"/>
      <c r="S925" s="174"/>
      <c r="T925" s="174"/>
      <c r="U925" s="174"/>
      <c r="V925" s="174"/>
    </row>
    <row r="926" spans="1:22" ht="13.5" customHeight="1">
      <c r="A926" s="174"/>
      <c r="B926" s="174"/>
      <c r="C926" s="174"/>
      <c r="D926" s="174"/>
      <c r="E926" s="174"/>
      <c r="F926" s="174"/>
      <c r="G926" s="174"/>
      <c r="H926" s="174"/>
      <c r="I926" s="174"/>
      <c r="J926" s="174"/>
      <c r="K926" s="174"/>
      <c r="L926" s="174"/>
      <c r="M926" s="174"/>
      <c r="N926" s="174"/>
      <c r="O926" s="174"/>
      <c r="P926" s="174"/>
      <c r="Q926" s="174"/>
      <c r="R926" s="174"/>
      <c r="S926" s="174"/>
      <c r="T926" s="174"/>
      <c r="U926" s="174"/>
      <c r="V926" s="174"/>
    </row>
    <row r="927" spans="1:22" ht="13.5" customHeight="1">
      <c r="A927" s="174"/>
      <c r="B927" s="174"/>
      <c r="C927" s="174"/>
      <c r="D927" s="174"/>
      <c r="E927" s="174"/>
      <c r="F927" s="174"/>
      <c r="G927" s="174"/>
      <c r="H927" s="174"/>
      <c r="I927" s="174"/>
      <c r="J927" s="174"/>
      <c r="K927" s="174"/>
      <c r="L927" s="174"/>
      <c r="M927" s="174"/>
      <c r="N927" s="174"/>
      <c r="O927" s="174"/>
      <c r="P927" s="174"/>
      <c r="Q927" s="174"/>
      <c r="R927" s="174"/>
      <c r="S927" s="174"/>
      <c r="T927" s="174"/>
      <c r="U927" s="174"/>
      <c r="V927" s="174"/>
    </row>
    <row r="928" spans="1:22" ht="13.5" customHeight="1">
      <c r="A928" s="174"/>
      <c r="B928" s="174"/>
      <c r="C928" s="174"/>
      <c r="D928" s="174"/>
      <c r="E928" s="174"/>
      <c r="F928" s="174"/>
      <c r="G928" s="174"/>
      <c r="H928" s="174"/>
      <c r="I928" s="174"/>
      <c r="J928" s="174"/>
      <c r="K928" s="174"/>
      <c r="L928" s="174"/>
      <c r="M928" s="174"/>
      <c r="N928" s="174"/>
      <c r="O928" s="174"/>
      <c r="P928" s="174"/>
      <c r="Q928" s="174"/>
      <c r="R928" s="174"/>
      <c r="S928" s="174"/>
      <c r="T928" s="174"/>
      <c r="U928" s="174"/>
      <c r="V928" s="174"/>
    </row>
    <row r="929" spans="1:22" ht="13.5" customHeight="1">
      <c r="A929" s="174"/>
      <c r="B929" s="174"/>
      <c r="C929" s="174"/>
      <c r="D929" s="174"/>
      <c r="E929" s="174"/>
      <c r="F929" s="174"/>
      <c r="G929" s="174"/>
      <c r="H929" s="174"/>
      <c r="I929" s="174"/>
      <c r="J929" s="174"/>
      <c r="K929" s="174"/>
      <c r="L929" s="174"/>
      <c r="M929" s="174"/>
      <c r="N929" s="174"/>
      <c r="O929" s="174"/>
      <c r="P929" s="174"/>
      <c r="Q929" s="174"/>
      <c r="R929" s="174"/>
      <c r="S929" s="174"/>
      <c r="T929" s="174"/>
      <c r="U929" s="174"/>
      <c r="V929" s="174"/>
    </row>
    <row r="930" spans="1:22" ht="13.5" customHeight="1">
      <c r="A930" s="174"/>
      <c r="B930" s="174"/>
      <c r="C930" s="174"/>
      <c r="D930" s="174"/>
      <c r="E930" s="174"/>
      <c r="F930" s="174"/>
      <c r="G930" s="174"/>
      <c r="H930" s="174"/>
      <c r="I930" s="174"/>
      <c r="J930" s="174"/>
      <c r="K930" s="174"/>
      <c r="L930" s="174"/>
      <c r="M930" s="174"/>
      <c r="N930" s="174"/>
      <c r="O930" s="174"/>
      <c r="P930" s="174"/>
      <c r="Q930" s="174"/>
      <c r="R930" s="174"/>
      <c r="S930" s="174"/>
      <c r="T930" s="174"/>
      <c r="U930" s="174"/>
      <c r="V930" s="174"/>
    </row>
    <row r="931" spans="1:22" ht="13.5" customHeight="1">
      <c r="A931" s="174"/>
      <c r="B931" s="174"/>
      <c r="C931" s="174"/>
      <c r="D931" s="174"/>
      <c r="E931" s="174"/>
      <c r="F931" s="174"/>
      <c r="G931" s="174"/>
      <c r="H931" s="174"/>
      <c r="I931" s="174"/>
      <c r="J931" s="174"/>
      <c r="K931" s="174"/>
      <c r="L931" s="174"/>
      <c r="M931" s="174"/>
      <c r="N931" s="174"/>
      <c r="O931" s="174"/>
      <c r="P931" s="174"/>
      <c r="Q931" s="174"/>
      <c r="R931" s="174"/>
      <c r="S931" s="174"/>
      <c r="T931" s="174"/>
      <c r="U931" s="174"/>
      <c r="V931" s="174"/>
    </row>
    <row r="932" spans="1:22" ht="13.5" customHeight="1">
      <c r="A932" s="174"/>
      <c r="B932" s="174"/>
      <c r="C932" s="174"/>
      <c r="D932" s="174"/>
      <c r="E932" s="174"/>
      <c r="F932" s="174"/>
      <c r="G932" s="174"/>
      <c r="H932" s="174"/>
      <c r="I932" s="174"/>
      <c r="J932" s="174"/>
      <c r="K932" s="174"/>
      <c r="L932" s="174"/>
      <c r="M932" s="174"/>
      <c r="N932" s="174"/>
      <c r="O932" s="174"/>
      <c r="P932" s="174"/>
      <c r="Q932" s="174"/>
      <c r="R932" s="174"/>
      <c r="S932" s="174"/>
      <c r="T932" s="174"/>
      <c r="U932" s="174"/>
      <c r="V932" s="174"/>
    </row>
    <row r="933" spans="1:22" ht="13.5" customHeight="1">
      <c r="A933" s="174"/>
      <c r="B933" s="174"/>
      <c r="C933" s="174"/>
      <c r="D933" s="174"/>
      <c r="E933" s="174"/>
      <c r="F933" s="174"/>
      <c r="G933" s="174"/>
      <c r="H933" s="174"/>
      <c r="I933" s="174"/>
      <c r="J933" s="174"/>
      <c r="K933" s="174"/>
      <c r="L933" s="174"/>
      <c r="M933" s="174"/>
      <c r="N933" s="174"/>
      <c r="O933" s="174"/>
      <c r="P933" s="174"/>
      <c r="Q933" s="174"/>
      <c r="R933" s="174"/>
      <c r="S933" s="174"/>
      <c r="T933" s="174"/>
      <c r="U933" s="174"/>
      <c r="V933" s="174"/>
    </row>
    <row r="934" spans="1:22" ht="13.5" customHeight="1">
      <c r="A934" s="174"/>
      <c r="B934" s="174"/>
      <c r="C934" s="174"/>
      <c r="D934" s="174"/>
      <c r="E934" s="174"/>
      <c r="F934" s="174"/>
      <c r="G934" s="174"/>
      <c r="H934" s="174"/>
      <c r="I934" s="174"/>
      <c r="J934" s="174"/>
      <c r="K934" s="174"/>
      <c r="L934" s="174"/>
      <c r="M934" s="174"/>
      <c r="N934" s="174"/>
      <c r="O934" s="174"/>
      <c r="P934" s="174"/>
      <c r="Q934" s="174"/>
      <c r="R934" s="174"/>
      <c r="S934" s="174"/>
      <c r="T934" s="174"/>
      <c r="U934" s="174"/>
      <c r="V934" s="174"/>
    </row>
    <row r="935" spans="1:22" ht="13.5" customHeight="1">
      <c r="A935" s="174"/>
      <c r="B935" s="174"/>
      <c r="C935" s="174"/>
      <c r="D935" s="174"/>
      <c r="E935" s="174"/>
      <c r="F935" s="174"/>
      <c r="G935" s="174"/>
      <c r="H935" s="174"/>
      <c r="I935" s="174"/>
      <c r="J935" s="174"/>
      <c r="K935" s="174"/>
      <c r="L935" s="174"/>
      <c r="M935" s="174"/>
      <c r="N935" s="174"/>
      <c r="O935" s="174"/>
      <c r="P935" s="174"/>
      <c r="Q935" s="174"/>
      <c r="R935" s="174"/>
      <c r="S935" s="174"/>
      <c r="T935" s="174"/>
      <c r="U935" s="174"/>
      <c r="V935" s="174"/>
    </row>
    <row r="936" spans="1:22" ht="13.5" customHeight="1">
      <c r="A936" s="174"/>
      <c r="B936" s="174"/>
      <c r="C936" s="174"/>
      <c r="D936" s="174"/>
      <c r="E936" s="174"/>
      <c r="F936" s="174"/>
      <c r="G936" s="174"/>
      <c r="H936" s="174"/>
      <c r="I936" s="174"/>
      <c r="J936" s="174"/>
      <c r="K936" s="174"/>
      <c r="L936" s="174"/>
      <c r="M936" s="174"/>
      <c r="N936" s="174"/>
      <c r="O936" s="174"/>
      <c r="P936" s="174"/>
      <c r="Q936" s="174"/>
      <c r="R936" s="174"/>
      <c r="S936" s="174"/>
      <c r="T936" s="174"/>
      <c r="U936" s="174"/>
      <c r="V936" s="174"/>
    </row>
    <row r="937" spans="1:22" ht="13.5" customHeight="1">
      <c r="A937" s="174"/>
      <c r="B937" s="174"/>
      <c r="C937" s="174"/>
      <c r="D937" s="174"/>
      <c r="E937" s="174"/>
      <c r="F937" s="174"/>
      <c r="G937" s="174"/>
      <c r="H937" s="174"/>
      <c r="I937" s="174"/>
      <c r="J937" s="174"/>
      <c r="K937" s="174"/>
      <c r="L937" s="174"/>
      <c r="M937" s="174"/>
      <c r="N937" s="174"/>
      <c r="O937" s="174"/>
      <c r="P937" s="174"/>
      <c r="Q937" s="174"/>
      <c r="R937" s="174"/>
      <c r="S937" s="174"/>
      <c r="T937" s="174"/>
      <c r="U937" s="174"/>
      <c r="V937" s="174"/>
    </row>
    <row r="938" spans="1:22" ht="13.5" customHeight="1">
      <c r="A938" s="174"/>
      <c r="B938" s="174"/>
      <c r="C938" s="174"/>
      <c r="D938" s="174"/>
      <c r="E938" s="174"/>
      <c r="F938" s="174"/>
      <c r="G938" s="174"/>
      <c r="H938" s="174"/>
      <c r="I938" s="174"/>
      <c r="J938" s="174"/>
      <c r="K938" s="174"/>
      <c r="L938" s="174"/>
      <c r="M938" s="174"/>
      <c r="N938" s="174"/>
      <c r="O938" s="174"/>
      <c r="P938" s="174"/>
      <c r="Q938" s="174"/>
      <c r="R938" s="174"/>
      <c r="S938" s="174"/>
      <c r="T938" s="174"/>
      <c r="U938" s="174"/>
      <c r="V938" s="174"/>
    </row>
    <row r="939" spans="1:22" ht="13.5" customHeight="1">
      <c r="A939" s="174"/>
      <c r="B939" s="174"/>
      <c r="C939" s="174"/>
      <c r="D939" s="174"/>
      <c r="E939" s="174"/>
      <c r="F939" s="174"/>
      <c r="G939" s="174"/>
      <c r="H939" s="174"/>
      <c r="I939" s="174"/>
      <c r="J939" s="174"/>
      <c r="K939" s="174"/>
      <c r="L939" s="174"/>
      <c r="M939" s="174"/>
      <c r="N939" s="174"/>
      <c r="O939" s="174"/>
      <c r="P939" s="174"/>
      <c r="Q939" s="174"/>
      <c r="R939" s="174"/>
      <c r="S939" s="174"/>
      <c r="T939" s="174"/>
      <c r="U939" s="174"/>
      <c r="V939" s="174"/>
    </row>
    <row r="940" spans="1:22" ht="13.5" customHeight="1">
      <c r="A940" s="174"/>
      <c r="B940" s="174"/>
      <c r="C940" s="174"/>
      <c r="D940" s="174"/>
      <c r="E940" s="174"/>
      <c r="F940" s="174"/>
      <c r="G940" s="174"/>
      <c r="H940" s="174"/>
      <c r="I940" s="174"/>
      <c r="J940" s="174"/>
      <c r="K940" s="174"/>
      <c r="L940" s="174"/>
      <c r="M940" s="174"/>
      <c r="N940" s="174"/>
      <c r="O940" s="174"/>
      <c r="P940" s="174"/>
      <c r="Q940" s="174"/>
      <c r="R940" s="174"/>
      <c r="S940" s="174"/>
      <c r="T940" s="174"/>
      <c r="U940" s="174"/>
      <c r="V940" s="174"/>
    </row>
    <row r="941" spans="1:22" ht="13.5" customHeight="1">
      <c r="A941" s="174"/>
      <c r="B941" s="174"/>
      <c r="C941" s="174"/>
      <c r="D941" s="174"/>
      <c r="E941" s="174"/>
      <c r="F941" s="174"/>
      <c r="G941" s="174"/>
      <c r="H941" s="174"/>
      <c r="I941" s="174"/>
      <c r="J941" s="174"/>
      <c r="K941" s="174"/>
      <c r="L941" s="174"/>
      <c r="M941" s="174"/>
      <c r="N941" s="174"/>
      <c r="O941" s="174"/>
      <c r="P941" s="174"/>
      <c r="Q941" s="174"/>
      <c r="R941" s="174"/>
      <c r="S941" s="174"/>
      <c r="T941" s="174"/>
      <c r="U941" s="174"/>
      <c r="V941" s="174"/>
    </row>
    <row r="942" spans="1:22" ht="13.5" customHeight="1">
      <c r="A942" s="174"/>
      <c r="B942" s="174"/>
      <c r="C942" s="174"/>
      <c r="D942" s="174"/>
      <c r="E942" s="174"/>
      <c r="F942" s="174"/>
      <c r="G942" s="174"/>
      <c r="H942" s="174"/>
      <c r="I942" s="174"/>
      <c r="J942" s="174"/>
      <c r="K942" s="174"/>
      <c r="L942" s="174"/>
      <c r="M942" s="174"/>
      <c r="N942" s="174"/>
      <c r="O942" s="174"/>
      <c r="P942" s="174"/>
      <c r="Q942" s="174"/>
      <c r="R942" s="174"/>
      <c r="S942" s="174"/>
      <c r="T942" s="174"/>
      <c r="U942" s="174"/>
      <c r="V942" s="174"/>
    </row>
    <row r="943" spans="1:22" ht="13.5" customHeight="1">
      <c r="A943" s="174"/>
      <c r="B943" s="174"/>
      <c r="C943" s="174"/>
      <c r="D943" s="174"/>
      <c r="E943" s="174"/>
      <c r="F943" s="174"/>
      <c r="G943" s="174"/>
      <c r="H943" s="174"/>
      <c r="I943" s="174"/>
      <c r="J943" s="174"/>
      <c r="K943" s="174"/>
      <c r="L943" s="174"/>
      <c r="M943" s="174"/>
      <c r="N943" s="174"/>
      <c r="O943" s="174"/>
      <c r="P943" s="174"/>
      <c r="Q943" s="174"/>
      <c r="R943" s="174"/>
      <c r="S943" s="174"/>
      <c r="T943" s="174"/>
      <c r="U943" s="174"/>
      <c r="V943" s="174"/>
    </row>
    <row r="944" spans="1:22" ht="13.5" customHeight="1">
      <c r="A944" s="174"/>
      <c r="B944" s="174"/>
      <c r="C944" s="174"/>
      <c r="D944" s="174"/>
      <c r="E944" s="174"/>
      <c r="F944" s="174"/>
      <c r="G944" s="174"/>
      <c r="H944" s="174"/>
      <c r="I944" s="174"/>
      <c r="J944" s="174"/>
      <c r="K944" s="174"/>
      <c r="L944" s="174"/>
      <c r="M944" s="174"/>
      <c r="N944" s="174"/>
      <c r="O944" s="174"/>
      <c r="P944" s="174"/>
      <c r="Q944" s="174"/>
      <c r="R944" s="174"/>
      <c r="S944" s="174"/>
      <c r="T944" s="174"/>
      <c r="U944" s="174"/>
      <c r="V944" s="174"/>
    </row>
    <row r="945" spans="1:22" ht="13.5" customHeight="1">
      <c r="A945" s="174"/>
      <c r="B945" s="174"/>
      <c r="C945" s="174"/>
      <c r="D945" s="174"/>
      <c r="E945" s="174"/>
      <c r="F945" s="174"/>
      <c r="G945" s="174"/>
      <c r="H945" s="174"/>
      <c r="I945" s="174"/>
      <c r="J945" s="174"/>
      <c r="K945" s="174"/>
      <c r="L945" s="174"/>
      <c r="M945" s="174"/>
      <c r="N945" s="174"/>
      <c r="O945" s="174"/>
      <c r="P945" s="174"/>
      <c r="Q945" s="174"/>
      <c r="R945" s="174"/>
      <c r="S945" s="174"/>
      <c r="T945" s="174"/>
      <c r="U945" s="174"/>
      <c r="V945" s="174"/>
    </row>
    <row r="946" spans="1:22" ht="13.5" customHeight="1">
      <c r="A946" s="174"/>
      <c r="B946" s="174"/>
      <c r="C946" s="174"/>
      <c r="D946" s="174"/>
      <c r="E946" s="174"/>
      <c r="F946" s="174"/>
      <c r="G946" s="174"/>
      <c r="H946" s="174"/>
      <c r="I946" s="174"/>
      <c r="J946" s="174"/>
      <c r="K946" s="174"/>
      <c r="L946" s="174"/>
      <c r="M946" s="174"/>
      <c r="N946" s="174"/>
      <c r="O946" s="174"/>
      <c r="P946" s="174"/>
      <c r="Q946" s="174"/>
      <c r="R946" s="174"/>
      <c r="S946" s="174"/>
      <c r="T946" s="174"/>
      <c r="U946" s="174"/>
      <c r="V946" s="174"/>
    </row>
    <row r="947" spans="1:22" ht="13.5" customHeight="1">
      <c r="A947" s="174"/>
      <c r="B947" s="174"/>
      <c r="C947" s="174"/>
      <c r="D947" s="174"/>
      <c r="E947" s="174"/>
      <c r="F947" s="174"/>
      <c r="G947" s="174"/>
      <c r="H947" s="174"/>
      <c r="I947" s="174"/>
      <c r="J947" s="174"/>
      <c r="K947" s="174"/>
      <c r="L947" s="174"/>
      <c r="M947" s="174"/>
      <c r="N947" s="174"/>
      <c r="O947" s="174"/>
      <c r="P947" s="174"/>
      <c r="Q947" s="174"/>
      <c r="R947" s="174"/>
      <c r="S947" s="174"/>
      <c r="T947" s="174"/>
      <c r="U947" s="174"/>
      <c r="V947" s="174"/>
    </row>
    <row r="948" spans="1:22" ht="13.5" customHeight="1">
      <c r="A948" s="174"/>
      <c r="B948" s="174"/>
      <c r="C948" s="174"/>
      <c r="D948" s="174"/>
      <c r="E948" s="174"/>
      <c r="F948" s="174"/>
      <c r="G948" s="174"/>
      <c r="H948" s="174"/>
      <c r="I948" s="174"/>
      <c r="J948" s="174"/>
      <c r="K948" s="174"/>
      <c r="L948" s="174"/>
      <c r="M948" s="174"/>
      <c r="N948" s="174"/>
      <c r="O948" s="174"/>
      <c r="P948" s="174"/>
      <c r="Q948" s="174"/>
      <c r="R948" s="174"/>
      <c r="S948" s="174"/>
      <c r="T948" s="174"/>
      <c r="U948" s="174"/>
      <c r="V948" s="174"/>
    </row>
    <row r="949" spans="1:22" ht="13.5" customHeight="1">
      <c r="A949" s="174"/>
      <c r="B949" s="174"/>
      <c r="C949" s="174"/>
      <c r="D949" s="174"/>
      <c r="E949" s="174"/>
      <c r="F949" s="174"/>
      <c r="G949" s="174"/>
      <c r="H949" s="174"/>
      <c r="I949" s="174"/>
      <c r="J949" s="174"/>
      <c r="K949" s="174"/>
      <c r="L949" s="174"/>
      <c r="M949" s="174"/>
      <c r="N949" s="174"/>
      <c r="O949" s="174"/>
      <c r="P949" s="174"/>
      <c r="Q949" s="174"/>
      <c r="R949" s="174"/>
      <c r="S949" s="174"/>
      <c r="T949" s="174"/>
      <c r="U949" s="174"/>
      <c r="V949" s="174"/>
    </row>
    <row r="950" spans="1:22" ht="13.5" customHeight="1">
      <c r="A950" s="174"/>
      <c r="B950" s="174"/>
      <c r="C950" s="174"/>
      <c r="D950" s="174"/>
      <c r="E950" s="174"/>
      <c r="F950" s="174"/>
      <c r="G950" s="174"/>
      <c r="H950" s="174"/>
      <c r="I950" s="174"/>
      <c r="J950" s="174"/>
      <c r="K950" s="174"/>
      <c r="L950" s="174"/>
      <c r="M950" s="174"/>
      <c r="N950" s="174"/>
      <c r="O950" s="174"/>
      <c r="P950" s="174"/>
      <c r="Q950" s="174"/>
      <c r="R950" s="174"/>
      <c r="S950" s="174"/>
      <c r="T950" s="174"/>
      <c r="U950" s="174"/>
      <c r="V950" s="174"/>
    </row>
    <row r="951" spans="1:22" ht="13.5" customHeight="1">
      <c r="A951" s="174"/>
      <c r="B951" s="174"/>
      <c r="C951" s="174"/>
      <c r="D951" s="174"/>
      <c r="E951" s="174"/>
      <c r="F951" s="174"/>
      <c r="G951" s="174"/>
      <c r="H951" s="174"/>
      <c r="I951" s="174"/>
      <c r="J951" s="174"/>
      <c r="K951" s="174"/>
      <c r="L951" s="174"/>
      <c r="M951" s="174"/>
      <c r="N951" s="174"/>
      <c r="O951" s="174"/>
      <c r="P951" s="174"/>
      <c r="Q951" s="174"/>
      <c r="R951" s="174"/>
      <c r="S951" s="174"/>
      <c r="T951" s="174"/>
      <c r="U951" s="174"/>
      <c r="V951" s="174"/>
    </row>
    <row r="952" spans="1:22" ht="13.5" customHeight="1">
      <c r="A952" s="174"/>
      <c r="B952" s="174"/>
      <c r="C952" s="174"/>
      <c r="D952" s="174"/>
      <c r="E952" s="174"/>
      <c r="F952" s="174"/>
      <c r="G952" s="174"/>
      <c r="H952" s="174"/>
      <c r="I952" s="174"/>
      <c r="J952" s="174"/>
      <c r="K952" s="174"/>
      <c r="L952" s="174"/>
      <c r="M952" s="174"/>
      <c r="N952" s="174"/>
      <c r="O952" s="174"/>
      <c r="P952" s="174"/>
      <c r="Q952" s="174"/>
      <c r="R952" s="174"/>
      <c r="S952" s="174"/>
      <c r="T952" s="174"/>
      <c r="U952" s="174"/>
      <c r="V952" s="174"/>
    </row>
    <row r="953" spans="1:22" ht="13.5" customHeight="1">
      <c r="A953" s="174"/>
      <c r="B953" s="174"/>
      <c r="C953" s="174"/>
      <c r="D953" s="174"/>
      <c r="E953" s="174"/>
      <c r="F953" s="174"/>
      <c r="G953" s="174"/>
      <c r="H953" s="174"/>
      <c r="I953" s="174"/>
      <c r="J953" s="174"/>
      <c r="K953" s="174"/>
      <c r="L953" s="174"/>
      <c r="M953" s="174"/>
      <c r="N953" s="174"/>
      <c r="O953" s="174"/>
      <c r="P953" s="174"/>
      <c r="Q953" s="174"/>
      <c r="R953" s="174"/>
      <c r="S953" s="174"/>
      <c r="T953" s="174"/>
      <c r="U953" s="174"/>
      <c r="V953" s="174"/>
    </row>
    <row r="954" spans="1:22" ht="13.5" customHeight="1">
      <c r="A954" s="174"/>
      <c r="B954" s="174"/>
      <c r="C954" s="174"/>
      <c r="D954" s="174"/>
      <c r="E954" s="174"/>
      <c r="F954" s="174"/>
      <c r="G954" s="174"/>
      <c r="H954" s="174"/>
      <c r="I954" s="174"/>
      <c r="J954" s="174"/>
      <c r="K954" s="174"/>
      <c r="L954" s="174"/>
      <c r="M954" s="174"/>
      <c r="N954" s="174"/>
      <c r="O954" s="174"/>
      <c r="P954" s="174"/>
      <c r="Q954" s="174"/>
      <c r="R954" s="174"/>
      <c r="S954" s="174"/>
      <c r="T954" s="174"/>
      <c r="U954" s="174"/>
      <c r="V954" s="174"/>
    </row>
    <row r="955" spans="1:22" ht="13.5" customHeight="1">
      <c r="A955" s="174"/>
      <c r="B955" s="174"/>
      <c r="C955" s="174"/>
      <c r="D955" s="174"/>
      <c r="E955" s="174"/>
      <c r="F955" s="174"/>
      <c r="G955" s="174"/>
      <c r="H955" s="174"/>
      <c r="I955" s="174"/>
      <c r="J955" s="174"/>
      <c r="K955" s="174"/>
      <c r="L955" s="174"/>
      <c r="M955" s="174"/>
      <c r="N955" s="174"/>
      <c r="O955" s="174"/>
      <c r="P955" s="174"/>
      <c r="Q955" s="174"/>
      <c r="R955" s="174"/>
      <c r="S955" s="174"/>
      <c r="T955" s="174"/>
      <c r="U955" s="174"/>
      <c r="V955" s="174"/>
    </row>
    <row r="956" spans="1:22" ht="13.5" customHeight="1">
      <c r="A956" s="174"/>
      <c r="B956" s="174"/>
      <c r="C956" s="174"/>
      <c r="D956" s="174"/>
      <c r="E956" s="174"/>
      <c r="F956" s="174"/>
      <c r="G956" s="174"/>
      <c r="H956" s="174"/>
      <c r="I956" s="174"/>
      <c r="J956" s="174"/>
      <c r="K956" s="174"/>
      <c r="L956" s="174"/>
      <c r="M956" s="174"/>
      <c r="N956" s="174"/>
      <c r="O956" s="174"/>
      <c r="P956" s="174"/>
      <c r="Q956" s="174"/>
      <c r="R956" s="174"/>
      <c r="S956" s="174"/>
      <c r="T956" s="174"/>
      <c r="U956" s="174"/>
      <c r="V956" s="174"/>
    </row>
    <row r="957" spans="1:22" ht="13.5" customHeight="1">
      <c r="A957" s="174"/>
      <c r="B957" s="174"/>
      <c r="C957" s="174"/>
      <c r="D957" s="174"/>
      <c r="E957" s="174"/>
      <c r="F957" s="174"/>
      <c r="G957" s="174"/>
      <c r="H957" s="174"/>
      <c r="I957" s="174"/>
      <c r="J957" s="174"/>
      <c r="K957" s="174"/>
      <c r="L957" s="174"/>
      <c r="M957" s="174"/>
      <c r="N957" s="174"/>
      <c r="O957" s="174"/>
      <c r="P957" s="174"/>
      <c r="Q957" s="174"/>
      <c r="R957" s="174"/>
      <c r="S957" s="174"/>
      <c r="T957" s="174"/>
      <c r="U957" s="174"/>
      <c r="V957" s="174"/>
    </row>
    <row r="958" spans="1:22" ht="13.5" customHeight="1">
      <c r="A958" s="174"/>
      <c r="B958" s="174"/>
      <c r="C958" s="174"/>
      <c r="D958" s="174"/>
      <c r="E958" s="174"/>
      <c r="F958" s="174"/>
      <c r="G958" s="174"/>
      <c r="H958" s="174"/>
      <c r="I958" s="174"/>
      <c r="J958" s="174"/>
      <c r="K958" s="174"/>
      <c r="L958" s="174"/>
      <c r="M958" s="174"/>
      <c r="N958" s="174"/>
      <c r="O958" s="174"/>
      <c r="P958" s="174"/>
      <c r="Q958" s="174"/>
      <c r="R958" s="174"/>
      <c r="S958" s="174"/>
      <c r="T958" s="174"/>
      <c r="U958" s="174"/>
      <c r="V958" s="174"/>
    </row>
    <row r="959" spans="1:22" ht="13.5" customHeight="1">
      <c r="A959" s="174"/>
      <c r="B959" s="174"/>
      <c r="C959" s="174"/>
      <c r="D959" s="174"/>
      <c r="E959" s="174"/>
      <c r="F959" s="174"/>
      <c r="G959" s="174"/>
      <c r="H959" s="174"/>
      <c r="I959" s="174"/>
      <c r="J959" s="174"/>
      <c r="K959" s="174"/>
      <c r="L959" s="174"/>
      <c r="M959" s="174"/>
      <c r="N959" s="174"/>
      <c r="O959" s="174"/>
      <c r="P959" s="174"/>
      <c r="Q959" s="174"/>
      <c r="R959" s="174"/>
      <c r="S959" s="174"/>
      <c r="T959" s="174"/>
      <c r="U959" s="174"/>
      <c r="V959" s="174"/>
    </row>
    <row r="960" spans="1:22" ht="13.5" customHeight="1">
      <c r="A960" s="174"/>
      <c r="B960" s="174"/>
      <c r="C960" s="174"/>
      <c r="D960" s="174"/>
      <c r="E960" s="174"/>
      <c r="F960" s="174"/>
      <c r="G960" s="174"/>
      <c r="H960" s="174"/>
      <c r="I960" s="174"/>
      <c r="J960" s="174"/>
      <c r="K960" s="174"/>
      <c r="L960" s="174"/>
      <c r="M960" s="174"/>
      <c r="N960" s="174"/>
      <c r="O960" s="174"/>
      <c r="P960" s="174"/>
      <c r="Q960" s="174"/>
      <c r="R960" s="174"/>
      <c r="S960" s="174"/>
      <c r="T960" s="174"/>
      <c r="U960" s="174"/>
      <c r="V960" s="174"/>
    </row>
    <row r="961" spans="1:22" ht="13.5" customHeight="1">
      <c r="A961" s="174"/>
      <c r="B961" s="174"/>
      <c r="C961" s="174"/>
      <c r="D961" s="174"/>
      <c r="E961" s="174"/>
      <c r="F961" s="174"/>
      <c r="G961" s="174"/>
      <c r="H961" s="174"/>
      <c r="I961" s="174"/>
      <c r="J961" s="174"/>
      <c r="K961" s="174"/>
      <c r="L961" s="174"/>
      <c r="M961" s="174"/>
      <c r="N961" s="174"/>
      <c r="O961" s="174"/>
      <c r="P961" s="174"/>
      <c r="Q961" s="174"/>
      <c r="R961" s="174"/>
      <c r="S961" s="174"/>
      <c r="T961" s="174"/>
      <c r="U961" s="174"/>
      <c r="V961" s="174"/>
    </row>
    <row r="962" spans="1:22" ht="13.5" customHeight="1">
      <c r="A962" s="174"/>
      <c r="B962" s="174"/>
      <c r="C962" s="174"/>
      <c r="D962" s="174"/>
      <c r="E962" s="174"/>
      <c r="F962" s="174"/>
      <c r="G962" s="174"/>
      <c r="H962" s="174"/>
      <c r="I962" s="174"/>
      <c r="J962" s="174"/>
      <c r="K962" s="174"/>
      <c r="L962" s="174"/>
      <c r="M962" s="174"/>
      <c r="N962" s="174"/>
      <c r="O962" s="174"/>
      <c r="P962" s="174"/>
      <c r="Q962" s="174"/>
      <c r="R962" s="174"/>
      <c r="S962" s="174"/>
      <c r="T962" s="174"/>
      <c r="U962" s="174"/>
      <c r="V962" s="174"/>
    </row>
    <row r="963" spans="1:22" ht="13.5" customHeight="1">
      <c r="A963" s="174"/>
      <c r="B963" s="174"/>
      <c r="C963" s="174"/>
      <c r="D963" s="174"/>
      <c r="E963" s="174"/>
      <c r="F963" s="174"/>
      <c r="G963" s="174"/>
      <c r="H963" s="174"/>
      <c r="I963" s="174"/>
      <c r="J963" s="174"/>
      <c r="K963" s="174"/>
      <c r="L963" s="174"/>
      <c r="M963" s="174"/>
      <c r="N963" s="174"/>
      <c r="O963" s="174"/>
      <c r="P963" s="174"/>
      <c r="Q963" s="174"/>
      <c r="R963" s="174"/>
      <c r="S963" s="174"/>
      <c r="T963" s="174"/>
      <c r="U963" s="174"/>
      <c r="V963" s="174"/>
    </row>
    <row r="964" spans="1:22" ht="13.5" customHeight="1">
      <c r="A964" s="174"/>
      <c r="B964" s="174"/>
      <c r="C964" s="174"/>
      <c r="D964" s="174"/>
      <c r="E964" s="174"/>
      <c r="F964" s="174"/>
      <c r="G964" s="174"/>
      <c r="H964" s="174"/>
      <c r="I964" s="174"/>
      <c r="J964" s="174"/>
      <c r="K964" s="174"/>
      <c r="L964" s="174"/>
      <c r="M964" s="174"/>
      <c r="N964" s="174"/>
      <c r="O964" s="174"/>
      <c r="P964" s="174"/>
      <c r="Q964" s="174"/>
      <c r="R964" s="174"/>
      <c r="S964" s="174"/>
      <c r="T964" s="174"/>
      <c r="U964" s="174"/>
      <c r="V964" s="174"/>
    </row>
    <row r="965" spans="1:22" ht="13.5" customHeight="1">
      <c r="A965" s="174"/>
      <c r="B965" s="174"/>
      <c r="C965" s="174"/>
      <c r="D965" s="174"/>
      <c r="E965" s="174"/>
      <c r="F965" s="174"/>
      <c r="G965" s="174"/>
      <c r="H965" s="174"/>
      <c r="I965" s="174"/>
      <c r="J965" s="174"/>
      <c r="K965" s="174"/>
      <c r="L965" s="174"/>
      <c r="M965" s="174"/>
      <c r="N965" s="174"/>
      <c r="O965" s="174"/>
      <c r="P965" s="174"/>
      <c r="Q965" s="174"/>
      <c r="R965" s="174"/>
      <c r="S965" s="174"/>
      <c r="T965" s="174"/>
      <c r="U965" s="174"/>
      <c r="V965" s="174"/>
    </row>
    <row r="966" spans="1:22" ht="13.5" customHeight="1">
      <c r="A966" s="174"/>
      <c r="B966" s="174"/>
      <c r="C966" s="174"/>
      <c r="D966" s="174"/>
      <c r="E966" s="174"/>
      <c r="F966" s="174"/>
      <c r="G966" s="174"/>
      <c r="H966" s="174"/>
      <c r="I966" s="174"/>
      <c r="J966" s="174"/>
      <c r="K966" s="174"/>
      <c r="L966" s="174"/>
      <c r="M966" s="174"/>
      <c r="N966" s="174"/>
      <c r="O966" s="174"/>
      <c r="P966" s="174"/>
      <c r="Q966" s="174"/>
      <c r="R966" s="174"/>
      <c r="S966" s="174"/>
      <c r="T966" s="174"/>
      <c r="U966" s="174"/>
      <c r="V966" s="174"/>
    </row>
    <row r="967" spans="1:22" ht="13.5" customHeight="1">
      <c r="A967" s="174"/>
      <c r="B967" s="174"/>
      <c r="C967" s="174"/>
      <c r="D967" s="174"/>
      <c r="E967" s="174"/>
      <c r="F967" s="174"/>
      <c r="G967" s="174"/>
      <c r="H967" s="174"/>
      <c r="I967" s="174"/>
      <c r="J967" s="174"/>
      <c r="K967" s="174"/>
      <c r="L967" s="174"/>
      <c r="M967" s="174"/>
      <c r="N967" s="174"/>
      <c r="O967" s="174"/>
      <c r="P967" s="174"/>
      <c r="Q967" s="174"/>
      <c r="R967" s="174"/>
      <c r="S967" s="174"/>
      <c r="T967" s="174"/>
      <c r="U967" s="174"/>
      <c r="V967" s="174"/>
    </row>
    <row r="968" spans="1:22" ht="13.5" customHeight="1">
      <c r="A968" s="174"/>
      <c r="B968" s="174"/>
      <c r="C968" s="174"/>
      <c r="D968" s="174"/>
      <c r="E968" s="174"/>
      <c r="F968" s="174"/>
      <c r="G968" s="174"/>
      <c r="H968" s="174"/>
      <c r="I968" s="174"/>
      <c r="J968" s="174"/>
      <c r="K968" s="174"/>
      <c r="L968" s="174"/>
      <c r="M968" s="174"/>
      <c r="N968" s="174"/>
      <c r="O968" s="174"/>
      <c r="P968" s="174"/>
      <c r="Q968" s="174"/>
      <c r="R968" s="174"/>
      <c r="S968" s="174"/>
      <c r="T968" s="174"/>
      <c r="U968" s="174"/>
      <c r="V968" s="174"/>
    </row>
    <row r="969" spans="1:22" ht="13.5" customHeight="1">
      <c r="A969" s="174"/>
      <c r="B969" s="174"/>
      <c r="C969" s="174"/>
      <c r="D969" s="174"/>
      <c r="E969" s="174"/>
      <c r="F969" s="174"/>
      <c r="G969" s="174"/>
      <c r="H969" s="174"/>
      <c r="I969" s="174"/>
      <c r="J969" s="174"/>
      <c r="K969" s="174"/>
      <c r="L969" s="174"/>
      <c r="M969" s="174"/>
      <c r="N969" s="174"/>
      <c r="O969" s="174"/>
      <c r="P969" s="174"/>
      <c r="Q969" s="174"/>
      <c r="R969" s="174"/>
      <c r="S969" s="174"/>
      <c r="T969" s="174"/>
      <c r="U969" s="174"/>
      <c r="V969" s="174"/>
    </row>
    <row r="970" spans="1:22" ht="13.5" customHeight="1">
      <c r="A970" s="174"/>
      <c r="B970" s="174"/>
      <c r="C970" s="174"/>
      <c r="D970" s="174"/>
      <c r="E970" s="174"/>
      <c r="F970" s="174"/>
      <c r="G970" s="174"/>
      <c r="H970" s="174"/>
      <c r="I970" s="174"/>
      <c r="J970" s="174"/>
      <c r="K970" s="174"/>
      <c r="L970" s="174"/>
      <c r="M970" s="174"/>
      <c r="N970" s="174"/>
      <c r="O970" s="174"/>
      <c r="P970" s="174"/>
      <c r="Q970" s="174"/>
      <c r="R970" s="174"/>
      <c r="S970" s="174"/>
      <c r="T970" s="174"/>
      <c r="U970" s="174"/>
      <c r="V970" s="174"/>
    </row>
    <row r="971" spans="1:22" ht="13.5" customHeight="1">
      <c r="A971" s="174"/>
      <c r="B971" s="174"/>
      <c r="C971" s="174"/>
      <c r="D971" s="174"/>
      <c r="E971" s="174"/>
      <c r="F971" s="174"/>
      <c r="G971" s="174"/>
      <c r="H971" s="174"/>
      <c r="I971" s="174"/>
      <c r="J971" s="174"/>
      <c r="K971" s="174"/>
      <c r="L971" s="174"/>
      <c r="M971" s="174"/>
      <c r="N971" s="174"/>
      <c r="O971" s="174"/>
      <c r="P971" s="174"/>
      <c r="Q971" s="174"/>
      <c r="R971" s="174"/>
      <c r="S971" s="174"/>
      <c r="T971" s="174"/>
      <c r="U971" s="174"/>
      <c r="V971" s="174"/>
    </row>
    <row r="972" spans="1:22" ht="13.5" customHeight="1">
      <c r="A972" s="174"/>
      <c r="B972" s="174"/>
      <c r="C972" s="174"/>
      <c r="D972" s="174"/>
      <c r="E972" s="174"/>
      <c r="F972" s="174"/>
      <c r="G972" s="174"/>
      <c r="H972" s="174"/>
      <c r="I972" s="174"/>
      <c r="J972" s="174"/>
      <c r="K972" s="174"/>
      <c r="L972" s="174"/>
      <c r="M972" s="174"/>
      <c r="N972" s="174"/>
      <c r="O972" s="174"/>
      <c r="P972" s="174"/>
      <c r="Q972" s="174"/>
      <c r="R972" s="174"/>
      <c r="S972" s="174"/>
      <c r="T972" s="174"/>
      <c r="U972" s="174"/>
      <c r="V972" s="174"/>
    </row>
    <row r="973" spans="1:22" ht="13.5" customHeight="1">
      <c r="A973" s="174"/>
      <c r="B973" s="174"/>
      <c r="C973" s="174"/>
      <c r="D973" s="174"/>
      <c r="E973" s="174"/>
      <c r="F973" s="174"/>
      <c r="G973" s="174"/>
      <c r="H973" s="174"/>
      <c r="I973" s="174"/>
      <c r="J973" s="174"/>
      <c r="K973" s="174"/>
      <c r="L973" s="174"/>
      <c r="M973" s="174"/>
      <c r="N973" s="174"/>
      <c r="O973" s="174"/>
      <c r="P973" s="174"/>
      <c r="Q973" s="174"/>
      <c r="R973" s="174"/>
      <c r="S973" s="174"/>
      <c r="T973" s="174"/>
      <c r="U973" s="174"/>
      <c r="V973" s="174"/>
    </row>
    <row r="974" spans="1:22" ht="13.5" customHeight="1">
      <c r="A974" s="174"/>
      <c r="B974" s="174"/>
      <c r="C974" s="174"/>
      <c r="D974" s="174"/>
      <c r="E974" s="174"/>
      <c r="F974" s="174"/>
      <c r="G974" s="174"/>
      <c r="H974" s="174"/>
      <c r="I974" s="174"/>
      <c r="J974" s="174"/>
      <c r="K974" s="174"/>
      <c r="L974" s="174"/>
      <c r="M974" s="174"/>
      <c r="N974" s="174"/>
      <c r="O974" s="174"/>
      <c r="P974" s="174"/>
      <c r="Q974" s="174"/>
      <c r="R974" s="174"/>
      <c r="S974" s="174"/>
      <c r="T974" s="174"/>
      <c r="U974" s="174"/>
      <c r="V974" s="174"/>
    </row>
    <row r="975" spans="1:22" ht="13.5" customHeight="1">
      <c r="A975" s="174"/>
      <c r="B975" s="174"/>
      <c r="C975" s="174"/>
      <c r="D975" s="174"/>
      <c r="E975" s="174"/>
      <c r="F975" s="174"/>
      <c r="G975" s="174"/>
      <c r="H975" s="174"/>
      <c r="I975" s="174"/>
      <c r="J975" s="174"/>
      <c r="K975" s="174"/>
      <c r="L975" s="174"/>
      <c r="M975" s="174"/>
      <c r="N975" s="174"/>
      <c r="O975" s="174"/>
      <c r="P975" s="174"/>
      <c r="Q975" s="174"/>
      <c r="R975" s="174"/>
      <c r="S975" s="174"/>
      <c r="T975" s="174"/>
      <c r="U975" s="174"/>
      <c r="V975" s="174"/>
    </row>
    <row r="976" spans="1:22" ht="13.5" customHeight="1">
      <c r="A976" s="174"/>
      <c r="B976" s="174"/>
      <c r="C976" s="174"/>
      <c r="D976" s="174"/>
      <c r="E976" s="174"/>
      <c r="F976" s="174"/>
      <c r="G976" s="174"/>
      <c r="H976" s="174"/>
      <c r="I976" s="174"/>
      <c r="J976" s="174"/>
      <c r="K976" s="174"/>
      <c r="L976" s="174"/>
      <c r="M976" s="174"/>
      <c r="N976" s="174"/>
      <c r="O976" s="174"/>
      <c r="P976" s="174"/>
      <c r="Q976" s="174"/>
      <c r="R976" s="174"/>
      <c r="S976" s="174"/>
      <c r="T976" s="174"/>
      <c r="U976" s="174"/>
      <c r="V976" s="174"/>
    </row>
    <row r="977" spans="1:22" ht="13.5" customHeight="1">
      <c r="A977" s="174"/>
      <c r="B977" s="174"/>
      <c r="C977" s="174"/>
      <c r="D977" s="174"/>
      <c r="E977" s="174"/>
      <c r="F977" s="174"/>
      <c r="G977" s="174"/>
      <c r="H977" s="174"/>
      <c r="I977" s="174"/>
      <c r="J977" s="174"/>
      <c r="K977" s="174"/>
      <c r="L977" s="174"/>
      <c r="M977" s="174"/>
      <c r="N977" s="174"/>
      <c r="O977" s="174"/>
      <c r="P977" s="174"/>
      <c r="Q977" s="174"/>
      <c r="R977" s="174"/>
      <c r="S977" s="174"/>
      <c r="T977" s="174"/>
      <c r="U977" s="174"/>
      <c r="V977" s="174"/>
    </row>
    <row r="978" spans="1:22" ht="13.5" customHeight="1">
      <c r="A978" s="174"/>
      <c r="B978" s="174"/>
      <c r="C978" s="174"/>
      <c r="D978" s="174"/>
      <c r="E978" s="174"/>
      <c r="F978" s="174"/>
      <c r="G978" s="174"/>
      <c r="H978" s="174"/>
      <c r="I978" s="174"/>
      <c r="J978" s="174"/>
      <c r="K978" s="174"/>
      <c r="L978" s="174"/>
      <c r="M978" s="174"/>
      <c r="N978" s="174"/>
      <c r="O978" s="174"/>
      <c r="P978" s="174"/>
      <c r="Q978" s="174"/>
      <c r="R978" s="174"/>
      <c r="S978" s="174"/>
      <c r="T978" s="174"/>
      <c r="U978" s="174"/>
      <c r="V978" s="174"/>
    </row>
    <row r="979" spans="1:22" ht="13.5" customHeight="1">
      <c r="A979" s="174"/>
      <c r="B979" s="174"/>
      <c r="C979" s="174"/>
      <c r="D979" s="174"/>
      <c r="E979" s="174"/>
      <c r="F979" s="174"/>
      <c r="G979" s="174"/>
      <c r="H979" s="174"/>
      <c r="I979" s="174"/>
      <c r="J979" s="174"/>
      <c r="K979" s="174"/>
      <c r="L979" s="174"/>
      <c r="M979" s="174"/>
      <c r="N979" s="174"/>
      <c r="O979" s="174"/>
      <c r="P979" s="174"/>
      <c r="Q979" s="174"/>
      <c r="R979" s="174"/>
      <c r="S979" s="174"/>
      <c r="T979" s="174"/>
      <c r="U979" s="174"/>
      <c r="V979" s="174"/>
    </row>
    <row r="980" spans="1:22" ht="13.5" customHeight="1">
      <c r="A980" s="174"/>
      <c r="B980" s="174"/>
      <c r="C980" s="174"/>
      <c r="D980" s="174"/>
      <c r="E980" s="174"/>
      <c r="F980" s="174"/>
      <c r="G980" s="174"/>
      <c r="H980" s="174"/>
      <c r="I980" s="174"/>
      <c r="J980" s="174"/>
      <c r="K980" s="174"/>
      <c r="L980" s="174"/>
      <c r="M980" s="174"/>
      <c r="N980" s="174"/>
      <c r="O980" s="174"/>
      <c r="P980" s="174"/>
      <c r="Q980" s="174"/>
      <c r="R980" s="174"/>
      <c r="S980" s="174"/>
      <c r="T980" s="174"/>
      <c r="U980" s="174"/>
      <c r="V980" s="174"/>
    </row>
    <row r="981" spans="1:22" ht="13.5" customHeight="1">
      <c r="A981" s="174"/>
      <c r="B981" s="174"/>
      <c r="C981" s="174"/>
      <c r="D981" s="174"/>
      <c r="E981" s="174"/>
      <c r="F981" s="174"/>
      <c r="G981" s="174"/>
      <c r="H981" s="174"/>
      <c r="I981" s="174"/>
      <c r="J981" s="174"/>
      <c r="K981" s="174"/>
      <c r="L981" s="174"/>
      <c r="M981" s="174"/>
      <c r="N981" s="174"/>
      <c r="O981" s="174"/>
      <c r="P981" s="174"/>
      <c r="Q981" s="174"/>
      <c r="R981" s="174"/>
      <c r="S981" s="174"/>
      <c r="T981" s="174"/>
      <c r="U981" s="174"/>
      <c r="V981" s="174"/>
    </row>
    <row r="982" spans="1:22" ht="13.5" customHeight="1">
      <c r="A982" s="174"/>
      <c r="B982" s="174"/>
      <c r="C982" s="174"/>
      <c r="D982" s="174"/>
      <c r="E982" s="174"/>
      <c r="F982" s="174"/>
      <c r="G982" s="174"/>
      <c r="H982" s="174"/>
      <c r="I982" s="174"/>
      <c r="J982" s="174"/>
      <c r="K982" s="174"/>
      <c r="L982" s="174"/>
      <c r="M982" s="174"/>
      <c r="N982" s="174"/>
      <c r="O982" s="174"/>
      <c r="P982" s="174"/>
      <c r="Q982" s="174"/>
      <c r="R982" s="174"/>
      <c r="S982" s="174"/>
      <c r="T982" s="174"/>
      <c r="U982" s="174"/>
      <c r="V982" s="174"/>
    </row>
    <row r="983" spans="1:22" ht="13.5" customHeight="1">
      <c r="A983" s="174"/>
      <c r="B983" s="174"/>
      <c r="C983" s="174"/>
      <c r="D983" s="174"/>
      <c r="E983" s="174"/>
      <c r="F983" s="174"/>
      <c r="G983" s="174"/>
      <c r="H983" s="174"/>
      <c r="I983" s="174"/>
      <c r="J983" s="174"/>
      <c r="K983" s="174"/>
      <c r="L983" s="174"/>
      <c r="M983" s="174"/>
      <c r="N983" s="174"/>
      <c r="O983" s="174"/>
      <c r="P983" s="174"/>
      <c r="Q983" s="174"/>
      <c r="R983" s="174"/>
      <c r="S983" s="174"/>
      <c r="T983" s="174"/>
      <c r="U983" s="174"/>
      <c r="V983" s="174"/>
    </row>
    <row r="984" spans="1:22" ht="13.5" customHeight="1">
      <c r="A984" s="174"/>
      <c r="B984" s="174"/>
      <c r="C984" s="174"/>
      <c r="D984" s="174"/>
      <c r="E984" s="174"/>
      <c r="F984" s="174"/>
      <c r="G984" s="174"/>
      <c r="H984" s="174"/>
      <c r="I984" s="174"/>
      <c r="J984" s="174"/>
      <c r="K984" s="174"/>
      <c r="L984" s="174"/>
      <c r="M984" s="174"/>
      <c r="N984" s="174"/>
      <c r="O984" s="174"/>
      <c r="P984" s="174"/>
      <c r="Q984" s="174"/>
      <c r="R984" s="174"/>
      <c r="S984" s="174"/>
      <c r="T984" s="174"/>
      <c r="U984" s="174"/>
      <c r="V984" s="174"/>
    </row>
    <row r="985" spans="1:22" ht="13.5" customHeight="1">
      <c r="A985" s="174"/>
      <c r="B985" s="174"/>
      <c r="C985" s="174"/>
      <c r="D985" s="174"/>
      <c r="E985" s="174"/>
      <c r="F985" s="174"/>
      <c r="G985" s="174"/>
      <c r="H985" s="174"/>
      <c r="I985" s="174"/>
      <c r="J985" s="174"/>
      <c r="K985" s="174"/>
      <c r="L985" s="174"/>
      <c r="M985" s="174"/>
      <c r="N985" s="174"/>
      <c r="O985" s="174"/>
      <c r="P985" s="174"/>
      <c r="Q985" s="174"/>
      <c r="R985" s="174"/>
      <c r="S985" s="174"/>
      <c r="T985" s="174"/>
      <c r="U985" s="174"/>
      <c r="V985" s="174"/>
    </row>
    <row r="986" spans="1:22" ht="13.5" customHeight="1">
      <c r="A986" s="174"/>
      <c r="B986" s="174"/>
      <c r="C986" s="174"/>
      <c r="D986" s="174"/>
      <c r="E986" s="174"/>
      <c r="F986" s="174"/>
      <c r="G986" s="174"/>
      <c r="H986" s="174"/>
      <c r="I986" s="174"/>
      <c r="J986" s="174"/>
      <c r="K986" s="174"/>
      <c r="L986" s="174"/>
      <c r="M986" s="174"/>
      <c r="N986" s="174"/>
      <c r="O986" s="174"/>
      <c r="P986" s="174"/>
      <c r="Q986" s="174"/>
      <c r="R986" s="174"/>
      <c r="S986" s="174"/>
      <c r="T986" s="174"/>
      <c r="U986" s="174"/>
      <c r="V986" s="174"/>
    </row>
    <row r="987" spans="1:22" ht="13.5" customHeight="1">
      <c r="A987" s="174"/>
      <c r="B987" s="174"/>
      <c r="C987" s="174"/>
      <c r="D987" s="174"/>
      <c r="E987" s="174"/>
      <c r="F987" s="174"/>
      <c r="G987" s="174"/>
      <c r="H987" s="174"/>
      <c r="I987" s="174"/>
      <c r="J987" s="174"/>
      <c r="K987" s="174"/>
      <c r="L987" s="174"/>
      <c r="M987" s="174"/>
      <c r="N987" s="174"/>
      <c r="O987" s="174"/>
      <c r="P987" s="174"/>
      <c r="Q987" s="174"/>
      <c r="R987" s="174"/>
      <c r="S987" s="174"/>
      <c r="T987" s="174"/>
      <c r="U987" s="174"/>
      <c r="V987" s="174"/>
    </row>
    <row r="988" spans="1:22" ht="13.5" customHeight="1">
      <c r="A988" s="174"/>
      <c r="B988" s="174"/>
      <c r="C988" s="174"/>
      <c r="D988" s="174"/>
      <c r="E988" s="174"/>
      <c r="F988" s="174"/>
      <c r="G988" s="174"/>
      <c r="H988" s="174"/>
      <c r="I988" s="174"/>
      <c r="J988" s="174"/>
      <c r="K988" s="174"/>
      <c r="L988" s="174"/>
      <c r="M988" s="174"/>
      <c r="N988" s="174"/>
      <c r="O988" s="174"/>
      <c r="P988" s="174"/>
      <c r="Q988" s="174"/>
      <c r="R988" s="174"/>
      <c r="S988" s="174"/>
      <c r="T988" s="174"/>
      <c r="U988" s="174"/>
      <c r="V988" s="174"/>
    </row>
    <row r="989" spans="1:22" ht="13.5" customHeight="1">
      <c r="A989" s="174"/>
      <c r="B989" s="174"/>
      <c r="C989" s="174"/>
      <c r="D989" s="174"/>
      <c r="E989" s="174"/>
      <c r="F989" s="174"/>
      <c r="G989" s="174"/>
      <c r="H989" s="174"/>
      <c r="I989" s="174"/>
      <c r="J989" s="174"/>
      <c r="K989" s="174"/>
      <c r="L989" s="174"/>
      <c r="M989" s="174"/>
      <c r="N989" s="174"/>
      <c r="O989" s="174"/>
      <c r="P989" s="174"/>
      <c r="Q989" s="174"/>
      <c r="R989" s="174"/>
      <c r="S989" s="174"/>
      <c r="T989" s="174"/>
      <c r="U989" s="174"/>
      <c r="V989" s="174"/>
    </row>
    <row r="990" spans="1:22" ht="13.5" customHeight="1">
      <c r="A990" s="174"/>
      <c r="B990" s="174"/>
      <c r="C990" s="174"/>
      <c r="D990" s="174"/>
      <c r="E990" s="174"/>
      <c r="F990" s="174"/>
      <c r="G990" s="174"/>
      <c r="H990" s="174"/>
      <c r="I990" s="174"/>
      <c r="J990" s="174"/>
      <c r="K990" s="174"/>
      <c r="L990" s="174"/>
      <c r="M990" s="174"/>
      <c r="N990" s="174"/>
      <c r="O990" s="174"/>
      <c r="P990" s="174"/>
      <c r="Q990" s="174"/>
      <c r="R990" s="174"/>
      <c r="S990" s="174"/>
      <c r="T990" s="174"/>
      <c r="U990" s="174"/>
      <c r="V990" s="174"/>
    </row>
    <row r="991" spans="1:22" ht="13.5" customHeight="1">
      <c r="A991" s="174"/>
      <c r="B991" s="174"/>
      <c r="C991" s="174"/>
      <c r="D991" s="174"/>
      <c r="E991" s="174"/>
      <c r="F991" s="174"/>
      <c r="G991" s="174"/>
      <c r="H991" s="174"/>
      <c r="I991" s="174"/>
      <c r="J991" s="174"/>
      <c r="K991" s="174"/>
      <c r="L991" s="174"/>
      <c r="M991" s="174"/>
      <c r="N991" s="174"/>
      <c r="O991" s="174"/>
      <c r="P991" s="174"/>
      <c r="Q991" s="174"/>
      <c r="R991" s="174"/>
      <c r="S991" s="174"/>
      <c r="T991" s="174"/>
      <c r="U991" s="174"/>
      <c r="V991" s="174"/>
    </row>
    <row r="992" spans="1:22" ht="13.5" customHeight="1">
      <c r="A992" s="174"/>
      <c r="B992" s="174"/>
      <c r="C992" s="174"/>
      <c r="D992" s="174"/>
      <c r="E992" s="174"/>
      <c r="F992" s="174"/>
      <c r="G992" s="174"/>
      <c r="H992" s="174"/>
      <c r="I992" s="174"/>
      <c r="J992" s="174"/>
      <c r="K992" s="174"/>
      <c r="L992" s="174"/>
      <c r="M992" s="174"/>
      <c r="N992" s="174"/>
      <c r="O992" s="174"/>
      <c r="P992" s="174"/>
      <c r="Q992" s="174"/>
      <c r="R992" s="174"/>
      <c r="S992" s="174"/>
      <c r="T992" s="174"/>
      <c r="U992" s="174"/>
      <c r="V992" s="174"/>
    </row>
    <row r="993" spans="1:22" ht="13.5" customHeight="1">
      <c r="A993" s="174"/>
      <c r="B993" s="174"/>
      <c r="C993" s="174"/>
      <c r="D993" s="174"/>
      <c r="E993" s="174"/>
      <c r="F993" s="174"/>
      <c r="G993" s="174"/>
      <c r="H993" s="174"/>
      <c r="I993" s="174"/>
      <c r="J993" s="174"/>
      <c r="K993" s="174"/>
      <c r="L993" s="174"/>
      <c r="M993" s="174"/>
      <c r="N993" s="174"/>
      <c r="O993" s="174"/>
      <c r="P993" s="174"/>
      <c r="Q993" s="174"/>
      <c r="R993" s="174"/>
      <c r="S993" s="174"/>
      <c r="T993" s="174"/>
      <c r="U993" s="174"/>
      <c r="V993" s="174"/>
    </row>
    <row r="994" spans="1:22" ht="13.5" customHeight="1">
      <c r="A994" s="174"/>
      <c r="B994" s="174"/>
      <c r="C994" s="174"/>
      <c r="D994" s="174"/>
      <c r="E994" s="174"/>
      <c r="F994" s="174"/>
      <c r="G994" s="174"/>
      <c r="H994" s="174"/>
      <c r="I994" s="174"/>
      <c r="J994" s="174"/>
      <c r="K994" s="174"/>
      <c r="L994" s="174"/>
      <c r="M994" s="174"/>
      <c r="N994" s="174"/>
      <c r="O994" s="174"/>
      <c r="P994" s="174"/>
      <c r="Q994" s="174"/>
      <c r="R994" s="174"/>
      <c r="S994" s="174"/>
      <c r="T994" s="174"/>
      <c r="U994" s="174"/>
      <c r="V994" s="174"/>
    </row>
    <row r="995" spans="1:22" ht="13.5" customHeight="1">
      <c r="A995" s="174"/>
      <c r="B995" s="174"/>
      <c r="C995" s="174"/>
      <c r="D995" s="174"/>
      <c r="E995" s="174"/>
      <c r="F995" s="174"/>
      <c r="G995" s="174"/>
      <c r="H995" s="174"/>
      <c r="I995" s="174"/>
      <c r="J995" s="174"/>
      <c r="K995" s="174"/>
      <c r="L995" s="174"/>
      <c r="M995" s="174"/>
      <c r="N995" s="174"/>
      <c r="O995" s="174"/>
      <c r="P995" s="174"/>
      <c r="Q995" s="174"/>
      <c r="R995" s="174"/>
      <c r="S995" s="174"/>
      <c r="T995" s="174"/>
      <c r="U995" s="174"/>
      <c r="V995" s="174"/>
    </row>
    <row r="996" spans="1:22" ht="13.5" customHeight="1">
      <c r="A996" s="174"/>
      <c r="B996" s="174"/>
      <c r="C996" s="174"/>
      <c r="D996" s="174"/>
      <c r="E996" s="174"/>
      <c r="F996" s="174"/>
      <c r="G996" s="174"/>
      <c r="H996" s="174"/>
      <c r="I996" s="174"/>
      <c r="J996" s="174"/>
      <c r="K996" s="174"/>
      <c r="L996" s="174"/>
      <c r="M996" s="174"/>
      <c r="N996" s="174"/>
      <c r="O996" s="174"/>
      <c r="P996" s="174"/>
      <c r="Q996" s="174"/>
      <c r="R996" s="174"/>
      <c r="S996" s="174"/>
      <c r="T996" s="174"/>
      <c r="U996" s="174"/>
      <c r="V996" s="174"/>
    </row>
    <row r="997" spans="1:22" ht="13.5" customHeight="1">
      <c r="A997" s="174"/>
      <c r="B997" s="174"/>
      <c r="C997" s="174"/>
      <c r="D997" s="174"/>
      <c r="E997" s="174"/>
      <c r="F997" s="174"/>
      <c r="G997" s="174"/>
      <c r="H997" s="174"/>
      <c r="I997" s="174"/>
      <c r="J997" s="174"/>
      <c r="K997" s="174"/>
      <c r="L997" s="174"/>
      <c r="M997" s="174"/>
      <c r="N997" s="174"/>
      <c r="O997" s="174"/>
      <c r="P997" s="174"/>
      <c r="Q997" s="174"/>
      <c r="R997" s="174"/>
      <c r="S997" s="174"/>
      <c r="T997" s="174"/>
      <c r="U997" s="174"/>
      <c r="V997" s="174"/>
    </row>
    <row r="998" spans="1:22" ht="13.5" customHeight="1">
      <c r="A998" s="174"/>
      <c r="B998" s="174"/>
      <c r="C998" s="174"/>
      <c r="D998" s="174"/>
      <c r="E998" s="174"/>
      <c r="F998" s="174"/>
      <c r="G998" s="174"/>
      <c r="H998" s="174"/>
      <c r="I998" s="174"/>
      <c r="J998" s="174"/>
      <c r="K998" s="174"/>
      <c r="L998" s="174"/>
      <c r="M998" s="174"/>
      <c r="N998" s="174"/>
      <c r="O998" s="174"/>
      <c r="P998" s="174"/>
      <c r="Q998" s="174"/>
      <c r="R998" s="174"/>
      <c r="S998" s="174"/>
      <c r="T998" s="174"/>
      <c r="U998" s="174"/>
      <c r="V998" s="174"/>
    </row>
    <row r="999" spans="1:22" ht="13.5" customHeight="1">
      <c r="A999" s="174"/>
      <c r="B999" s="174"/>
      <c r="C999" s="174"/>
      <c r="D999" s="174"/>
      <c r="E999" s="174"/>
      <c r="F999" s="174"/>
      <c r="G999" s="174"/>
      <c r="H999" s="174"/>
      <c r="I999" s="174"/>
      <c r="J999" s="174"/>
      <c r="K999" s="174"/>
      <c r="L999" s="174"/>
      <c r="M999" s="174"/>
      <c r="N999" s="174"/>
      <c r="O999" s="174"/>
      <c r="P999" s="174"/>
      <c r="Q999" s="174"/>
      <c r="R999" s="174"/>
      <c r="S999" s="174"/>
      <c r="T999" s="174"/>
      <c r="U999" s="174"/>
      <c r="V999" s="174"/>
    </row>
    <row r="1000" spans="1:22" ht="13.5" customHeight="1">
      <c r="A1000" s="174"/>
      <c r="B1000" s="174"/>
      <c r="C1000" s="174"/>
      <c r="D1000" s="174"/>
      <c r="E1000" s="174"/>
      <c r="F1000" s="174"/>
      <c r="G1000" s="174"/>
      <c r="H1000" s="174"/>
      <c r="I1000" s="174"/>
      <c r="J1000" s="174"/>
      <c r="K1000" s="174"/>
      <c r="L1000" s="174"/>
      <c r="M1000" s="174"/>
      <c r="N1000" s="174"/>
      <c r="O1000" s="174"/>
      <c r="P1000" s="174"/>
      <c r="Q1000" s="174"/>
      <c r="R1000" s="174"/>
      <c r="S1000" s="174"/>
      <c r="T1000" s="174"/>
      <c r="U1000" s="174"/>
      <c r="V1000" s="174"/>
    </row>
    <row r="1001" spans="1:22" ht="13.5" customHeight="1">
      <c r="A1001" s="174"/>
      <c r="B1001" s="174"/>
      <c r="C1001" s="174"/>
      <c r="D1001" s="174"/>
      <c r="E1001" s="174"/>
      <c r="F1001" s="174"/>
      <c r="G1001" s="174"/>
      <c r="H1001" s="174"/>
      <c r="I1001" s="174"/>
      <c r="J1001" s="174"/>
      <c r="K1001" s="174"/>
      <c r="L1001" s="174"/>
      <c r="M1001" s="174"/>
      <c r="N1001" s="174"/>
      <c r="O1001" s="174"/>
      <c r="P1001" s="174"/>
      <c r="Q1001" s="174"/>
      <c r="R1001" s="174"/>
      <c r="S1001" s="174"/>
      <c r="T1001" s="174"/>
      <c r="U1001" s="174"/>
      <c r="V1001" s="174"/>
    </row>
  </sheetData>
  <mergeCells count="18">
    <mergeCell ref="D14:E14"/>
    <mergeCell ref="F14:I14"/>
    <mergeCell ref="D15:E15"/>
    <mergeCell ref="F15:I15"/>
    <mergeCell ref="D16:E16"/>
    <mergeCell ref="F16:I16"/>
    <mergeCell ref="D11:E11"/>
    <mergeCell ref="F11:I11"/>
    <mergeCell ref="D12:E12"/>
    <mergeCell ref="F12:I12"/>
    <mergeCell ref="D13:E13"/>
    <mergeCell ref="F13:I13"/>
    <mergeCell ref="C3:I3"/>
    <mergeCell ref="C5:I5"/>
    <mergeCell ref="D10:E10"/>
    <mergeCell ref="F10:I10"/>
    <mergeCell ref="D9:E9"/>
    <mergeCell ref="F9:I9"/>
  </mergeCells>
  <printOptions horizontalCentered="1"/>
  <pageMargins left="0.51181102362204722" right="0.51181102362204722" top="0.55118110236220474" bottom="0.55118110236220474" header="0" footer="0"/>
  <pageSetup scale="86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00B0F0"/>
  </sheetPr>
  <dimension ref="A2:AA1000"/>
  <sheetViews>
    <sheetView topLeftCell="A19" zoomScale="85" zoomScaleNormal="85" workbookViewId="0">
      <selection activeCell="G41" sqref="G41"/>
    </sheetView>
  </sheetViews>
  <sheetFormatPr baseColWidth="10" defaultColWidth="14.42578125" defaultRowHeight="15" customHeight="1"/>
  <cols>
    <col min="1" max="1" width="2.85546875" customWidth="1"/>
    <col min="2" max="2" width="3.140625" style="297" customWidth="1"/>
    <col min="3" max="3" width="9.140625" customWidth="1"/>
    <col min="4" max="4" width="50.85546875" customWidth="1"/>
    <col min="5" max="5" width="10.140625" customWidth="1"/>
    <col min="6" max="6" width="14.85546875" customWidth="1"/>
    <col min="7" max="7" width="16.140625" customWidth="1"/>
    <col min="8" max="11" width="7.42578125" customWidth="1"/>
    <col min="12" max="12" width="16.42578125" customWidth="1"/>
    <col min="13" max="15" width="14.42578125" bestFit="1" customWidth="1"/>
    <col min="16" max="19" width="7.42578125" customWidth="1"/>
    <col min="20" max="21" width="9.140625" customWidth="1"/>
    <col min="22" max="22" width="8.7109375" customWidth="1"/>
    <col min="23" max="27" width="10.140625" customWidth="1"/>
  </cols>
  <sheetData>
    <row r="2" spans="2:27" ht="18" customHeight="1" thickBot="1">
      <c r="B2" s="298"/>
      <c r="C2" s="185"/>
      <c r="D2" s="185"/>
      <c r="E2" s="185"/>
      <c r="F2" s="185"/>
      <c r="G2" s="186"/>
      <c r="H2" s="185"/>
      <c r="I2" s="185"/>
      <c r="J2" s="185"/>
      <c r="K2" s="185"/>
      <c r="L2" s="187"/>
      <c r="M2" s="187"/>
      <c r="N2" s="185"/>
      <c r="O2" s="185"/>
      <c r="P2" s="185"/>
      <c r="Q2" s="185"/>
      <c r="R2" s="185"/>
      <c r="S2" s="185"/>
      <c r="T2" s="184"/>
      <c r="U2" s="184"/>
      <c r="V2" s="184"/>
      <c r="W2" s="184"/>
      <c r="X2" s="184"/>
      <c r="Y2" s="184"/>
      <c r="Z2" s="184"/>
      <c r="AA2" s="184"/>
    </row>
    <row r="3" spans="2:27" ht="36" customHeight="1" thickBot="1">
      <c r="B3" s="298"/>
      <c r="C3" s="1157" t="s">
        <v>165</v>
      </c>
      <c r="D3" s="1158"/>
      <c r="E3" s="1158"/>
      <c r="F3" s="1158"/>
      <c r="G3" s="1158"/>
      <c r="H3" s="1158"/>
      <c r="I3" s="1158"/>
      <c r="J3" s="1158"/>
      <c r="K3" s="1158"/>
      <c r="L3" s="1158"/>
      <c r="M3" s="1158"/>
      <c r="N3" s="1158"/>
      <c r="O3" s="1158"/>
      <c r="P3" s="1158"/>
      <c r="Q3" s="1158"/>
      <c r="R3" s="1158"/>
      <c r="S3" s="1159"/>
      <c r="T3" s="184"/>
      <c r="U3" s="184"/>
      <c r="V3" s="184"/>
      <c r="W3" s="184"/>
      <c r="X3" s="184"/>
      <c r="Y3" s="184"/>
      <c r="Z3" s="184"/>
      <c r="AA3" s="184"/>
    </row>
    <row r="4" spans="2:27" ht="4.5" customHeight="1" thickBot="1">
      <c r="B4" s="298"/>
      <c r="C4" s="289"/>
      <c r="D4" s="290"/>
      <c r="E4" s="291"/>
      <c r="F4" s="290"/>
      <c r="G4" s="292"/>
      <c r="H4" s="291"/>
      <c r="I4" s="291"/>
      <c r="J4" s="291"/>
      <c r="K4" s="291"/>
      <c r="L4" s="293"/>
      <c r="M4" s="293"/>
      <c r="N4" s="291"/>
      <c r="O4" s="291"/>
      <c r="P4" s="291"/>
      <c r="Q4" s="291"/>
      <c r="R4" s="291"/>
      <c r="S4" s="294"/>
      <c r="T4" s="184"/>
      <c r="U4" s="184"/>
      <c r="V4" s="184"/>
      <c r="W4" s="184"/>
      <c r="X4" s="184"/>
      <c r="Y4" s="184"/>
      <c r="Z4" s="184"/>
      <c r="AA4" s="184"/>
    </row>
    <row r="5" spans="2:27" ht="18" customHeight="1">
      <c r="B5" s="298"/>
      <c r="C5" s="1160" t="s">
        <v>166</v>
      </c>
      <c r="D5" s="1161"/>
      <c r="E5" s="1162"/>
      <c r="F5" s="1166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G5" s="1161"/>
      <c r="H5" s="1161"/>
      <c r="I5" s="1161"/>
      <c r="J5" s="1161"/>
      <c r="K5" s="1161"/>
      <c r="L5" s="1161"/>
      <c r="M5" s="1161"/>
      <c r="N5" s="1161"/>
      <c r="O5" s="1161"/>
      <c r="P5" s="1161"/>
      <c r="Q5" s="1161"/>
      <c r="R5" s="1161"/>
      <c r="S5" s="1162"/>
      <c r="T5" s="184"/>
      <c r="U5" s="184"/>
      <c r="V5" s="184"/>
      <c r="W5" s="184"/>
      <c r="X5" s="184"/>
      <c r="Y5" s="184"/>
      <c r="Z5" s="184"/>
      <c r="AA5" s="184"/>
    </row>
    <row r="6" spans="2:27" ht="18" customHeight="1">
      <c r="B6" s="298"/>
      <c r="C6" s="1163"/>
      <c r="D6" s="1164"/>
      <c r="E6" s="1165"/>
      <c r="F6" s="1163"/>
      <c r="G6" s="1164"/>
      <c r="H6" s="1164"/>
      <c r="I6" s="1164"/>
      <c r="J6" s="1164"/>
      <c r="K6" s="1164"/>
      <c r="L6" s="1164"/>
      <c r="M6" s="1164"/>
      <c r="N6" s="1164"/>
      <c r="O6" s="1164"/>
      <c r="P6" s="1164"/>
      <c r="Q6" s="1164"/>
      <c r="R6" s="1164"/>
      <c r="S6" s="1165"/>
      <c r="T6" s="184"/>
      <c r="U6" s="184"/>
      <c r="V6" s="184"/>
      <c r="W6" s="184"/>
      <c r="X6" s="184"/>
      <c r="Y6" s="184"/>
      <c r="Z6" s="184"/>
      <c r="AA6" s="184"/>
    </row>
    <row r="7" spans="2:27" ht="8.25" customHeight="1">
      <c r="B7" s="298"/>
      <c r="C7" s="188"/>
      <c r="D7" s="189"/>
      <c r="E7" s="190"/>
      <c r="F7" s="189"/>
      <c r="G7" s="191"/>
      <c r="H7" s="190"/>
      <c r="I7" s="190"/>
      <c r="J7" s="190"/>
      <c r="K7" s="190"/>
      <c r="L7" s="192"/>
      <c r="M7" s="192"/>
      <c r="N7" s="190"/>
      <c r="O7" s="190"/>
      <c r="P7" s="190"/>
      <c r="Q7" s="190"/>
      <c r="R7" s="190"/>
      <c r="S7" s="190"/>
      <c r="T7" s="184"/>
      <c r="U7" s="184"/>
      <c r="V7" s="184"/>
      <c r="W7" s="184"/>
      <c r="X7" s="184"/>
      <c r="Y7" s="184"/>
      <c r="Z7" s="184"/>
      <c r="AA7" s="184"/>
    </row>
    <row r="8" spans="2:27" ht="18" customHeight="1">
      <c r="B8" s="299"/>
      <c r="C8" s="1167" t="s">
        <v>162</v>
      </c>
      <c r="D8" s="1167" t="s">
        <v>85</v>
      </c>
      <c r="E8" s="1167" t="s">
        <v>167</v>
      </c>
      <c r="F8" s="1167" t="s">
        <v>168</v>
      </c>
      <c r="G8" s="1169" t="s">
        <v>169</v>
      </c>
      <c r="H8" s="1170" t="s">
        <v>163</v>
      </c>
      <c r="I8" s="1171"/>
      <c r="J8" s="1171"/>
      <c r="K8" s="1172"/>
      <c r="L8" s="1177" t="s">
        <v>293</v>
      </c>
      <c r="M8" s="1178"/>
      <c r="N8" s="1178"/>
      <c r="O8" s="1178"/>
      <c r="P8" s="1156" t="s">
        <v>164</v>
      </c>
      <c r="Q8" s="1049"/>
      <c r="R8" s="1049"/>
      <c r="S8" s="1035"/>
      <c r="T8" s="193"/>
      <c r="U8" s="193"/>
      <c r="V8" s="193"/>
      <c r="W8" s="193"/>
      <c r="X8" s="193"/>
      <c r="Y8" s="193"/>
      <c r="Z8" s="193"/>
      <c r="AA8" s="193"/>
    </row>
    <row r="9" spans="2:27" ht="17.25" customHeight="1">
      <c r="B9" s="299"/>
      <c r="C9" s="1168"/>
      <c r="D9" s="1168"/>
      <c r="E9" s="1168"/>
      <c r="F9" s="1168"/>
      <c r="G9" s="1168"/>
      <c r="H9" s="1173"/>
      <c r="I9" s="1174"/>
      <c r="J9" s="1174"/>
      <c r="K9" s="1175"/>
      <c r="L9" s="1179"/>
      <c r="M9" s="1180"/>
      <c r="N9" s="1180"/>
      <c r="O9" s="1180"/>
      <c r="P9" s="1060"/>
      <c r="Q9" s="1078"/>
      <c r="R9" s="1078"/>
      <c r="S9" s="1037"/>
      <c r="T9" s="193"/>
      <c r="U9" s="193"/>
      <c r="V9" s="193"/>
      <c r="W9" s="193"/>
      <c r="X9" s="193"/>
      <c r="Y9" s="193"/>
      <c r="Z9" s="193"/>
      <c r="AA9" s="193"/>
    </row>
    <row r="10" spans="2:27" ht="17.25" customHeight="1">
      <c r="B10" s="298"/>
      <c r="C10" s="1045"/>
      <c r="D10" s="1045"/>
      <c r="E10" s="1045"/>
      <c r="F10" s="1045"/>
      <c r="G10" s="1045"/>
      <c r="H10" s="312" t="s">
        <v>170</v>
      </c>
      <c r="I10" s="312" t="s">
        <v>171</v>
      </c>
      <c r="J10" s="312" t="s">
        <v>172</v>
      </c>
      <c r="K10" s="312" t="s">
        <v>173</v>
      </c>
      <c r="L10" s="1181"/>
      <c r="M10" s="1182"/>
      <c r="N10" s="1182"/>
      <c r="O10" s="1182"/>
      <c r="P10" s="194" t="s">
        <v>176</v>
      </c>
      <c r="Q10" s="194" t="s">
        <v>177</v>
      </c>
      <c r="R10" s="194" t="s">
        <v>174</v>
      </c>
      <c r="S10" s="194" t="s">
        <v>175</v>
      </c>
      <c r="T10" s="184"/>
      <c r="U10" s="184"/>
      <c r="V10" s="184"/>
      <c r="W10" s="184"/>
      <c r="X10" s="184"/>
      <c r="Y10" s="184"/>
      <c r="Z10" s="184"/>
      <c r="AA10" s="184"/>
    </row>
    <row r="11" spans="2:27" ht="18" customHeight="1">
      <c r="B11" s="298"/>
      <c r="C11" s="195"/>
      <c r="D11" s="314" t="s">
        <v>183</v>
      </c>
      <c r="E11" s="196"/>
      <c r="F11" s="197"/>
      <c r="G11" s="198"/>
      <c r="H11" s="313"/>
      <c r="I11" s="313"/>
      <c r="J11" s="313"/>
      <c r="K11" s="313"/>
      <c r="L11" s="199"/>
      <c r="M11" s="199"/>
      <c r="N11" s="200"/>
      <c r="O11" s="200"/>
      <c r="P11" s="200"/>
      <c r="Q11" s="200"/>
      <c r="R11" s="200"/>
      <c r="S11" s="200"/>
      <c r="T11" s="184"/>
      <c r="U11" s="184"/>
      <c r="V11" s="184"/>
      <c r="W11" s="184"/>
      <c r="X11" s="184"/>
      <c r="Y11" s="184"/>
      <c r="Z11" s="184"/>
      <c r="AA11" s="184"/>
    </row>
    <row r="12" spans="2:27" ht="18" customHeight="1">
      <c r="B12" s="300"/>
      <c r="C12" s="354">
        <f>'PRES GEN'!C9</f>
        <v>1</v>
      </c>
      <c r="D12" s="201" t="str">
        <f>'PRES GEN'!D9</f>
        <v>ACTIVIDADES PRELIMINARES</v>
      </c>
      <c r="E12" s="202"/>
      <c r="F12" s="203">
        <f>+F13</f>
        <v>3784820</v>
      </c>
      <c r="G12" s="204" t="e">
        <f>+G13</f>
        <v>#REF!</v>
      </c>
      <c r="H12" s="205"/>
      <c r="I12" s="205"/>
      <c r="J12" s="205"/>
      <c r="K12" s="205"/>
      <c r="L12" s="206"/>
      <c r="M12" s="206"/>
      <c r="N12" s="205"/>
      <c r="O12" s="205"/>
      <c r="P12" s="205"/>
      <c r="Q12" s="205"/>
      <c r="R12" s="205"/>
      <c r="S12" s="205"/>
      <c r="T12" s="184"/>
      <c r="U12" s="184"/>
      <c r="V12" s="184"/>
      <c r="W12" s="184"/>
      <c r="X12" s="184"/>
      <c r="Y12" s="184"/>
      <c r="Z12" s="184"/>
      <c r="AA12" s="184"/>
    </row>
    <row r="13" spans="2:27" ht="18" customHeight="1">
      <c r="B13" s="207"/>
      <c r="C13" s="208" t="str">
        <f>'PRES GEN'!C10</f>
        <v>1.1</v>
      </c>
      <c r="D13" s="209" t="s">
        <v>178</v>
      </c>
      <c r="E13" s="210" t="str">
        <f>'PRES GEN'!E10</f>
        <v>UND</v>
      </c>
      <c r="F13" s="211">
        <f>'PRES GEN'!H10</f>
        <v>3784820</v>
      </c>
      <c r="G13" s="212" t="e">
        <f>+F13/$F$29</f>
        <v>#REF!</v>
      </c>
      <c r="H13" s="213"/>
      <c r="I13" s="213"/>
      <c r="J13" s="213"/>
      <c r="K13" s="213"/>
      <c r="L13" s="296">
        <f>+F13</f>
        <v>3784820</v>
      </c>
      <c r="M13" s="213"/>
      <c r="N13" s="213"/>
      <c r="O13" s="213"/>
      <c r="P13" s="213"/>
      <c r="Q13" s="213"/>
      <c r="R13" s="213"/>
      <c r="S13" s="213"/>
      <c r="T13" s="184"/>
      <c r="U13" s="184"/>
      <c r="V13" s="184"/>
      <c r="W13" s="184"/>
      <c r="X13" s="184"/>
      <c r="Y13" s="184"/>
      <c r="Z13" s="184"/>
      <c r="AA13" s="184"/>
    </row>
    <row r="14" spans="2:27" ht="18" customHeight="1">
      <c r="B14" s="301"/>
      <c r="C14" s="354">
        <f>'PRES GEN'!C11</f>
        <v>2</v>
      </c>
      <c r="D14" s="214" t="str">
        <f>'PRES GEN'!D11</f>
        <v>SISTEMA SOLAR FOTOVOLTAICO OFF-GRID</v>
      </c>
      <c r="E14" s="215"/>
      <c r="F14" s="203">
        <f>+SUM(F15:F24)</f>
        <v>36725945</v>
      </c>
      <c r="G14" s="216" t="e">
        <f>SUM(G15:G24)</f>
        <v>#REF!</v>
      </c>
      <c r="H14" s="217"/>
      <c r="I14" s="217"/>
      <c r="J14" s="217"/>
      <c r="K14" s="217"/>
      <c r="L14" s="218"/>
      <c r="M14" s="218"/>
      <c r="N14" s="217"/>
      <c r="O14" s="217"/>
      <c r="P14" s="217"/>
      <c r="Q14" s="217"/>
      <c r="R14" s="217"/>
      <c r="S14" s="217"/>
      <c r="T14" s="184"/>
      <c r="U14" s="184"/>
      <c r="V14" s="184"/>
      <c r="W14" s="184"/>
      <c r="X14" s="184"/>
      <c r="Y14" s="184"/>
      <c r="Z14" s="184"/>
      <c r="AA14" s="184"/>
    </row>
    <row r="15" spans="2:27" ht="25.5">
      <c r="B15" s="207"/>
      <c r="C15" s="208" t="str">
        <f>'PRES GEN'!C12</f>
        <v>2.1</v>
      </c>
      <c r="D15" s="209" t="str">
        <f>'PRES GEN'!D12</f>
        <v>Instalacion Panel solar monocristalino 500wp. Incluye accesorios para aterrizaje entre paneles</v>
      </c>
      <c r="E15" s="210" t="str">
        <f>'PRES GEN'!E12</f>
        <v>UND</v>
      </c>
      <c r="F15" s="211">
        <f>'PRES GEN'!H12</f>
        <v>2996550</v>
      </c>
      <c r="G15" s="212" t="e">
        <f t="shared" ref="G15:G24" si="0">+F15/$F$29</f>
        <v>#REF!</v>
      </c>
      <c r="H15" s="213"/>
      <c r="I15" s="213"/>
      <c r="J15" s="213"/>
      <c r="K15" s="213"/>
      <c r="L15" s="199"/>
      <c r="M15" s="296">
        <f>F15/3</f>
        <v>998850</v>
      </c>
      <c r="N15" s="296">
        <f>F15/3</f>
        <v>998850</v>
      </c>
      <c r="O15" s="296">
        <f>F15/3</f>
        <v>998850</v>
      </c>
      <c r="P15" s="213"/>
      <c r="Q15" s="213"/>
      <c r="R15" s="213"/>
      <c r="S15" s="213"/>
      <c r="T15" s="184"/>
      <c r="U15" s="184"/>
      <c r="V15" s="184"/>
      <c r="W15" s="184"/>
      <c r="X15" s="184"/>
      <c r="Y15" s="184"/>
      <c r="Z15" s="184"/>
      <c r="AA15" s="184"/>
    </row>
    <row r="16" spans="2:27" ht="25.5">
      <c r="B16" s="207"/>
      <c r="C16" s="208" t="str">
        <f>'PRES GEN'!C13</f>
        <v>2.2</v>
      </c>
      <c r="D16" s="209" t="str">
        <f>'PRES GEN'!D13</f>
        <v>Instalacion Controlador Carga SmartSolar MPPT 100/30 24V</v>
      </c>
      <c r="E16" s="210" t="str">
        <f>'PRES GEN'!E13</f>
        <v>UND</v>
      </c>
      <c r="F16" s="211">
        <f>'PRES GEN'!H13</f>
        <v>1074375</v>
      </c>
      <c r="G16" s="212" t="e">
        <f t="shared" si="0"/>
        <v>#REF!</v>
      </c>
      <c r="H16" s="213"/>
      <c r="I16" s="213"/>
      <c r="J16" s="213"/>
      <c r="K16" s="213"/>
      <c r="L16" s="199"/>
      <c r="M16" s="296">
        <f>F16/3</f>
        <v>358125</v>
      </c>
      <c r="N16" s="296">
        <f>F16/3</f>
        <v>358125</v>
      </c>
      <c r="O16" s="296">
        <f>F16/3</f>
        <v>358125</v>
      </c>
      <c r="P16" s="213"/>
      <c r="Q16" s="213"/>
      <c r="R16" s="213"/>
      <c r="S16" s="213"/>
      <c r="T16" s="184"/>
      <c r="U16" s="184"/>
      <c r="V16" s="184"/>
      <c r="W16" s="184"/>
      <c r="X16" s="184"/>
      <c r="Y16" s="184"/>
      <c r="Z16" s="184"/>
      <c r="AA16" s="184"/>
    </row>
    <row r="17" spans="2:27" ht="51">
      <c r="B17" s="207"/>
      <c r="C17" s="208" t="str">
        <f>'PRES GEN'!C15</f>
        <v>2.4</v>
      </c>
      <c r="D17" s="209" t="str">
        <f>'PRES GEN'!D15</f>
        <v>Instalacion Estructura para montaje de paneles fotovoltaicos, incluye estructura adicional para montaje en poste metalico, perfilería de aluminio con riel de 2,5m y accesorios</v>
      </c>
      <c r="E17" s="210" t="str">
        <f>'PRES GEN'!E15</f>
        <v>UND</v>
      </c>
      <c r="F17" s="211">
        <f>'PRES GEN'!H15</f>
        <v>4719570</v>
      </c>
      <c r="G17" s="212" t="e">
        <f t="shared" si="0"/>
        <v>#REF!</v>
      </c>
      <c r="H17" s="213"/>
      <c r="I17" s="213"/>
      <c r="J17" s="213"/>
      <c r="K17" s="213"/>
      <c r="L17" s="199"/>
      <c r="M17" s="296">
        <f>F17/3</f>
        <v>1573190</v>
      </c>
      <c r="N17" s="296">
        <f>F17/3</f>
        <v>1573190</v>
      </c>
      <c r="O17" s="296">
        <f>F17/3</f>
        <v>1573190</v>
      </c>
      <c r="P17" s="213"/>
      <c r="Q17" s="213"/>
      <c r="R17" s="213"/>
      <c r="S17" s="213"/>
      <c r="T17" s="184"/>
      <c r="U17" s="184"/>
      <c r="V17" s="184"/>
      <c r="W17" s="184"/>
      <c r="X17" s="184"/>
      <c r="Y17" s="184"/>
      <c r="Z17" s="184"/>
      <c r="AA17" s="184"/>
    </row>
    <row r="18" spans="2:27" ht="38.25">
      <c r="B18" s="219"/>
      <c r="C18" s="208" t="str">
        <f>'PRES GEN'!C18</f>
        <v>2.7</v>
      </c>
      <c r="D18" s="209" t="str">
        <f>'PRES GEN'!D18</f>
        <v>Instalacion Cableado Paneles solares - Protecciones DC - Controlador, incluye protecciones DC 2x32A, conectores MC4 y accesorios de conexión</v>
      </c>
      <c r="E18" s="210" t="str">
        <f>'PRES GEN'!E18</f>
        <v>UND</v>
      </c>
      <c r="F18" s="211">
        <f>'PRES GEN'!H18</f>
        <v>805780</v>
      </c>
      <c r="G18" s="212" t="e">
        <f t="shared" si="0"/>
        <v>#REF!</v>
      </c>
      <c r="H18" s="200"/>
      <c r="I18" s="200"/>
      <c r="J18" s="200"/>
      <c r="K18" s="200"/>
      <c r="L18" s="199"/>
      <c r="M18" s="296">
        <f>F18/3</f>
        <v>268593.33333333331</v>
      </c>
      <c r="N18" s="296">
        <f>F18/3</f>
        <v>268593.33333333331</v>
      </c>
      <c r="O18" s="296">
        <f>F18/3</f>
        <v>268593.33333333331</v>
      </c>
      <c r="P18" s="200"/>
      <c r="Q18" s="200"/>
      <c r="R18" s="200"/>
      <c r="S18" s="200"/>
      <c r="T18" s="184"/>
      <c r="U18" s="184"/>
      <c r="V18" s="184"/>
      <c r="W18" s="184"/>
      <c r="X18" s="184"/>
      <c r="Y18" s="184"/>
      <c r="Z18" s="184"/>
      <c r="AA18" s="184"/>
    </row>
    <row r="19" spans="2:27" ht="38.25">
      <c r="B19" s="207"/>
      <c r="C19" s="208" t="str">
        <f>'PRES GEN'!C19</f>
        <v>2.8</v>
      </c>
      <c r="D19" s="209" t="str">
        <f>'PRES GEN'!D19</f>
        <v>Suministro e instalacion Cableado Controlador - Bateria 4AWG tipo soldador, Bateria - inversor 8AWG tipo soldador</v>
      </c>
      <c r="E19" s="210" t="str">
        <f>'PRES GEN'!E19</f>
        <v>UND</v>
      </c>
      <c r="F19" s="211">
        <f>'PRES GEN'!H19</f>
        <v>1208530</v>
      </c>
      <c r="G19" s="212" t="e">
        <f t="shared" si="0"/>
        <v>#REF!</v>
      </c>
      <c r="H19" s="213"/>
      <c r="I19" s="213"/>
      <c r="J19" s="213"/>
      <c r="K19" s="213"/>
      <c r="L19" s="220"/>
      <c r="M19" s="296">
        <f>F19/3</f>
        <v>402843.33333333331</v>
      </c>
      <c r="N19" s="296">
        <f>F19/3</f>
        <v>402843.33333333331</v>
      </c>
      <c r="O19" s="296">
        <f>F19/3</f>
        <v>402843.33333333331</v>
      </c>
      <c r="P19" s="213"/>
      <c r="Q19" s="213"/>
      <c r="R19" s="213"/>
      <c r="S19" s="213"/>
      <c r="T19" s="184"/>
      <c r="U19" s="184"/>
      <c r="V19" s="184"/>
      <c r="W19" s="184"/>
      <c r="X19" s="184"/>
      <c r="Y19" s="184"/>
      <c r="Z19" s="184"/>
      <c r="AA19" s="184"/>
    </row>
    <row r="20" spans="2:27" ht="38.25">
      <c r="B20" s="207"/>
      <c r="C20" s="208" t="str">
        <f>'PRES GEN'!C20</f>
        <v>2.9</v>
      </c>
      <c r="D20" s="209" t="str">
        <f>'PRES GEN'!D20</f>
        <v>Suministro e instalacion Gabinete Metalico tipo Exterior 100x80x30cm, con separador soporte para baterias, incluye montaje accesorios equipos y protecciones DC.</v>
      </c>
      <c r="E20" s="210" t="str">
        <f>'PRES GEN'!E20</f>
        <v>UND</v>
      </c>
      <c r="F20" s="211">
        <f>'PRES GEN'!H20</f>
        <v>11541630</v>
      </c>
      <c r="G20" s="212" t="e">
        <f t="shared" si="0"/>
        <v>#REF!</v>
      </c>
      <c r="H20" s="213"/>
      <c r="I20" s="213"/>
      <c r="J20" s="213"/>
      <c r="K20" s="213"/>
      <c r="L20" s="220"/>
      <c r="M20" s="220"/>
      <c r="N20" s="220"/>
      <c r="O20" s="296">
        <f>F20</f>
        <v>11541630</v>
      </c>
      <c r="P20" s="213"/>
      <c r="Q20" s="213"/>
      <c r="R20" s="213"/>
      <c r="S20" s="213"/>
      <c r="T20" s="184"/>
      <c r="U20" s="184"/>
      <c r="V20" s="184"/>
      <c r="W20" s="184"/>
      <c r="X20" s="184"/>
      <c r="Y20" s="184"/>
      <c r="Z20" s="184"/>
      <c r="AA20" s="184"/>
    </row>
    <row r="21" spans="2:27">
      <c r="B21" s="207"/>
      <c r="C21" s="208" t="str">
        <f>'PRES GEN'!C21</f>
        <v>2.10</v>
      </c>
      <c r="D21" s="209" t="str">
        <f>'PRES GEN'!D21</f>
        <v>Instalacion Bateria tipo gel 12V - 150Ah</v>
      </c>
      <c r="E21" s="210" t="str">
        <f>'PRES GEN'!E21</f>
        <v>UND</v>
      </c>
      <c r="F21" s="211">
        <f>'PRES GEN'!H21</f>
        <v>1611560</v>
      </c>
      <c r="G21" s="212" t="e">
        <f t="shared" si="0"/>
        <v>#REF!</v>
      </c>
      <c r="H21" s="213"/>
      <c r="I21" s="213"/>
      <c r="J21" s="213"/>
      <c r="K21" s="213"/>
      <c r="L21" s="220"/>
      <c r="M21" s="220"/>
      <c r="N21" s="220"/>
      <c r="O21" s="296">
        <f>F21</f>
        <v>1611560</v>
      </c>
      <c r="P21" s="213"/>
      <c r="Q21" s="213"/>
      <c r="R21" s="213"/>
      <c r="S21" s="213"/>
      <c r="T21" s="184"/>
      <c r="U21" s="184"/>
      <c r="V21" s="184"/>
      <c r="W21" s="184"/>
      <c r="X21" s="184"/>
      <c r="Y21" s="184"/>
      <c r="Z21" s="184"/>
      <c r="AA21" s="184"/>
    </row>
    <row r="22" spans="2:27" ht="25.5">
      <c r="B22" s="207"/>
      <c r="C22" s="208" t="str">
        <f>'PRES GEN'!C22</f>
        <v>2.11</v>
      </c>
      <c r="D22" s="209" t="str">
        <f>'PRES GEN'!D22</f>
        <v>Suministro e instalacion Canalizaciones para cableado DC en coraza metalica 3/4", incluye accesorios.</v>
      </c>
      <c r="E22" s="210" t="str">
        <f>'PRES GEN'!E22</f>
        <v>UND</v>
      </c>
      <c r="F22" s="211">
        <f>'PRES GEN'!H22</f>
        <v>1099890</v>
      </c>
      <c r="G22" s="212" t="e">
        <f t="shared" si="0"/>
        <v>#REF!</v>
      </c>
      <c r="H22" s="213"/>
      <c r="I22" s="213"/>
      <c r="J22" s="213"/>
      <c r="K22" s="213"/>
      <c r="L22" s="220"/>
      <c r="M22" s="220"/>
      <c r="N22" s="220"/>
      <c r="O22" s="296">
        <f>F22</f>
        <v>1099890</v>
      </c>
      <c r="P22" s="213"/>
      <c r="Q22" s="213"/>
      <c r="R22" s="213"/>
      <c r="S22" s="213"/>
      <c r="T22" s="184"/>
      <c r="U22" s="184"/>
      <c r="V22" s="184"/>
      <c r="W22" s="184"/>
      <c r="X22" s="184"/>
      <c r="Y22" s="184"/>
      <c r="Z22" s="184"/>
      <c r="AA22" s="184"/>
    </row>
    <row r="23" spans="2:27" ht="25.5">
      <c r="B23" s="207"/>
      <c r="C23" s="208" t="str">
        <f>'PRES GEN'!C24</f>
        <v>2.13</v>
      </c>
      <c r="D23" s="209" t="str">
        <f>'PRES GEN'!D24</f>
        <v>Suministro e instalación salida de iluminación tubo metálico EMT 1/2" 2x12+12 AWG</v>
      </c>
      <c r="E23" s="210" t="str">
        <f>'PRES GEN'!E24</f>
        <v>UND</v>
      </c>
      <c r="F23" s="211">
        <f>'PRES GEN'!H24</f>
        <v>5552820</v>
      </c>
      <c r="G23" s="212" t="e">
        <f t="shared" si="0"/>
        <v>#REF!</v>
      </c>
      <c r="H23" s="213"/>
      <c r="I23" s="213"/>
      <c r="J23" s="213"/>
      <c r="K23" s="213"/>
      <c r="L23" s="220"/>
      <c r="M23" s="220"/>
      <c r="N23" s="220"/>
      <c r="O23" s="296">
        <f>F23</f>
        <v>5552820</v>
      </c>
      <c r="P23" s="213"/>
      <c r="Q23" s="213"/>
      <c r="R23" s="213"/>
      <c r="S23" s="213"/>
      <c r="T23" s="184"/>
      <c r="U23" s="184"/>
      <c r="V23" s="184"/>
      <c r="W23" s="184"/>
      <c r="X23" s="184"/>
      <c r="Y23" s="184"/>
      <c r="Z23" s="184"/>
      <c r="AA23" s="184"/>
    </row>
    <row r="24" spans="2:27" ht="63.75">
      <c r="B24" s="207"/>
      <c r="C24" s="208" t="str">
        <f>'PRES GEN'!C30</f>
        <v>2.19</v>
      </c>
      <c r="D24" s="209" t="str">
        <f>'PRES GEN'!D30</f>
        <v>Suministro e instalación sistema de puesta a tierra para sistema fotovoltaico, incluye varilla CopperWeld 5/8"x2,4mt, accesorios para conexión, caja de inspección polimérica de 30cmx30cm, cable de cobre desnudo 1/0 AWG y componente para adecuación del terreno.</v>
      </c>
      <c r="E24" s="210" t="str">
        <f>'PRES GEN'!E30</f>
        <v>UND</v>
      </c>
      <c r="F24" s="211">
        <f>'PRES GEN'!H30</f>
        <v>6115240</v>
      </c>
      <c r="G24" s="212" t="e">
        <f t="shared" si="0"/>
        <v>#REF!</v>
      </c>
      <c r="H24" s="213"/>
      <c r="I24" s="213"/>
      <c r="J24" s="213"/>
      <c r="K24" s="213"/>
      <c r="L24" s="220"/>
      <c r="M24" s="220"/>
      <c r="N24" s="220"/>
      <c r="O24" s="296">
        <f>F24</f>
        <v>6115240</v>
      </c>
      <c r="P24" s="213"/>
      <c r="Q24" s="213"/>
      <c r="R24" s="213"/>
      <c r="S24" s="213"/>
      <c r="T24" s="184"/>
      <c r="U24" s="184"/>
      <c r="V24" s="184"/>
      <c r="W24" s="184"/>
      <c r="X24" s="184"/>
      <c r="Y24" s="184"/>
      <c r="Z24" s="184"/>
      <c r="AA24" s="184"/>
    </row>
    <row r="25" spans="2:27" ht="18" customHeight="1">
      <c r="B25" s="301"/>
      <c r="C25" s="354" t="e">
        <f>'PRES GEN'!#REF!</f>
        <v>#REF!</v>
      </c>
      <c r="D25" s="214" t="e">
        <f>'PRES GEN'!#REF!</f>
        <v>#REF!</v>
      </c>
      <c r="E25" s="215"/>
      <c r="F25" s="203" t="e">
        <f>+F26</f>
        <v>#REF!</v>
      </c>
      <c r="G25" s="216" t="e">
        <f>+G26</f>
        <v>#REF!</v>
      </c>
      <c r="H25" s="221"/>
      <c r="I25" s="221"/>
      <c r="J25" s="221"/>
      <c r="K25" s="221"/>
      <c r="L25" s="222"/>
      <c r="M25" s="222"/>
      <c r="N25" s="221"/>
      <c r="O25" s="221"/>
      <c r="P25" s="221"/>
      <c r="Q25" s="221"/>
      <c r="R25" s="221"/>
      <c r="S25" s="221"/>
      <c r="T25" s="184"/>
      <c r="U25" s="184"/>
      <c r="V25" s="184"/>
      <c r="W25" s="184"/>
      <c r="X25" s="184"/>
      <c r="Y25" s="184"/>
      <c r="Z25" s="184"/>
      <c r="AA25" s="184"/>
    </row>
    <row r="26" spans="2:27">
      <c r="B26" s="207"/>
      <c r="C26" s="223" t="e">
        <f>'PRES GEN'!#REF!</f>
        <v>#REF!</v>
      </c>
      <c r="D26" s="209" t="e">
        <f>'PRES GEN'!#REF!</f>
        <v>#REF!</v>
      </c>
      <c r="E26" s="210" t="e">
        <f>'PRES GEN'!#REF!</f>
        <v>#REF!</v>
      </c>
      <c r="F26" s="211" t="e">
        <f>'PRES GEN'!#REF!</f>
        <v>#REF!</v>
      </c>
      <c r="G26" s="212" t="e">
        <f>+F26/$F$29</f>
        <v>#REF!</v>
      </c>
      <c r="H26" s="213"/>
      <c r="I26" s="213"/>
      <c r="J26" s="213"/>
      <c r="K26" s="213"/>
      <c r="L26" s="220"/>
      <c r="M26" s="220"/>
      <c r="N26" s="220"/>
      <c r="O26" s="296" t="e">
        <f>F26</f>
        <v>#REF!</v>
      </c>
      <c r="P26" s="213"/>
      <c r="Q26" s="213"/>
      <c r="R26" s="213"/>
      <c r="S26" s="213"/>
      <c r="T26" s="184"/>
      <c r="U26" s="184"/>
      <c r="V26" s="184"/>
      <c r="W26" s="184"/>
      <c r="X26" s="184"/>
      <c r="Y26" s="184"/>
      <c r="Z26" s="184"/>
      <c r="AA26" s="184"/>
    </row>
    <row r="27" spans="2:27" ht="18" customHeight="1">
      <c r="B27" s="300"/>
      <c r="C27" s="354" t="e">
        <f>'PRES GEN'!#REF!</f>
        <v>#REF!</v>
      </c>
      <c r="D27" s="201" t="e">
        <f>'PRES GEN'!#REF!</f>
        <v>#REF!</v>
      </c>
      <c r="E27" s="202"/>
      <c r="F27" s="203" t="e">
        <f>+ROUND(SUM(F28),0)</f>
        <v>#REF!</v>
      </c>
      <c r="G27" s="204" t="e">
        <f>SUM(G28)</f>
        <v>#REF!</v>
      </c>
      <c r="H27" s="205"/>
      <c r="I27" s="205"/>
      <c r="J27" s="205"/>
      <c r="K27" s="205"/>
      <c r="L27" s="206"/>
      <c r="M27" s="206"/>
      <c r="N27" s="205"/>
      <c r="O27" s="205"/>
      <c r="P27" s="205"/>
      <c r="Q27" s="205"/>
      <c r="R27" s="205"/>
      <c r="S27" s="205"/>
      <c r="T27" s="184"/>
      <c r="U27" s="184"/>
      <c r="V27" s="184"/>
      <c r="W27" s="184"/>
      <c r="X27" s="184"/>
      <c r="Y27" s="184"/>
      <c r="Z27" s="184"/>
      <c r="AA27" s="184"/>
    </row>
    <row r="28" spans="2:27">
      <c r="B28" s="207"/>
      <c r="C28" s="223" t="e">
        <f>'PRES GEN'!#REF!</f>
        <v>#REF!</v>
      </c>
      <c r="D28" s="209" t="e">
        <f>'PRES GEN'!#REF!</f>
        <v>#REF!</v>
      </c>
      <c r="E28" s="210" t="e">
        <f>'PRES GEN'!#REF!</f>
        <v>#REF!</v>
      </c>
      <c r="F28" s="211" t="e">
        <f>'PRES GEN'!#REF!</f>
        <v>#REF!</v>
      </c>
      <c r="G28" s="212" t="e">
        <f>+F28/$F$29</f>
        <v>#REF!</v>
      </c>
      <c r="H28" s="213"/>
      <c r="I28" s="213"/>
      <c r="J28" s="213"/>
      <c r="K28" s="213"/>
      <c r="L28" s="220"/>
      <c r="M28" s="220"/>
      <c r="N28" s="213"/>
      <c r="O28" s="365" t="e">
        <f>F28</f>
        <v>#REF!</v>
      </c>
      <c r="P28" s="213"/>
      <c r="Q28" s="213"/>
      <c r="R28" s="213"/>
      <c r="S28" s="213"/>
      <c r="T28" s="184"/>
      <c r="U28" s="184"/>
      <c r="V28" s="184"/>
      <c r="W28" s="184"/>
      <c r="X28" s="184"/>
      <c r="Y28" s="184"/>
      <c r="Z28" s="184"/>
      <c r="AA28" s="184"/>
    </row>
    <row r="29" spans="2:27" ht="18" customHeight="1">
      <c r="B29" s="300"/>
      <c r="C29" s="224"/>
      <c r="D29" s="201" t="s">
        <v>179</v>
      </c>
      <c r="E29" s="202"/>
      <c r="F29" s="225" t="e">
        <f>+F27+F25+F14+F12</f>
        <v>#REF!</v>
      </c>
      <c r="G29" s="204" t="e">
        <f>G12+G14+G25+G27</f>
        <v>#REF!</v>
      </c>
      <c r="H29" s="205"/>
      <c r="I29" s="205"/>
      <c r="J29" s="205"/>
      <c r="K29" s="205"/>
      <c r="L29" s="206"/>
      <c r="M29" s="206"/>
      <c r="N29" s="205"/>
      <c r="O29" s="205"/>
      <c r="P29" s="205"/>
      <c r="Q29" s="205"/>
      <c r="R29" s="205"/>
      <c r="S29" s="205"/>
      <c r="T29" s="184"/>
      <c r="U29" s="184"/>
      <c r="V29" s="184"/>
      <c r="W29" s="184"/>
      <c r="X29" s="184"/>
      <c r="Y29" s="184"/>
      <c r="Z29" s="184"/>
      <c r="AA29" s="184"/>
    </row>
    <row r="30" spans="2:27" ht="18" customHeight="1">
      <c r="B30" s="305"/>
      <c r="C30" s="354">
        <v>5</v>
      </c>
      <c r="D30" s="201" t="s">
        <v>290</v>
      </c>
      <c r="E30" s="202"/>
      <c r="F30" s="225" t="e">
        <f>+'PRES GEN'!#REF!</f>
        <v>#REF!</v>
      </c>
      <c r="G30" s="204"/>
      <c r="H30" s="478"/>
      <c r="I30" s="478"/>
      <c r="J30" s="478"/>
      <c r="K30" s="478"/>
      <c r="L30" s="481" t="e">
        <f>+$F$30/4</f>
        <v>#REF!</v>
      </c>
      <c r="M30" s="481" t="e">
        <f>+$F$30/4</f>
        <v>#REF!</v>
      </c>
      <c r="N30" s="481" t="e">
        <f>+$F$30/4</f>
        <v>#REF!</v>
      </c>
      <c r="O30" s="481" t="e">
        <f>+$F$30/4</f>
        <v>#REF!</v>
      </c>
      <c r="P30" s="478"/>
      <c r="Q30" s="478"/>
      <c r="R30" s="478"/>
      <c r="S30" s="478"/>
      <c r="T30" s="184"/>
      <c r="U30" s="184"/>
      <c r="V30" s="184"/>
      <c r="W30" s="184"/>
      <c r="X30" s="184"/>
      <c r="Y30" s="184"/>
      <c r="Z30" s="184"/>
      <c r="AA30" s="184"/>
    </row>
    <row r="31" spans="2:27" s="297" customFormat="1" ht="18" customHeight="1">
      <c r="B31" s="305"/>
      <c r="C31" s="306"/>
      <c r="D31" s="315" t="s">
        <v>218</v>
      </c>
      <c r="E31" s="307"/>
      <c r="F31" s="308"/>
      <c r="G31" s="309"/>
      <c r="H31" s="310"/>
      <c r="I31" s="310"/>
      <c r="J31" s="310"/>
      <c r="K31" s="310"/>
      <c r="L31" s="311"/>
      <c r="M31" s="311"/>
      <c r="N31" s="310"/>
      <c r="O31" s="310"/>
      <c r="P31" s="316"/>
      <c r="Q31" s="317"/>
      <c r="R31" s="317"/>
      <c r="S31" s="317"/>
      <c r="T31" s="184"/>
      <c r="U31" s="184"/>
      <c r="V31" s="184"/>
      <c r="W31" s="184"/>
      <c r="X31" s="184"/>
      <c r="Y31" s="184"/>
      <c r="Z31" s="184"/>
      <c r="AA31" s="184"/>
    </row>
    <row r="32" spans="2:27" ht="18" customHeight="1">
      <c r="B32" s="298"/>
      <c r="C32" s="195"/>
      <c r="D32" s="295"/>
      <c r="E32" s="196"/>
      <c r="F32" s="226"/>
      <c r="G32" s="198"/>
      <c r="H32" s="213"/>
      <c r="I32" s="213"/>
      <c r="J32" s="213"/>
      <c r="K32" s="213"/>
      <c r="P32" s="227"/>
      <c r="Q32" s="227"/>
      <c r="R32" s="227"/>
      <c r="S32" s="227"/>
      <c r="T32" s="184"/>
      <c r="U32" s="184"/>
      <c r="V32" s="184"/>
      <c r="W32" s="184"/>
      <c r="X32" s="184"/>
      <c r="Y32" s="184"/>
      <c r="Z32" s="184"/>
      <c r="AA32" s="184"/>
    </row>
    <row r="33" spans="1:27" ht="18" customHeight="1">
      <c r="B33" s="302"/>
      <c r="C33" s="1176" t="s">
        <v>180</v>
      </c>
      <c r="D33" s="1025"/>
      <c r="E33" s="1025"/>
      <c r="F33" s="1025"/>
      <c r="G33" s="1026"/>
      <c r="H33" s="1183"/>
      <c r="I33" s="1025"/>
      <c r="J33" s="1025"/>
      <c r="K33" s="1086"/>
      <c r="L33" s="227" t="e">
        <f>L35/$F$29</f>
        <v>#REF!</v>
      </c>
      <c r="M33" s="288" t="e">
        <f>M35/$F$29</f>
        <v>#REF!</v>
      </c>
      <c r="N33" s="287" t="e">
        <f>N35/$F$29</f>
        <v>#REF!</v>
      </c>
      <c r="O33" s="287" t="e">
        <f>O35/$F$29</f>
        <v>#REF!</v>
      </c>
      <c r="P33" s="227"/>
      <c r="Q33" s="227"/>
      <c r="R33" s="227"/>
      <c r="S33" s="227"/>
      <c r="T33" s="184"/>
      <c r="U33" s="184"/>
      <c r="V33" s="184"/>
      <c r="W33" s="184"/>
      <c r="X33" s="184"/>
      <c r="Y33" s="184"/>
      <c r="Z33" s="184"/>
      <c r="AA33" s="184"/>
    </row>
    <row r="34" spans="1:27" ht="18" customHeight="1">
      <c r="B34" s="302"/>
      <c r="C34" s="1176" t="s">
        <v>181</v>
      </c>
      <c r="D34" s="1025"/>
      <c r="E34" s="1025"/>
      <c r="F34" s="1025"/>
      <c r="G34" s="1026"/>
      <c r="H34" s="1183"/>
      <c r="I34" s="1025"/>
      <c r="J34" s="1025"/>
      <c r="K34" s="1086"/>
      <c r="L34" s="227" t="e">
        <f>+L33</f>
        <v>#REF!</v>
      </c>
      <c r="M34" s="227" t="e">
        <f>+M33+L34</f>
        <v>#REF!</v>
      </c>
      <c r="N34" s="227" t="e">
        <f>+N33+M34</f>
        <v>#REF!</v>
      </c>
      <c r="O34" s="227" t="e">
        <f>+O33+N34</f>
        <v>#REF!</v>
      </c>
      <c r="P34" s="227"/>
      <c r="Q34" s="227"/>
      <c r="R34" s="227"/>
      <c r="S34" s="227"/>
      <c r="T34" s="184"/>
      <c r="U34" s="184"/>
      <c r="V34" s="184"/>
      <c r="W34" s="184"/>
      <c r="X34" s="184"/>
      <c r="Y34" s="184"/>
      <c r="Z34" s="184"/>
      <c r="AA34" s="184"/>
    </row>
    <row r="35" spans="1:27" ht="18" customHeight="1">
      <c r="B35" s="302"/>
      <c r="C35" s="1176" t="s">
        <v>295</v>
      </c>
      <c r="D35" s="1025"/>
      <c r="E35" s="1025"/>
      <c r="F35" s="1025"/>
      <c r="G35" s="1026"/>
      <c r="H35" s="1183"/>
      <c r="I35" s="1025"/>
      <c r="J35" s="1025"/>
      <c r="K35" s="1086"/>
      <c r="L35" s="228">
        <f>(SUM(L13:L28))</f>
        <v>3784820</v>
      </c>
      <c r="M35" s="228">
        <f>(SUM(M13:M28))</f>
        <v>3601601.666666667</v>
      </c>
      <c r="N35" s="228">
        <f>(SUM(N13:N28))</f>
        <v>3601601.666666667</v>
      </c>
      <c r="O35" s="228" t="e">
        <f>(SUM(O13:O28))</f>
        <v>#REF!</v>
      </c>
      <c r="P35" s="229"/>
      <c r="Q35" s="229"/>
      <c r="R35" s="229"/>
      <c r="S35" s="229"/>
      <c r="T35" s="184"/>
      <c r="U35" s="184"/>
      <c r="V35" s="184"/>
      <c r="W35" s="184"/>
      <c r="X35" s="184"/>
      <c r="Y35" s="184"/>
      <c r="Z35" s="184"/>
      <c r="AA35" s="184"/>
    </row>
    <row r="36" spans="1:27" ht="18" customHeight="1">
      <c r="B36" s="303"/>
      <c r="C36" s="1176" t="e">
        <f>'PRES GEN'!#REF!</f>
        <v>#REF!</v>
      </c>
      <c r="D36" s="1025"/>
      <c r="E36" s="1025"/>
      <c r="F36" s="1025"/>
      <c r="G36" s="1026"/>
      <c r="H36" s="1183"/>
      <c r="I36" s="1025"/>
      <c r="J36" s="1025"/>
      <c r="K36" s="1086"/>
      <c r="L36" s="480" t="e">
        <f>+$F$45/4</f>
        <v>#REF!</v>
      </c>
      <c r="M36" s="480" t="e">
        <f>+L36</f>
        <v>#REF!</v>
      </c>
      <c r="N36" s="480" t="e">
        <f>+M36</f>
        <v>#REF!</v>
      </c>
      <c r="O36" s="480" t="e">
        <f>+N36</f>
        <v>#REF!</v>
      </c>
      <c r="P36" s="479"/>
      <c r="Q36" s="229"/>
      <c r="R36" s="229"/>
      <c r="S36" s="229"/>
      <c r="T36" s="184"/>
      <c r="U36" s="184"/>
      <c r="V36" s="184"/>
      <c r="W36" s="184"/>
      <c r="X36" s="184"/>
      <c r="Y36" s="184"/>
      <c r="Z36" s="184"/>
      <c r="AA36" s="184"/>
    </row>
    <row r="37" spans="1:27" ht="18" customHeight="1">
      <c r="B37" s="303"/>
      <c r="C37" s="1176" t="s">
        <v>182</v>
      </c>
      <c r="D37" s="1025"/>
      <c r="E37" s="1025"/>
      <c r="F37" s="1025"/>
      <c r="G37" s="1026"/>
      <c r="H37" s="1183"/>
      <c r="I37" s="1025"/>
      <c r="J37" s="1025"/>
      <c r="K37" s="1086"/>
      <c r="L37" s="1187" t="e">
        <f>(SUM(L35:O35)*1.32)</f>
        <v>#REF!</v>
      </c>
      <c r="M37" s="1188"/>
      <c r="N37" s="1188"/>
      <c r="O37" s="1189"/>
      <c r="P37" s="479"/>
      <c r="Q37" s="229"/>
      <c r="R37" s="229"/>
      <c r="S37" s="229"/>
      <c r="T37" s="184"/>
      <c r="U37" s="184"/>
      <c r="V37" s="184"/>
      <c r="W37" s="184"/>
      <c r="X37" s="184"/>
      <c r="Y37" s="184"/>
      <c r="Z37" s="184"/>
      <c r="AA37" s="184"/>
    </row>
    <row r="38" spans="1:27" ht="14.25" customHeight="1">
      <c r="B38" s="304"/>
      <c r="C38" s="1176" t="s">
        <v>294</v>
      </c>
      <c r="D38" s="1025"/>
      <c r="E38" s="1025"/>
      <c r="F38" s="1025"/>
      <c r="G38" s="1026"/>
      <c r="H38" s="1183"/>
      <c r="I38" s="1025"/>
      <c r="J38" s="1025"/>
      <c r="K38" s="1086"/>
      <c r="L38" s="1184" t="e">
        <f>+L37+F30+L36+M36+N36+O36</f>
        <v>#REF!</v>
      </c>
      <c r="M38" s="1185"/>
      <c r="N38" s="1185"/>
      <c r="O38" s="1186"/>
      <c r="P38" s="479"/>
      <c r="Q38" s="229"/>
      <c r="R38" s="229"/>
      <c r="S38" s="229"/>
      <c r="T38" s="184"/>
      <c r="U38" s="184"/>
      <c r="V38" s="184"/>
      <c r="W38" s="184"/>
      <c r="X38" s="184"/>
      <c r="Y38" s="184"/>
      <c r="Z38" s="184"/>
      <c r="AA38" s="184"/>
    </row>
    <row r="39" spans="1:27" ht="18" customHeight="1">
      <c r="B39" s="304"/>
      <c r="C39" s="234"/>
      <c r="D39" s="230" t="s">
        <v>184</v>
      </c>
      <c r="E39" s="231"/>
      <c r="F39" s="189"/>
      <c r="G39" s="232"/>
      <c r="H39" s="189"/>
      <c r="I39" s="189"/>
      <c r="J39" s="189"/>
      <c r="K39" s="189"/>
      <c r="L39" s="233"/>
      <c r="M39" s="233"/>
      <c r="N39" s="189"/>
      <c r="O39" s="189"/>
      <c r="P39" s="189"/>
      <c r="Q39" s="189"/>
      <c r="R39" s="189"/>
      <c r="S39" s="189"/>
      <c r="T39" s="184"/>
      <c r="U39" s="184"/>
      <c r="V39" s="184"/>
      <c r="W39" s="184"/>
      <c r="X39" s="184"/>
      <c r="Y39" s="184"/>
      <c r="Z39" s="184"/>
      <c r="AA39" s="184"/>
    </row>
    <row r="40" spans="1:27" ht="45" customHeight="1">
      <c r="B40" s="304"/>
      <c r="C40" s="234"/>
      <c r="D40" s="230"/>
      <c r="E40" s="231"/>
      <c r="F40" s="189"/>
      <c r="G40" s="232"/>
      <c r="H40" s="189"/>
      <c r="I40" s="189"/>
      <c r="J40" s="189"/>
      <c r="K40" s="189"/>
      <c r="L40" s="233"/>
      <c r="M40" s="233"/>
      <c r="N40" s="189"/>
      <c r="O40" s="189"/>
      <c r="P40" s="189"/>
      <c r="Q40" s="189"/>
      <c r="R40" s="189"/>
      <c r="S40" s="189"/>
      <c r="T40" s="184"/>
      <c r="U40" s="184"/>
      <c r="V40" s="184"/>
      <c r="W40" s="184"/>
      <c r="X40" s="184"/>
      <c r="Y40" s="184"/>
      <c r="Z40" s="184"/>
      <c r="AA40" s="184"/>
    </row>
    <row r="41" spans="1:27" ht="18" customHeight="1">
      <c r="B41" s="304"/>
      <c r="C41" s="234"/>
      <c r="D41" s="234"/>
      <c r="E41" s="235"/>
      <c r="F41" s="189"/>
      <c r="G41" s="232"/>
      <c r="H41" s="189"/>
      <c r="I41" s="189"/>
      <c r="J41" s="189"/>
      <c r="K41" s="189"/>
      <c r="L41" s="233"/>
      <c r="M41" s="233"/>
      <c r="N41" s="189"/>
      <c r="O41" s="189"/>
      <c r="P41" s="189"/>
      <c r="Q41" s="189"/>
      <c r="R41" s="189"/>
      <c r="S41" s="189"/>
      <c r="T41" s="184"/>
      <c r="U41" s="184"/>
      <c r="V41" s="184"/>
      <c r="W41" s="184"/>
      <c r="X41" s="184"/>
      <c r="Y41" s="184"/>
      <c r="Z41" s="184"/>
      <c r="AA41" s="184"/>
    </row>
    <row r="42" spans="1:27" ht="20.25" customHeight="1">
      <c r="B42" s="304"/>
      <c r="C42" s="234"/>
      <c r="D42" s="234"/>
      <c r="E42" s="235"/>
      <c r="F42" s="189"/>
      <c r="G42" s="232"/>
      <c r="H42" s="189"/>
      <c r="I42" s="189"/>
      <c r="J42" s="189"/>
      <c r="K42" s="189"/>
      <c r="L42" s="233"/>
      <c r="M42" s="233"/>
      <c r="N42" s="189"/>
      <c r="O42" s="189"/>
      <c r="P42" s="189"/>
      <c r="Q42" s="189"/>
      <c r="R42" s="189"/>
      <c r="S42" s="189"/>
      <c r="T42" s="184"/>
      <c r="U42" s="184"/>
      <c r="V42" s="184"/>
      <c r="W42" s="184"/>
      <c r="X42" s="184"/>
      <c r="Y42" s="184"/>
      <c r="Z42" s="184"/>
      <c r="AA42" s="184"/>
    </row>
    <row r="43" spans="1:27" ht="18" customHeight="1">
      <c r="B43" s="304"/>
      <c r="C43" s="234"/>
      <c r="D43" s="234"/>
      <c r="E43" s="235"/>
      <c r="F43" s="189"/>
      <c r="G43" s="232"/>
      <c r="H43" s="189"/>
      <c r="I43" s="189"/>
      <c r="J43" s="189"/>
      <c r="K43" s="189"/>
      <c r="L43" s="233"/>
      <c r="M43" s="233"/>
      <c r="N43" s="189"/>
      <c r="O43" s="189"/>
      <c r="P43" s="189"/>
      <c r="Q43" s="189"/>
      <c r="R43" s="189"/>
      <c r="S43" s="189"/>
      <c r="T43" s="184"/>
      <c r="U43" s="184"/>
      <c r="V43" s="184"/>
      <c r="W43" s="184"/>
      <c r="X43" s="184"/>
      <c r="Y43" s="184"/>
      <c r="Z43" s="184"/>
      <c r="AA43" s="184"/>
    </row>
    <row r="44" spans="1:27" ht="18" customHeight="1">
      <c r="A44" s="234"/>
      <c r="B44" s="234"/>
      <c r="C44" s="234"/>
      <c r="D44" s="234"/>
      <c r="E44" s="235"/>
      <c r="F44" s="189"/>
      <c r="G44" s="232"/>
      <c r="H44" s="189"/>
      <c r="I44" s="189"/>
      <c r="J44" s="189"/>
      <c r="K44" s="189"/>
      <c r="L44" s="233"/>
      <c r="M44" s="233"/>
      <c r="N44" s="189"/>
      <c r="O44" s="189"/>
      <c r="P44" s="189"/>
      <c r="Q44" s="189"/>
      <c r="R44" s="189"/>
      <c r="S44" s="189"/>
      <c r="T44" s="184"/>
      <c r="U44" s="184"/>
      <c r="V44" s="184"/>
      <c r="W44" s="184"/>
      <c r="X44" s="184"/>
      <c r="Y44" s="184"/>
      <c r="Z44" s="184"/>
      <c r="AA44" s="184"/>
    </row>
    <row r="45" spans="1:27" ht="18" customHeight="1">
      <c r="B45" s="304"/>
      <c r="C45" s="184"/>
      <c r="D45" s="236" t="e">
        <f>C36</f>
        <v>#REF!</v>
      </c>
      <c r="E45" s="236"/>
      <c r="F45" s="236" t="e">
        <f>'PRES GEN'!#REF!</f>
        <v>#REF!</v>
      </c>
      <c r="G45" s="186"/>
      <c r="H45" s="185"/>
      <c r="I45" s="185"/>
      <c r="J45" s="185"/>
      <c r="K45" s="185"/>
      <c r="L45" s="187"/>
      <c r="M45" s="187"/>
      <c r="N45" s="185"/>
      <c r="O45" s="185"/>
      <c r="P45" s="185"/>
      <c r="Q45" s="185"/>
      <c r="R45" s="185"/>
      <c r="S45" s="185"/>
      <c r="T45" s="184"/>
      <c r="U45" s="184"/>
      <c r="V45" s="184"/>
      <c r="W45" s="184"/>
      <c r="X45" s="184"/>
      <c r="Y45" s="184"/>
      <c r="Z45" s="184"/>
      <c r="AA45" s="184"/>
    </row>
    <row r="46" spans="1:27" ht="18" customHeight="1">
      <c r="B46" s="298"/>
      <c r="C46" s="185"/>
      <c r="D46" s="185"/>
      <c r="E46" s="185"/>
      <c r="F46" s="185"/>
      <c r="G46" s="186"/>
      <c r="H46" s="185"/>
      <c r="I46" s="185"/>
      <c r="J46" s="185"/>
      <c r="K46" s="185"/>
      <c r="L46" s="187"/>
      <c r="M46" s="187"/>
      <c r="N46" s="185"/>
      <c r="O46" s="185"/>
      <c r="P46" s="185"/>
      <c r="Q46" s="185"/>
      <c r="R46" s="185"/>
      <c r="S46" s="185"/>
      <c r="T46" s="184"/>
      <c r="U46" s="184"/>
      <c r="V46" s="184"/>
      <c r="W46" s="184"/>
      <c r="X46" s="184"/>
      <c r="Y46" s="184"/>
      <c r="Z46" s="184"/>
      <c r="AA46" s="184"/>
    </row>
    <row r="47" spans="1:27" ht="18" customHeight="1">
      <c r="B47" s="298"/>
      <c r="C47" s="185"/>
      <c r="D47" s="185"/>
      <c r="E47" s="185"/>
      <c r="F47" s="185"/>
      <c r="G47" s="186"/>
      <c r="H47" s="185"/>
      <c r="I47" s="185"/>
      <c r="J47" s="185"/>
      <c r="K47" s="185"/>
      <c r="L47" s="187"/>
      <c r="M47" s="187"/>
      <c r="N47" s="185"/>
      <c r="O47" s="185"/>
      <c r="P47" s="185"/>
      <c r="Q47" s="185"/>
      <c r="R47" s="185"/>
      <c r="S47" s="185"/>
      <c r="T47" s="184"/>
      <c r="U47" s="184"/>
      <c r="V47" s="184"/>
      <c r="W47" s="184"/>
      <c r="X47" s="184"/>
      <c r="Y47" s="184"/>
      <c r="Z47" s="184"/>
      <c r="AA47" s="184"/>
    </row>
    <row r="48" spans="1:27" ht="18" customHeight="1">
      <c r="B48" s="304"/>
      <c r="C48" s="185"/>
      <c r="D48" s="185"/>
      <c r="E48" s="185"/>
      <c r="F48" s="185"/>
      <c r="G48" s="186"/>
      <c r="H48" s="185"/>
      <c r="I48" s="185"/>
      <c r="J48" s="185"/>
      <c r="K48" s="185"/>
      <c r="L48" s="187"/>
      <c r="M48" s="187"/>
      <c r="N48" s="185"/>
      <c r="O48" s="185"/>
      <c r="P48" s="185"/>
      <c r="Q48" s="185"/>
      <c r="R48" s="185"/>
      <c r="S48" s="185"/>
      <c r="T48" s="184"/>
      <c r="U48" s="184"/>
      <c r="V48" s="184"/>
      <c r="W48" s="184"/>
      <c r="X48" s="184"/>
      <c r="Y48" s="184"/>
      <c r="Z48" s="184"/>
      <c r="AA48" s="184"/>
    </row>
    <row r="49" spans="2:27" ht="18" customHeight="1">
      <c r="B49" s="298"/>
      <c r="C49" s="185"/>
      <c r="D49" s="185"/>
      <c r="E49" s="185"/>
      <c r="F49" s="185"/>
      <c r="G49" s="186"/>
      <c r="H49" s="185"/>
      <c r="I49" s="185"/>
      <c r="J49" s="185"/>
      <c r="K49" s="185"/>
      <c r="L49" s="187"/>
      <c r="M49" s="187"/>
      <c r="N49" s="185"/>
      <c r="O49" s="185"/>
      <c r="P49" s="185"/>
      <c r="Q49" s="185"/>
      <c r="R49" s="185"/>
      <c r="S49" s="185"/>
      <c r="T49" s="184"/>
      <c r="U49" s="184"/>
      <c r="V49" s="184"/>
      <c r="W49" s="184"/>
      <c r="X49" s="184"/>
      <c r="Y49" s="184"/>
      <c r="Z49" s="184"/>
      <c r="AA49" s="184"/>
    </row>
    <row r="50" spans="2:27" ht="18" customHeight="1">
      <c r="B50" s="298"/>
      <c r="C50" s="185"/>
      <c r="D50" s="185"/>
      <c r="E50" s="185"/>
      <c r="F50" s="185"/>
      <c r="G50" s="186"/>
      <c r="H50" s="185"/>
      <c r="I50" s="185"/>
      <c r="J50" s="185"/>
      <c r="K50" s="185"/>
      <c r="L50" s="187"/>
      <c r="M50" s="187"/>
      <c r="N50" s="185"/>
      <c r="O50" s="185"/>
      <c r="P50" s="185"/>
      <c r="Q50" s="185"/>
      <c r="R50" s="185"/>
      <c r="S50" s="185"/>
      <c r="T50" s="184"/>
      <c r="U50" s="184"/>
      <c r="V50" s="184"/>
      <c r="W50" s="184"/>
      <c r="X50" s="184"/>
      <c r="Y50" s="184"/>
      <c r="Z50" s="184"/>
      <c r="AA50" s="184"/>
    </row>
    <row r="51" spans="2:27" ht="18" customHeight="1">
      <c r="B51" s="298"/>
      <c r="C51" s="185"/>
      <c r="D51" s="185"/>
      <c r="E51" s="185"/>
      <c r="F51" s="185"/>
      <c r="G51" s="186"/>
      <c r="H51" s="185"/>
      <c r="I51" s="185"/>
      <c r="J51" s="185"/>
      <c r="K51" s="185"/>
      <c r="L51" s="187"/>
      <c r="M51" s="187"/>
      <c r="N51" s="185"/>
      <c r="O51" s="185"/>
      <c r="P51" s="185"/>
      <c r="Q51" s="185"/>
      <c r="R51" s="185"/>
      <c r="S51" s="185"/>
      <c r="T51" s="184"/>
      <c r="U51" s="184"/>
      <c r="V51" s="184"/>
      <c r="W51" s="184"/>
      <c r="X51" s="184"/>
      <c r="Y51" s="184"/>
      <c r="Z51" s="184"/>
      <c r="AA51" s="184"/>
    </row>
    <row r="52" spans="2:27" ht="18" customHeight="1">
      <c r="B52" s="298"/>
      <c r="C52" s="185"/>
      <c r="D52" s="185"/>
      <c r="E52" s="185"/>
      <c r="F52" s="185"/>
      <c r="G52" s="186"/>
      <c r="H52" s="185"/>
      <c r="I52" s="185"/>
      <c r="J52" s="185"/>
      <c r="K52" s="185"/>
      <c r="L52" s="187"/>
      <c r="M52" s="187"/>
      <c r="N52" s="185"/>
      <c r="O52" s="185"/>
      <c r="P52" s="185"/>
      <c r="Q52" s="185"/>
      <c r="R52" s="185"/>
      <c r="S52" s="185"/>
      <c r="T52" s="184"/>
      <c r="U52" s="184"/>
      <c r="V52" s="184"/>
      <c r="W52" s="184"/>
      <c r="X52" s="184"/>
      <c r="Y52" s="184"/>
      <c r="Z52" s="184"/>
      <c r="AA52" s="184"/>
    </row>
    <row r="53" spans="2:27" ht="18" customHeight="1">
      <c r="B53" s="298"/>
      <c r="C53" s="185"/>
      <c r="D53" s="185"/>
      <c r="E53" s="185"/>
      <c r="F53" s="185"/>
      <c r="G53" s="186"/>
      <c r="H53" s="185"/>
      <c r="I53" s="185"/>
      <c r="J53" s="185"/>
      <c r="K53" s="185"/>
      <c r="L53" s="187"/>
      <c r="M53" s="187"/>
      <c r="N53" s="185"/>
      <c r="O53" s="185"/>
      <c r="P53" s="185"/>
      <c r="Q53" s="185"/>
      <c r="R53" s="185"/>
      <c r="S53" s="185"/>
      <c r="T53" s="184"/>
      <c r="U53" s="184"/>
      <c r="V53" s="184"/>
      <c r="W53" s="184"/>
      <c r="X53" s="184"/>
      <c r="Y53" s="184"/>
      <c r="Z53" s="184"/>
      <c r="AA53" s="184"/>
    </row>
    <row r="54" spans="2:27" ht="18" customHeight="1">
      <c r="B54" s="298"/>
      <c r="C54" s="185"/>
      <c r="D54" s="185"/>
      <c r="E54" s="185"/>
      <c r="F54" s="185"/>
      <c r="G54" s="186"/>
      <c r="H54" s="185"/>
      <c r="I54" s="185"/>
      <c r="J54" s="185"/>
      <c r="K54" s="185"/>
      <c r="L54" s="187"/>
      <c r="M54" s="187"/>
      <c r="N54" s="185"/>
      <c r="O54" s="185"/>
      <c r="P54" s="185"/>
      <c r="Q54" s="185"/>
      <c r="R54" s="185"/>
      <c r="S54" s="185"/>
      <c r="T54" s="184"/>
      <c r="U54" s="184"/>
      <c r="V54" s="184"/>
      <c r="W54" s="184"/>
      <c r="X54" s="184"/>
      <c r="Y54" s="184"/>
      <c r="Z54" s="184"/>
      <c r="AA54" s="184"/>
    </row>
    <row r="55" spans="2:27" ht="18" customHeight="1">
      <c r="B55" s="298"/>
      <c r="C55" s="185"/>
      <c r="D55" s="185"/>
      <c r="E55" s="185"/>
      <c r="F55" s="185"/>
      <c r="G55" s="186"/>
      <c r="H55" s="185"/>
      <c r="I55" s="185"/>
      <c r="J55" s="185"/>
      <c r="K55" s="185"/>
      <c r="L55" s="187"/>
      <c r="M55" s="187"/>
      <c r="N55" s="185"/>
      <c r="O55" s="185"/>
      <c r="P55" s="185"/>
      <c r="Q55" s="185"/>
      <c r="R55" s="185"/>
      <c r="S55" s="185"/>
      <c r="T55" s="184"/>
      <c r="U55" s="184"/>
      <c r="V55" s="184"/>
      <c r="W55" s="184"/>
      <c r="X55" s="184"/>
      <c r="Y55" s="184"/>
      <c r="Z55" s="184"/>
      <c r="AA55" s="184"/>
    </row>
    <row r="56" spans="2:27" ht="18" customHeight="1">
      <c r="B56" s="298"/>
      <c r="C56" s="185"/>
      <c r="D56" s="185"/>
      <c r="E56" s="185"/>
      <c r="F56" s="185"/>
      <c r="G56" s="186"/>
      <c r="H56" s="185"/>
      <c r="I56" s="185"/>
      <c r="J56" s="185"/>
      <c r="K56" s="185"/>
      <c r="L56" s="187"/>
      <c r="M56" s="187"/>
      <c r="N56" s="185"/>
      <c r="O56" s="185"/>
      <c r="P56" s="185"/>
      <c r="Q56" s="185"/>
      <c r="R56" s="185"/>
      <c r="S56" s="185"/>
      <c r="T56" s="184"/>
      <c r="U56" s="184"/>
      <c r="V56" s="184"/>
      <c r="W56" s="184"/>
      <c r="X56" s="184"/>
      <c r="Y56" s="184"/>
      <c r="Z56" s="184"/>
      <c r="AA56" s="184"/>
    </row>
    <row r="57" spans="2:27" ht="18" customHeight="1">
      <c r="B57" s="298"/>
      <c r="C57" s="185"/>
      <c r="D57" s="185"/>
      <c r="E57" s="185"/>
      <c r="F57" s="185"/>
      <c r="G57" s="186"/>
      <c r="H57" s="185"/>
      <c r="I57" s="185"/>
      <c r="J57" s="185"/>
      <c r="K57" s="185"/>
      <c r="L57" s="187"/>
      <c r="M57" s="187"/>
      <c r="N57" s="185"/>
      <c r="O57" s="185"/>
      <c r="P57" s="185"/>
      <c r="Q57" s="185"/>
      <c r="R57" s="185"/>
      <c r="S57" s="185"/>
      <c r="T57" s="184"/>
      <c r="U57" s="184"/>
      <c r="V57" s="184"/>
      <c r="W57" s="184"/>
      <c r="X57" s="184"/>
      <c r="Y57" s="184"/>
      <c r="Z57" s="184"/>
      <c r="AA57" s="184"/>
    </row>
    <row r="58" spans="2:27" ht="18" customHeight="1">
      <c r="B58" s="298"/>
      <c r="C58" s="185"/>
      <c r="D58" s="185"/>
      <c r="E58" s="185"/>
      <c r="F58" s="185"/>
      <c r="G58" s="186"/>
      <c r="H58" s="185"/>
      <c r="I58" s="185"/>
      <c r="J58" s="185"/>
      <c r="K58" s="185"/>
      <c r="L58" s="187"/>
      <c r="M58" s="187"/>
      <c r="N58" s="185"/>
      <c r="O58" s="185"/>
      <c r="P58" s="185"/>
      <c r="Q58" s="185"/>
      <c r="R58" s="185"/>
      <c r="S58" s="185"/>
      <c r="T58" s="184"/>
      <c r="U58" s="184"/>
      <c r="V58" s="184"/>
      <c r="W58" s="184"/>
      <c r="X58" s="184"/>
      <c r="Y58" s="184"/>
      <c r="Z58" s="184"/>
      <c r="AA58" s="184"/>
    </row>
    <row r="59" spans="2:27" ht="18" customHeight="1">
      <c r="B59" s="298"/>
      <c r="C59" s="185"/>
      <c r="D59" s="185"/>
      <c r="E59" s="185"/>
      <c r="F59" s="185"/>
      <c r="G59" s="186"/>
      <c r="H59" s="185"/>
      <c r="I59" s="185"/>
      <c r="J59" s="185"/>
      <c r="K59" s="185"/>
      <c r="L59" s="187"/>
      <c r="M59" s="187"/>
      <c r="N59" s="185"/>
      <c r="O59" s="185"/>
      <c r="P59" s="185"/>
      <c r="Q59" s="185"/>
      <c r="R59" s="185"/>
      <c r="S59" s="185"/>
      <c r="T59" s="184"/>
      <c r="U59" s="184"/>
      <c r="V59" s="184"/>
      <c r="W59" s="184"/>
      <c r="X59" s="184"/>
      <c r="Y59" s="184"/>
      <c r="Z59" s="184"/>
      <c r="AA59" s="184"/>
    </row>
    <row r="60" spans="2:27" ht="18" customHeight="1">
      <c r="B60" s="298"/>
      <c r="C60" s="185"/>
      <c r="D60" s="185"/>
      <c r="E60" s="185"/>
      <c r="F60" s="185"/>
      <c r="G60" s="186"/>
      <c r="H60" s="185"/>
      <c r="I60" s="185"/>
      <c r="J60" s="185"/>
      <c r="K60" s="185"/>
      <c r="L60" s="187"/>
      <c r="M60" s="187"/>
      <c r="N60" s="185"/>
      <c r="O60" s="185"/>
      <c r="P60" s="185"/>
      <c r="Q60" s="185"/>
      <c r="R60" s="185"/>
      <c r="S60" s="185"/>
      <c r="T60" s="184"/>
      <c r="U60" s="184"/>
      <c r="V60" s="184"/>
      <c r="W60" s="184"/>
      <c r="X60" s="184"/>
      <c r="Y60" s="184"/>
      <c r="Z60" s="184"/>
      <c r="AA60" s="184"/>
    </row>
    <row r="61" spans="2:27" ht="18" customHeight="1">
      <c r="B61" s="298"/>
      <c r="C61" s="185"/>
      <c r="D61" s="185"/>
      <c r="E61" s="185"/>
      <c r="F61" s="185"/>
      <c r="G61" s="186"/>
      <c r="H61" s="185"/>
      <c r="I61" s="185"/>
      <c r="J61" s="185"/>
      <c r="K61" s="185"/>
      <c r="L61" s="187"/>
      <c r="M61" s="187"/>
      <c r="N61" s="185"/>
      <c r="O61" s="185"/>
      <c r="P61" s="185"/>
      <c r="Q61" s="185"/>
      <c r="R61" s="185"/>
      <c r="S61" s="185"/>
      <c r="T61" s="184"/>
      <c r="U61" s="184"/>
      <c r="V61" s="184"/>
      <c r="W61" s="184"/>
      <c r="X61" s="184"/>
      <c r="Y61" s="184"/>
      <c r="Z61" s="184"/>
      <c r="AA61" s="184"/>
    </row>
    <row r="62" spans="2:27" ht="18" customHeight="1">
      <c r="B62" s="298"/>
      <c r="C62" s="185"/>
      <c r="D62" s="185"/>
      <c r="E62" s="185"/>
      <c r="F62" s="185"/>
      <c r="G62" s="186"/>
      <c r="H62" s="185"/>
      <c r="I62" s="185"/>
      <c r="J62" s="185"/>
      <c r="K62" s="185"/>
      <c r="L62" s="187"/>
      <c r="M62" s="187"/>
      <c r="N62" s="185"/>
      <c r="O62" s="185"/>
      <c r="P62" s="185"/>
      <c r="Q62" s="185"/>
      <c r="R62" s="185"/>
      <c r="S62" s="185"/>
      <c r="T62" s="184"/>
      <c r="U62" s="184"/>
      <c r="V62" s="184"/>
      <c r="W62" s="184"/>
      <c r="X62" s="184"/>
      <c r="Y62" s="184"/>
      <c r="Z62" s="184"/>
      <c r="AA62" s="184"/>
    </row>
    <row r="63" spans="2:27" ht="18" customHeight="1">
      <c r="B63" s="298"/>
      <c r="C63" s="185"/>
      <c r="D63" s="185"/>
      <c r="E63" s="185"/>
      <c r="F63" s="185"/>
      <c r="G63" s="186"/>
      <c r="H63" s="185"/>
      <c r="I63" s="185"/>
      <c r="J63" s="185"/>
      <c r="K63" s="185"/>
      <c r="L63" s="187"/>
      <c r="M63" s="187"/>
      <c r="N63" s="185"/>
      <c r="O63" s="185"/>
      <c r="P63" s="185"/>
      <c r="Q63" s="185"/>
      <c r="R63" s="185"/>
      <c r="S63" s="185"/>
      <c r="T63" s="184"/>
      <c r="U63" s="184"/>
      <c r="V63" s="184"/>
      <c r="W63" s="184"/>
      <c r="X63" s="184"/>
      <c r="Y63" s="184"/>
      <c r="Z63" s="184"/>
      <c r="AA63" s="184"/>
    </row>
    <row r="64" spans="2:27" ht="18" customHeight="1">
      <c r="B64" s="298"/>
      <c r="C64" s="185"/>
      <c r="D64" s="185"/>
      <c r="E64" s="185"/>
      <c r="F64" s="185"/>
      <c r="G64" s="186"/>
      <c r="H64" s="185"/>
      <c r="I64" s="185"/>
      <c r="J64" s="185"/>
      <c r="K64" s="185"/>
      <c r="L64" s="187"/>
      <c r="M64" s="187"/>
      <c r="N64" s="185"/>
      <c r="O64" s="185"/>
      <c r="P64" s="185"/>
      <c r="Q64" s="185"/>
      <c r="R64" s="185"/>
      <c r="S64" s="185"/>
      <c r="T64" s="184"/>
      <c r="U64" s="184"/>
      <c r="V64" s="184"/>
      <c r="W64" s="184"/>
      <c r="X64" s="184"/>
      <c r="Y64" s="184"/>
      <c r="Z64" s="184"/>
      <c r="AA64" s="184"/>
    </row>
    <row r="65" spans="2:27" ht="18" customHeight="1">
      <c r="B65" s="298"/>
      <c r="C65" s="185"/>
      <c r="D65" s="185"/>
      <c r="E65" s="185"/>
      <c r="F65" s="185"/>
      <c r="G65" s="186"/>
      <c r="H65" s="185"/>
      <c r="I65" s="185"/>
      <c r="J65" s="185"/>
      <c r="K65" s="185"/>
      <c r="L65" s="187"/>
      <c r="M65" s="187"/>
      <c r="N65" s="185"/>
      <c r="O65" s="185"/>
      <c r="P65" s="185"/>
      <c r="Q65" s="185"/>
      <c r="R65" s="185"/>
      <c r="S65" s="185"/>
      <c r="T65" s="184"/>
      <c r="U65" s="184"/>
      <c r="V65" s="184"/>
      <c r="W65" s="184"/>
      <c r="X65" s="184"/>
      <c r="Y65" s="184"/>
      <c r="Z65" s="184"/>
      <c r="AA65" s="184"/>
    </row>
    <row r="66" spans="2:27" ht="18" customHeight="1">
      <c r="B66" s="298"/>
      <c r="C66" s="185"/>
      <c r="D66" s="185"/>
      <c r="E66" s="185"/>
      <c r="F66" s="185"/>
      <c r="G66" s="186"/>
      <c r="H66" s="185"/>
      <c r="I66" s="185"/>
      <c r="J66" s="185"/>
      <c r="K66" s="185"/>
      <c r="L66" s="187"/>
      <c r="M66" s="187"/>
      <c r="N66" s="185"/>
      <c r="O66" s="185"/>
      <c r="P66" s="185"/>
      <c r="Q66" s="185"/>
      <c r="R66" s="185"/>
      <c r="S66" s="185"/>
      <c r="T66" s="184"/>
      <c r="U66" s="184"/>
      <c r="V66" s="184"/>
      <c r="W66" s="184"/>
      <c r="X66" s="184"/>
      <c r="Y66" s="184"/>
      <c r="Z66" s="184"/>
      <c r="AA66" s="184"/>
    </row>
    <row r="67" spans="2:27" ht="18" customHeight="1">
      <c r="B67" s="298"/>
      <c r="C67" s="185"/>
      <c r="D67" s="185"/>
      <c r="E67" s="185"/>
      <c r="F67" s="185"/>
      <c r="G67" s="186"/>
      <c r="H67" s="185"/>
      <c r="I67" s="185"/>
      <c r="J67" s="185"/>
      <c r="K67" s="185"/>
      <c r="L67" s="187"/>
      <c r="M67" s="187"/>
      <c r="N67" s="185"/>
      <c r="O67" s="185"/>
      <c r="P67" s="185"/>
      <c r="Q67" s="185"/>
      <c r="R67" s="185"/>
      <c r="S67" s="185"/>
      <c r="T67" s="184"/>
      <c r="U67" s="184"/>
      <c r="V67" s="184"/>
      <c r="W67" s="184"/>
      <c r="X67" s="184"/>
      <c r="Y67" s="184"/>
      <c r="Z67" s="184"/>
      <c r="AA67" s="184"/>
    </row>
    <row r="68" spans="2:27" ht="18" customHeight="1">
      <c r="B68" s="298"/>
      <c r="C68" s="185"/>
      <c r="D68" s="185"/>
      <c r="E68" s="185"/>
      <c r="F68" s="185"/>
      <c r="G68" s="186"/>
      <c r="H68" s="185"/>
      <c r="I68" s="185"/>
      <c r="J68" s="185"/>
      <c r="K68" s="185"/>
      <c r="L68" s="187"/>
      <c r="M68" s="187"/>
      <c r="N68" s="185"/>
      <c r="O68" s="185"/>
      <c r="P68" s="185"/>
      <c r="Q68" s="185"/>
      <c r="R68" s="185"/>
      <c r="S68" s="185"/>
      <c r="T68" s="184"/>
      <c r="U68" s="184"/>
      <c r="V68" s="184"/>
      <c r="W68" s="184"/>
      <c r="X68" s="184"/>
      <c r="Y68" s="184"/>
      <c r="Z68" s="184"/>
      <c r="AA68" s="184"/>
    </row>
    <row r="69" spans="2:27" ht="18" customHeight="1">
      <c r="B69" s="298"/>
      <c r="C69" s="185"/>
      <c r="D69" s="185"/>
      <c r="E69" s="185"/>
      <c r="F69" s="185"/>
      <c r="G69" s="186"/>
      <c r="H69" s="185"/>
      <c r="I69" s="185"/>
      <c r="J69" s="185"/>
      <c r="K69" s="185"/>
      <c r="L69" s="187"/>
      <c r="M69" s="187"/>
      <c r="N69" s="185"/>
      <c r="O69" s="185"/>
      <c r="P69" s="185"/>
      <c r="Q69" s="185"/>
      <c r="R69" s="185"/>
      <c r="S69" s="185"/>
      <c r="T69" s="184"/>
      <c r="U69" s="184"/>
      <c r="V69" s="184"/>
      <c r="W69" s="184"/>
      <c r="X69" s="184"/>
      <c r="Y69" s="184"/>
      <c r="Z69" s="184"/>
      <c r="AA69" s="184"/>
    </row>
    <row r="70" spans="2:27" ht="18" customHeight="1">
      <c r="B70" s="298"/>
      <c r="C70" s="185"/>
      <c r="D70" s="185"/>
      <c r="E70" s="185"/>
      <c r="F70" s="185"/>
      <c r="G70" s="186"/>
      <c r="H70" s="185"/>
      <c r="I70" s="185"/>
      <c r="J70" s="185"/>
      <c r="K70" s="185"/>
      <c r="L70" s="187"/>
      <c r="M70" s="187"/>
      <c r="N70" s="185"/>
      <c r="O70" s="185"/>
      <c r="P70" s="185"/>
      <c r="Q70" s="185"/>
      <c r="R70" s="185"/>
      <c r="S70" s="185"/>
      <c r="T70" s="184"/>
      <c r="U70" s="184"/>
      <c r="V70" s="184"/>
      <c r="W70" s="184"/>
      <c r="X70" s="184"/>
      <c r="Y70" s="184"/>
      <c r="Z70" s="184"/>
      <c r="AA70" s="184"/>
    </row>
    <row r="71" spans="2:27" ht="18" customHeight="1">
      <c r="B71" s="298"/>
      <c r="C71" s="185"/>
      <c r="D71" s="185"/>
      <c r="E71" s="185"/>
      <c r="F71" s="185"/>
      <c r="G71" s="186"/>
      <c r="H71" s="185"/>
      <c r="I71" s="185"/>
      <c r="J71" s="185"/>
      <c r="K71" s="185"/>
      <c r="L71" s="187"/>
      <c r="M71" s="187"/>
      <c r="N71" s="185"/>
      <c r="O71" s="185"/>
      <c r="P71" s="185"/>
      <c r="Q71" s="185"/>
      <c r="R71" s="185"/>
      <c r="S71" s="185"/>
      <c r="T71" s="184"/>
      <c r="U71" s="184"/>
      <c r="V71" s="184"/>
      <c r="W71" s="184"/>
      <c r="X71" s="184"/>
      <c r="Y71" s="184"/>
      <c r="Z71" s="184"/>
      <c r="AA71" s="184"/>
    </row>
    <row r="72" spans="2:27" ht="18" customHeight="1">
      <c r="B72" s="298"/>
      <c r="C72" s="185"/>
      <c r="D72" s="185"/>
      <c r="E72" s="185"/>
      <c r="F72" s="185"/>
      <c r="G72" s="186"/>
      <c r="H72" s="185"/>
      <c r="I72" s="185"/>
      <c r="J72" s="185"/>
      <c r="K72" s="185"/>
      <c r="L72" s="187"/>
      <c r="M72" s="187"/>
      <c r="N72" s="185"/>
      <c r="O72" s="185"/>
      <c r="P72" s="185"/>
      <c r="Q72" s="185"/>
      <c r="R72" s="185"/>
      <c r="S72" s="185"/>
      <c r="T72" s="184"/>
      <c r="U72" s="184"/>
      <c r="V72" s="184"/>
      <c r="W72" s="184"/>
      <c r="X72" s="184"/>
      <c r="Y72" s="184"/>
      <c r="Z72" s="184"/>
      <c r="AA72" s="184"/>
    </row>
    <row r="73" spans="2:27" ht="18" customHeight="1">
      <c r="B73" s="298"/>
      <c r="C73" s="185"/>
      <c r="D73" s="185"/>
      <c r="E73" s="185"/>
      <c r="F73" s="185"/>
      <c r="G73" s="186"/>
      <c r="H73" s="185"/>
      <c r="I73" s="185"/>
      <c r="J73" s="185"/>
      <c r="K73" s="185"/>
      <c r="L73" s="187"/>
      <c r="M73" s="187"/>
      <c r="N73" s="185"/>
      <c r="O73" s="185"/>
      <c r="P73" s="185"/>
      <c r="Q73" s="185"/>
      <c r="R73" s="185"/>
      <c r="S73" s="185"/>
      <c r="T73" s="184"/>
      <c r="U73" s="184"/>
      <c r="V73" s="184"/>
      <c r="W73" s="184"/>
      <c r="X73" s="184"/>
      <c r="Y73" s="184"/>
      <c r="Z73" s="184"/>
      <c r="AA73" s="184"/>
    </row>
    <row r="74" spans="2:27" ht="18" customHeight="1">
      <c r="B74" s="298"/>
      <c r="C74" s="185"/>
      <c r="D74" s="185"/>
      <c r="E74" s="185"/>
      <c r="F74" s="185"/>
      <c r="G74" s="186"/>
      <c r="H74" s="185"/>
      <c r="I74" s="185"/>
      <c r="J74" s="185"/>
      <c r="K74" s="185"/>
      <c r="L74" s="187"/>
      <c r="M74" s="187"/>
      <c r="N74" s="185"/>
      <c r="O74" s="185"/>
      <c r="P74" s="185"/>
      <c r="Q74" s="185"/>
      <c r="R74" s="185"/>
      <c r="S74" s="185"/>
      <c r="T74" s="184"/>
      <c r="U74" s="184"/>
      <c r="V74" s="184"/>
      <c r="W74" s="184"/>
      <c r="X74" s="184"/>
      <c r="Y74" s="184"/>
      <c r="Z74" s="184"/>
      <c r="AA74" s="184"/>
    </row>
    <row r="75" spans="2:27" ht="18" customHeight="1">
      <c r="B75" s="298"/>
      <c r="C75" s="185"/>
      <c r="D75" s="185"/>
      <c r="E75" s="185"/>
      <c r="F75" s="185"/>
      <c r="G75" s="186"/>
      <c r="H75" s="185"/>
      <c r="I75" s="185"/>
      <c r="J75" s="185"/>
      <c r="K75" s="185"/>
      <c r="L75" s="187"/>
      <c r="M75" s="187"/>
      <c r="N75" s="185"/>
      <c r="O75" s="185"/>
      <c r="P75" s="185"/>
      <c r="Q75" s="185"/>
      <c r="R75" s="185"/>
      <c r="S75" s="185"/>
      <c r="T75" s="184"/>
      <c r="U75" s="184"/>
      <c r="V75" s="184"/>
      <c r="W75" s="184"/>
      <c r="X75" s="184"/>
      <c r="Y75" s="184"/>
      <c r="Z75" s="184"/>
      <c r="AA75" s="184"/>
    </row>
    <row r="76" spans="2:27" ht="18" customHeight="1">
      <c r="B76" s="298"/>
      <c r="C76" s="185"/>
      <c r="D76" s="185"/>
      <c r="E76" s="185"/>
      <c r="F76" s="185"/>
      <c r="G76" s="186"/>
      <c r="H76" s="185"/>
      <c r="I76" s="185"/>
      <c r="J76" s="185"/>
      <c r="K76" s="185"/>
      <c r="L76" s="187"/>
      <c r="M76" s="187"/>
      <c r="N76" s="185"/>
      <c r="O76" s="185"/>
      <c r="P76" s="185"/>
      <c r="Q76" s="185"/>
      <c r="R76" s="185"/>
      <c r="S76" s="185"/>
      <c r="T76" s="184"/>
      <c r="U76" s="184"/>
      <c r="V76" s="184"/>
      <c r="W76" s="184"/>
      <c r="X76" s="184"/>
      <c r="Y76" s="184"/>
      <c r="Z76" s="184"/>
      <c r="AA76" s="184"/>
    </row>
    <row r="77" spans="2:27" ht="18" customHeight="1">
      <c r="B77" s="298"/>
      <c r="C77" s="185"/>
      <c r="D77" s="185"/>
      <c r="E77" s="185"/>
      <c r="F77" s="185"/>
      <c r="G77" s="186"/>
      <c r="H77" s="185"/>
      <c r="I77" s="185"/>
      <c r="J77" s="185"/>
      <c r="K77" s="185"/>
      <c r="L77" s="187"/>
      <c r="M77" s="187"/>
      <c r="N77" s="185"/>
      <c r="O77" s="185"/>
      <c r="P77" s="185"/>
      <c r="Q77" s="185"/>
      <c r="R77" s="185"/>
      <c r="S77" s="185"/>
      <c r="T77" s="184"/>
      <c r="U77" s="184"/>
      <c r="V77" s="184"/>
      <c r="W77" s="184"/>
      <c r="X77" s="184"/>
      <c r="Y77" s="184"/>
      <c r="Z77" s="184"/>
      <c r="AA77" s="184"/>
    </row>
    <row r="78" spans="2:27" ht="18" customHeight="1">
      <c r="B78" s="298"/>
      <c r="C78" s="185"/>
      <c r="D78" s="185"/>
      <c r="E78" s="185"/>
      <c r="F78" s="185"/>
      <c r="G78" s="186"/>
      <c r="H78" s="185"/>
      <c r="I78" s="185"/>
      <c r="J78" s="185"/>
      <c r="K78" s="185"/>
      <c r="L78" s="187"/>
      <c r="M78" s="187"/>
      <c r="N78" s="185"/>
      <c r="O78" s="185"/>
      <c r="P78" s="185"/>
      <c r="Q78" s="185"/>
      <c r="R78" s="185"/>
      <c r="S78" s="185"/>
      <c r="T78" s="184"/>
      <c r="U78" s="184"/>
      <c r="V78" s="184"/>
      <c r="W78" s="184"/>
      <c r="X78" s="184"/>
      <c r="Y78" s="184"/>
      <c r="Z78" s="184"/>
      <c r="AA78" s="184"/>
    </row>
    <row r="79" spans="2:27" ht="18" customHeight="1">
      <c r="B79" s="298"/>
      <c r="C79" s="185"/>
      <c r="D79" s="185"/>
      <c r="E79" s="185"/>
      <c r="F79" s="185"/>
      <c r="G79" s="186"/>
      <c r="H79" s="185"/>
      <c r="I79" s="185"/>
      <c r="J79" s="185"/>
      <c r="K79" s="185"/>
      <c r="L79" s="187"/>
      <c r="M79" s="187"/>
      <c r="N79" s="185"/>
      <c r="O79" s="185"/>
      <c r="P79" s="185"/>
      <c r="Q79" s="185"/>
      <c r="R79" s="185"/>
      <c r="S79" s="185"/>
      <c r="T79" s="184"/>
      <c r="U79" s="184"/>
      <c r="V79" s="184"/>
      <c r="W79" s="184"/>
      <c r="X79" s="184"/>
      <c r="Y79" s="184"/>
      <c r="Z79" s="184"/>
      <c r="AA79" s="184"/>
    </row>
    <row r="80" spans="2:27" ht="18" customHeight="1">
      <c r="B80" s="298"/>
      <c r="C80" s="185"/>
      <c r="D80" s="185"/>
      <c r="E80" s="185"/>
      <c r="F80" s="185"/>
      <c r="G80" s="186"/>
      <c r="H80" s="185"/>
      <c r="I80" s="185"/>
      <c r="J80" s="185"/>
      <c r="K80" s="185"/>
      <c r="L80" s="187"/>
      <c r="M80" s="187"/>
      <c r="N80" s="185"/>
      <c r="O80" s="185"/>
      <c r="P80" s="185"/>
      <c r="Q80" s="185"/>
      <c r="R80" s="185"/>
      <c r="S80" s="185"/>
      <c r="T80" s="184"/>
      <c r="U80" s="184"/>
      <c r="V80" s="184"/>
      <c r="W80" s="184"/>
      <c r="X80" s="184"/>
      <c r="Y80" s="184"/>
      <c r="Z80" s="184"/>
      <c r="AA80" s="184"/>
    </row>
    <row r="81" spans="2:27" ht="18" customHeight="1">
      <c r="B81" s="298"/>
      <c r="C81" s="185"/>
      <c r="D81" s="185"/>
      <c r="E81" s="185"/>
      <c r="F81" s="185"/>
      <c r="G81" s="186"/>
      <c r="H81" s="185"/>
      <c r="I81" s="185"/>
      <c r="J81" s="185"/>
      <c r="K81" s="185"/>
      <c r="L81" s="187"/>
      <c r="M81" s="187"/>
      <c r="N81" s="185"/>
      <c r="O81" s="185"/>
      <c r="P81" s="185"/>
      <c r="Q81" s="185"/>
      <c r="R81" s="185"/>
      <c r="S81" s="185"/>
      <c r="T81" s="184"/>
      <c r="U81" s="184"/>
      <c r="V81" s="184"/>
      <c r="W81" s="184"/>
      <c r="X81" s="184"/>
      <c r="Y81" s="184"/>
      <c r="Z81" s="184"/>
      <c r="AA81" s="184"/>
    </row>
    <row r="82" spans="2:27" ht="18" customHeight="1">
      <c r="B82" s="298"/>
      <c r="C82" s="185"/>
      <c r="D82" s="185"/>
      <c r="E82" s="185"/>
      <c r="F82" s="185"/>
      <c r="G82" s="186"/>
      <c r="H82" s="185"/>
      <c r="I82" s="185"/>
      <c r="J82" s="185"/>
      <c r="K82" s="185"/>
      <c r="L82" s="187"/>
      <c r="M82" s="187"/>
      <c r="N82" s="185"/>
      <c r="O82" s="185"/>
      <c r="P82" s="185"/>
      <c r="Q82" s="185"/>
      <c r="R82" s="185"/>
      <c r="S82" s="185"/>
      <c r="T82" s="184"/>
      <c r="U82" s="184"/>
      <c r="V82" s="184"/>
      <c r="W82" s="184"/>
      <c r="X82" s="184"/>
      <c r="Y82" s="184"/>
      <c r="Z82" s="184"/>
      <c r="AA82" s="184"/>
    </row>
    <row r="83" spans="2:27" ht="18" customHeight="1">
      <c r="B83" s="298"/>
      <c r="C83" s="185"/>
      <c r="D83" s="185"/>
      <c r="E83" s="185"/>
      <c r="F83" s="185"/>
      <c r="G83" s="186"/>
      <c r="H83" s="185"/>
      <c r="I83" s="185"/>
      <c r="J83" s="185"/>
      <c r="K83" s="185"/>
      <c r="L83" s="187"/>
      <c r="M83" s="187"/>
      <c r="N83" s="185"/>
      <c r="O83" s="185"/>
      <c r="P83" s="185"/>
      <c r="Q83" s="185"/>
      <c r="R83" s="185"/>
      <c r="S83" s="185"/>
      <c r="T83" s="184"/>
      <c r="U83" s="184"/>
      <c r="V83" s="184"/>
      <c r="W83" s="184"/>
      <c r="X83" s="184"/>
      <c r="Y83" s="184"/>
      <c r="Z83" s="184"/>
      <c r="AA83" s="184"/>
    </row>
    <row r="84" spans="2:27" ht="18" customHeight="1">
      <c r="B84" s="298"/>
      <c r="C84" s="185"/>
      <c r="D84" s="185"/>
      <c r="E84" s="185"/>
      <c r="F84" s="185"/>
      <c r="G84" s="186"/>
      <c r="H84" s="185"/>
      <c r="I84" s="185"/>
      <c r="J84" s="185"/>
      <c r="K84" s="185"/>
      <c r="L84" s="187"/>
      <c r="M84" s="187"/>
      <c r="N84" s="185"/>
      <c r="O84" s="185"/>
      <c r="P84" s="185"/>
      <c r="Q84" s="185"/>
      <c r="R84" s="185"/>
      <c r="S84" s="185"/>
      <c r="T84" s="184"/>
      <c r="U84" s="184"/>
      <c r="V84" s="184"/>
      <c r="W84" s="184"/>
      <c r="X84" s="184"/>
      <c r="Y84" s="184"/>
      <c r="Z84" s="184"/>
      <c r="AA84" s="184"/>
    </row>
    <row r="85" spans="2:27" ht="18" customHeight="1">
      <c r="B85" s="298"/>
      <c r="C85" s="185"/>
      <c r="D85" s="185"/>
      <c r="E85" s="185"/>
      <c r="F85" s="185"/>
      <c r="G85" s="186"/>
      <c r="H85" s="185"/>
      <c r="I85" s="185"/>
      <c r="J85" s="185"/>
      <c r="K85" s="185"/>
      <c r="L85" s="187"/>
      <c r="M85" s="187"/>
      <c r="N85" s="185"/>
      <c r="O85" s="185"/>
      <c r="P85" s="185"/>
      <c r="Q85" s="185"/>
      <c r="R85" s="185"/>
      <c r="S85" s="185"/>
      <c r="T85" s="184"/>
      <c r="U85" s="184"/>
      <c r="V85" s="184"/>
      <c r="W85" s="184"/>
      <c r="X85" s="184"/>
      <c r="Y85" s="184"/>
      <c r="Z85" s="184"/>
      <c r="AA85" s="184"/>
    </row>
    <row r="86" spans="2:27" ht="18" customHeight="1">
      <c r="B86" s="298"/>
      <c r="C86" s="185"/>
      <c r="D86" s="185"/>
      <c r="E86" s="185"/>
      <c r="F86" s="185"/>
      <c r="G86" s="186"/>
      <c r="H86" s="185"/>
      <c r="I86" s="185"/>
      <c r="J86" s="185"/>
      <c r="K86" s="185"/>
      <c r="L86" s="187"/>
      <c r="M86" s="187"/>
      <c r="N86" s="185"/>
      <c r="O86" s="185"/>
      <c r="P86" s="185"/>
      <c r="Q86" s="185"/>
      <c r="R86" s="185"/>
      <c r="S86" s="185"/>
      <c r="T86" s="184"/>
      <c r="U86" s="184"/>
      <c r="V86" s="184"/>
      <c r="W86" s="184"/>
      <c r="X86" s="184"/>
      <c r="Y86" s="184"/>
      <c r="Z86" s="184"/>
      <c r="AA86" s="184"/>
    </row>
    <row r="87" spans="2:27" ht="18" customHeight="1">
      <c r="B87" s="298"/>
      <c r="C87" s="185"/>
      <c r="D87" s="185"/>
      <c r="E87" s="185"/>
      <c r="F87" s="185"/>
      <c r="G87" s="186"/>
      <c r="H87" s="185"/>
      <c r="I87" s="185"/>
      <c r="J87" s="185"/>
      <c r="K87" s="185"/>
      <c r="L87" s="187"/>
      <c r="M87" s="187"/>
      <c r="N87" s="185"/>
      <c r="O87" s="185"/>
      <c r="P87" s="185"/>
      <c r="Q87" s="185"/>
      <c r="R87" s="185"/>
      <c r="S87" s="185"/>
      <c r="T87" s="184"/>
      <c r="U87" s="184"/>
      <c r="V87" s="184"/>
      <c r="W87" s="184"/>
      <c r="X87" s="184"/>
      <c r="Y87" s="184"/>
      <c r="Z87" s="184"/>
      <c r="AA87" s="184"/>
    </row>
    <row r="88" spans="2:27" ht="18" customHeight="1">
      <c r="B88" s="298"/>
      <c r="C88" s="185"/>
      <c r="D88" s="185"/>
      <c r="E88" s="185"/>
      <c r="F88" s="185"/>
      <c r="G88" s="186"/>
      <c r="H88" s="185"/>
      <c r="I88" s="185"/>
      <c r="J88" s="185"/>
      <c r="K88" s="185"/>
      <c r="L88" s="187"/>
      <c r="M88" s="187"/>
      <c r="N88" s="185"/>
      <c r="O88" s="185"/>
      <c r="P88" s="185"/>
      <c r="Q88" s="185"/>
      <c r="R88" s="185"/>
      <c r="S88" s="185"/>
      <c r="T88" s="184"/>
      <c r="U88" s="184"/>
      <c r="V88" s="184"/>
      <c r="W88" s="184"/>
      <c r="X88" s="184"/>
      <c r="Y88" s="184"/>
      <c r="Z88" s="184"/>
      <c r="AA88" s="184"/>
    </row>
    <row r="89" spans="2:27" ht="18" customHeight="1">
      <c r="B89" s="298"/>
      <c r="C89" s="185"/>
      <c r="D89" s="185"/>
      <c r="E89" s="185"/>
      <c r="F89" s="185"/>
      <c r="G89" s="186"/>
      <c r="H89" s="185"/>
      <c r="I89" s="185"/>
      <c r="J89" s="185"/>
      <c r="K89" s="185"/>
      <c r="L89" s="187"/>
      <c r="M89" s="187"/>
      <c r="N89" s="185"/>
      <c r="O89" s="185"/>
      <c r="P89" s="185"/>
      <c r="Q89" s="185"/>
      <c r="R89" s="185"/>
      <c r="S89" s="185"/>
      <c r="T89" s="184"/>
      <c r="U89" s="184"/>
      <c r="V89" s="184"/>
      <c r="W89" s="184"/>
      <c r="X89" s="184"/>
      <c r="Y89" s="184"/>
      <c r="Z89" s="184"/>
      <c r="AA89" s="184"/>
    </row>
    <row r="90" spans="2:27" ht="18" customHeight="1">
      <c r="B90" s="298"/>
      <c r="C90" s="185"/>
      <c r="D90" s="185"/>
      <c r="E90" s="185"/>
      <c r="F90" s="185"/>
      <c r="G90" s="186"/>
      <c r="H90" s="185"/>
      <c r="I90" s="185"/>
      <c r="J90" s="185"/>
      <c r="K90" s="185"/>
      <c r="L90" s="187"/>
      <c r="M90" s="187"/>
      <c r="N90" s="185"/>
      <c r="O90" s="185"/>
      <c r="P90" s="185"/>
      <c r="Q90" s="185"/>
      <c r="R90" s="185"/>
      <c r="S90" s="185"/>
      <c r="T90" s="184"/>
      <c r="U90" s="184"/>
      <c r="V90" s="184"/>
      <c r="W90" s="184"/>
      <c r="X90" s="184"/>
      <c r="Y90" s="184"/>
      <c r="Z90" s="184"/>
      <c r="AA90" s="184"/>
    </row>
    <row r="91" spans="2:27" ht="18" customHeight="1">
      <c r="B91" s="298"/>
      <c r="C91" s="185"/>
      <c r="D91" s="185"/>
      <c r="E91" s="185"/>
      <c r="F91" s="185"/>
      <c r="G91" s="186"/>
      <c r="H91" s="185"/>
      <c r="I91" s="185"/>
      <c r="J91" s="185"/>
      <c r="K91" s="185"/>
      <c r="L91" s="187"/>
      <c r="M91" s="187"/>
      <c r="N91" s="185"/>
      <c r="O91" s="185"/>
      <c r="P91" s="185"/>
      <c r="Q91" s="185"/>
      <c r="R91" s="185"/>
      <c r="S91" s="185"/>
      <c r="T91" s="184"/>
      <c r="U91" s="184"/>
      <c r="V91" s="184"/>
      <c r="W91" s="184"/>
      <c r="X91" s="184"/>
      <c r="Y91" s="184"/>
      <c r="Z91" s="184"/>
      <c r="AA91" s="184"/>
    </row>
    <row r="92" spans="2:27" ht="18" customHeight="1">
      <c r="B92" s="298"/>
      <c r="C92" s="185"/>
      <c r="D92" s="185"/>
      <c r="E92" s="185"/>
      <c r="F92" s="185"/>
      <c r="G92" s="186"/>
      <c r="H92" s="185"/>
      <c r="I92" s="185"/>
      <c r="J92" s="185"/>
      <c r="K92" s="185"/>
      <c r="L92" s="187"/>
      <c r="M92" s="187"/>
      <c r="N92" s="185"/>
      <c r="O92" s="185"/>
      <c r="P92" s="185"/>
      <c r="Q92" s="185"/>
      <c r="R92" s="185"/>
      <c r="S92" s="185"/>
      <c r="T92" s="184"/>
      <c r="U92" s="184"/>
      <c r="V92" s="184"/>
      <c r="W92" s="184"/>
      <c r="X92" s="184"/>
      <c r="Y92" s="184"/>
      <c r="Z92" s="184"/>
      <c r="AA92" s="184"/>
    </row>
    <row r="93" spans="2:27" ht="18" customHeight="1">
      <c r="B93" s="298"/>
      <c r="C93" s="185"/>
      <c r="D93" s="185"/>
      <c r="E93" s="185"/>
      <c r="F93" s="185"/>
      <c r="G93" s="186"/>
      <c r="H93" s="185"/>
      <c r="I93" s="185"/>
      <c r="J93" s="185"/>
      <c r="K93" s="185"/>
      <c r="L93" s="187"/>
      <c r="M93" s="187"/>
      <c r="N93" s="185"/>
      <c r="O93" s="185"/>
      <c r="P93" s="185"/>
      <c r="Q93" s="185"/>
      <c r="R93" s="185"/>
      <c r="S93" s="185"/>
      <c r="T93" s="184"/>
      <c r="U93" s="184"/>
      <c r="V93" s="184"/>
      <c r="W93" s="184"/>
      <c r="X93" s="184"/>
      <c r="Y93" s="184"/>
      <c r="Z93" s="184"/>
      <c r="AA93" s="184"/>
    </row>
    <row r="94" spans="2:27" ht="18" customHeight="1">
      <c r="B94" s="298"/>
      <c r="C94" s="185"/>
      <c r="D94" s="185"/>
      <c r="E94" s="185"/>
      <c r="F94" s="185"/>
      <c r="G94" s="186"/>
      <c r="H94" s="185"/>
      <c r="I94" s="185"/>
      <c r="J94" s="185"/>
      <c r="K94" s="185"/>
      <c r="L94" s="187"/>
      <c r="M94" s="187"/>
      <c r="N94" s="185"/>
      <c r="O94" s="185"/>
      <c r="P94" s="185"/>
      <c r="Q94" s="185"/>
      <c r="R94" s="185"/>
      <c r="S94" s="185"/>
      <c r="T94" s="184"/>
      <c r="U94" s="184"/>
      <c r="V94" s="184"/>
      <c r="W94" s="184"/>
      <c r="X94" s="184"/>
      <c r="Y94" s="184"/>
      <c r="Z94" s="184"/>
      <c r="AA94" s="184"/>
    </row>
    <row r="95" spans="2:27" ht="18" customHeight="1">
      <c r="B95" s="298"/>
      <c r="C95" s="185"/>
      <c r="D95" s="185"/>
      <c r="E95" s="185"/>
      <c r="F95" s="185"/>
      <c r="G95" s="186"/>
      <c r="H95" s="185"/>
      <c r="I95" s="185"/>
      <c r="J95" s="185"/>
      <c r="K95" s="185"/>
      <c r="L95" s="187"/>
      <c r="M95" s="187"/>
      <c r="N95" s="185"/>
      <c r="O95" s="185"/>
      <c r="P95" s="185"/>
      <c r="Q95" s="185"/>
      <c r="R95" s="185"/>
      <c r="S95" s="185"/>
      <c r="T95" s="184"/>
      <c r="U95" s="184"/>
      <c r="V95" s="184"/>
      <c r="W95" s="184"/>
      <c r="X95" s="184"/>
      <c r="Y95" s="184"/>
      <c r="Z95" s="184"/>
      <c r="AA95" s="184"/>
    </row>
    <row r="96" spans="2:27" ht="18" customHeight="1">
      <c r="B96" s="298"/>
      <c r="C96" s="185"/>
      <c r="D96" s="185"/>
      <c r="E96" s="185"/>
      <c r="F96" s="185"/>
      <c r="G96" s="186"/>
      <c r="H96" s="185"/>
      <c r="I96" s="185"/>
      <c r="J96" s="185"/>
      <c r="K96" s="185"/>
      <c r="L96" s="187"/>
      <c r="M96" s="187"/>
      <c r="N96" s="185"/>
      <c r="O96" s="185"/>
      <c r="P96" s="185"/>
      <c r="Q96" s="185"/>
      <c r="R96" s="185"/>
      <c r="S96" s="185"/>
      <c r="T96" s="184"/>
      <c r="U96" s="184"/>
      <c r="V96" s="184"/>
      <c r="W96" s="184"/>
      <c r="X96" s="184"/>
      <c r="Y96" s="184"/>
      <c r="Z96" s="184"/>
      <c r="AA96" s="184"/>
    </row>
    <row r="97" spans="2:27" ht="18" customHeight="1">
      <c r="B97" s="298"/>
      <c r="C97" s="185"/>
      <c r="D97" s="185"/>
      <c r="E97" s="185"/>
      <c r="F97" s="185"/>
      <c r="G97" s="186"/>
      <c r="H97" s="185"/>
      <c r="I97" s="185"/>
      <c r="J97" s="185"/>
      <c r="K97" s="185"/>
      <c r="L97" s="187"/>
      <c r="M97" s="187"/>
      <c r="N97" s="185"/>
      <c r="O97" s="185"/>
      <c r="P97" s="185"/>
      <c r="Q97" s="185"/>
      <c r="R97" s="185"/>
      <c r="S97" s="185"/>
      <c r="T97" s="184"/>
      <c r="U97" s="184"/>
      <c r="V97" s="184"/>
      <c r="W97" s="184"/>
      <c r="X97" s="184"/>
      <c r="Y97" s="184"/>
      <c r="Z97" s="184"/>
      <c r="AA97" s="184"/>
    </row>
    <row r="98" spans="2:27" ht="18" customHeight="1">
      <c r="B98" s="298"/>
      <c r="C98" s="185"/>
      <c r="D98" s="185"/>
      <c r="E98" s="185"/>
      <c r="F98" s="185"/>
      <c r="G98" s="186"/>
      <c r="H98" s="185"/>
      <c r="I98" s="185"/>
      <c r="J98" s="185"/>
      <c r="K98" s="185"/>
      <c r="L98" s="187"/>
      <c r="M98" s="187"/>
      <c r="N98" s="185"/>
      <c r="O98" s="185"/>
      <c r="P98" s="185"/>
      <c r="Q98" s="185"/>
      <c r="R98" s="185"/>
      <c r="S98" s="185"/>
      <c r="T98" s="184"/>
      <c r="U98" s="184"/>
      <c r="V98" s="184"/>
      <c r="W98" s="184"/>
      <c r="X98" s="184"/>
      <c r="Y98" s="184"/>
      <c r="Z98" s="184"/>
      <c r="AA98" s="184"/>
    </row>
    <row r="99" spans="2:27" ht="18" customHeight="1">
      <c r="B99" s="298"/>
      <c r="C99" s="185"/>
      <c r="D99" s="185"/>
      <c r="E99" s="185"/>
      <c r="F99" s="185"/>
      <c r="G99" s="186"/>
      <c r="H99" s="185"/>
      <c r="I99" s="185"/>
      <c r="J99" s="185"/>
      <c r="K99" s="185"/>
      <c r="L99" s="187"/>
      <c r="M99" s="187"/>
      <c r="N99" s="185"/>
      <c r="O99" s="185"/>
      <c r="P99" s="185"/>
      <c r="Q99" s="185"/>
      <c r="R99" s="185"/>
      <c r="S99" s="185"/>
      <c r="T99" s="184"/>
      <c r="U99" s="184"/>
      <c r="V99" s="184"/>
      <c r="W99" s="184"/>
      <c r="X99" s="184"/>
      <c r="Y99" s="184"/>
      <c r="Z99" s="184"/>
      <c r="AA99" s="184"/>
    </row>
    <row r="100" spans="2:27" ht="18" customHeight="1">
      <c r="B100" s="298"/>
      <c r="C100" s="185"/>
      <c r="D100" s="185"/>
      <c r="E100" s="185"/>
      <c r="F100" s="185"/>
      <c r="G100" s="186"/>
      <c r="H100" s="185"/>
      <c r="I100" s="185"/>
      <c r="J100" s="185"/>
      <c r="K100" s="185"/>
      <c r="L100" s="187"/>
      <c r="M100" s="187"/>
      <c r="N100" s="185"/>
      <c r="O100" s="185"/>
      <c r="P100" s="185"/>
      <c r="Q100" s="185"/>
      <c r="R100" s="185"/>
      <c r="S100" s="185"/>
      <c r="T100" s="184"/>
      <c r="U100" s="184"/>
      <c r="V100" s="184"/>
      <c r="W100" s="184"/>
      <c r="X100" s="184"/>
      <c r="Y100" s="184"/>
      <c r="Z100" s="184"/>
      <c r="AA100" s="184"/>
    </row>
    <row r="101" spans="2:27" ht="18" customHeight="1">
      <c r="B101" s="298"/>
      <c r="C101" s="185"/>
      <c r="D101" s="185"/>
      <c r="E101" s="185"/>
      <c r="F101" s="185"/>
      <c r="G101" s="186"/>
      <c r="H101" s="185"/>
      <c r="I101" s="185"/>
      <c r="J101" s="185"/>
      <c r="K101" s="185"/>
      <c r="L101" s="187"/>
      <c r="M101" s="187"/>
      <c r="N101" s="185"/>
      <c r="O101" s="185"/>
      <c r="P101" s="185"/>
      <c r="Q101" s="185"/>
      <c r="R101" s="185"/>
      <c r="S101" s="185"/>
      <c r="T101" s="184"/>
      <c r="U101" s="184"/>
      <c r="V101" s="184"/>
      <c r="W101" s="184"/>
      <c r="X101" s="184"/>
      <c r="Y101" s="184"/>
      <c r="Z101" s="184"/>
      <c r="AA101" s="184"/>
    </row>
    <row r="102" spans="2:27" ht="18" customHeight="1">
      <c r="B102" s="298"/>
      <c r="C102" s="185"/>
      <c r="D102" s="185"/>
      <c r="E102" s="185"/>
      <c r="F102" s="185"/>
      <c r="G102" s="186"/>
      <c r="H102" s="185"/>
      <c r="I102" s="185"/>
      <c r="J102" s="185"/>
      <c r="K102" s="185"/>
      <c r="L102" s="187"/>
      <c r="M102" s="187"/>
      <c r="N102" s="185"/>
      <c r="O102" s="185"/>
      <c r="P102" s="185"/>
      <c r="Q102" s="185"/>
      <c r="R102" s="185"/>
      <c r="S102" s="185"/>
      <c r="T102" s="184"/>
      <c r="U102" s="184"/>
      <c r="V102" s="184"/>
      <c r="W102" s="184"/>
      <c r="X102" s="184"/>
      <c r="Y102" s="184"/>
      <c r="Z102" s="184"/>
      <c r="AA102" s="184"/>
    </row>
    <row r="103" spans="2:27" ht="18" customHeight="1">
      <c r="B103" s="298"/>
      <c r="C103" s="185"/>
      <c r="D103" s="185"/>
      <c r="E103" s="185"/>
      <c r="F103" s="185"/>
      <c r="G103" s="186"/>
      <c r="H103" s="185"/>
      <c r="I103" s="185"/>
      <c r="J103" s="185"/>
      <c r="K103" s="185"/>
      <c r="L103" s="187"/>
      <c r="M103" s="187"/>
      <c r="N103" s="185"/>
      <c r="O103" s="185"/>
      <c r="P103" s="185"/>
      <c r="Q103" s="185"/>
      <c r="R103" s="185"/>
      <c r="S103" s="185"/>
      <c r="T103" s="184"/>
      <c r="U103" s="184"/>
      <c r="V103" s="184"/>
      <c r="W103" s="184"/>
      <c r="X103" s="184"/>
      <c r="Y103" s="184"/>
      <c r="Z103" s="184"/>
      <c r="AA103" s="184"/>
    </row>
    <row r="104" spans="2:27" ht="18" customHeight="1">
      <c r="B104" s="298"/>
      <c r="C104" s="185"/>
      <c r="D104" s="185"/>
      <c r="E104" s="185"/>
      <c r="F104" s="185"/>
      <c r="G104" s="186"/>
      <c r="H104" s="185"/>
      <c r="I104" s="185"/>
      <c r="J104" s="185"/>
      <c r="K104" s="185"/>
      <c r="L104" s="187"/>
      <c r="M104" s="187"/>
      <c r="N104" s="185"/>
      <c r="O104" s="185"/>
      <c r="P104" s="185"/>
      <c r="Q104" s="185"/>
      <c r="R104" s="185"/>
      <c r="S104" s="185"/>
      <c r="T104" s="184"/>
      <c r="U104" s="184"/>
      <c r="V104" s="184"/>
      <c r="W104" s="184"/>
      <c r="X104" s="184"/>
      <c r="Y104" s="184"/>
      <c r="Z104" s="184"/>
      <c r="AA104" s="184"/>
    </row>
    <row r="105" spans="2:27" ht="18" customHeight="1">
      <c r="B105" s="298"/>
      <c r="C105" s="185"/>
      <c r="D105" s="185"/>
      <c r="E105" s="185"/>
      <c r="F105" s="185"/>
      <c r="G105" s="186"/>
      <c r="H105" s="185"/>
      <c r="I105" s="185"/>
      <c r="J105" s="185"/>
      <c r="K105" s="185"/>
      <c r="L105" s="187"/>
      <c r="M105" s="187"/>
      <c r="N105" s="185"/>
      <c r="O105" s="185"/>
      <c r="P105" s="185"/>
      <c r="Q105" s="185"/>
      <c r="R105" s="185"/>
      <c r="S105" s="185"/>
      <c r="T105" s="184"/>
      <c r="U105" s="184"/>
      <c r="V105" s="184"/>
      <c r="W105" s="184"/>
      <c r="X105" s="184"/>
      <c r="Y105" s="184"/>
      <c r="Z105" s="184"/>
      <c r="AA105" s="184"/>
    </row>
    <row r="106" spans="2:27" ht="18" customHeight="1">
      <c r="B106" s="298"/>
      <c r="C106" s="185"/>
      <c r="D106" s="185"/>
      <c r="E106" s="185"/>
      <c r="F106" s="185"/>
      <c r="G106" s="186"/>
      <c r="H106" s="185"/>
      <c r="I106" s="185"/>
      <c r="J106" s="185"/>
      <c r="K106" s="185"/>
      <c r="L106" s="187"/>
      <c r="M106" s="187"/>
      <c r="N106" s="185"/>
      <c r="O106" s="185"/>
      <c r="P106" s="185"/>
      <c r="Q106" s="185"/>
      <c r="R106" s="185"/>
      <c r="S106" s="185"/>
      <c r="T106" s="184"/>
      <c r="U106" s="184"/>
      <c r="V106" s="184"/>
      <c r="W106" s="184"/>
      <c r="X106" s="184"/>
      <c r="Y106" s="184"/>
      <c r="Z106" s="184"/>
      <c r="AA106" s="184"/>
    </row>
    <row r="107" spans="2:27" ht="18" customHeight="1">
      <c r="B107" s="298"/>
      <c r="C107" s="185"/>
      <c r="D107" s="185"/>
      <c r="E107" s="185"/>
      <c r="F107" s="185"/>
      <c r="G107" s="186"/>
      <c r="H107" s="185"/>
      <c r="I107" s="185"/>
      <c r="J107" s="185"/>
      <c r="K107" s="185"/>
      <c r="L107" s="187"/>
      <c r="M107" s="187"/>
      <c r="N107" s="185"/>
      <c r="O107" s="185"/>
      <c r="P107" s="185"/>
      <c r="Q107" s="185"/>
      <c r="R107" s="185"/>
      <c r="S107" s="185"/>
      <c r="T107" s="184"/>
      <c r="U107" s="184"/>
      <c r="V107" s="184"/>
      <c r="W107" s="184"/>
      <c r="X107" s="184"/>
      <c r="Y107" s="184"/>
      <c r="Z107" s="184"/>
      <c r="AA107" s="184"/>
    </row>
    <row r="108" spans="2:27" ht="18" customHeight="1">
      <c r="B108" s="298"/>
      <c r="C108" s="185"/>
      <c r="D108" s="185"/>
      <c r="E108" s="185"/>
      <c r="F108" s="185"/>
      <c r="G108" s="186"/>
      <c r="H108" s="185"/>
      <c r="I108" s="185"/>
      <c r="J108" s="185"/>
      <c r="K108" s="185"/>
      <c r="L108" s="187"/>
      <c r="M108" s="187"/>
      <c r="N108" s="185"/>
      <c r="O108" s="185"/>
      <c r="P108" s="185"/>
      <c r="Q108" s="185"/>
      <c r="R108" s="185"/>
      <c r="S108" s="185"/>
      <c r="T108" s="184"/>
      <c r="U108" s="184"/>
      <c r="V108" s="184"/>
      <c r="W108" s="184"/>
      <c r="X108" s="184"/>
      <c r="Y108" s="184"/>
      <c r="Z108" s="184"/>
      <c r="AA108" s="184"/>
    </row>
    <row r="109" spans="2:27" ht="18" customHeight="1">
      <c r="B109" s="298"/>
      <c r="C109" s="185"/>
      <c r="D109" s="185"/>
      <c r="E109" s="185"/>
      <c r="F109" s="185"/>
      <c r="G109" s="186"/>
      <c r="H109" s="185"/>
      <c r="I109" s="185"/>
      <c r="J109" s="185"/>
      <c r="K109" s="185"/>
      <c r="L109" s="187"/>
      <c r="M109" s="187"/>
      <c r="N109" s="185"/>
      <c r="O109" s="185"/>
      <c r="P109" s="185"/>
      <c r="Q109" s="185"/>
      <c r="R109" s="185"/>
      <c r="S109" s="185"/>
      <c r="T109" s="184"/>
      <c r="U109" s="184"/>
      <c r="V109" s="184"/>
      <c r="W109" s="184"/>
      <c r="X109" s="184"/>
      <c r="Y109" s="184"/>
      <c r="Z109" s="184"/>
      <c r="AA109" s="184"/>
    </row>
    <row r="110" spans="2:27" ht="18" customHeight="1">
      <c r="B110" s="298"/>
      <c r="C110" s="185"/>
      <c r="D110" s="185"/>
      <c r="E110" s="185"/>
      <c r="F110" s="185"/>
      <c r="G110" s="186"/>
      <c r="H110" s="185"/>
      <c r="I110" s="185"/>
      <c r="J110" s="185"/>
      <c r="K110" s="185"/>
      <c r="L110" s="187"/>
      <c r="M110" s="187"/>
      <c r="N110" s="185"/>
      <c r="O110" s="185"/>
      <c r="P110" s="185"/>
      <c r="Q110" s="185"/>
      <c r="R110" s="185"/>
      <c r="S110" s="185"/>
      <c r="T110" s="184"/>
      <c r="U110" s="184"/>
      <c r="V110" s="184"/>
      <c r="W110" s="184"/>
      <c r="X110" s="184"/>
      <c r="Y110" s="184"/>
      <c r="Z110" s="184"/>
      <c r="AA110" s="184"/>
    </row>
    <row r="111" spans="2:27" ht="18" customHeight="1">
      <c r="B111" s="298"/>
      <c r="C111" s="185"/>
      <c r="D111" s="185"/>
      <c r="E111" s="185"/>
      <c r="F111" s="185"/>
      <c r="G111" s="186"/>
      <c r="H111" s="185"/>
      <c r="I111" s="185"/>
      <c r="J111" s="185"/>
      <c r="K111" s="185"/>
      <c r="L111" s="187"/>
      <c r="M111" s="187"/>
      <c r="N111" s="185"/>
      <c r="O111" s="185"/>
      <c r="P111" s="185"/>
      <c r="Q111" s="185"/>
      <c r="R111" s="185"/>
      <c r="S111" s="185"/>
      <c r="T111" s="184"/>
      <c r="U111" s="184"/>
      <c r="V111" s="184"/>
      <c r="W111" s="184"/>
      <c r="X111" s="184"/>
      <c r="Y111" s="184"/>
      <c r="Z111" s="184"/>
      <c r="AA111" s="184"/>
    </row>
    <row r="112" spans="2:27" ht="18" customHeight="1">
      <c r="B112" s="298"/>
      <c r="C112" s="185"/>
      <c r="D112" s="185"/>
      <c r="E112" s="185"/>
      <c r="F112" s="185"/>
      <c r="G112" s="186"/>
      <c r="H112" s="185"/>
      <c r="I112" s="185"/>
      <c r="J112" s="185"/>
      <c r="K112" s="185"/>
      <c r="L112" s="187"/>
      <c r="M112" s="187"/>
      <c r="N112" s="185"/>
      <c r="O112" s="185"/>
      <c r="P112" s="185"/>
      <c r="Q112" s="185"/>
      <c r="R112" s="185"/>
      <c r="S112" s="185"/>
      <c r="T112" s="184"/>
      <c r="U112" s="184"/>
      <c r="V112" s="184"/>
      <c r="W112" s="184"/>
      <c r="X112" s="184"/>
      <c r="Y112" s="184"/>
      <c r="Z112" s="184"/>
      <c r="AA112" s="184"/>
    </row>
    <row r="113" spans="2:27" ht="18" customHeight="1">
      <c r="B113" s="298"/>
      <c r="C113" s="185"/>
      <c r="D113" s="185"/>
      <c r="E113" s="185"/>
      <c r="F113" s="185"/>
      <c r="G113" s="186"/>
      <c r="H113" s="185"/>
      <c r="I113" s="185"/>
      <c r="J113" s="185"/>
      <c r="K113" s="185"/>
      <c r="L113" s="187"/>
      <c r="M113" s="187"/>
      <c r="N113" s="185"/>
      <c r="O113" s="185"/>
      <c r="P113" s="185"/>
      <c r="Q113" s="185"/>
      <c r="R113" s="185"/>
      <c r="S113" s="185"/>
      <c r="T113" s="184"/>
      <c r="U113" s="184"/>
      <c r="V113" s="184"/>
      <c r="W113" s="184"/>
      <c r="X113" s="184"/>
      <c r="Y113" s="184"/>
      <c r="Z113" s="184"/>
      <c r="AA113" s="184"/>
    </row>
    <row r="114" spans="2:27" ht="18" customHeight="1">
      <c r="B114" s="298"/>
      <c r="C114" s="185"/>
      <c r="D114" s="185"/>
      <c r="E114" s="185"/>
      <c r="F114" s="185"/>
      <c r="G114" s="186"/>
      <c r="H114" s="185"/>
      <c r="I114" s="185"/>
      <c r="J114" s="185"/>
      <c r="K114" s="185"/>
      <c r="L114" s="187"/>
      <c r="M114" s="187"/>
      <c r="N114" s="185"/>
      <c r="O114" s="185"/>
      <c r="P114" s="185"/>
      <c r="Q114" s="185"/>
      <c r="R114" s="185"/>
      <c r="S114" s="185"/>
      <c r="T114" s="184"/>
      <c r="U114" s="184"/>
      <c r="V114" s="184"/>
      <c r="W114" s="184"/>
      <c r="X114" s="184"/>
      <c r="Y114" s="184"/>
      <c r="Z114" s="184"/>
      <c r="AA114" s="184"/>
    </row>
    <row r="115" spans="2:27" ht="18" customHeight="1">
      <c r="B115" s="298"/>
      <c r="C115" s="185"/>
      <c r="D115" s="185"/>
      <c r="E115" s="185"/>
      <c r="F115" s="185"/>
      <c r="G115" s="186"/>
      <c r="H115" s="185"/>
      <c r="I115" s="185"/>
      <c r="J115" s="185"/>
      <c r="K115" s="185"/>
      <c r="L115" s="187"/>
      <c r="M115" s="187"/>
      <c r="N115" s="185"/>
      <c r="O115" s="185"/>
      <c r="P115" s="185"/>
      <c r="Q115" s="185"/>
      <c r="R115" s="185"/>
      <c r="S115" s="185"/>
      <c r="T115" s="184"/>
      <c r="U115" s="184"/>
      <c r="V115" s="184"/>
      <c r="W115" s="184"/>
      <c r="X115" s="184"/>
      <c r="Y115" s="184"/>
      <c r="Z115" s="184"/>
      <c r="AA115" s="184"/>
    </row>
    <row r="116" spans="2:27" ht="18" customHeight="1">
      <c r="B116" s="298"/>
      <c r="C116" s="185"/>
      <c r="D116" s="185"/>
      <c r="E116" s="185"/>
      <c r="F116" s="185"/>
      <c r="G116" s="186"/>
      <c r="H116" s="185"/>
      <c r="I116" s="185"/>
      <c r="J116" s="185"/>
      <c r="K116" s="185"/>
      <c r="L116" s="187"/>
      <c r="M116" s="187"/>
      <c r="N116" s="185"/>
      <c r="O116" s="185"/>
      <c r="P116" s="185"/>
      <c r="Q116" s="185"/>
      <c r="R116" s="185"/>
      <c r="S116" s="185"/>
      <c r="T116" s="184"/>
      <c r="U116" s="184"/>
      <c r="V116" s="184"/>
      <c r="W116" s="184"/>
      <c r="X116" s="184"/>
      <c r="Y116" s="184"/>
      <c r="Z116" s="184"/>
      <c r="AA116" s="184"/>
    </row>
    <row r="117" spans="2:27" ht="18" customHeight="1">
      <c r="B117" s="298"/>
      <c r="C117" s="185"/>
      <c r="D117" s="185"/>
      <c r="E117" s="185"/>
      <c r="F117" s="185"/>
      <c r="G117" s="186"/>
      <c r="H117" s="185"/>
      <c r="I117" s="185"/>
      <c r="J117" s="185"/>
      <c r="K117" s="185"/>
      <c r="L117" s="187"/>
      <c r="M117" s="187"/>
      <c r="N117" s="185"/>
      <c r="O117" s="185"/>
      <c r="P117" s="185"/>
      <c r="Q117" s="185"/>
      <c r="R117" s="185"/>
      <c r="S117" s="185"/>
      <c r="T117" s="184"/>
      <c r="U117" s="184"/>
      <c r="V117" s="184"/>
      <c r="W117" s="184"/>
      <c r="X117" s="184"/>
      <c r="Y117" s="184"/>
      <c r="Z117" s="184"/>
      <c r="AA117" s="184"/>
    </row>
    <row r="118" spans="2:27" ht="18" customHeight="1">
      <c r="B118" s="298"/>
      <c r="C118" s="185"/>
      <c r="D118" s="185"/>
      <c r="E118" s="185"/>
      <c r="F118" s="185"/>
      <c r="G118" s="186"/>
      <c r="H118" s="185"/>
      <c r="I118" s="185"/>
      <c r="J118" s="185"/>
      <c r="K118" s="185"/>
      <c r="L118" s="187"/>
      <c r="M118" s="187"/>
      <c r="N118" s="185"/>
      <c r="O118" s="185"/>
      <c r="P118" s="185"/>
      <c r="Q118" s="185"/>
      <c r="R118" s="185"/>
      <c r="S118" s="185"/>
      <c r="T118" s="184"/>
      <c r="U118" s="184"/>
      <c r="V118" s="184"/>
      <c r="W118" s="184"/>
      <c r="X118" s="184"/>
      <c r="Y118" s="184"/>
      <c r="Z118" s="184"/>
      <c r="AA118" s="184"/>
    </row>
    <row r="119" spans="2:27" ht="18" customHeight="1">
      <c r="B119" s="298"/>
      <c r="C119" s="185"/>
      <c r="D119" s="185"/>
      <c r="E119" s="185"/>
      <c r="F119" s="185"/>
      <c r="G119" s="186"/>
      <c r="H119" s="185"/>
      <c r="I119" s="185"/>
      <c r="J119" s="185"/>
      <c r="K119" s="185"/>
      <c r="L119" s="187"/>
      <c r="M119" s="187"/>
      <c r="N119" s="185"/>
      <c r="O119" s="185"/>
      <c r="P119" s="185"/>
      <c r="Q119" s="185"/>
      <c r="R119" s="185"/>
      <c r="S119" s="185"/>
      <c r="T119" s="184"/>
      <c r="U119" s="184"/>
      <c r="V119" s="184"/>
      <c r="W119" s="184"/>
      <c r="X119" s="184"/>
      <c r="Y119" s="184"/>
      <c r="Z119" s="184"/>
      <c r="AA119" s="184"/>
    </row>
    <row r="120" spans="2:27" ht="18" customHeight="1">
      <c r="B120" s="298"/>
      <c r="C120" s="185"/>
      <c r="D120" s="185"/>
      <c r="E120" s="185"/>
      <c r="F120" s="185"/>
      <c r="G120" s="186"/>
      <c r="H120" s="185"/>
      <c r="I120" s="185"/>
      <c r="J120" s="185"/>
      <c r="K120" s="185"/>
      <c r="L120" s="187"/>
      <c r="M120" s="187"/>
      <c r="N120" s="185"/>
      <c r="O120" s="185"/>
      <c r="P120" s="185"/>
      <c r="Q120" s="185"/>
      <c r="R120" s="185"/>
      <c r="S120" s="185"/>
      <c r="T120" s="184"/>
      <c r="U120" s="184"/>
      <c r="V120" s="184"/>
      <c r="W120" s="184"/>
      <c r="X120" s="184"/>
      <c r="Y120" s="184"/>
      <c r="Z120" s="184"/>
      <c r="AA120" s="184"/>
    </row>
    <row r="121" spans="2:27" ht="18" customHeight="1">
      <c r="B121" s="298"/>
      <c r="C121" s="185"/>
      <c r="D121" s="185"/>
      <c r="E121" s="185"/>
      <c r="F121" s="185"/>
      <c r="G121" s="186"/>
      <c r="H121" s="185"/>
      <c r="I121" s="185"/>
      <c r="J121" s="185"/>
      <c r="K121" s="185"/>
      <c r="L121" s="187"/>
      <c r="M121" s="187"/>
      <c r="N121" s="185"/>
      <c r="O121" s="185"/>
      <c r="P121" s="185"/>
      <c r="Q121" s="185"/>
      <c r="R121" s="185"/>
      <c r="S121" s="185"/>
      <c r="T121" s="184"/>
      <c r="U121" s="184"/>
      <c r="V121" s="184"/>
      <c r="W121" s="184"/>
      <c r="X121" s="184"/>
      <c r="Y121" s="184"/>
      <c r="Z121" s="184"/>
      <c r="AA121" s="184"/>
    </row>
    <row r="122" spans="2:27" ht="18" customHeight="1">
      <c r="B122" s="298"/>
      <c r="C122" s="185"/>
      <c r="D122" s="185"/>
      <c r="E122" s="185"/>
      <c r="F122" s="185"/>
      <c r="G122" s="186"/>
      <c r="H122" s="185"/>
      <c r="I122" s="185"/>
      <c r="J122" s="185"/>
      <c r="K122" s="185"/>
      <c r="L122" s="187"/>
      <c r="M122" s="187"/>
      <c r="N122" s="185"/>
      <c r="O122" s="185"/>
      <c r="P122" s="185"/>
      <c r="Q122" s="185"/>
      <c r="R122" s="185"/>
      <c r="S122" s="185"/>
      <c r="T122" s="184"/>
      <c r="U122" s="184"/>
      <c r="V122" s="184"/>
      <c r="W122" s="184"/>
      <c r="X122" s="184"/>
      <c r="Y122" s="184"/>
      <c r="Z122" s="184"/>
      <c r="AA122" s="184"/>
    </row>
    <row r="123" spans="2:27" ht="18" customHeight="1">
      <c r="B123" s="298"/>
      <c r="C123" s="185"/>
      <c r="D123" s="185"/>
      <c r="E123" s="185"/>
      <c r="F123" s="185"/>
      <c r="G123" s="186"/>
      <c r="H123" s="185"/>
      <c r="I123" s="185"/>
      <c r="J123" s="185"/>
      <c r="K123" s="185"/>
      <c r="L123" s="187"/>
      <c r="M123" s="187"/>
      <c r="N123" s="185"/>
      <c r="O123" s="185"/>
      <c r="P123" s="185"/>
      <c r="Q123" s="185"/>
      <c r="R123" s="185"/>
      <c r="S123" s="185"/>
      <c r="T123" s="184"/>
      <c r="U123" s="184"/>
      <c r="V123" s="184"/>
      <c r="W123" s="184"/>
      <c r="X123" s="184"/>
      <c r="Y123" s="184"/>
      <c r="Z123" s="184"/>
      <c r="AA123" s="184"/>
    </row>
    <row r="124" spans="2:27" ht="18" customHeight="1">
      <c r="B124" s="298"/>
      <c r="C124" s="185"/>
      <c r="D124" s="185"/>
      <c r="E124" s="185"/>
      <c r="F124" s="185"/>
      <c r="G124" s="186"/>
      <c r="H124" s="185"/>
      <c r="I124" s="185"/>
      <c r="J124" s="185"/>
      <c r="K124" s="185"/>
      <c r="L124" s="187"/>
      <c r="M124" s="187"/>
      <c r="N124" s="185"/>
      <c r="O124" s="185"/>
      <c r="P124" s="185"/>
      <c r="Q124" s="185"/>
      <c r="R124" s="185"/>
      <c r="S124" s="185"/>
      <c r="T124" s="184"/>
      <c r="U124" s="184"/>
      <c r="V124" s="184"/>
      <c r="W124" s="184"/>
      <c r="X124" s="184"/>
      <c r="Y124" s="184"/>
      <c r="Z124" s="184"/>
      <c r="AA124" s="184"/>
    </row>
    <row r="125" spans="2:27" ht="18" customHeight="1">
      <c r="B125" s="298"/>
      <c r="C125" s="185"/>
      <c r="D125" s="185"/>
      <c r="E125" s="185"/>
      <c r="F125" s="185"/>
      <c r="G125" s="186"/>
      <c r="H125" s="185"/>
      <c r="I125" s="185"/>
      <c r="J125" s="185"/>
      <c r="K125" s="185"/>
      <c r="L125" s="187"/>
      <c r="M125" s="187"/>
      <c r="N125" s="185"/>
      <c r="O125" s="185"/>
      <c r="P125" s="185"/>
      <c r="Q125" s="185"/>
      <c r="R125" s="185"/>
      <c r="S125" s="185"/>
      <c r="T125" s="184"/>
      <c r="U125" s="184"/>
      <c r="V125" s="184"/>
      <c r="W125" s="184"/>
      <c r="X125" s="184"/>
      <c r="Y125" s="184"/>
      <c r="Z125" s="184"/>
      <c r="AA125" s="184"/>
    </row>
    <row r="126" spans="2:27" ht="18" customHeight="1">
      <c r="B126" s="298"/>
      <c r="C126" s="185"/>
      <c r="D126" s="185"/>
      <c r="E126" s="185"/>
      <c r="F126" s="185"/>
      <c r="G126" s="186"/>
      <c r="H126" s="185"/>
      <c r="I126" s="185"/>
      <c r="J126" s="185"/>
      <c r="K126" s="185"/>
      <c r="L126" s="187"/>
      <c r="M126" s="187"/>
      <c r="N126" s="185"/>
      <c r="O126" s="185"/>
      <c r="P126" s="185"/>
      <c r="Q126" s="185"/>
      <c r="R126" s="185"/>
      <c r="S126" s="185"/>
      <c r="T126" s="184"/>
      <c r="U126" s="184"/>
      <c r="V126" s="184"/>
      <c r="W126" s="184"/>
      <c r="X126" s="184"/>
      <c r="Y126" s="184"/>
      <c r="Z126" s="184"/>
      <c r="AA126" s="184"/>
    </row>
    <row r="127" spans="2:27" ht="18" customHeight="1">
      <c r="B127" s="298"/>
      <c r="C127" s="185"/>
      <c r="D127" s="185"/>
      <c r="E127" s="185"/>
      <c r="F127" s="185"/>
      <c r="G127" s="186"/>
      <c r="H127" s="185"/>
      <c r="I127" s="185"/>
      <c r="J127" s="185"/>
      <c r="K127" s="185"/>
      <c r="L127" s="187"/>
      <c r="M127" s="187"/>
      <c r="N127" s="185"/>
      <c r="O127" s="185"/>
      <c r="P127" s="185"/>
      <c r="Q127" s="185"/>
      <c r="R127" s="185"/>
      <c r="S127" s="185"/>
      <c r="T127" s="184"/>
      <c r="U127" s="184"/>
      <c r="V127" s="184"/>
      <c r="W127" s="184"/>
      <c r="X127" s="184"/>
      <c r="Y127" s="184"/>
      <c r="Z127" s="184"/>
      <c r="AA127" s="184"/>
    </row>
    <row r="128" spans="2:27" ht="18" customHeight="1">
      <c r="B128" s="298"/>
      <c r="C128" s="185"/>
      <c r="D128" s="185"/>
      <c r="E128" s="185"/>
      <c r="F128" s="185"/>
      <c r="G128" s="186"/>
      <c r="H128" s="185"/>
      <c r="I128" s="185"/>
      <c r="J128" s="185"/>
      <c r="K128" s="185"/>
      <c r="L128" s="187"/>
      <c r="M128" s="187"/>
      <c r="N128" s="185"/>
      <c r="O128" s="185"/>
      <c r="P128" s="185"/>
      <c r="Q128" s="185"/>
      <c r="R128" s="185"/>
      <c r="S128" s="185"/>
      <c r="T128" s="184"/>
      <c r="U128" s="184"/>
      <c r="V128" s="184"/>
      <c r="W128" s="184"/>
      <c r="X128" s="184"/>
      <c r="Y128" s="184"/>
      <c r="Z128" s="184"/>
      <c r="AA128" s="184"/>
    </row>
    <row r="129" spans="2:27" ht="18" customHeight="1">
      <c r="B129" s="298"/>
      <c r="C129" s="185"/>
      <c r="D129" s="185"/>
      <c r="E129" s="185"/>
      <c r="F129" s="185"/>
      <c r="G129" s="186"/>
      <c r="H129" s="185"/>
      <c r="I129" s="185"/>
      <c r="J129" s="185"/>
      <c r="K129" s="185"/>
      <c r="L129" s="187"/>
      <c r="M129" s="187"/>
      <c r="N129" s="185"/>
      <c r="O129" s="185"/>
      <c r="P129" s="185"/>
      <c r="Q129" s="185"/>
      <c r="R129" s="185"/>
      <c r="S129" s="185"/>
      <c r="T129" s="184"/>
      <c r="U129" s="184"/>
      <c r="V129" s="184"/>
      <c r="W129" s="184"/>
      <c r="X129" s="184"/>
      <c r="Y129" s="184"/>
      <c r="Z129" s="184"/>
      <c r="AA129" s="184"/>
    </row>
    <row r="130" spans="2:27" ht="18" customHeight="1">
      <c r="B130" s="298"/>
      <c r="C130" s="185"/>
      <c r="D130" s="185"/>
      <c r="E130" s="185"/>
      <c r="F130" s="185"/>
      <c r="G130" s="186"/>
      <c r="H130" s="185"/>
      <c r="I130" s="185"/>
      <c r="J130" s="185"/>
      <c r="K130" s="185"/>
      <c r="L130" s="187"/>
      <c r="M130" s="187"/>
      <c r="N130" s="185"/>
      <c r="O130" s="185"/>
      <c r="P130" s="185"/>
      <c r="Q130" s="185"/>
      <c r="R130" s="185"/>
      <c r="S130" s="185"/>
      <c r="T130" s="184"/>
      <c r="U130" s="184"/>
      <c r="V130" s="184"/>
      <c r="W130" s="184"/>
      <c r="X130" s="184"/>
      <c r="Y130" s="184"/>
      <c r="Z130" s="184"/>
      <c r="AA130" s="184"/>
    </row>
    <row r="131" spans="2:27" ht="18" customHeight="1">
      <c r="B131" s="298"/>
      <c r="C131" s="185"/>
      <c r="D131" s="185"/>
      <c r="E131" s="185"/>
      <c r="F131" s="185"/>
      <c r="G131" s="186"/>
      <c r="H131" s="185"/>
      <c r="I131" s="185"/>
      <c r="J131" s="185"/>
      <c r="K131" s="185"/>
      <c r="L131" s="187"/>
      <c r="M131" s="187"/>
      <c r="N131" s="185"/>
      <c r="O131" s="185"/>
      <c r="P131" s="185"/>
      <c r="Q131" s="185"/>
      <c r="R131" s="185"/>
      <c r="S131" s="185"/>
      <c r="T131" s="184"/>
      <c r="U131" s="184"/>
      <c r="V131" s="184"/>
      <c r="W131" s="184"/>
      <c r="X131" s="184"/>
      <c r="Y131" s="184"/>
      <c r="Z131" s="184"/>
      <c r="AA131" s="184"/>
    </row>
    <row r="132" spans="2:27" ht="18" customHeight="1">
      <c r="B132" s="298"/>
      <c r="C132" s="185"/>
      <c r="D132" s="185"/>
      <c r="E132" s="185"/>
      <c r="F132" s="185"/>
      <c r="G132" s="186"/>
      <c r="H132" s="185"/>
      <c r="I132" s="185"/>
      <c r="J132" s="185"/>
      <c r="K132" s="185"/>
      <c r="L132" s="187"/>
      <c r="M132" s="187"/>
      <c r="N132" s="185"/>
      <c r="O132" s="185"/>
      <c r="P132" s="185"/>
      <c r="Q132" s="185"/>
      <c r="R132" s="185"/>
      <c r="S132" s="185"/>
      <c r="T132" s="184"/>
      <c r="U132" s="184"/>
      <c r="V132" s="184"/>
      <c r="W132" s="184"/>
      <c r="X132" s="184"/>
      <c r="Y132" s="184"/>
      <c r="Z132" s="184"/>
      <c r="AA132" s="184"/>
    </row>
    <row r="133" spans="2:27" ht="18" customHeight="1">
      <c r="B133" s="298"/>
      <c r="C133" s="185"/>
      <c r="D133" s="185"/>
      <c r="E133" s="185"/>
      <c r="F133" s="185"/>
      <c r="G133" s="186"/>
      <c r="H133" s="185"/>
      <c r="I133" s="185"/>
      <c r="J133" s="185"/>
      <c r="K133" s="185"/>
      <c r="L133" s="187"/>
      <c r="M133" s="187"/>
      <c r="N133" s="185"/>
      <c r="O133" s="185"/>
      <c r="P133" s="185"/>
      <c r="Q133" s="185"/>
      <c r="R133" s="185"/>
      <c r="S133" s="185"/>
      <c r="T133" s="184"/>
      <c r="U133" s="184"/>
      <c r="V133" s="184"/>
      <c r="W133" s="184"/>
      <c r="X133" s="184"/>
      <c r="Y133" s="184"/>
      <c r="Z133" s="184"/>
      <c r="AA133" s="184"/>
    </row>
    <row r="134" spans="2:27" ht="18" customHeight="1">
      <c r="B134" s="298"/>
      <c r="C134" s="185"/>
      <c r="D134" s="185"/>
      <c r="E134" s="185"/>
      <c r="F134" s="185"/>
      <c r="G134" s="186"/>
      <c r="H134" s="185"/>
      <c r="I134" s="185"/>
      <c r="J134" s="185"/>
      <c r="K134" s="185"/>
      <c r="L134" s="187"/>
      <c r="M134" s="187"/>
      <c r="N134" s="185"/>
      <c r="O134" s="185"/>
      <c r="P134" s="185"/>
      <c r="Q134" s="185"/>
      <c r="R134" s="185"/>
      <c r="S134" s="185"/>
      <c r="T134" s="184"/>
      <c r="U134" s="184"/>
      <c r="V134" s="184"/>
      <c r="W134" s="184"/>
      <c r="X134" s="184"/>
      <c r="Y134" s="184"/>
      <c r="Z134" s="184"/>
      <c r="AA134" s="184"/>
    </row>
    <row r="135" spans="2:27" ht="18" customHeight="1">
      <c r="B135" s="298"/>
      <c r="C135" s="185"/>
      <c r="D135" s="185"/>
      <c r="E135" s="185"/>
      <c r="F135" s="185"/>
      <c r="G135" s="186"/>
      <c r="H135" s="185"/>
      <c r="I135" s="185"/>
      <c r="J135" s="185"/>
      <c r="K135" s="185"/>
      <c r="L135" s="187"/>
      <c r="M135" s="187"/>
      <c r="N135" s="185"/>
      <c r="O135" s="185"/>
      <c r="P135" s="185"/>
      <c r="Q135" s="185"/>
      <c r="R135" s="185"/>
      <c r="S135" s="185"/>
      <c r="T135" s="184"/>
      <c r="U135" s="184"/>
      <c r="V135" s="184"/>
      <c r="W135" s="184"/>
      <c r="X135" s="184"/>
      <c r="Y135" s="184"/>
      <c r="Z135" s="184"/>
      <c r="AA135" s="184"/>
    </row>
    <row r="136" spans="2:27" ht="18" customHeight="1">
      <c r="B136" s="298"/>
      <c r="C136" s="185"/>
      <c r="D136" s="185"/>
      <c r="E136" s="185"/>
      <c r="F136" s="185"/>
      <c r="G136" s="186"/>
      <c r="H136" s="185"/>
      <c r="I136" s="185"/>
      <c r="J136" s="185"/>
      <c r="K136" s="185"/>
      <c r="L136" s="187"/>
      <c r="M136" s="187"/>
      <c r="N136" s="185"/>
      <c r="O136" s="185"/>
      <c r="P136" s="185"/>
      <c r="Q136" s="185"/>
      <c r="R136" s="185"/>
      <c r="S136" s="185"/>
      <c r="T136" s="184"/>
      <c r="U136" s="184"/>
      <c r="V136" s="184"/>
      <c r="W136" s="184"/>
      <c r="X136" s="184"/>
      <c r="Y136" s="184"/>
      <c r="Z136" s="184"/>
      <c r="AA136" s="184"/>
    </row>
    <row r="137" spans="2:27" ht="18" customHeight="1">
      <c r="B137" s="298"/>
      <c r="C137" s="185"/>
      <c r="D137" s="185"/>
      <c r="E137" s="185"/>
      <c r="F137" s="185"/>
      <c r="G137" s="186"/>
      <c r="H137" s="185"/>
      <c r="I137" s="185"/>
      <c r="J137" s="185"/>
      <c r="K137" s="185"/>
      <c r="L137" s="187"/>
      <c r="M137" s="187"/>
      <c r="N137" s="185"/>
      <c r="O137" s="185"/>
      <c r="P137" s="185"/>
      <c r="Q137" s="185"/>
      <c r="R137" s="185"/>
      <c r="S137" s="185"/>
      <c r="T137" s="184"/>
      <c r="U137" s="184"/>
      <c r="V137" s="184"/>
      <c r="W137" s="184"/>
      <c r="X137" s="184"/>
      <c r="Y137" s="184"/>
      <c r="Z137" s="184"/>
      <c r="AA137" s="184"/>
    </row>
    <row r="138" spans="2:27" ht="18" customHeight="1">
      <c r="B138" s="298"/>
      <c r="C138" s="185"/>
      <c r="D138" s="185"/>
      <c r="E138" s="185"/>
      <c r="F138" s="185"/>
      <c r="G138" s="186"/>
      <c r="H138" s="185"/>
      <c r="I138" s="185"/>
      <c r="J138" s="185"/>
      <c r="K138" s="185"/>
      <c r="L138" s="187"/>
      <c r="M138" s="187"/>
      <c r="N138" s="185"/>
      <c r="O138" s="185"/>
      <c r="P138" s="185"/>
      <c r="Q138" s="185"/>
      <c r="R138" s="185"/>
      <c r="S138" s="185"/>
      <c r="T138" s="184"/>
      <c r="U138" s="184"/>
      <c r="V138" s="184"/>
      <c r="W138" s="184"/>
      <c r="X138" s="184"/>
      <c r="Y138" s="184"/>
      <c r="Z138" s="184"/>
      <c r="AA138" s="184"/>
    </row>
    <row r="139" spans="2:27" ht="18" customHeight="1">
      <c r="B139" s="298"/>
      <c r="C139" s="185"/>
      <c r="D139" s="185"/>
      <c r="E139" s="185"/>
      <c r="F139" s="185"/>
      <c r="G139" s="186"/>
      <c r="H139" s="185"/>
      <c r="I139" s="185"/>
      <c r="J139" s="185"/>
      <c r="K139" s="185"/>
      <c r="L139" s="187"/>
      <c r="M139" s="187"/>
      <c r="N139" s="185"/>
      <c r="O139" s="185"/>
      <c r="P139" s="185"/>
      <c r="Q139" s="185"/>
      <c r="R139" s="185"/>
      <c r="S139" s="185"/>
      <c r="T139" s="184"/>
      <c r="U139" s="184"/>
      <c r="V139" s="184"/>
      <c r="W139" s="184"/>
      <c r="X139" s="184"/>
      <c r="Y139" s="184"/>
      <c r="Z139" s="184"/>
      <c r="AA139" s="184"/>
    </row>
    <row r="140" spans="2:27" ht="18" customHeight="1">
      <c r="B140" s="298"/>
      <c r="C140" s="185"/>
      <c r="D140" s="185"/>
      <c r="E140" s="185"/>
      <c r="F140" s="185"/>
      <c r="G140" s="186"/>
      <c r="H140" s="185"/>
      <c r="I140" s="185"/>
      <c r="J140" s="185"/>
      <c r="K140" s="185"/>
      <c r="L140" s="187"/>
      <c r="M140" s="187"/>
      <c r="N140" s="185"/>
      <c r="O140" s="185"/>
      <c r="P140" s="185"/>
      <c r="Q140" s="185"/>
      <c r="R140" s="185"/>
      <c r="S140" s="185"/>
      <c r="T140" s="184"/>
      <c r="U140" s="184"/>
      <c r="V140" s="184"/>
      <c r="W140" s="184"/>
      <c r="X140" s="184"/>
      <c r="Y140" s="184"/>
      <c r="Z140" s="184"/>
      <c r="AA140" s="184"/>
    </row>
    <row r="141" spans="2:27" ht="18" customHeight="1">
      <c r="B141" s="298"/>
      <c r="C141" s="185"/>
      <c r="D141" s="185"/>
      <c r="E141" s="185"/>
      <c r="F141" s="185"/>
      <c r="G141" s="186"/>
      <c r="H141" s="185"/>
      <c r="I141" s="185"/>
      <c r="J141" s="185"/>
      <c r="K141" s="185"/>
      <c r="L141" s="187"/>
      <c r="M141" s="187"/>
      <c r="N141" s="185"/>
      <c r="O141" s="185"/>
      <c r="P141" s="185"/>
      <c r="Q141" s="185"/>
      <c r="R141" s="185"/>
      <c r="S141" s="185"/>
      <c r="T141" s="184"/>
      <c r="U141" s="184"/>
      <c r="V141" s="184"/>
      <c r="W141" s="184"/>
      <c r="X141" s="184"/>
      <c r="Y141" s="184"/>
      <c r="Z141" s="184"/>
      <c r="AA141" s="184"/>
    </row>
    <row r="142" spans="2:27" ht="18" customHeight="1">
      <c r="B142" s="298"/>
      <c r="C142" s="185"/>
      <c r="D142" s="185"/>
      <c r="E142" s="185"/>
      <c r="F142" s="185"/>
      <c r="G142" s="186"/>
      <c r="H142" s="185"/>
      <c r="I142" s="185"/>
      <c r="J142" s="185"/>
      <c r="K142" s="185"/>
      <c r="L142" s="187"/>
      <c r="M142" s="187"/>
      <c r="N142" s="185"/>
      <c r="O142" s="185"/>
      <c r="P142" s="185"/>
      <c r="Q142" s="185"/>
      <c r="R142" s="185"/>
      <c r="S142" s="185"/>
      <c r="T142" s="184"/>
      <c r="U142" s="184"/>
      <c r="V142" s="184"/>
      <c r="W142" s="184"/>
      <c r="X142" s="184"/>
      <c r="Y142" s="184"/>
      <c r="Z142" s="184"/>
      <c r="AA142" s="184"/>
    </row>
    <row r="143" spans="2:27" ht="18" customHeight="1">
      <c r="B143" s="298"/>
      <c r="C143" s="185"/>
      <c r="D143" s="185"/>
      <c r="E143" s="185"/>
      <c r="F143" s="185"/>
      <c r="G143" s="186"/>
      <c r="H143" s="185"/>
      <c r="I143" s="185"/>
      <c r="J143" s="185"/>
      <c r="K143" s="185"/>
      <c r="L143" s="187"/>
      <c r="M143" s="187"/>
      <c r="N143" s="185"/>
      <c r="O143" s="185"/>
      <c r="P143" s="185"/>
      <c r="Q143" s="185"/>
      <c r="R143" s="185"/>
      <c r="S143" s="185"/>
      <c r="T143" s="184"/>
      <c r="U143" s="184"/>
      <c r="V143" s="184"/>
      <c r="W143" s="184"/>
      <c r="X143" s="184"/>
      <c r="Y143" s="184"/>
      <c r="Z143" s="184"/>
      <c r="AA143" s="184"/>
    </row>
    <row r="144" spans="2:27" ht="18" customHeight="1">
      <c r="B144" s="298"/>
      <c r="C144" s="185"/>
      <c r="D144" s="185"/>
      <c r="E144" s="185"/>
      <c r="F144" s="185"/>
      <c r="G144" s="186"/>
      <c r="H144" s="185"/>
      <c r="I144" s="185"/>
      <c r="J144" s="185"/>
      <c r="K144" s="185"/>
      <c r="L144" s="187"/>
      <c r="M144" s="187"/>
      <c r="N144" s="185"/>
      <c r="O144" s="185"/>
      <c r="P144" s="185"/>
      <c r="Q144" s="185"/>
      <c r="R144" s="185"/>
      <c r="S144" s="185"/>
      <c r="T144" s="184"/>
      <c r="U144" s="184"/>
      <c r="V144" s="184"/>
      <c r="W144" s="184"/>
      <c r="X144" s="184"/>
      <c r="Y144" s="184"/>
      <c r="Z144" s="184"/>
      <c r="AA144" s="184"/>
    </row>
    <row r="145" spans="2:27" ht="18" customHeight="1">
      <c r="B145" s="298"/>
      <c r="C145" s="185"/>
      <c r="D145" s="185"/>
      <c r="E145" s="185"/>
      <c r="F145" s="185"/>
      <c r="G145" s="186"/>
      <c r="H145" s="185"/>
      <c r="I145" s="185"/>
      <c r="J145" s="185"/>
      <c r="K145" s="185"/>
      <c r="L145" s="187"/>
      <c r="M145" s="187"/>
      <c r="N145" s="185"/>
      <c r="O145" s="185"/>
      <c r="P145" s="185"/>
      <c r="Q145" s="185"/>
      <c r="R145" s="185"/>
      <c r="S145" s="185"/>
      <c r="T145" s="184"/>
      <c r="U145" s="184"/>
      <c r="V145" s="184"/>
      <c r="W145" s="184"/>
      <c r="X145" s="184"/>
      <c r="Y145" s="184"/>
      <c r="Z145" s="184"/>
      <c r="AA145" s="184"/>
    </row>
    <row r="146" spans="2:27" ht="18" customHeight="1">
      <c r="B146" s="298"/>
      <c r="C146" s="185"/>
      <c r="D146" s="185"/>
      <c r="E146" s="185"/>
      <c r="F146" s="185"/>
      <c r="G146" s="186"/>
      <c r="H146" s="185"/>
      <c r="I146" s="185"/>
      <c r="J146" s="185"/>
      <c r="K146" s="185"/>
      <c r="L146" s="187"/>
      <c r="M146" s="187"/>
      <c r="N146" s="185"/>
      <c r="O146" s="185"/>
      <c r="P146" s="185"/>
      <c r="Q146" s="185"/>
      <c r="R146" s="185"/>
      <c r="S146" s="185"/>
      <c r="T146" s="184"/>
      <c r="U146" s="184"/>
      <c r="V146" s="184"/>
      <c r="W146" s="184"/>
      <c r="X146" s="184"/>
      <c r="Y146" s="184"/>
      <c r="Z146" s="184"/>
      <c r="AA146" s="184"/>
    </row>
    <row r="147" spans="2:27" ht="18" customHeight="1">
      <c r="B147" s="298"/>
      <c r="C147" s="185"/>
      <c r="D147" s="185"/>
      <c r="E147" s="185"/>
      <c r="F147" s="185"/>
      <c r="G147" s="186"/>
      <c r="H147" s="185"/>
      <c r="I147" s="185"/>
      <c r="J147" s="185"/>
      <c r="K147" s="185"/>
      <c r="L147" s="187"/>
      <c r="M147" s="187"/>
      <c r="N147" s="185"/>
      <c r="O147" s="185"/>
      <c r="P147" s="185"/>
      <c r="Q147" s="185"/>
      <c r="R147" s="185"/>
      <c r="S147" s="185"/>
      <c r="T147" s="184"/>
      <c r="U147" s="184"/>
      <c r="V147" s="184"/>
      <c r="W147" s="184"/>
      <c r="X147" s="184"/>
      <c r="Y147" s="184"/>
      <c r="Z147" s="184"/>
      <c r="AA147" s="184"/>
    </row>
    <row r="148" spans="2:27" ht="18" customHeight="1">
      <c r="B148" s="298"/>
      <c r="C148" s="185"/>
      <c r="D148" s="185"/>
      <c r="E148" s="185"/>
      <c r="F148" s="185"/>
      <c r="G148" s="186"/>
      <c r="H148" s="185"/>
      <c r="I148" s="185"/>
      <c r="J148" s="185"/>
      <c r="K148" s="185"/>
      <c r="L148" s="187"/>
      <c r="M148" s="187"/>
      <c r="N148" s="185"/>
      <c r="O148" s="185"/>
      <c r="P148" s="185"/>
      <c r="Q148" s="185"/>
      <c r="R148" s="185"/>
      <c r="S148" s="185"/>
      <c r="T148" s="184"/>
      <c r="U148" s="184"/>
      <c r="V148" s="184"/>
      <c r="W148" s="184"/>
      <c r="X148" s="184"/>
      <c r="Y148" s="184"/>
      <c r="Z148" s="184"/>
      <c r="AA148" s="184"/>
    </row>
    <row r="149" spans="2:27" ht="18" customHeight="1">
      <c r="B149" s="298"/>
      <c r="C149" s="185"/>
      <c r="D149" s="185"/>
      <c r="E149" s="185"/>
      <c r="F149" s="185"/>
      <c r="G149" s="186"/>
      <c r="H149" s="185"/>
      <c r="I149" s="185"/>
      <c r="J149" s="185"/>
      <c r="K149" s="185"/>
      <c r="L149" s="187"/>
      <c r="M149" s="187"/>
      <c r="N149" s="185"/>
      <c r="O149" s="185"/>
      <c r="P149" s="185"/>
      <c r="Q149" s="185"/>
      <c r="R149" s="185"/>
      <c r="S149" s="185"/>
      <c r="T149" s="184"/>
      <c r="U149" s="184"/>
      <c r="V149" s="184"/>
      <c r="W149" s="184"/>
      <c r="X149" s="184"/>
      <c r="Y149" s="184"/>
      <c r="Z149" s="184"/>
      <c r="AA149" s="184"/>
    </row>
    <row r="150" spans="2:27" ht="18" customHeight="1">
      <c r="B150" s="298"/>
      <c r="C150" s="185"/>
      <c r="D150" s="185"/>
      <c r="E150" s="185"/>
      <c r="F150" s="185"/>
      <c r="G150" s="186"/>
      <c r="H150" s="185"/>
      <c r="I150" s="185"/>
      <c r="J150" s="185"/>
      <c r="K150" s="185"/>
      <c r="L150" s="187"/>
      <c r="M150" s="187"/>
      <c r="N150" s="185"/>
      <c r="O150" s="185"/>
      <c r="P150" s="185"/>
      <c r="Q150" s="185"/>
      <c r="R150" s="185"/>
      <c r="S150" s="185"/>
      <c r="T150" s="184"/>
      <c r="U150" s="184"/>
      <c r="V150" s="184"/>
      <c r="W150" s="184"/>
      <c r="X150" s="184"/>
      <c r="Y150" s="184"/>
      <c r="Z150" s="184"/>
      <c r="AA150" s="184"/>
    </row>
    <row r="151" spans="2:27" ht="18" customHeight="1">
      <c r="B151" s="298"/>
      <c r="C151" s="185"/>
      <c r="D151" s="185"/>
      <c r="E151" s="185"/>
      <c r="F151" s="185"/>
      <c r="G151" s="186"/>
      <c r="H151" s="185"/>
      <c r="I151" s="185"/>
      <c r="J151" s="185"/>
      <c r="K151" s="185"/>
      <c r="L151" s="187"/>
      <c r="M151" s="187"/>
      <c r="N151" s="185"/>
      <c r="O151" s="185"/>
      <c r="P151" s="185"/>
      <c r="Q151" s="185"/>
      <c r="R151" s="185"/>
      <c r="S151" s="185"/>
      <c r="T151" s="184"/>
      <c r="U151" s="184"/>
      <c r="V151" s="184"/>
      <c r="W151" s="184"/>
      <c r="X151" s="184"/>
      <c r="Y151" s="184"/>
      <c r="Z151" s="184"/>
      <c r="AA151" s="184"/>
    </row>
    <row r="152" spans="2:27" ht="18" customHeight="1">
      <c r="B152" s="298"/>
      <c r="C152" s="185"/>
      <c r="D152" s="185"/>
      <c r="E152" s="185"/>
      <c r="F152" s="185"/>
      <c r="G152" s="186"/>
      <c r="H152" s="185"/>
      <c r="I152" s="185"/>
      <c r="J152" s="185"/>
      <c r="K152" s="185"/>
      <c r="L152" s="187"/>
      <c r="M152" s="187"/>
      <c r="N152" s="185"/>
      <c r="O152" s="185"/>
      <c r="P152" s="185"/>
      <c r="Q152" s="185"/>
      <c r="R152" s="185"/>
      <c r="S152" s="185"/>
      <c r="T152" s="184"/>
      <c r="U152" s="184"/>
      <c r="V152" s="184"/>
      <c r="W152" s="184"/>
      <c r="X152" s="184"/>
      <c r="Y152" s="184"/>
      <c r="Z152" s="184"/>
      <c r="AA152" s="184"/>
    </row>
    <row r="153" spans="2:27" ht="18" customHeight="1">
      <c r="B153" s="298"/>
      <c r="C153" s="185"/>
      <c r="D153" s="185"/>
      <c r="E153" s="185"/>
      <c r="F153" s="185"/>
      <c r="G153" s="186"/>
      <c r="H153" s="185"/>
      <c r="I153" s="185"/>
      <c r="J153" s="185"/>
      <c r="K153" s="185"/>
      <c r="L153" s="187"/>
      <c r="M153" s="187"/>
      <c r="N153" s="185"/>
      <c r="O153" s="185"/>
      <c r="P153" s="185"/>
      <c r="Q153" s="185"/>
      <c r="R153" s="185"/>
      <c r="S153" s="185"/>
      <c r="T153" s="184"/>
      <c r="U153" s="184"/>
      <c r="V153" s="184"/>
      <c r="W153" s="184"/>
      <c r="X153" s="184"/>
      <c r="Y153" s="184"/>
      <c r="Z153" s="184"/>
      <c r="AA153" s="184"/>
    </row>
    <row r="154" spans="2:27" ht="18" customHeight="1">
      <c r="B154" s="298"/>
      <c r="C154" s="185"/>
      <c r="D154" s="185"/>
      <c r="E154" s="185"/>
      <c r="F154" s="185"/>
      <c r="G154" s="186"/>
      <c r="H154" s="185"/>
      <c r="I154" s="185"/>
      <c r="J154" s="185"/>
      <c r="K154" s="185"/>
      <c r="L154" s="187"/>
      <c r="M154" s="187"/>
      <c r="N154" s="185"/>
      <c r="O154" s="185"/>
      <c r="P154" s="185"/>
      <c r="Q154" s="185"/>
      <c r="R154" s="185"/>
      <c r="S154" s="185"/>
      <c r="T154" s="184"/>
      <c r="U154" s="184"/>
      <c r="V154" s="184"/>
      <c r="W154" s="184"/>
      <c r="X154" s="184"/>
      <c r="Y154" s="184"/>
      <c r="Z154" s="184"/>
      <c r="AA154" s="184"/>
    </row>
    <row r="155" spans="2:27" ht="18" customHeight="1">
      <c r="B155" s="298"/>
      <c r="C155" s="185"/>
      <c r="D155" s="185"/>
      <c r="E155" s="185"/>
      <c r="F155" s="185"/>
      <c r="G155" s="186"/>
      <c r="H155" s="185"/>
      <c r="I155" s="185"/>
      <c r="J155" s="185"/>
      <c r="K155" s="185"/>
      <c r="L155" s="187"/>
      <c r="M155" s="187"/>
      <c r="N155" s="185"/>
      <c r="O155" s="185"/>
      <c r="P155" s="185"/>
      <c r="Q155" s="185"/>
      <c r="R155" s="185"/>
      <c r="S155" s="185"/>
      <c r="T155" s="184"/>
      <c r="U155" s="184"/>
      <c r="V155" s="184"/>
      <c r="W155" s="184"/>
      <c r="X155" s="184"/>
      <c r="Y155" s="184"/>
      <c r="Z155" s="184"/>
      <c r="AA155" s="184"/>
    </row>
    <row r="156" spans="2:27" ht="18" customHeight="1">
      <c r="B156" s="298"/>
      <c r="C156" s="185"/>
      <c r="D156" s="185"/>
      <c r="E156" s="185"/>
      <c r="F156" s="185"/>
      <c r="G156" s="186"/>
      <c r="H156" s="185"/>
      <c r="I156" s="185"/>
      <c r="J156" s="185"/>
      <c r="K156" s="185"/>
      <c r="L156" s="187"/>
      <c r="M156" s="187"/>
      <c r="N156" s="185"/>
      <c r="O156" s="185"/>
      <c r="P156" s="185"/>
      <c r="Q156" s="185"/>
      <c r="R156" s="185"/>
      <c r="S156" s="185"/>
      <c r="T156" s="184"/>
      <c r="U156" s="184"/>
      <c r="V156" s="184"/>
      <c r="W156" s="184"/>
      <c r="X156" s="184"/>
      <c r="Y156" s="184"/>
      <c r="Z156" s="184"/>
      <c r="AA156" s="184"/>
    </row>
    <row r="157" spans="2:27" ht="18" customHeight="1">
      <c r="B157" s="298"/>
      <c r="C157" s="185"/>
      <c r="D157" s="185"/>
      <c r="E157" s="185"/>
      <c r="F157" s="185"/>
      <c r="G157" s="186"/>
      <c r="H157" s="185"/>
      <c r="I157" s="185"/>
      <c r="J157" s="185"/>
      <c r="K157" s="185"/>
      <c r="L157" s="187"/>
      <c r="M157" s="187"/>
      <c r="N157" s="185"/>
      <c r="O157" s="185"/>
      <c r="P157" s="185"/>
      <c r="Q157" s="185"/>
      <c r="R157" s="185"/>
      <c r="S157" s="185"/>
      <c r="T157" s="184"/>
      <c r="U157" s="184"/>
      <c r="V157" s="184"/>
      <c r="W157" s="184"/>
      <c r="X157" s="184"/>
      <c r="Y157" s="184"/>
      <c r="Z157" s="184"/>
      <c r="AA157" s="184"/>
    </row>
    <row r="158" spans="2:27" ht="18" customHeight="1">
      <c r="B158" s="298"/>
      <c r="C158" s="185"/>
      <c r="D158" s="185"/>
      <c r="E158" s="185"/>
      <c r="F158" s="185"/>
      <c r="G158" s="186"/>
      <c r="H158" s="185"/>
      <c r="I158" s="185"/>
      <c r="J158" s="185"/>
      <c r="K158" s="185"/>
      <c r="L158" s="187"/>
      <c r="M158" s="187"/>
      <c r="N158" s="185"/>
      <c r="O158" s="185"/>
      <c r="P158" s="185"/>
      <c r="Q158" s="185"/>
      <c r="R158" s="185"/>
      <c r="S158" s="185"/>
      <c r="T158" s="184"/>
      <c r="U158" s="184"/>
      <c r="V158" s="184"/>
      <c r="W158" s="184"/>
      <c r="X158" s="184"/>
      <c r="Y158" s="184"/>
      <c r="Z158" s="184"/>
      <c r="AA158" s="184"/>
    </row>
    <row r="159" spans="2:27" ht="18" customHeight="1">
      <c r="B159" s="298"/>
      <c r="C159" s="185"/>
      <c r="D159" s="185"/>
      <c r="E159" s="185"/>
      <c r="F159" s="185"/>
      <c r="G159" s="186"/>
      <c r="H159" s="185"/>
      <c r="I159" s="185"/>
      <c r="J159" s="185"/>
      <c r="K159" s="185"/>
      <c r="L159" s="187"/>
      <c r="M159" s="187"/>
      <c r="N159" s="185"/>
      <c r="O159" s="185"/>
      <c r="P159" s="185"/>
      <c r="Q159" s="185"/>
      <c r="R159" s="185"/>
      <c r="S159" s="185"/>
      <c r="T159" s="184"/>
      <c r="U159" s="184"/>
      <c r="V159" s="184"/>
      <c r="W159" s="184"/>
      <c r="X159" s="184"/>
      <c r="Y159" s="184"/>
      <c r="Z159" s="184"/>
      <c r="AA159" s="184"/>
    </row>
    <row r="160" spans="2:27" ht="18" customHeight="1">
      <c r="B160" s="298"/>
      <c r="C160" s="185"/>
      <c r="D160" s="185"/>
      <c r="E160" s="185"/>
      <c r="F160" s="185"/>
      <c r="G160" s="186"/>
      <c r="H160" s="185"/>
      <c r="I160" s="185"/>
      <c r="J160" s="185"/>
      <c r="K160" s="185"/>
      <c r="L160" s="187"/>
      <c r="M160" s="187"/>
      <c r="N160" s="185"/>
      <c r="O160" s="185"/>
      <c r="P160" s="185"/>
      <c r="Q160" s="185"/>
      <c r="R160" s="185"/>
      <c r="S160" s="185"/>
      <c r="T160" s="184"/>
      <c r="U160" s="184"/>
      <c r="V160" s="184"/>
      <c r="W160" s="184"/>
      <c r="X160" s="184"/>
      <c r="Y160" s="184"/>
      <c r="Z160" s="184"/>
      <c r="AA160" s="184"/>
    </row>
    <row r="161" spans="2:27" ht="18" customHeight="1">
      <c r="B161" s="298"/>
      <c r="C161" s="185"/>
      <c r="D161" s="185"/>
      <c r="E161" s="185"/>
      <c r="F161" s="185"/>
      <c r="G161" s="186"/>
      <c r="H161" s="185"/>
      <c r="I161" s="185"/>
      <c r="J161" s="185"/>
      <c r="K161" s="185"/>
      <c r="L161" s="187"/>
      <c r="M161" s="187"/>
      <c r="N161" s="185"/>
      <c r="O161" s="185"/>
      <c r="P161" s="185"/>
      <c r="Q161" s="185"/>
      <c r="R161" s="185"/>
      <c r="S161" s="185"/>
      <c r="T161" s="184"/>
      <c r="U161" s="184"/>
      <c r="V161" s="184"/>
      <c r="W161" s="184"/>
      <c r="X161" s="184"/>
      <c r="Y161" s="184"/>
      <c r="Z161" s="184"/>
      <c r="AA161" s="184"/>
    </row>
    <row r="162" spans="2:27" ht="18" customHeight="1">
      <c r="B162" s="298"/>
      <c r="C162" s="185"/>
      <c r="D162" s="185"/>
      <c r="E162" s="185"/>
      <c r="F162" s="185"/>
      <c r="G162" s="186"/>
      <c r="H162" s="185"/>
      <c r="I162" s="185"/>
      <c r="J162" s="185"/>
      <c r="K162" s="185"/>
      <c r="L162" s="187"/>
      <c r="M162" s="187"/>
      <c r="N162" s="185"/>
      <c r="O162" s="185"/>
      <c r="P162" s="185"/>
      <c r="Q162" s="185"/>
      <c r="R162" s="185"/>
      <c r="S162" s="185"/>
      <c r="T162" s="184"/>
      <c r="U162" s="184"/>
      <c r="V162" s="184"/>
      <c r="W162" s="184"/>
      <c r="X162" s="184"/>
      <c r="Y162" s="184"/>
      <c r="Z162" s="184"/>
      <c r="AA162" s="184"/>
    </row>
    <row r="163" spans="2:27" ht="18" customHeight="1">
      <c r="B163" s="298"/>
      <c r="C163" s="185"/>
      <c r="D163" s="185"/>
      <c r="E163" s="185"/>
      <c r="F163" s="185"/>
      <c r="G163" s="186"/>
      <c r="H163" s="185"/>
      <c r="I163" s="185"/>
      <c r="J163" s="185"/>
      <c r="K163" s="185"/>
      <c r="L163" s="187"/>
      <c r="M163" s="187"/>
      <c r="N163" s="185"/>
      <c r="O163" s="185"/>
      <c r="P163" s="185"/>
      <c r="Q163" s="185"/>
      <c r="R163" s="185"/>
      <c r="S163" s="185"/>
      <c r="T163" s="184"/>
      <c r="U163" s="184"/>
      <c r="V163" s="184"/>
      <c r="W163" s="184"/>
      <c r="X163" s="184"/>
      <c r="Y163" s="184"/>
      <c r="Z163" s="184"/>
      <c r="AA163" s="184"/>
    </row>
    <row r="164" spans="2:27" ht="18" customHeight="1">
      <c r="B164" s="298"/>
      <c r="C164" s="185"/>
      <c r="D164" s="185"/>
      <c r="E164" s="185"/>
      <c r="F164" s="185"/>
      <c r="G164" s="186"/>
      <c r="H164" s="185"/>
      <c r="I164" s="185"/>
      <c r="J164" s="185"/>
      <c r="K164" s="185"/>
      <c r="L164" s="187"/>
      <c r="M164" s="187"/>
      <c r="N164" s="185"/>
      <c r="O164" s="185"/>
      <c r="P164" s="185"/>
      <c r="Q164" s="185"/>
      <c r="R164" s="185"/>
      <c r="S164" s="185"/>
      <c r="T164" s="184"/>
      <c r="U164" s="184"/>
      <c r="V164" s="184"/>
      <c r="W164" s="184"/>
      <c r="X164" s="184"/>
      <c r="Y164" s="184"/>
      <c r="Z164" s="184"/>
      <c r="AA164" s="184"/>
    </row>
    <row r="165" spans="2:27" ht="18" customHeight="1">
      <c r="B165" s="298"/>
      <c r="C165" s="185"/>
      <c r="D165" s="185"/>
      <c r="E165" s="185"/>
      <c r="F165" s="185"/>
      <c r="G165" s="186"/>
      <c r="H165" s="185"/>
      <c r="I165" s="185"/>
      <c r="J165" s="185"/>
      <c r="K165" s="185"/>
      <c r="L165" s="187"/>
      <c r="M165" s="187"/>
      <c r="N165" s="185"/>
      <c r="O165" s="185"/>
      <c r="P165" s="185"/>
      <c r="Q165" s="185"/>
      <c r="R165" s="185"/>
      <c r="S165" s="185"/>
      <c r="T165" s="184"/>
      <c r="U165" s="184"/>
      <c r="V165" s="184"/>
      <c r="W165" s="184"/>
      <c r="X165" s="184"/>
      <c r="Y165" s="184"/>
      <c r="Z165" s="184"/>
      <c r="AA165" s="184"/>
    </row>
    <row r="166" spans="2:27" ht="18" customHeight="1">
      <c r="B166" s="298"/>
      <c r="C166" s="185"/>
      <c r="D166" s="185"/>
      <c r="E166" s="185"/>
      <c r="F166" s="185"/>
      <c r="G166" s="186"/>
      <c r="H166" s="185"/>
      <c r="I166" s="185"/>
      <c r="J166" s="185"/>
      <c r="K166" s="185"/>
      <c r="L166" s="187"/>
      <c r="M166" s="187"/>
      <c r="N166" s="185"/>
      <c r="O166" s="185"/>
      <c r="P166" s="185"/>
      <c r="Q166" s="185"/>
      <c r="R166" s="185"/>
      <c r="S166" s="185"/>
      <c r="T166" s="184"/>
      <c r="U166" s="184"/>
      <c r="V166" s="184"/>
      <c r="W166" s="184"/>
      <c r="X166" s="184"/>
      <c r="Y166" s="184"/>
      <c r="Z166" s="184"/>
      <c r="AA166" s="184"/>
    </row>
    <row r="167" spans="2:27" ht="18" customHeight="1">
      <c r="B167" s="298"/>
      <c r="C167" s="185"/>
      <c r="D167" s="185"/>
      <c r="E167" s="185"/>
      <c r="F167" s="185"/>
      <c r="G167" s="186"/>
      <c r="H167" s="185"/>
      <c r="I167" s="185"/>
      <c r="J167" s="185"/>
      <c r="K167" s="185"/>
      <c r="L167" s="187"/>
      <c r="M167" s="187"/>
      <c r="N167" s="185"/>
      <c r="O167" s="185"/>
      <c r="P167" s="185"/>
      <c r="Q167" s="185"/>
      <c r="R167" s="185"/>
      <c r="S167" s="185"/>
      <c r="T167" s="184"/>
      <c r="U167" s="184"/>
      <c r="V167" s="184"/>
      <c r="W167" s="184"/>
      <c r="X167" s="184"/>
      <c r="Y167" s="184"/>
      <c r="Z167" s="184"/>
      <c r="AA167" s="184"/>
    </row>
    <row r="168" spans="2:27" ht="18" customHeight="1">
      <c r="B168" s="298"/>
      <c r="C168" s="185"/>
      <c r="D168" s="185"/>
      <c r="E168" s="185"/>
      <c r="F168" s="185"/>
      <c r="G168" s="186"/>
      <c r="H168" s="185"/>
      <c r="I168" s="185"/>
      <c r="J168" s="185"/>
      <c r="K168" s="185"/>
      <c r="L168" s="187"/>
      <c r="M168" s="187"/>
      <c r="N168" s="185"/>
      <c r="O168" s="185"/>
      <c r="P168" s="185"/>
      <c r="Q168" s="185"/>
      <c r="R168" s="185"/>
      <c r="S168" s="185"/>
      <c r="T168" s="184"/>
      <c r="U168" s="184"/>
      <c r="V168" s="184"/>
      <c r="W168" s="184"/>
      <c r="X168" s="184"/>
      <c r="Y168" s="184"/>
      <c r="Z168" s="184"/>
      <c r="AA168" s="184"/>
    </row>
    <row r="169" spans="2:27" ht="18" customHeight="1">
      <c r="B169" s="298"/>
      <c r="C169" s="185"/>
      <c r="D169" s="185"/>
      <c r="E169" s="185"/>
      <c r="F169" s="185"/>
      <c r="G169" s="186"/>
      <c r="H169" s="185"/>
      <c r="I169" s="185"/>
      <c r="J169" s="185"/>
      <c r="K169" s="185"/>
      <c r="L169" s="187"/>
      <c r="M169" s="187"/>
      <c r="N169" s="185"/>
      <c r="O169" s="185"/>
      <c r="P169" s="185"/>
      <c r="Q169" s="185"/>
      <c r="R169" s="185"/>
      <c r="S169" s="185"/>
      <c r="T169" s="184"/>
      <c r="U169" s="184"/>
      <c r="V169" s="184"/>
      <c r="W169" s="184"/>
      <c r="X169" s="184"/>
      <c r="Y169" s="184"/>
      <c r="Z169" s="184"/>
      <c r="AA169" s="184"/>
    </row>
    <row r="170" spans="2:27" ht="18" customHeight="1">
      <c r="B170" s="298"/>
      <c r="C170" s="185"/>
      <c r="D170" s="185"/>
      <c r="E170" s="185"/>
      <c r="F170" s="185"/>
      <c r="G170" s="186"/>
      <c r="H170" s="185"/>
      <c r="I170" s="185"/>
      <c r="J170" s="185"/>
      <c r="K170" s="185"/>
      <c r="L170" s="187"/>
      <c r="M170" s="187"/>
      <c r="N170" s="185"/>
      <c r="O170" s="185"/>
      <c r="P170" s="185"/>
      <c r="Q170" s="185"/>
      <c r="R170" s="185"/>
      <c r="S170" s="185"/>
      <c r="T170" s="184"/>
      <c r="U170" s="184"/>
      <c r="V170" s="184"/>
      <c r="W170" s="184"/>
      <c r="X170" s="184"/>
      <c r="Y170" s="184"/>
      <c r="Z170" s="184"/>
      <c r="AA170" s="184"/>
    </row>
    <row r="171" spans="2:27" ht="18" customHeight="1">
      <c r="B171" s="298"/>
      <c r="C171" s="185"/>
      <c r="D171" s="185"/>
      <c r="E171" s="185"/>
      <c r="F171" s="185"/>
      <c r="G171" s="186"/>
      <c r="H171" s="185"/>
      <c r="I171" s="185"/>
      <c r="J171" s="185"/>
      <c r="K171" s="185"/>
      <c r="L171" s="187"/>
      <c r="M171" s="187"/>
      <c r="N171" s="185"/>
      <c r="O171" s="185"/>
      <c r="P171" s="185"/>
      <c r="Q171" s="185"/>
      <c r="R171" s="185"/>
      <c r="S171" s="185"/>
      <c r="T171" s="184"/>
      <c r="U171" s="184"/>
      <c r="V171" s="184"/>
      <c r="W171" s="184"/>
      <c r="X171" s="184"/>
      <c r="Y171" s="184"/>
      <c r="Z171" s="184"/>
      <c r="AA171" s="184"/>
    </row>
    <row r="172" spans="2:27" ht="18" customHeight="1">
      <c r="B172" s="298"/>
      <c r="C172" s="185"/>
      <c r="D172" s="185"/>
      <c r="E172" s="185"/>
      <c r="F172" s="185"/>
      <c r="G172" s="186"/>
      <c r="H172" s="185"/>
      <c r="I172" s="185"/>
      <c r="J172" s="185"/>
      <c r="K172" s="185"/>
      <c r="L172" s="187"/>
      <c r="M172" s="187"/>
      <c r="N172" s="185"/>
      <c r="O172" s="185"/>
      <c r="P172" s="185"/>
      <c r="Q172" s="185"/>
      <c r="R172" s="185"/>
      <c r="S172" s="185"/>
      <c r="T172" s="184"/>
      <c r="U172" s="184"/>
      <c r="V172" s="184"/>
      <c r="W172" s="184"/>
      <c r="X172" s="184"/>
      <c r="Y172" s="184"/>
      <c r="Z172" s="184"/>
      <c r="AA172" s="184"/>
    </row>
    <row r="173" spans="2:27" ht="18" customHeight="1">
      <c r="B173" s="298"/>
      <c r="C173" s="185"/>
      <c r="D173" s="185"/>
      <c r="E173" s="185"/>
      <c r="F173" s="185"/>
      <c r="G173" s="186"/>
      <c r="H173" s="185"/>
      <c r="I173" s="185"/>
      <c r="J173" s="185"/>
      <c r="K173" s="185"/>
      <c r="L173" s="187"/>
      <c r="M173" s="187"/>
      <c r="N173" s="185"/>
      <c r="O173" s="185"/>
      <c r="P173" s="185"/>
      <c r="Q173" s="185"/>
      <c r="R173" s="185"/>
      <c r="S173" s="185"/>
      <c r="T173" s="184"/>
      <c r="U173" s="184"/>
      <c r="V173" s="184"/>
      <c r="W173" s="184"/>
      <c r="X173" s="184"/>
      <c r="Y173" s="184"/>
      <c r="Z173" s="184"/>
      <c r="AA173" s="184"/>
    </row>
    <row r="174" spans="2:27" ht="18" customHeight="1">
      <c r="B174" s="298"/>
      <c r="C174" s="185"/>
      <c r="D174" s="185"/>
      <c r="E174" s="185"/>
      <c r="F174" s="185"/>
      <c r="G174" s="186"/>
      <c r="H174" s="185"/>
      <c r="I174" s="185"/>
      <c r="J174" s="185"/>
      <c r="K174" s="185"/>
      <c r="L174" s="187"/>
      <c r="M174" s="187"/>
      <c r="N174" s="185"/>
      <c r="O174" s="185"/>
      <c r="P174" s="185"/>
      <c r="Q174" s="185"/>
      <c r="R174" s="185"/>
      <c r="S174" s="185"/>
      <c r="T174" s="184"/>
      <c r="U174" s="184"/>
      <c r="V174" s="184"/>
      <c r="W174" s="184"/>
      <c r="X174" s="184"/>
      <c r="Y174" s="184"/>
      <c r="Z174" s="184"/>
      <c r="AA174" s="184"/>
    </row>
    <row r="175" spans="2:27" ht="18" customHeight="1">
      <c r="B175" s="298"/>
      <c r="C175" s="185"/>
      <c r="D175" s="185"/>
      <c r="E175" s="185"/>
      <c r="F175" s="185"/>
      <c r="G175" s="186"/>
      <c r="H175" s="185"/>
      <c r="I175" s="185"/>
      <c r="J175" s="185"/>
      <c r="K175" s="185"/>
      <c r="L175" s="187"/>
      <c r="M175" s="187"/>
      <c r="N175" s="185"/>
      <c r="O175" s="185"/>
      <c r="P175" s="185"/>
      <c r="Q175" s="185"/>
      <c r="R175" s="185"/>
      <c r="S175" s="185"/>
      <c r="T175" s="184"/>
      <c r="U175" s="184"/>
      <c r="V175" s="184"/>
      <c r="W175" s="184"/>
      <c r="X175" s="184"/>
      <c r="Y175" s="184"/>
      <c r="Z175" s="184"/>
      <c r="AA175" s="184"/>
    </row>
    <row r="176" spans="2:27" ht="18" customHeight="1">
      <c r="B176" s="298"/>
      <c r="C176" s="185"/>
      <c r="D176" s="185"/>
      <c r="E176" s="185"/>
      <c r="F176" s="185"/>
      <c r="G176" s="186"/>
      <c r="H176" s="185"/>
      <c r="I176" s="185"/>
      <c r="J176" s="185"/>
      <c r="K176" s="185"/>
      <c r="L176" s="187"/>
      <c r="M176" s="187"/>
      <c r="N176" s="185"/>
      <c r="O176" s="185"/>
      <c r="P176" s="185"/>
      <c r="Q176" s="185"/>
      <c r="R176" s="185"/>
      <c r="S176" s="185"/>
      <c r="T176" s="184"/>
      <c r="U176" s="184"/>
      <c r="V176" s="184"/>
      <c r="W176" s="184"/>
      <c r="X176" s="184"/>
      <c r="Y176" s="184"/>
      <c r="Z176" s="184"/>
      <c r="AA176" s="184"/>
    </row>
    <row r="177" spans="2:27" ht="18" customHeight="1">
      <c r="B177" s="298"/>
      <c r="C177" s="185"/>
      <c r="D177" s="185"/>
      <c r="E177" s="185"/>
      <c r="F177" s="185"/>
      <c r="G177" s="186"/>
      <c r="H177" s="185"/>
      <c r="I177" s="185"/>
      <c r="J177" s="185"/>
      <c r="K177" s="185"/>
      <c r="L177" s="187"/>
      <c r="M177" s="187"/>
      <c r="N177" s="185"/>
      <c r="O177" s="185"/>
      <c r="P177" s="185"/>
      <c r="Q177" s="185"/>
      <c r="R177" s="185"/>
      <c r="S177" s="185"/>
      <c r="T177" s="184"/>
      <c r="U177" s="184"/>
      <c r="V177" s="184"/>
      <c r="W177" s="184"/>
      <c r="X177" s="184"/>
      <c r="Y177" s="184"/>
      <c r="Z177" s="184"/>
      <c r="AA177" s="184"/>
    </row>
    <row r="178" spans="2:27" ht="18" customHeight="1">
      <c r="B178" s="298"/>
      <c r="C178" s="185"/>
      <c r="D178" s="185"/>
      <c r="E178" s="185"/>
      <c r="F178" s="185"/>
      <c r="G178" s="186"/>
      <c r="H178" s="185"/>
      <c r="I178" s="185"/>
      <c r="J178" s="185"/>
      <c r="K178" s="185"/>
      <c r="L178" s="187"/>
      <c r="M178" s="187"/>
      <c r="N178" s="185"/>
      <c r="O178" s="185"/>
      <c r="P178" s="185"/>
      <c r="Q178" s="185"/>
      <c r="R178" s="185"/>
      <c r="S178" s="185"/>
      <c r="T178" s="184"/>
      <c r="U178" s="184"/>
      <c r="V178" s="184"/>
      <c r="W178" s="184"/>
      <c r="X178" s="184"/>
      <c r="Y178" s="184"/>
      <c r="Z178" s="184"/>
      <c r="AA178" s="184"/>
    </row>
    <row r="179" spans="2:27" ht="18" customHeight="1">
      <c r="B179" s="298"/>
      <c r="C179" s="185"/>
      <c r="D179" s="185"/>
      <c r="E179" s="185"/>
      <c r="F179" s="185"/>
      <c r="G179" s="186"/>
      <c r="H179" s="185"/>
      <c r="I179" s="185"/>
      <c r="J179" s="185"/>
      <c r="K179" s="185"/>
      <c r="L179" s="187"/>
      <c r="M179" s="187"/>
      <c r="N179" s="185"/>
      <c r="O179" s="185"/>
      <c r="P179" s="185"/>
      <c r="Q179" s="185"/>
      <c r="R179" s="185"/>
      <c r="S179" s="185"/>
      <c r="T179" s="184"/>
      <c r="U179" s="184"/>
      <c r="V179" s="184"/>
      <c r="W179" s="184"/>
      <c r="X179" s="184"/>
      <c r="Y179" s="184"/>
      <c r="Z179" s="184"/>
      <c r="AA179" s="184"/>
    </row>
    <row r="180" spans="2:27" ht="18" customHeight="1">
      <c r="B180" s="298"/>
      <c r="C180" s="185"/>
      <c r="D180" s="185"/>
      <c r="E180" s="185"/>
      <c r="F180" s="185"/>
      <c r="G180" s="186"/>
      <c r="H180" s="185"/>
      <c r="I180" s="185"/>
      <c r="J180" s="185"/>
      <c r="K180" s="185"/>
      <c r="L180" s="187"/>
      <c r="M180" s="187"/>
      <c r="N180" s="185"/>
      <c r="O180" s="185"/>
      <c r="P180" s="185"/>
      <c r="Q180" s="185"/>
      <c r="R180" s="185"/>
      <c r="S180" s="185"/>
      <c r="T180" s="184"/>
      <c r="U180" s="184"/>
      <c r="V180" s="184"/>
      <c r="W180" s="184"/>
      <c r="X180" s="184"/>
      <c r="Y180" s="184"/>
      <c r="Z180" s="184"/>
      <c r="AA180" s="184"/>
    </row>
    <row r="181" spans="2:27" ht="18" customHeight="1">
      <c r="B181" s="298"/>
      <c r="C181" s="185"/>
      <c r="D181" s="185"/>
      <c r="E181" s="185"/>
      <c r="F181" s="185"/>
      <c r="G181" s="186"/>
      <c r="H181" s="185"/>
      <c r="I181" s="185"/>
      <c r="J181" s="185"/>
      <c r="K181" s="185"/>
      <c r="L181" s="187"/>
      <c r="M181" s="187"/>
      <c r="N181" s="185"/>
      <c r="O181" s="185"/>
      <c r="P181" s="185"/>
      <c r="Q181" s="185"/>
      <c r="R181" s="185"/>
      <c r="S181" s="185"/>
      <c r="T181" s="184"/>
      <c r="U181" s="184"/>
      <c r="V181" s="184"/>
      <c r="W181" s="184"/>
      <c r="X181" s="184"/>
      <c r="Y181" s="184"/>
      <c r="Z181" s="184"/>
      <c r="AA181" s="184"/>
    </row>
    <row r="182" spans="2:27" ht="18" customHeight="1">
      <c r="B182" s="298"/>
      <c r="C182" s="185"/>
      <c r="D182" s="185"/>
      <c r="E182" s="185"/>
      <c r="F182" s="185"/>
      <c r="G182" s="186"/>
      <c r="H182" s="185"/>
      <c r="I182" s="185"/>
      <c r="J182" s="185"/>
      <c r="K182" s="185"/>
      <c r="L182" s="187"/>
      <c r="M182" s="187"/>
      <c r="N182" s="185"/>
      <c r="O182" s="185"/>
      <c r="P182" s="185"/>
      <c r="Q182" s="185"/>
      <c r="R182" s="185"/>
      <c r="S182" s="185"/>
      <c r="T182" s="184"/>
      <c r="U182" s="184"/>
      <c r="V182" s="184"/>
      <c r="W182" s="184"/>
      <c r="X182" s="184"/>
      <c r="Y182" s="184"/>
      <c r="Z182" s="184"/>
      <c r="AA182" s="184"/>
    </row>
    <row r="183" spans="2:27" ht="18" customHeight="1">
      <c r="B183" s="298"/>
      <c r="C183" s="185"/>
      <c r="D183" s="185"/>
      <c r="E183" s="185"/>
      <c r="F183" s="185"/>
      <c r="G183" s="186"/>
      <c r="H183" s="185"/>
      <c r="I183" s="185"/>
      <c r="J183" s="185"/>
      <c r="K183" s="185"/>
      <c r="L183" s="187"/>
      <c r="M183" s="187"/>
      <c r="N183" s="185"/>
      <c r="O183" s="185"/>
      <c r="P183" s="185"/>
      <c r="Q183" s="185"/>
      <c r="R183" s="185"/>
      <c r="S183" s="185"/>
      <c r="T183" s="184"/>
      <c r="U183" s="184"/>
      <c r="V183" s="184"/>
      <c r="W183" s="184"/>
      <c r="X183" s="184"/>
      <c r="Y183" s="184"/>
      <c r="Z183" s="184"/>
      <c r="AA183" s="184"/>
    </row>
    <row r="184" spans="2:27" ht="18" customHeight="1">
      <c r="B184" s="298"/>
      <c r="C184" s="185"/>
      <c r="D184" s="185"/>
      <c r="E184" s="185"/>
      <c r="F184" s="185"/>
      <c r="G184" s="186"/>
      <c r="H184" s="185"/>
      <c r="I184" s="185"/>
      <c r="J184" s="185"/>
      <c r="K184" s="185"/>
      <c r="L184" s="187"/>
      <c r="M184" s="187"/>
      <c r="N184" s="185"/>
      <c r="O184" s="185"/>
      <c r="P184" s="185"/>
      <c r="Q184" s="185"/>
      <c r="R184" s="185"/>
      <c r="S184" s="185"/>
      <c r="T184" s="184"/>
      <c r="U184" s="184"/>
      <c r="V184" s="184"/>
      <c r="W184" s="184"/>
      <c r="X184" s="184"/>
      <c r="Y184" s="184"/>
      <c r="Z184" s="184"/>
      <c r="AA184" s="184"/>
    </row>
    <row r="185" spans="2:27" ht="18" customHeight="1">
      <c r="B185" s="298"/>
      <c r="C185" s="185"/>
      <c r="D185" s="185"/>
      <c r="E185" s="185"/>
      <c r="F185" s="185"/>
      <c r="G185" s="186"/>
      <c r="H185" s="185"/>
      <c r="I185" s="185"/>
      <c r="J185" s="185"/>
      <c r="K185" s="185"/>
      <c r="L185" s="187"/>
      <c r="M185" s="187"/>
      <c r="N185" s="185"/>
      <c r="O185" s="185"/>
      <c r="P185" s="185"/>
      <c r="Q185" s="185"/>
      <c r="R185" s="185"/>
      <c r="S185" s="185"/>
      <c r="T185" s="184"/>
      <c r="U185" s="184"/>
      <c r="V185" s="184"/>
      <c r="W185" s="184"/>
      <c r="X185" s="184"/>
      <c r="Y185" s="184"/>
      <c r="Z185" s="184"/>
      <c r="AA185" s="184"/>
    </row>
    <row r="186" spans="2:27" ht="18" customHeight="1">
      <c r="B186" s="298"/>
      <c r="C186" s="185"/>
      <c r="D186" s="185"/>
      <c r="E186" s="185"/>
      <c r="F186" s="185"/>
      <c r="G186" s="186"/>
      <c r="H186" s="185"/>
      <c r="I186" s="185"/>
      <c r="J186" s="185"/>
      <c r="K186" s="185"/>
      <c r="L186" s="187"/>
      <c r="M186" s="187"/>
      <c r="N186" s="185"/>
      <c r="O186" s="185"/>
      <c r="P186" s="185"/>
      <c r="Q186" s="185"/>
      <c r="R186" s="185"/>
      <c r="S186" s="185"/>
      <c r="T186" s="184"/>
      <c r="U186" s="184"/>
      <c r="V186" s="184"/>
      <c r="W186" s="184"/>
      <c r="X186" s="184"/>
      <c r="Y186" s="184"/>
      <c r="Z186" s="184"/>
      <c r="AA186" s="184"/>
    </row>
    <row r="187" spans="2:27" ht="18" customHeight="1">
      <c r="B187" s="298"/>
      <c r="C187" s="185"/>
      <c r="D187" s="185"/>
      <c r="E187" s="185"/>
      <c r="F187" s="185"/>
      <c r="G187" s="186"/>
      <c r="H187" s="185"/>
      <c r="I187" s="185"/>
      <c r="J187" s="185"/>
      <c r="K187" s="185"/>
      <c r="L187" s="187"/>
      <c r="M187" s="187"/>
      <c r="N187" s="185"/>
      <c r="O187" s="185"/>
      <c r="P187" s="185"/>
      <c r="Q187" s="185"/>
      <c r="R187" s="185"/>
      <c r="S187" s="185"/>
      <c r="T187" s="184"/>
      <c r="U187" s="184"/>
      <c r="V187" s="184"/>
      <c r="W187" s="184"/>
      <c r="X187" s="184"/>
      <c r="Y187" s="184"/>
      <c r="Z187" s="184"/>
      <c r="AA187" s="184"/>
    </row>
    <row r="188" spans="2:27" ht="18" customHeight="1">
      <c r="B188" s="298"/>
      <c r="C188" s="185"/>
      <c r="D188" s="185"/>
      <c r="E188" s="185"/>
      <c r="F188" s="185"/>
      <c r="G188" s="186"/>
      <c r="H188" s="185"/>
      <c r="I188" s="185"/>
      <c r="J188" s="185"/>
      <c r="K188" s="185"/>
      <c r="L188" s="187"/>
      <c r="M188" s="187"/>
      <c r="N188" s="185"/>
      <c r="O188" s="185"/>
      <c r="P188" s="185"/>
      <c r="Q188" s="185"/>
      <c r="R188" s="185"/>
      <c r="S188" s="185"/>
      <c r="T188" s="184"/>
      <c r="U188" s="184"/>
      <c r="V188" s="184"/>
      <c r="W188" s="184"/>
      <c r="X188" s="184"/>
      <c r="Y188" s="184"/>
      <c r="Z188" s="184"/>
      <c r="AA188" s="184"/>
    </row>
    <row r="189" spans="2:27" ht="18" customHeight="1">
      <c r="B189" s="298"/>
      <c r="C189" s="185"/>
      <c r="D189" s="185"/>
      <c r="E189" s="185"/>
      <c r="F189" s="185"/>
      <c r="G189" s="186"/>
      <c r="H189" s="185"/>
      <c r="I189" s="185"/>
      <c r="J189" s="185"/>
      <c r="K189" s="185"/>
      <c r="L189" s="187"/>
      <c r="M189" s="187"/>
      <c r="N189" s="185"/>
      <c r="O189" s="185"/>
      <c r="P189" s="185"/>
      <c r="Q189" s="185"/>
      <c r="R189" s="185"/>
      <c r="S189" s="185"/>
      <c r="T189" s="184"/>
      <c r="U189" s="184"/>
      <c r="V189" s="184"/>
      <c r="W189" s="184"/>
      <c r="X189" s="184"/>
      <c r="Y189" s="184"/>
      <c r="Z189" s="184"/>
      <c r="AA189" s="184"/>
    </row>
    <row r="190" spans="2:27" ht="18" customHeight="1">
      <c r="B190" s="298"/>
      <c r="C190" s="185"/>
      <c r="D190" s="185"/>
      <c r="E190" s="185"/>
      <c r="F190" s="185"/>
      <c r="G190" s="186"/>
      <c r="H190" s="185"/>
      <c r="I190" s="185"/>
      <c r="J190" s="185"/>
      <c r="K190" s="185"/>
      <c r="L190" s="187"/>
      <c r="M190" s="187"/>
      <c r="N190" s="185"/>
      <c r="O190" s="185"/>
      <c r="P190" s="185"/>
      <c r="Q190" s="185"/>
      <c r="R190" s="185"/>
      <c r="S190" s="185"/>
      <c r="T190" s="184"/>
      <c r="U190" s="184"/>
      <c r="V190" s="184"/>
      <c r="W190" s="184"/>
      <c r="X190" s="184"/>
      <c r="Y190" s="184"/>
      <c r="Z190" s="184"/>
      <c r="AA190" s="184"/>
    </row>
    <row r="191" spans="2:27" ht="18" customHeight="1">
      <c r="B191" s="298"/>
      <c r="C191" s="185"/>
      <c r="D191" s="185"/>
      <c r="E191" s="185"/>
      <c r="F191" s="185"/>
      <c r="G191" s="186"/>
      <c r="H191" s="185"/>
      <c r="I191" s="185"/>
      <c r="J191" s="185"/>
      <c r="K191" s="185"/>
      <c r="L191" s="187"/>
      <c r="M191" s="187"/>
      <c r="N191" s="185"/>
      <c r="O191" s="185"/>
      <c r="P191" s="185"/>
      <c r="Q191" s="185"/>
      <c r="R191" s="185"/>
      <c r="S191" s="185"/>
      <c r="T191" s="184"/>
      <c r="U191" s="184"/>
      <c r="V191" s="184"/>
      <c r="W191" s="184"/>
      <c r="X191" s="184"/>
      <c r="Y191" s="184"/>
      <c r="Z191" s="184"/>
      <c r="AA191" s="184"/>
    </row>
    <row r="192" spans="2:27" ht="18" customHeight="1">
      <c r="B192" s="298"/>
      <c r="C192" s="185"/>
      <c r="D192" s="185"/>
      <c r="E192" s="185"/>
      <c r="F192" s="185"/>
      <c r="G192" s="186"/>
      <c r="H192" s="185"/>
      <c r="I192" s="185"/>
      <c r="J192" s="185"/>
      <c r="K192" s="185"/>
      <c r="L192" s="187"/>
      <c r="M192" s="187"/>
      <c r="N192" s="185"/>
      <c r="O192" s="185"/>
      <c r="P192" s="185"/>
      <c r="Q192" s="185"/>
      <c r="R192" s="185"/>
      <c r="S192" s="185"/>
      <c r="T192" s="184"/>
      <c r="U192" s="184"/>
      <c r="V192" s="184"/>
      <c r="W192" s="184"/>
      <c r="X192" s="184"/>
      <c r="Y192" s="184"/>
      <c r="Z192" s="184"/>
      <c r="AA192" s="184"/>
    </row>
    <row r="193" spans="2:27" ht="18" customHeight="1">
      <c r="B193" s="298"/>
      <c r="C193" s="185"/>
      <c r="D193" s="185"/>
      <c r="E193" s="185"/>
      <c r="F193" s="185"/>
      <c r="G193" s="186"/>
      <c r="H193" s="185"/>
      <c r="I193" s="185"/>
      <c r="J193" s="185"/>
      <c r="K193" s="185"/>
      <c r="L193" s="187"/>
      <c r="M193" s="187"/>
      <c r="N193" s="185"/>
      <c r="O193" s="185"/>
      <c r="P193" s="185"/>
      <c r="Q193" s="185"/>
      <c r="R193" s="185"/>
      <c r="S193" s="185"/>
      <c r="T193" s="184"/>
      <c r="U193" s="184"/>
      <c r="V193" s="184"/>
      <c r="W193" s="184"/>
      <c r="X193" s="184"/>
      <c r="Y193" s="184"/>
      <c r="Z193" s="184"/>
      <c r="AA193" s="184"/>
    </row>
    <row r="194" spans="2:27" ht="18" customHeight="1">
      <c r="B194" s="298"/>
      <c r="C194" s="185"/>
      <c r="D194" s="185"/>
      <c r="E194" s="185"/>
      <c r="F194" s="185"/>
      <c r="G194" s="186"/>
      <c r="H194" s="185"/>
      <c r="I194" s="185"/>
      <c r="J194" s="185"/>
      <c r="K194" s="185"/>
      <c r="L194" s="187"/>
      <c r="M194" s="187"/>
      <c r="N194" s="185"/>
      <c r="O194" s="185"/>
      <c r="P194" s="185"/>
      <c r="Q194" s="185"/>
      <c r="R194" s="185"/>
      <c r="S194" s="185"/>
      <c r="T194" s="184"/>
      <c r="U194" s="184"/>
      <c r="V194" s="184"/>
      <c r="W194" s="184"/>
      <c r="X194" s="184"/>
      <c r="Y194" s="184"/>
      <c r="Z194" s="184"/>
      <c r="AA194" s="184"/>
    </row>
    <row r="195" spans="2:27" ht="18" customHeight="1">
      <c r="B195" s="298"/>
      <c r="C195" s="185"/>
      <c r="D195" s="185"/>
      <c r="E195" s="185"/>
      <c r="F195" s="185"/>
      <c r="G195" s="186"/>
      <c r="H195" s="185"/>
      <c r="I195" s="185"/>
      <c r="J195" s="185"/>
      <c r="K195" s="185"/>
      <c r="L195" s="187"/>
      <c r="M195" s="187"/>
      <c r="N195" s="185"/>
      <c r="O195" s="185"/>
      <c r="P195" s="185"/>
      <c r="Q195" s="185"/>
      <c r="R195" s="185"/>
      <c r="S195" s="185"/>
      <c r="T195" s="184"/>
      <c r="U195" s="184"/>
      <c r="V195" s="184"/>
      <c r="W195" s="184"/>
      <c r="X195" s="184"/>
      <c r="Y195" s="184"/>
      <c r="Z195" s="184"/>
      <c r="AA195" s="184"/>
    </row>
    <row r="196" spans="2:27" ht="18" customHeight="1">
      <c r="B196" s="298"/>
      <c r="C196" s="185"/>
      <c r="D196" s="185"/>
      <c r="E196" s="185"/>
      <c r="F196" s="185"/>
      <c r="G196" s="186"/>
      <c r="H196" s="185"/>
      <c r="I196" s="185"/>
      <c r="J196" s="185"/>
      <c r="K196" s="185"/>
      <c r="L196" s="187"/>
      <c r="M196" s="187"/>
      <c r="N196" s="185"/>
      <c r="O196" s="185"/>
      <c r="P196" s="185"/>
      <c r="Q196" s="185"/>
      <c r="R196" s="185"/>
      <c r="S196" s="185"/>
      <c r="T196" s="184"/>
      <c r="U196" s="184"/>
      <c r="V196" s="184"/>
      <c r="W196" s="184"/>
      <c r="X196" s="184"/>
      <c r="Y196" s="184"/>
      <c r="Z196" s="184"/>
      <c r="AA196" s="184"/>
    </row>
    <row r="197" spans="2:27" ht="18" customHeight="1">
      <c r="B197" s="298"/>
      <c r="C197" s="185"/>
      <c r="D197" s="185"/>
      <c r="E197" s="185"/>
      <c r="F197" s="185"/>
      <c r="G197" s="186"/>
      <c r="H197" s="185"/>
      <c r="I197" s="185"/>
      <c r="J197" s="185"/>
      <c r="K197" s="185"/>
      <c r="L197" s="187"/>
      <c r="M197" s="187"/>
      <c r="N197" s="185"/>
      <c r="O197" s="185"/>
      <c r="P197" s="185"/>
      <c r="Q197" s="185"/>
      <c r="R197" s="185"/>
      <c r="S197" s="185"/>
      <c r="T197" s="184"/>
      <c r="U197" s="184"/>
      <c r="V197" s="184"/>
      <c r="W197" s="184"/>
      <c r="X197" s="184"/>
      <c r="Y197" s="184"/>
      <c r="Z197" s="184"/>
      <c r="AA197" s="184"/>
    </row>
    <row r="198" spans="2:27" ht="18" customHeight="1">
      <c r="B198" s="298"/>
      <c r="C198" s="185"/>
      <c r="D198" s="185"/>
      <c r="E198" s="185"/>
      <c r="F198" s="185"/>
      <c r="G198" s="186"/>
      <c r="H198" s="185"/>
      <c r="I198" s="185"/>
      <c r="J198" s="185"/>
      <c r="K198" s="185"/>
      <c r="L198" s="187"/>
      <c r="M198" s="187"/>
      <c r="N198" s="185"/>
      <c r="O198" s="185"/>
      <c r="P198" s="185"/>
      <c r="Q198" s="185"/>
      <c r="R198" s="185"/>
      <c r="S198" s="185"/>
      <c r="T198" s="184"/>
      <c r="U198" s="184"/>
      <c r="V198" s="184"/>
      <c r="W198" s="184"/>
      <c r="X198" s="184"/>
      <c r="Y198" s="184"/>
      <c r="Z198" s="184"/>
      <c r="AA198" s="184"/>
    </row>
    <row r="199" spans="2:27" ht="18" customHeight="1">
      <c r="B199" s="298"/>
      <c r="C199" s="185"/>
      <c r="D199" s="185"/>
      <c r="E199" s="185"/>
      <c r="F199" s="185"/>
      <c r="G199" s="186"/>
      <c r="H199" s="185"/>
      <c r="I199" s="185"/>
      <c r="J199" s="185"/>
      <c r="K199" s="185"/>
      <c r="L199" s="187"/>
      <c r="M199" s="187"/>
      <c r="N199" s="185"/>
      <c r="O199" s="185"/>
      <c r="P199" s="185"/>
      <c r="Q199" s="185"/>
      <c r="R199" s="185"/>
      <c r="S199" s="185"/>
      <c r="T199" s="184"/>
      <c r="U199" s="184"/>
      <c r="V199" s="184"/>
      <c r="W199" s="184"/>
      <c r="X199" s="184"/>
      <c r="Y199" s="184"/>
      <c r="Z199" s="184"/>
      <c r="AA199" s="184"/>
    </row>
    <row r="200" spans="2:27" ht="18" customHeight="1">
      <c r="B200" s="298"/>
      <c r="C200" s="185"/>
      <c r="D200" s="185"/>
      <c r="E200" s="185"/>
      <c r="F200" s="185"/>
      <c r="G200" s="186"/>
      <c r="H200" s="185"/>
      <c r="I200" s="185"/>
      <c r="J200" s="185"/>
      <c r="K200" s="185"/>
      <c r="L200" s="187"/>
      <c r="M200" s="187"/>
      <c r="N200" s="185"/>
      <c r="O200" s="185"/>
      <c r="P200" s="185"/>
      <c r="Q200" s="185"/>
      <c r="R200" s="185"/>
      <c r="S200" s="185"/>
      <c r="T200" s="184"/>
      <c r="U200" s="184"/>
      <c r="V200" s="184"/>
      <c r="W200" s="184"/>
      <c r="X200" s="184"/>
      <c r="Y200" s="184"/>
      <c r="Z200" s="184"/>
      <c r="AA200" s="184"/>
    </row>
    <row r="201" spans="2:27" ht="18" customHeight="1">
      <c r="B201" s="298"/>
      <c r="C201" s="185"/>
      <c r="D201" s="185"/>
      <c r="E201" s="185"/>
      <c r="F201" s="185"/>
      <c r="G201" s="186"/>
      <c r="H201" s="185"/>
      <c r="I201" s="185"/>
      <c r="J201" s="185"/>
      <c r="K201" s="185"/>
      <c r="L201" s="187"/>
      <c r="M201" s="187"/>
      <c r="N201" s="185"/>
      <c r="O201" s="185"/>
      <c r="P201" s="185"/>
      <c r="Q201" s="185"/>
      <c r="R201" s="185"/>
      <c r="S201" s="185"/>
      <c r="T201" s="184"/>
      <c r="U201" s="184"/>
      <c r="V201" s="184"/>
      <c r="W201" s="184"/>
      <c r="X201" s="184"/>
      <c r="Y201" s="184"/>
      <c r="Z201" s="184"/>
      <c r="AA201" s="184"/>
    </row>
    <row r="202" spans="2:27" ht="18" customHeight="1">
      <c r="B202" s="298"/>
      <c r="C202" s="185"/>
      <c r="D202" s="185"/>
      <c r="E202" s="185"/>
      <c r="F202" s="185"/>
      <c r="G202" s="186"/>
      <c r="H202" s="185"/>
      <c r="I202" s="185"/>
      <c r="J202" s="185"/>
      <c r="K202" s="185"/>
      <c r="L202" s="187"/>
      <c r="M202" s="187"/>
      <c r="N202" s="185"/>
      <c r="O202" s="185"/>
      <c r="P202" s="185"/>
      <c r="Q202" s="185"/>
      <c r="R202" s="185"/>
      <c r="S202" s="185"/>
      <c r="T202" s="184"/>
      <c r="U202" s="184"/>
      <c r="V202" s="184"/>
      <c r="W202" s="184"/>
      <c r="X202" s="184"/>
      <c r="Y202" s="184"/>
      <c r="Z202" s="184"/>
      <c r="AA202" s="184"/>
    </row>
    <row r="203" spans="2:27" ht="18" customHeight="1">
      <c r="B203" s="298"/>
      <c r="C203" s="185"/>
      <c r="D203" s="185"/>
      <c r="E203" s="185"/>
      <c r="F203" s="185"/>
      <c r="G203" s="186"/>
      <c r="H203" s="185"/>
      <c r="I203" s="185"/>
      <c r="J203" s="185"/>
      <c r="K203" s="185"/>
      <c r="L203" s="187"/>
      <c r="M203" s="187"/>
      <c r="N203" s="185"/>
      <c r="O203" s="185"/>
      <c r="P203" s="185"/>
      <c r="Q203" s="185"/>
      <c r="R203" s="185"/>
      <c r="S203" s="185"/>
      <c r="T203" s="184"/>
      <c r="U203" s="184"/>
      <c r="V203" s="184"/>
      <c r="W203" s="184"/>
      <c r="X203" s="184"/>
      <c r="Y203" s="184"/>
      <c r="Z203" s="184"/>
      <c r="AA203" s="184"/>
    </row>
    <row r="204" spans="2:27" ht="18" customHeight="1">
      <c r="B204" s="298"/>
      <c r="C204" s="185"/>
      <c r="D204" s="185"/>
      <c r="E204" s="185"/>
      <c r="F204" s="185"/>
      <c r="G204" s="186"/>
      <c r="H204" s="185"/>
      <c r="I204" s="185"/>
      <c r="J204" s="185"/>
      <c r="K204" s="185"/>
      <c r="L204" s="187"/>
      <c r="M204" s="187"/>
      <c r="N204" s="185"/>
      <c r="O204" s="185"/>
      <c r="P204" s="185"/>
      <c r="Q204" s="185"/>
      <c r="R204" s="185"/>
      <c r="S204" s="185"/>
      <c r="T204" s="184"/>
      <c r="U204" s="184"/>
      <c r="V204" s="184"/>
      <c r="W204" s="184"/>
      <c r="X204" s="184"/>
      <c r="Y204" s="184"/>
      <c r="Z204" s="184"/>
      <c r="AA204" s="184"/>
    </row>
    <row r="205" spans="2:27" ht="18" customHeight="1">
      <c r="B205" s="298"/>
      <c r="C205" s="185"/>
      <c r="D205" s="185"/>
      <c r="E205" s="185"/>
      <c r="F205" s="185"/>
      <c r="G205" s="186"/>
      <c r="H205" s="185"/>
      <c r="I205" s="185"/>
      <c r="J205" s="185"/>
      <c r="K205" s="185"/>
      <c r="L205" s="187"/>
      <c r="M205" s="187"/>
      <c r="N205" s="185"/>
      <c r="O205" s="185"/>
      <c r="P205" s="185"/>
      <c r="Q205" s="185"/>
      <c r="R205" s="185"/>
      <c r="S205" s="185"/>
      <c r="T205" s="184"/>
      <c r="U205" s="184"/>
      <c r="V205" s="184"/>
      <c r="W205" s="184"/>
      <c r="X205" s="184"/>
      <c r="Y205" s="184"/>
      <c r="Z205" s="184"/>
      <c r="AA205" s="184"/>
    </row>
    <row r="206" spans="2:27" ht="18" customHeight="1">
      <c r="B206" s="298"/>
      <c r="C206" s="185"/>
      <c r="D206" s="185"/>
      <c r="E206" s="185"/>
      <c r="F206" s="185"/>
      <c r="G206" s="186"/>
      <c r="H206" s="185"/>
      <c r="I206" s="185"/>
      <c r="J206" s="185"/>
      <c r="K206" s="185"/>
      <c r="L206" s="187"/>
      <c r="M206" s="187"/>
      <c r="N206" s="185"/>
      <c r="O206" s="185"/>
      <c r="P206" s="185"/>
      <c r="Q206" s="185"/>
      <c r="R206" s="185"/>
      <c r="S206" s="185"/>
      <c r="T206" s="184"/>
      <c r="U206" s="184"/>
      <c r="V206" s="184"/>
      <c r="W206" s="184"/>
      <c r="X206" s="184"/>
      <c r="Y206" s="184"/>
      <c r="Z206" s="184"/>
      <c r="AA206" s="184"/>
    </row>
    <row r="207" spans="2:27" ht="18" customHeight="1">
      <c r="B207" s="298"/>
      <c r="C207" s="185"/>
      <c r="D207" s="185"/>
      <c r="E207" s="185"/>
      <c r="F207" s="185"/>
      <c r="G207" s="186"/>
      <c r="H207" s="185"/>
      <c r="I207" s="185"/>
      <c r="J207" s="185"/>
      <c r="K207" s="185"/>
      <c r="L207" s="187"/>
      <c r="M207" s="187"/>
      <c r="N207" s="185"/>
      <c r="O207" s="185"/>
      <c r="P207" s="185"/>
      <c r="Q207" s="185"/>
      <c r="R207" s="185"/>
      <c r="S207" s="185"/>
      <c r="T207" s="184"/>
      <c r="U207" s="184"/>
      <c r="V207" s="184"/>
      <c r="W207" s="184"/>
      <c r="X207" s="184"/>
      <c r="Y207" s="184"/>
      <c r="Z207" s="184"/>
      <c r="AA207" s="184"/>
    </row>
    <row r="208" spans="2:27" ht="18" customHeight="1">
      <c r="B208" s="298"/>
      <c r="C208" s="185"/>
      <c r="D208" s="185"/>
      <c r="E208" s="185"/>
      <c r="F208" s="185"/>
      <c r="G208" s="186"/>
      <c r="H208" s="185"/>
      <c r="I208" s="185"/>
      <c r="J208" s="185"/>
      <c r="K208" s="185"/>
      <c r="L208" s="187"/>
      <c r="M208" s="187"/>
      <c r="N208" s="185"/>
      <c r="O208" s="185"/>
      <c r="P208" s="185"/>
      <c r="Q208" s="185"/>
      <c r="R208" s="185"/>
      <c r="S208" s="185"/>
      <c r="T208" s="184"/>
      <c r="U208" s="184"/>
      <c r="V208" s="184"/>
      <c r="W208" s="184"/>
      <c r="X208" s="184"/>
      <c r="Y208" s="184"/>
      <c r="Z208" s="184"/>
      <c r="AA208" s="184"/>
    </row>
    <row r="209" spans="2:27" ht="18" customHeight="1">
      <c r="B209" s="298"/>
      <c r="C209" s="185"/>
      <c r="D209" s="185"/>
      <c r="E209" s="185"/>
      <c r="F209" s="185"/>
      <c r="G209" s="186"/>
      <c r="H209" s="185"/>
      <c r="I209" s="185"/>
      <c r="J209" s="185"/>
      <c r="K209" s="185"/>
      <c r="L209" s="187"/>
      <c r="M209" s="187"/>
      <c r="N209" s="185"/>
      <c r="O209" s="185"/>
      <c r="P209" s="185"/>
      <c r="Q209" s="185"/>
      <c r="R209" s="185"/>
      <c r="S209" s="185"/>
      <c r="T209" s="184"/>
      <c r="U209" s="184"/>
      <c r="V209" s="184"/>
      <c r="W209" s="184"/>
      <c r="X209" s="184"/>
      <c r="Y209" s="184"/>
      <c r="Z209" s="184"/>
      <c r="AA209" s="184"/>
    </row>
    <row r="210" spans="2:27" ht="18" customHeight="1">
      <c r="B210" s="298"/>
      <c r="C210" s="185"/>
      <c r="D210" s="185"/>
      <c r="E210" s="185"/>
      <c r="F210" s="185"/>
      <c r="G210" s="186"/>
      <c r="H210" s="185"/>
      <c r="I210" s="185"/>
      <c r="J210" s="185"/>
      <c r="K210" s="185"/>
      <c r="L210" s="187"/>
      <c r="M210" s="187"/>
      <c r="N210" s="185"/>
      <c r="O210" s="185"/>
      <c r="P210" s="185"/>
      <c r="Q210" s="185"/>
      <c r="R210" s="185"/>
      <c r="S210" s="185"/>
      <c r="T210" s="184"/>
      <c r="U210" s="184"/>
      <c r="V210" s="184"/>
      <c r="W210" s="184"/>
      <c r="X210" s="184"/>
      <c r="Y210" s="184"/>
      <c r="Z210" s="184"/>
      <c r="AA210" s="184"/>
    </row>
    <row r="211" spans="2:27" ht="18" customHeight="1">
      <c r="B211" s="298"/>
      <c r="C211" s="185"/>
      <c r="D211" s="185"/>
      <c r="E211" s="185"/>
      <c r="F211" s="185"/>
      <c r="G211" s="186"/>
      <c r="H211" s="185"/>
      <c r="I211" s="185"/>
      <c r="J211" s="185"/>
      <c r="K211" s="185"/>
      <c r="L211" s="187"/>
      <c r="M211" s="187"/>
      <c r="N211" s="185"/>
      <c r="O211" s="185"/>
      <c r="P211" s="185"/>
      <c r="Q211" s="185"/>
      <c r="R211" s="185"/>
      <c r="S211" s="185"/>
      <c r="T211" s="184"/>
      <c r="U211" s="184"/>
      <c r="V211" s="184"/>
      <c r="W211" s="184"/>
      <c r="X211" s="184"/>
      <c r="Y211" s="184"/>
      <c r="Z211" s="184"/>
      <c r="AA211" s="184"/>
    </row>
    <row r="212" spans="2:27" ht="18" customHeight="1">
      <c r="B212" s="298"/>
      <c r="C212" s="185"/>
      <c r="D212" s="185"/>
      <c r="E212" s="185"/>
      <c r="F212" s="185"/>
      <c r="G212" s="186"/>
      <c r="H212" s="185"/>
      <c r="I212" s="185"/>
      <c r="J212" s="185"/>
      <c r="K212" s="185"/>
      <c r="L212" s="187"/>
      <c r="M212" s="187"/>
      <c r="N212" s="185"/>
      <c r="O212" s="185"/>
      <c r="P212" s="185"/>
      <c r="Q212" s="185"/>
      <c r="R212" s="185"/>
      <c r="S212" s="185"/>
      <c r="T212" s="184"/>
      <c r="U212" s="184"/>
      <c r="V212" s="184"/>
      <c r="W212" s="184"/>
      <c r="X212" s="184"/>
      <c r="Y212" s="184"/>
      <c r="Z212" s="184"/>
      <c r="AA212" s="184"/>
    </row>
    <row r="213" spans="2:27" ht="18" customHeight="1">
      <c r="B213" s="298"/>
      <c r="C213" s="185"/>
      <c r="D213" s="185"/>
      <c r="E213" s="185"/>
      <c r="F213" s="185"/>
      <c r="G213" s="186"/>
      <c r="H213" s="185"/>
      <c r="I213" s="185"/>
      <c r="J213" s="185"/>
      <c r="K213" s="185"/>
      <c r="L213" s="187"/>
      <c r="M213" s="187"/>
      <c r="N213" s="185"/>
      <c r="O213" s="185"/>
      <c r="P213" s="185"/>
      <c r="Q213" s="185"/>
      <c r="R213" s="185"/>
      <c r="S213" s="185"/>
      <c r="T213" s="184"/>
      <c r="U213" s="184"/>
      <c r="V213" s="184"/>
      <c r="W213" s="184"/>
      <c r="X213" s="184"/>
      <c r="Y213" s="184"/>
      <c r="Z213" s="184"/>
      <c r="AA213" s="184"/>
    </row>
    <row r="214" spans="2:27" ht="18" customHeight="1">
      <c r="B214" s="298"/>
      <c r="C214" s="185"/>
      <c r="D214" s="185"/>
      <c r="E214" s="185"/>
      <c r="F214" s="185"/>
      <c r="G214" s="186"/>
      <c r="H214" s="185"/>
      <c r="I214" s="185"/>
      <c r="J214" s="185"/>
      <c r="K214" s="185"/>
      <c r="L214" s="187"/>
      <c r="M214" s="187"/>
      <c r="N214" s="185"/>
      <c r="O214" s="185"/>
      <c r="P214" s="185"/>
      <c r="Q214" s="185"/>
      <c r="R214" s="185"/>
      <c r="S214" s="185"/>
      <c r="T214" s="184"/>
      <c r="U214" s="184"/>
      <c r="V214" s="184"/>
      <c r="W214" s="184"/>
      <c r="X214" s="184"/>
      <c r="Y214" s="184"/>
      <c r="Z214" s="184"/>
      <c r="AA214" s="184"/>
    </row>
    <row r="215" spans="2:27" ht="18" customHeight="1">
      <c r="B215" s="298"/>
      <c r="C215" s="185"/>
      <c r="D215" s="185"/>
      <c r="E215" s="185"/>
      <c r="F215" s="185"/>
      <c r="G215" s="186"/>
      <c r="H215" s="185"/>
      <c r="I215" s="185"/>
      <c r="J215" s="185"/>
      <c r="K215" s="185"/>
      <c r="L215" s="187"/>
      <c r="M215" s="187"/>
      <c r="N215" s="185"/>
      <c r="O215" s="185"/>
      <c r="P215" s="185"/>
      <c r="Q215" s="185"/>
      <c r="R215" s="185"/>
      <c r="S215" s="185"/>
      <c r="T215" s="184"/>
      <c r="U215" s="184"/>
      <c r="V215" s="184"/>
      <c r="W215" s="184"/>
      <c r="X215" s="184"/>
      <c r="Y215" s="184"/>
      <c r="Z215" s="184"/>
      <c r="AA215" s="184"/>
    </row>
    <row r="216" spans="2:27" ht="18" customHeight="1">
      <c r="B216" s="298"/>
      <c r="C216" s="185"/>
      <c r="D216" s="185"/>
      <c r="E216" s="185"/>
      <c r="F216" s="185"/>
      <c r="G216" s="186"/>
      <c r="H216" s="185"/>
      <c r="I216" s="185"/>
      <c r="J216" s="185"/>
      <c r="K216" s="185"/>
      <c r="L216" s="187"/>
      <c r="M216" s="187"/>
      <c r="N216" s="185"/>
      <c r="O216" s="185"/>
      <c r="P216" s="185"/>
      <c r="Q216" s="185"/>
      <c r="R216" s="185"/>
      <c r="S216" s="185"/>
      <c r="T216" s="184"/>
      <c r="U216" s="184"/>
      <c r="V216" s="184"/>
      <c r="W216" s="184"/>
      <c r="X216" s="184"/>
      <c r="Y216" s="184"/>
      <c r="Z216" s="184"/>
      <c r="AA216" s="184"/>
    </row>
    <row r="217" spans="2:27" ht="18" customHeight="1">
      <c r="B217" s="298"/>
      <c r="C217" s="185"/>
      <c r="D217" s="185"/>
      <c r="E217" s="185"/>
      <c r="F217" s="185"/>
      <c r="G217" s="186"/>
      <c r="H217" s="185"/>
      <c r="I217" s="185"/>
      <c r="J217" s="185"/>
      <c r="K217" s="185"/>
      <c r="L217" s="187"/>
      <c r="M217" s="187"/>
      <c r="N217" s="185"/>
      <c r="O217" s="185"/>
      <c r="P217" s="185"/>
      <c r="Q217" s="185"/>
      <c r="R217" s="185"/>
      <c r="S217" s="185"/>
      <c r="T217" s="184"/>
      <c r="U217" s="184"/>
      <c r="V217" s="184"/>
      <c r="W217" s="184"/>
      <c r="X217" s="184"/>
      <c r="Y217" s="184"/>
      <c r="Z217" s="184"/>
      <c r="AA217" s="184"/>
    </row>
    <row r="218" spans="2:27" ht="18" customHeight="1">
      <c r="B218" s="298"/>
      <c r="C218" s="185"/>
      <c r="D218" s="185"/>
      <c r="E218" s="185"/>
      <c r="F218" s="185"/>
      <c r="G218" s="186"/>
      <c r="H218" s="185"/>
      <c r="I218" s="185"/>
      <c r="J218" s="185"/>
      <c r="K218" s="185"/>
      <c r="L218" s="187"/>
      <c r="M218" s="187"/>
      <c r="N218" s="185"/>
      <c r="O218" s="185"/>
      <c r="P218" s="185"/>
      <c r="Q218" s="185"/>
      <c r="R218" s="185"/>
      <c r="S218" s="185"/>
      <c r="T218" s="184"/>
      <c r="U218" s="184"/>
      <c r="V218" s="184"/>
      <c r="W218" s="184"/>
      <c r="X218" s="184"/>
      <c r="Y218" s="184"/>
      <c r="Z218" s="184"/>
      <c r="AA218" s="184"/>
    </row>
    <row r="219" spans="2:27" ht="18" customHeight="1">
      <c r="B219" s="298"/>
      <c r="C219" s="185"/>
      <c r="D219" s="185"/>
      <c r="E219" s="185"/>
      <c r="F219" s="185"/>
      <c r="G219" s="186"/>
      <c r="H219" s="185"/>
      <c r="I219" s="185"/>
      <c r="J219" s="185"/>
      <c r="K219" s="185"/>
      <c r="L219" s="187"/>
      <c r="M219" s="187"/>
      <c r="N219" s="185"/>
      <c r="O219" s="185"/>
      <c r="P219" s="185"/>
      <c r="Q219" s="185"/>
      <c r="R219" s="185"/>
      <c r="S219" s="185"/>
      <c r="T219" s="184"/>
      <c r="U219" s="184"/>
      <c r="V219" s="184"/>
      <c r="W219" s="184"/>
      <c r="X219" s="184"/>
      <c r="Y219" s="184"/>
      <c r="Z219" s="184"/>
      <c r="AA219" s="184"/>
    </row>
    <row r="220" spans="2:27" ht="18" customHeight="1">
      <c r="B220" s="298"/>
      <c r="C220" s="185"/>
      <c r="D220" s="185"/>
      <c r="E220" s="185"/>
      <c r="F220" s="185"/>
      <c r="G220" s="186"/>
      <c r="H220" s="185"/>
      <c r="I220" s="185"/>
      <c r="J220" s="185"/>
      <c r="K220" s="185"/>
      <c r="L220" s="187"/>
      <c r="M220" s="187"/>
      <c r="N220" s="185"/>
      <c r="O220" s="185"/>
      <c r="P220" s="185"/>
      <c r="Q220" s="185"/>
      <c r="R220" s="185"/>
      <c r="S220" s="185"/>
      <c r="T220" s="184"/>
      <c r="U220" s="184"/>
      <c r="V220" s="184"/>
      <c r="W220" s="184"/>
      <c r="X220" s="184"/>
      <c r="Y220" s="184"/>
      <c r="Z220" s="184"/>
      <c r="AA220" s="184"/>
    </row>
    <row r="221" spans="2:27" ht="18" customHeight="1">
      <c r="B221" s="298"/>
      <c r="C221" s="185"/>
      <c r="D221" s="185"/>
      <c r="E221" s="185"/>
      <c r="F221" s="185"/>
      <c r="G221" s="186"/>
      <c r="H221" s="185"/>
      <c r="I221" s="185"/>
      <c r="J221" s="185"/>
      <c r="K221" s="185"/>
      <c r="L221" s="187"/>
      <c r="M221" s="187"/>
      <c r="N221" s="185"/>
      <c r="O221" s="185"/>
      <c r="P221" s="185"/>
      <c r="Q221" s="185"/>
      <c r="R221" s="185"/>
      <c r="S221" s="185"/>
      <c r="T221" s="184"/>
      <c r="U221" s="184"/>
      <c r="V221" s="184"/>
      <c r="W221" s="184"/>
      <c r="X221" s="184"/>
      <c r="Y221" s="184"/>
      <c r="Z221" s="184"/>
      <c r="AA221" s="184"/>
    </row>
    <row r="222" spans="2:27" ht="18" customHeight="1">
      <c r="B222" s="298"/>
      <c r="C222" s="185"/>
      <c r="D222" s="185"/>
      <c r="E222" s="185"/>
      <c r="F222" s="185"/>
      <c r="G222" s="186"/>
      <c r="H222" s="185"/>
      <c r="I222" s="185"/>
      <c r="J222" s="185"/>
      <c r="K222" s="185"/>
      <c r="L222" s="187"/>
      <c r="M222" s="187"/>
      <c r="N222" s="185"/>
      <c r="O222" s="185"/>
      <c r="P222" s="185"/>
      <c r="Q222" s="185"/>
      <c r="R222" s="185"/>
      <c r="S222" s="185"/>
      <c r="T222" s="184"/>
      <c r="U222" s="184"/>
      <c r="V222" s="184"/>
      <c r="W222" s="184"/>
      <c r="X222" s="184"/>
      <c r="Y222" s="184"/>
      <c r="Z222" s="184"/>
      <c r="AA222" s="184"/>
    </row>
    <row r="223" spans="2:27" ht="18" customHeight="1">
      <c r="B223" s="298"/>
      <c r="C223" s="185"/>
      <c r="D223" s="185"/>
      <c r="E223" s="185"/>
      <c r="F223" s="185"/>
      <c r="G223" s="186"/>
      <c r="H223" s="185"/>
      <c r="I223" s="185"/>
      <c r="J223" s="185"/>
      <c r="K223" s="185"/>
      <c r="L223" s="187"/>
      <c r="M223" s="187"/>
      <c r="N223" s="185"/>
      <c r="O223" s="185"/>
      <c r="P223" s="185"/>
      <c r="Q223" s="185"/>
      <c r="R223" s="185"/>
      <c r="S223" s="185"/>
      <c r="T223" s="184"/>
      <c r="U223" s="184"/>
      <c r="V223" s="184"/>
      <c r="W223" s="184"/>
      <c r="X223" s="184"/>
      <c r="Y223" s="184"/>
      <c r="Z223" s="184"/>
      <c r="AA223" s="184"/>
    </row>
    <row r="224" spans="2:27" ht="18" customHeight="1">
      <c r="B224" s="298"/>
      <c r="C224" s="185"/>
      <c r="D224" s="185"/>
      <c r="E224" s="185"/>
      <c r="F224" s="185"/>
      <c r="G224" s="186"/>
      <c r="H224" s="185"/>
      <c r="I224" s="185"/>
      <c r="J224" s="185"/>
      <c r="K224" s="185"/>
      <c r="L224" s="187"/>
      <c r="M224" s="187"/>
      <c r="N224" s="185"/>
      <c r="O224" s="185"/>
      <c r="P224" s="185"/>
      <c r="Q224" s="185"/>
      <c r="R224" s="185"/>
      <c r="S224" s="185"/>
      <c r="T224" s="184"/>
      <c r="U224" s="184"/>
      <c r="V224" s="184"/>
      <c r="W224" s="184"/>
      <c r="X224" s="184"/>
      <c r="Y224" s="184"/>
      <c r="Z224" s="184"/>
      <c r="AA224" s="184"/>
    </row>
    <row r="225" spans="2:27" ht="18" customHeight="1">
      <c r="B225" s="298"/>
      <c r="C225" s="185"/>
      <c r="D225" s="185"/>
      <c r="E225" s="185"/>
      <c r="F225" s="185"/>
      <c r="G225" s="186"/>
      <c r="H225" s="185"/>
      <c r="I225" s="185"/>
      <c r="J225" s="185"/>
      <c r="K225" s="185"/>
      <c r="L225" s="187"/>
      <c r="M225" s="187"/>
      <c r="N225" s="185"/>
      <c r="O225" s="185"/>
      <c r="P225" s="185"/>
      <c r="Q225" s="185"/>
      <c r="R225" s="185"/>
      <c r="S225" s="185"/>
      <c r="T225" s="184"/>
      <c r="U225" s="184"/>
      <c r="V225" s="184"/>
      <c r="W225" s="184"/>
      <c r="X225" s="184"/>
      <c r="Y225" s="184"/>
      <c r="Z225" s="184"/>
      <c r="AA225" s="184"/>
    </row>
    <row r="226" spans="2:27" ht="18" customHeight="1">
      <c r="B226" s="298"/>
      <c r="C226" s="185"/>
      <c r="D226" s="185"/>
      <c r="E226" s="185"/>
      <c r="F226" s="185"/>
      <c r="G226" s="186"/>
      <c r="H226" s="185"/>
      <c r="I226" s="185"/>
      <c r="J226" s="185"/>
      <c r="K226" s="185"/>
      <c r="L226" s="187"/>
      <c r="M226" s="187"/>
      <c r="N226" s="185"/>
      <c r="O226" s="185"/>
      <c r="P226" s="185"/>
      <c r="Q226" s="185"/>
      <c r="R226" s="185"/>
      <c r="S226" s="185"/>
      <c r="T226" s="184"/>
      <c r="U226" s="184"/>
      <c r="V226" s="184"/>
      <c r="W226" s="184"/>
      <c r="X226" s="184"/>
      <c r="Y226" s="184"/>
      <c r="Z226" s="184"/>
      <c r="AA226" s="184"/>
    </row>
    <row r="227" spans="2:27" ht="18" customHeight="1">
      <c r="B227" s="298"/>
      <c r="C227" s="185"/>
      <c r="D227" s="185"/>
      <c r="E227" s="185"/>
      <c r="F227" s="185"/>
      <c r="G227" s="186"/>
      <c r="H227" s="185"/>
      <c r="I227" s="185"/>
      <c r="J227" s="185"/>
      <c r="K227" s="185"/>
      <c r="L227" s="187"/>
      <c r="M227" s="187"/>
      <c r="N227" s="185"/>
      <c r="O227" s="185"/>
      <c r="P227" s="185"/>
      <c r="Q227" s="185"/>
      <c r="R227" s="185"/>
      <c r="S227" s="185"/>
      <c r="T227" s="184"/>
      <c r="U227" s="184"/>
      <c r="V227" s="184"/>
      <c r="W227" s="184"/>
      <c r="X227" s="184"/>
      <c r="Y227" s="184"/>
      <c r="Z227" s="184"/>
      <c r="AA227" s="184"/>
    </row>
    <row r="228" spans="2:27" ht="18" customHeight="1">
      <c r="B228" s="298"/>
      <c r="C228" s="185"/>
      <c r="D228" s="185"/>
      <c r="E228" s="185"/>
      <c r="F228" s="185"/>
      <c r="G228" s="186"/>
      <c r="H228" s="185"/>
      <c r="I228" s="185"/>
      <c r="J228" s="185"/>
      <c r="K228" s="185"/>
      <c r="L228" s="187"/>
      <c r="M228" s="187"/>
      <c r="N228" s="185"/>
      <c r="O228" s="185"/>
      <c r="P228" s="185"/>
      <c r="Q228" s="185"/>
      <c r="R228" s="185"/>
      <c r="S228" s="185"/>
      <c r="T228" s="184"/>
      <c r="U228" s="184"/>
      <c r="V228" s="184"/>
      <c r="W228" s="184"/>
      <c r="X228" s="184"/>
      <c r="Y228" s="184"/>
      <c r="Z228" s="184"/>
      <c r="AA228" s="184"/>
    </row>
    <row r="229" spans="2:27" ht="18" customHeight="1">
      <c r="B229" s="298"/>
      <c r="C229" s="185"/>
      <c r="D229" s="185"/>
      <c r="E229" s="185"/>
      <c r="F229" s="185"/>
      <c r="G229" s="186"/>
      <c r="H229" s="185"/>
      <c r="I229" s="185"/>
      <c r="J229" s="185"/>
      <c r="K229" s="185"/>
      <c r="L229" s="187"/>
      <c r="M229" s="187"/>
      <c r="N229" s="185"/>
      <c r="O229" s="185"/>
      <c r="P229" s="185"/>
      <c r="Q229" s="185"/>
      <c r="R229" s="185"/>
      <c r="S229" s="185"/>
      <c r="T229" s="184"/>
      <c r="U229" s="184"/>
      <c r="V229" s="184"/>
      <c r="W229" s="184"/>
      <c r="X229" s="184"/>
      <c r="Y229" s="184"/>
      <c r="Z229" s="184"/>
      <c r="AA229" s="184"/>
    </row>
    <row r="230" spans="2:27" ht="18" customHeight="1">
      <c r="B230" s="298"/>
      <c r="C230" s="185"/>
      <c r="D230" s="185"/>
      <c r="E230" s="185"/>
      <c r="F230" s="185"/>
      <c r="G230" s="186"/>
      <c r="H230" s="185"/>
      <c r="I230" s="185"/>
      <c r="J230" s="185"/>
      <c r="K230" s="185"/>
      <c r="L230" s="187"/>
      <c r="M230" s="187"/>
      <c r="N230" s="185"/>
      <c r="O230" s="185"/>
      <c r="P230" s="185"/>
      <c r="Q230" s="185"/>
      <c r="R230" s="185"/>
      <c r="S230" s="185"/>
      <c r="T230" s="184"/>
      <c r="U230" s="184"/>
      <c r="V230" s="184"/>
      <c r="W230" s="184"/>
      <c r="X230" s="184"/>
      <c r="Y230" s="184"/>
      <c r="Z230" s="184"/>
      <c r="AA230" s="184"/>
    </row>
    <row r="231" spans="2:27" ht="18" customHeight="1">
      <c r="B231" s="298"/>
      <c r="C231" s="185"/>
      <c r="D231" s="185"/>
      <c r="E231" s="185"/>
      <c r="F231" s="185"/>
      <c r="G231" s="186"/>
      <c r="H231" s="185"/>
      <c r="I231" s="185"/>
      <c r="J231" s="185"/>
      <c r="K231" s="185"/>
      <c r="L231" s="187"/>
      <c r="M231" s="187"/>
      <c r="N231" s="185"/>
      <c r="O231" s="185"/>
      <c r="P231" s="185"/>
      <c r="Q231" s="185"/>
      <c r="R231" s="185"/>
      <c r="S231" s="185"/>
      <c r="T231" s="184"/>
      <c r="U231" s="184"/>
      <c r="V231" s="184"/>
      <c r="W231" s="184"/>
      <c r="X231" s="184"/>
      <c r="Y231" s="184"/>
      <c r="Z231" s="184"/>
      <c r="AA231" s="184"/>
    </row>
    <row r="232" spans="2:27" ht="18" customHeight="1">
      <c r="B232" s="298"/>
      <c r="C232" s="185"/>
      <c r="D232" s="185"/>
      <c r="E232" s="185"/>
      <c r="F232" s="185"/>
      <c r="G232" s="186"/>
      <c r="H232" s="185"/>
      <c r="I232" s="185"/>
      <c r="J232" s="185"/>
      <c r="K232" s="185"/>
      <c r="L232" s="187"/>
      <c r="M232" s="187"/>
      <c r="N232" s="185"/>
      <c r="O232" s="185"/>
      <c r="P232" s="185"/>
      <c r="Q232" s="185"/>
      <c r="R232" s="185"/>
      <c r="S232" s="185"/>
      <c r="T232" s="184"/>
      <c r="U232" s="184"/>
      <c r="V232" s="184"/>
      <c r="W232" s="184"/>
      <c r="X232" s="184"/>
      <c r="Y232" s="184"/>
      <c r="Z232" s="184"/>
      <c r="AA232" s="184"/>
    </row>
    <row r="233" spans="2:27" ht="18" customHeight="1">
      <c r="B233" s="298"/>
      <c r="C233" s="185"/>
      <c r="D233" s="185"/>
      <c r="E233" s="185"/>
      <c r="F233" s="185"/>
      <c r="G233" s="186"/>
      <c r="H233" s="185"/>
      <c r="I233" s="185"/>
      <c r="J233" s="185"/>
      <c r="K233" s="185"/>
      <c r="L233" s="187"/>
      <c r="M233" s="187"/>
      <c r="N233" s="185"/>
      <c r="O233" s="185"/>
      <c r="P233" s="185"/>
      <c r="Q233" s="185"/>
      <c r="R233" s="185"/>
      <c r="S233" s="185"/>
      <c r="T233" s="184"/>
      <c r="U233" s="184"/>
      <c r="V233" s="184"/>
      <c r="W233" s="184"/>
      <c r="X233" s="184"/>
      <c r="Y233" s="184"/>
      <c r="Z233" s="184"/>
      <c r="AA233" s="184"/>
    </row>
    <row r="234" spans="2:27" ht="18" customHeight="1">
      <c r="B234" s="298"/>
      <c r="C234" s="185"/>
      <c r="D234" s="185"/>
      <c r="E234" s="185"/>
      <c r="F234" s="185"/>
      <c r="G234" s="186"/>
      <c r="H234" s="185"/>
      <c r="I234" s="185"/>
      <c r="J234" s="185"/>
      <c r="K234" s="185"/>
      <c r="L234" s="187"/>
      <c r="M234" s="187"/>
      <c r="N234" s="185"/>
      <c r="O234" s="185"/>
      <c r="P234" s="185"/>
      <c r="Q234" s="185"/>
      <c r="R234" s="185"/>
      <c r="S234" s="185"/>
      <c r="T234" s="184"/>
      <c r="U234" s="184"/>
      <c r="V234" s="184"/>
      <c r="W234" s="184"/>
      <c r="X234" s="184"/>
      <c r="Y234" s="184"/>
      <c r="Z234" s="184"/>
      <c r="AA234" s="184"/>
    </row>
    <row r="235" spans="2:27" ht="18" customHeight="1">
      <c r="B235" s="298"/>
      <c r="C235" s="185"/>
      <c r="D235" s="185"/>
      <c r="E235" s="185"/>
      <c r="F235" s="185"/>
      <c r="G235" s="186"/>
      <c r="H235" s="185"/>
      <c r="I235" s="185"/>
      <c r="J235" s="185"/>
      <c r="K235" s="185"/>
      <c r="L235" s="187"/>
      <c r="M235" s="187"/>
      <c r="N235" s="185"/>
      <c r="O235" s="185"/>
      <c r="P235" s="185"/>
      <c r="Q235" s="185"/>
      <c r="R235" s="185"/>
      <c r="S235" s="185"/>
      <c r="T235" s="184"/>
      <c r="U235" s="184"/>
      <c r="V235" s="184"/>
      <c r="W235" s="184"/>
      <c r="X235" s="184"/>
      <c r="Y235" s="184"/>
      <c r="Z235" s="184"/>
      <c r="AA235" s="184"/>
    </row>
    <row r="236" spans="2:27" ht="18" customHeight="1">
      <c r="B236" s="298"/>
      <c r="C236" s="185"/>
      <c r="D236" s="185"/>
      <c r="E236" s="185"/>
      <c r="F236" s="185"/>
      <c r="G236" s="186"/>
      <c r="H236" s="185"/>
      <c r="I236" s="185"/>
      <c r="J236" s="185"/>
      <c r="K236" s="185"/>
      <c r="L236" s="187"/>
      <c r="M236" s="187"/>
      <c r="N236" s="185"/>
      <c r="O236" s="185"/>
      <c r="P236" s="185"/>
      <c r="Q236" s="185"/>
      <c r="R236" s="185"/>
      <c r="S236" s="185"/>
      <c r="T236" s="184"/>
      <c r="U236" s="184"/>
      <c r="V236" s="184"/>
      <c r="W236" s="184"/>
      <c r="X236" s="184"/>
      <c r="Y236" s="184"/>
      <c r="Z236" s="184"/>
      <c r="AA236" s="184"/>
    </row>
    <row r="237" spans="2:27" ht="18" customHeight="1">
      <c r="B237" s="298"/>
      <c r="C237" s="185"/>
      <c r="D237" s="185"/>
      <c r="E237" s="185"/>
      <c r="F237" s="185"/>
      <c r="G237" s="186"/>
      <c r="H237" s="185"/>
      <c r="I237" s="185"/>
      <c r="J237" s="185"/>
      <c r="K237" s="185"/>
      <c r="L237" s="187"/>
      <c r="M237" s="187"/>
      <c r="N237" s="185"/>
      <c r="O237" s="185"/>
      <c r="P237" s="185"/>
      <c r="Q237" s="185"/>
      <c r="R237" s="185"/>
      <c r="S237" s="185"/>
      <c r="T237" s="184"/>
      <c r="U237" s="184"/>
      <c r="V237" s="184"/>
      <c r="W237" s="184"/>
      <c r="X237" s="184"/>
      <c r="Y237" s="184"/>
      <c r="Z237" s="184"/>
      <c r="AA237" s="184"/>
    </row>
    <row r="238" spans="2:27" ht="18" customHeight="1">
      <c r="B238" s="298"/>
      <c r="C238" s="185"/>
      <c r="D238" s="185"/>
      <c r="E238" s="185"/>
      <c r="F238" s="185"/>
      <c r="G238" s="186"/>
      <c r="H238" s="185"/>
      <c r="I238" s="185"/>
      <c r="J238" s="185"/>
      <c r="K238" s="185"/>
      <c r="L238" s="187"/>
      <c r="M238" s="187"/>
      <c r="N238" s="185"/>
      <c r="O238" s="185"/>
      <c r="P238" s="185"/>
      <c r="Q238" s="185"/>
      <c r="R238" s="185"/>
      <c r="S238" s="185"/>
      <c r="T238" s="184"/>
      <c r="U238" s="184"/>
      <c r="V238" s="184"/>
      <c r="W238" s="184"/>
      <c r="X238" s="184"/>
      <c r="Y238" s="184"/>
      <c r="Z238" s="184"/>
      <c r="AA238" s="184"/>
    </row>
    <row r="239" spans="2:27" ht="18" customHeight="1">
      <c r="B239" s="298"/>
      <c r="C239" s="185"/>
      <c r="D239" s="185"/>
      <c r="E239" s="185"/>
      <c r="F239" s="185"/>
      <c r="G239" s="186"/>
      <c r="H239" s="185"/>
      <c r="I239" s="185"/>
      <c r="J239" s="185"/>
      <c r="K239" s="185"/>
      <c r="L239" s="187"/>
      <c r="M239" s="187"/>
      <c r="N239" s="185"/>
      <c r="O239" s="185"/>
      <c r="P239" s="185"/>
      <c r="Q239" s="185"/>
      <c r="R239" s="185"/>
      <c r="S239" s="185"/>
      <c r="T239" s="184"/>
      <c r="U239" s="184"/>
      <c r="V239" s="184"/>
      <c r="W239" s="184"/>
      <c r="X239" s="184"/>
      <c r="Y239" s="184"/>
      <c r="Z239" s="184"/>
      <c r="AA239" s="184"/>
    </row>
    <row r="240" spans="2:27" ht="18" customHeight="1">
      <c r="B240" s="298"/>
      <c r="C240" s="185"/>
      <c r="D240" s="185"/>
      <c r="E240" s="185"/>
      <c r="F240" s="185"/>
      <c r="G240" s="186"/>
      <c r="H240" s="185"/>
      <c r="I240" s="185"/>
      <c r="J240" s="185"/>
      <c r="K240" s="185"/>
      <c r="L240" s="187"/>
      <c r="M240" s="187"/>
      <c r="N240" s="185"/>
      <c r="O240" s="185"/>
      <c r="P240" s="185"/>
      <c r="Q240" s="185"/>
      <c r="R240" s="185"/>
      <c r="S240" s="185"/>
      <c r="T240" s="184"/>
      <c r="U240" s="184"/>
      <c r="V240" s="184"/>
      <c r="W240" s="184"/>
      <c r="X240" s="184"/>
      <c r="Y240" s="184"/>
      <c r="Z240" s="184"/>
      <c r="AA240" s="184"/>
    </row>
    <row r="241" spans="2:27" ht="18" customHeight="1">
      <c r="B241" s="298"/>
      <c r="C241" s="185"/>
      <c r="D241" s="185"/>
      <c r="E241" s="185"/>
      <c r="F241" s="185"/>
      <c r="G241" s="186"/>
      <c r="H241" s="185"/>
      <c r="I241" s="185"/>
      <c r="J241" s="185"/>
      <c r="K241" s="185"/>
      <c r="L241" s="187"/>
      <c r="M241" s="187"/>
      <c r="N241" s="185"/>
      <c r="O241" s="185"/>
      <c r="P241" s="185"/>
      <c r="Q241" s="185"/>
      <c r="R241" s="185"/>
      <c r="S241" s="185"/>
      <c r="T241" s="184"/>
      <c r="U241" s="184"/>
      <c r="V241" s="184"/>
      <c r="W241" s="184"/>
      <c r="X241" s="184"/>
      <c r="Y241" s="184"/>
      <c r="Z241" s="184"/>
      <c r="AA241" s="184"/>
    </row>
    <row r="242" spans="2:27" ht="18" customHeight="1">
      <c r="B242" s="298"/>
      <c r="C242" s="185"/>
      <c r="D242" s="185"/>
      <c r="E242" s="185"/>
      <c r="F242" s="185"/>
      <c r="G242" s="186"/>
      <c r="H242" s="185"/>
      <c r="I242" s="185"/>
      <c r="J242" s="185"/>
      <c r="K242" s="185"/>
      <c r="L242" s="187"/>
      <c r="M242" s="187"/>
      <c r="N242" s="185"/>
      <c r="O242" s="185"/>
      <c r="P242" s="185"/>
      <c r="Q242" s="185"/>
      <c r="R242" s="185"/>
      <c r="S242" s="185"/>
      <c r="T242" s="184"/>
      <c r="U242" s="184"/>
      <c r="V242" s="184"/>
      <c r="W242" s="184"/>
      <c r="X242" s="184"/>
      <c r="Y242" s="184"/>
      <c r="Z242" s="184"/>
      <c r="AA242" s="184"/>
    </row>
    <row r="243" spans="2:27" ht="18" customHeight="1">
      <c r="B243" s="298"/>
      <c r="C243" s="185"/>
      <c r="D243" s="185"/>
      <c r="E243" s="185"/>
      <c r="F243" s="185"/>
      <c r="G243" s="186"/>
      <c r="H243" s="185"/>
      <c r="I243" s="185"/>
      <c r="J243" s="185"/>
      <c r="K243" s="185"/>
      <c r="L243" s="187"/>
      <c r="M243" s="187"/>
      <c r="N243" s="185"/>
      <c r="O243" s="185"/>
      <c r="P243" s="185"/>
      <c r="Q243" s="185"/>
      <c r="R243" s="185"/>
      <c r="S243" s="185"/>
      <c r="T243" s="184"/>
      <c r="U243" s="184"/>
      <c r="V243" s="184"/>
      <c r="W243" s="184"/>
      <c r="X243" s="184"/>
      <c r="Y243" s="184"/>
      <c r="Z243" s="184"/>
      <c r="AA243" s="184"/>
    </row>
    <row r="244" spans="2:27" ht="18" customHeight="1">
      <c r="B244" s="298"/>
      <c r="C244" s="185"/>
      <c r="D244" s="185"/>
      <c r="E244" s="185"/>
      <c r="F244" s="185"/>
      <c r="G244" s="186"/>
      <c r="H244" s="185"/>
      <c r="I244" s="185"/>
      <c r="J244" s="185"/>
      <c r="K244" s="185"/>
      <c r="L244" s="187"/>
      <c r="M244" s="187"/>
      <c r="N244" s="185"/>
      <c r="O244" s="185"/>
      <c r="P244" s="185"/>
      <c r="Q244" s="185"/>
      <c r="R244" s="185"/>
      <c r="S244" s="185"/>
      <c r="T244" s="184"/>
      <c r="U244" s="184"/>
      <c r="V244" s="184"/>
      <c r="W244" s="184"/>
      <c r="X244" s="184"/>
      <c r="Y244" s="184"/>
      <c r="Z244" s="184"/>
      <c r="AA244" s="184"/>
    </row>
    <row r="245" spans="2:27" ht="18" customHeight="1">
      <c r="B245" s="298"/>
      <c r="C245" s="185"/>
      <c r="D245" s="185"/>
      <c r="E245" s="185"/>
      <c r="F245" s="185"/>
      <c r="G245" s="186"/>
      <c r="H245" s="185"/>
      <c r="I245" s="185"/>
      <c r="J245" s="185"/>
      <c r="K245" s="185"/>
      <c r="L245" s="187"/>
      <c r="M245" s="187"/>
      <c r="N245" s="185"/>
      <c r="O245" s="185"/>
      <c r="P245" s="185"/>
      <c r="Q245" s="185"/>
      <c r="R245" s="185"/>
      <c r="S245" s="185"/>
      <c r="T245" s="184"/>
      <c r="U245" s="184"/>
      <c r="V245" s="184"/>
      <c r="W245" s="184"/>
      <c r="X245" s="184"/>
      <c r="Y245" s="184"/>
      <c r="Z245" s="184"/>
      <c r="AA245" s="184"/>
    </row>
    <row r="246" spans="2:27" ht="18" customHeight="1">
      <c r="B246" s="298"/>
      <c r="C246" s="185"/>
      <c r="D246" s="185"/>
      <c r="E246" s="185"/>
      <c r="F246" s="185"/>
      <c r="G246" s="186"/>
      <c r="H246" s="185"/>
      <c r="I246" s="185"/>
      <c r="J246" s="185"/>
      <c r="K246" s="185"/>
      <c r="L246" s="187"/>
      <c r="M246" s="187"/>
      <c r="N246" s="185"/>
      <c r="O246" s="185"/>
      <c r="P246" s="185"/>
      <c r="Q246" s="185"/>
      <c r="R246" s="185"/>
      <c r="S246" s="185"/>
      <c r="T246" s="184"/>
      <c r="U246" s="184"/>
      <c r="V246" s="184"/>
      <c r="W246" s="184"/>
      <c r="X246" s="184"/>
      <c r="Y246" s="184"/>
      <c r="Z246" s="184"/>
      <c r="AA246" s="184"/>
    </row>
    <row r="247" spans="2:27" ht="18" customHeight="1">
      <c r="B247" s="298"/>
      <c r="C247" s="185"/>
      <c r="D247" s="185"/>
      <c r="E247" s="185"/>
      <c r="F247" s="185"/>
      <c r="G247" s="186"/>
      <c r="H247" s="185"/>
      <c r="I247" s="185"/>
      <c r="J247" s="185"/>
      <c r="K247" s="185"/>
      <c r="L247" s="187"/>
      <c r="M247" s="187"/>
      <c r="N247" s="185"/>
      <c r="O247" s="185"/>
      <c r="P247" s="185"/>
      <c r="Q247" s="185"/>
      <c r="R247" s="185"/>
      <c r="S247" s="185"/>
      <c r="T247" s="184"/>
      <c r="U247" s="184"/>
      <c r="V247" s="184"/>
      <c r="W247" s="184"/>
      <c r="X247" s="184"/>
      <c r="Y247" s="184"/>
      <c r="Z247" s="184"/>
      <c r="AA247" s="184"/>
    </row>
    <row r="248" spans="2:27" ht="18" customHeight="1">
      <c r="B248" s="298"/>
      <c r="C248" s="185"/>
      <c r="D248" s="185"/>
      <c r="E248" s="185"/>
      <c r="F248" s="185"/>
      <c r="G248" s="186"/>
      <c r="H248" s="185"/>
      <c r="I248" s="185"/>
      <c r="J248" s="185"/>
      <c r="K248" s="185"/>
      <c r="L248" s="187"/>
      <c r="M248" s="187"/>
      <c r="N248" s="185"/>
      <c r="O248" s="185"/>
      <c r="P248" s="185"/>
      <c r="Q248" s="185"/>
      <c r="R248" s="185"/>
      <c r="S248" s="185"/>
      <c r="T248" s="184"/>
      <c r="U248" s="184"/>
      <c r="V248" s="184"/>
      <c r="W248" s="184"/>
      <c r="X248" s="184"/>
      <c r="Y248" s="184"/>
      <c r="Z248" s="184"/>
      <c r="AA248" s="184"/>
    </row>
    <row r="249" spans="2:27" ht="18" customHeight="1">
      <c r="B249" s="298"/>
      <c r="C249" s="185"/>
      <c r="D249" s="185"/>
      <c r="E249" s="185"/>
      <c r="F249" s="185"/>
      <c r="G249" s="186"/>
      <c r="H249" s="185"/>
      <c r="I249" s="185"/>
      <c r="J249" s="185"/>
      <c r="K249" s="185"/>
      <c r="L249" s="187"/>
      <c r="M249" s="187"/>
      <c r="N249" s="185"/>
      <c r="O249" s="185"/>
      <c r="P249" s="185"/>
      <c r="Q249" s="185"/>
      <c r="R249" s="185"/>
      <c r="S249" s="185"/>
      <c r="T249" s="184"/>
      <c r="U249" s="184"/>
      <c r="V249" s="184"/>
      <c r="W249" s="184"/>
      <c r="X249" s="184"/>
      <c r="Y249" s="184"/>
      <c r="Z249" s="184"/>
      <c r="AA249" s="184"/>
    </row>
    <row r="250" spans="2:27" ht="18" customHeight="1">
      <c r="B250" s="298"/>
      <c r="C250" s="185"/>
      <c r="D250" s="185"/>
      <c r="E250" s="185"/>
      <c r="F250" s="185"/>
      <c r="G250" s="186"/>
      <c r="H250" s="185"/>
      <c r="I250" s="185"/>
      <c r="J250" s="185"/>
      <c r="K250" s="185"/>
      <c r="L250" s="187"/>
      <c r="M250" s="187"/>
      <c r="N250" s="185"/>
      <c r="O250" s="185"/>
      <c r="P250" s="185"/>
      <c r="Q250" s="185"/>
      <c r="R250" s="185"/>
      <c r="S250" s="185"/>
      <c r="T250" s="184"/>
      <c r="U250" s="184"/>
      <c r="V250" s="184"/>
      <c r="W250" s="184"/>
      <c r="X250" s="184"/>
      <c r="Y250" s="184"/>
      <c r="Z250" s="184"/>
      <c r="AA250" s="184"/>
    </row>
    <row r="251" spans="2:27" ht="18" customHeight="1">
      <c r="B251" s="298"/>
      <c r="C251" s="185"/>
      <c r="D251" s="185"/>
      <c r="E251" s="185"/>
      <c r="F251" s="185"/>
      <c r="G251" s="186"/>
      <c r="H251" s="185"/>
      <c r="I251" s="185"/>
      <c r="J251" s="185"/>
      <c r="K251" s="185"/>
      <c r="L251" s="187"/>
      <c r="M251" s="187"/>
      <c r="N251" s="185"/>
      <c r="O251" s="185"/>
      <c r="P251" s="185"/>
      <c r="Q251" s="185"/>
      <c r="R251" s="185"/>
      <c r="S251" s="185"/>
      <c r="T251" s="184"/>
      <c r="U251" s="184"/>
      <c r="V251" s="184"/>
      <c r="W251" s="184"/>
      <c r="X251" s="184"/>
      <c r="Y251" s="184"/>
      <c r="Z251" s="184"/>
      <c r="AA251" s="184"/>
    </row>
    <row r="252" spans="2:27" ht="18" customHeight="1">
      <c r="B252" s="298"/>
      <c r="C252" s="185"/>
      <c r="D252" s="185"/>
      <c r="E252" s="185"/>
      <c r="F252" s="185"/>
      <c r="G252" s="186"/>
      <c r="H252" s="185"/>
      <c r="I252" s="185"/>
      <c r="J252" s="185"/>
      <c r="K252" s="185"/>
      <c r="L252" s="187"/>
      <c r="M252" s="187"/>
      <c r="N252" s="185"/>
      <c r="O252" s="185"/>
      <c r="P252" s="185"/>
      <c r="Q252" s="185"/>
      <c r="R252" s="185"/>
      <c r="S252" s="185"/>
      <c r="T252" s="184"/>
      <c r="U252" s="184"/>
      <c r="V252" s="184"/>
      <c r="W252" s="184"/>
      <c r="X252" s="184"/>
      <c r="Y252" s="184"/>
      <c r="Z252" s="184"/>
      <c r="AA252" s="184"/>
    </row>
    <row r="253" spans="2:27" ht="18" customHeight="1">
      <c r="B253" s="298"/>
      <c r="C253" s="185"/>
      <c r="D253" s="185"/>
      <c r="E253" s="185"/>
      <c r="F253" s="185"/>
      <c r="G253" s="186"/>
      <c r="H253" s="185"/>
      <c r="I253" s="185"/>
      <c r="J253" s="185"/>
      <c r="K253" s="185"/>
      <c r="L253" s="187"/>
      <c r="M253" s="187"/>
      <c r="N253" s="185"/>
      <c r="O253" s="185"/>
      <c r="P253" s="185"/>
      <c r="Q253" s="185"/>
      <c r="R253" s="185"/>
      <c r="S253" s="185"/>
      <c r="T253" s="184"/>
      <c r="U253" s="184"/>
      <c r="V253" s="184"/>
      <c r="W253" s="184"/>
      <c r="X253" s="184"/>
      <c r="Y253" s="184"/>
      <c r="Z253" s="184"/>
      <c r="AA253" s="184"/>
    </row>
    <row r="254" spans="2:27" ht="18" customHeight="1">
      <c r="B254" s="298"/>
      <c r="C254" s="185"/>
      <c r="D254" s="185"/>
      <c r="E254" s="185"/>
      <c r="F254" s="185"/>
      <c r="G254" s="186"/>
      <c r="H254" s="185"/>
      <c r="I254" s="185"/>
      <c r="J254" s="185"/>
      <c r="K254" s="185"/>
      <c r="L254" s="187"/>
      <c r="M254" s="187"/>
      <c r="N254" s="185"/>
      <c r="O254" s="185"/>
      <c r="P254" s="185"/>
      <c r="Q254" s="185"/>
      <c r="R254" s="185"/>
      <c r="S254" s="185"/>
      <c r="T254" s="184"/>
      <c r="U254" s="184"/>
      <c r="V254" s="184"/>
      <c r="W254" s="184"/>
      <c r="X254" s="184"/>
      <c r="Y254" s="184"/>
      <c r="Z254" s="184"/>
      <c r="AA254" s="184"/>
    </row>
    <row r="255" spans="2:27" ht="18" customHeight="1">
      <c r="B255" s="298"/>
      <c r="C255" s="185"/>
      <c r="D255" s="185"/>
      <c r="E255" s="185"/>
      <c r="F255" s="185"/>
      <c r="G255" s="186"/>
      <c r="H255" s="185"/>
      <c r="I255" s="185"/>
      <c r="J255" s="185"/>
      <c r="K255" s="185"/>
      <c r="L255" s="187"/>
      <c r="M255" s="187"/>
      <c r="N255" s="185"/>
      <c r="O255" s="185"/>
      <c r="P255" s="185"/>
      <c r="Q255" s="185"/>
      <c r="R255" s="185"/>
      <c r="S255" s="185"/>
      <c r="T255" s="184"/>
      <c r="U255" s="184"/>
      <c r="V255" s="184"/>
      <c r="W255" s="184"/>
      <c r="X255" s="184"/>
      <c r="Y255" s="184"/>
      <c r="Z255" s="184"/>
      <c r="AA255" s="184"/>
    </row>
    <row r="256" spans="2:27" ht="18" customHeight="1">
      <c r="B256" s="298"/>
      <c r="C256" s="185"/>
      <c r="D256" s="185"/>
      <c r="E256" s="185"/>
      <c r="F256" s="185"/>
      <c r="G256" s="186"/>
      <c r="H256" s="185"/>
      <c r="I256" s="185"/>
      <c r="J256" s="185"/>
      <c r="K256" s="185"/>
      <c r="L256" s="187"/>
      <c r="M256" s="187"/>
      <c r="N256" s="185"/>
      <c r="O256" s="185"/>
      <c r="P256" s="185"/>
      <c r="Q256" s="185"/>
      <c r="R256" s="185"/>
      <c r="S256" s="185"/>
      <c r="T256" s="184"/>
      <c r="U256" s="184"/>
      <c r="V256" s="184"/>
      <c r="W256" s="184"/>
      <c r="X256" s="184"/>
      <c r="Y256" s="184"/>
      <c r="Z256" s="184"/>
      <c r="AA256" s="184"/>
    </row>
    <row r="257" spans="2:27" ht="18" customHeight="1">
      <c r="B257" s="298"/>
      <c r="C257" s="185"/>
      <c r="D257" s="185"/>
      <c r="E257" s="185"/>
      <c r="F257" s="185"/>
      <c r="G257" s="186"/>
      <c r="H257" s="185"/>
      <c r="I257" s="185"/>
      <c r="J257" s="185"/>
      <c r="K257" s="185"/>
      <c r="L257" s="187"/>
      <c r="M257" s="187"/>
      <c r="N257" s="185"/>
      <c r="O257" s="185"/>
      <c r="P257" s="185"/>
      <c r="Q257" s="185"/>
      <c r="R257" s="185"/>
      <c r="S257" s="185"/>
      <c r="T257" s="184"/>
      <c r="U257" s="184"/>
      <c r="V257" s="184"/>
      <c r="W257" s="184"/>
      <c r="X257" s="184"/>
      <c r="Y257" s="184"/>
      <c r="Z257" s="184"/>
      <c r="AA257" s="184"/>
    </row>
    <row r="258" spans="2:27" ht="18" customHeight="1">
      <c r="B258" s="298"/>
      <c r="C258" s="185"/>
      <c r="D258" s="185"/>
      <c r="E258" s="185"/>
      <c r="F258" s="185"/>
      <c r="G258" s="186"/>
      <c r="H258" s="185"/>
      <c r="I258" s="185"/>
      <c r="J258" s="185"/>
      <c r="K258" s="185"/>
      <c r="L258" s="187"/>
      <c r="M258" s="187"/>
      <c r="N258" s="185"/>
      <c r="O258" s="185"/>
      <c r="P258" s="185"/>
      <c r="Q258" s="185"/>
      <c r="R258" s="185"/>
      <c r="S258" s="185"/>
      <c r="T258" s="184"/>
      <c r="U258" s="184"/>
      <c r="V258" s="184"/>
      <c r="W258" s="184"/>
      <c r="X258" s="184"/>
      <c r="Y258" s="184"/>
      <c r="Z258" s="184"/>
      <c r="AA258" s="184"/>
    </row>
    <row r="259" spans="2:27" ht="18" customHeight="1">
      <c r="B259" s="298"/>
      <c r="C259" s="185"/>
      <c r="D259" s="185"/>
      <c r="E259" s="185"/>
      <c r="F259" s="185"/>
      <c r="G259" s="186"/>
      <c r="H259" s="185"/>
      <c r="I259" s="185"/>
      <c r="J259" s="185"/>
      <c r="K259" s="185"/>
      <c r="L259" s="187"/>
      <c r="M259" s="187"/>
      <c r="N259" s="185"/>
      <c r="O259" s="185"/>
      <c r="P259" s="185"/>
      <c r="Q259" s="185"/>
      <c r="R259" s="185"/>
      <c r="S259" s="185"/>
      <c r="T259" s="184"/>
      <c r="U259" s="184"/>
      <c r="V259" s="184"/>
      <c r="W259" s="184"/>
      <c r="X259" s="184"/>
      <c r="Y259" s="184"/>
      <c r="Z259" s="184"/>
      <c r="AA259" s="184"/>
    </row>
    <row r="260" spans="2:27" ht="18" customHeight="1">
      <c r="B260" s="298"/>
      <c r="C260" s="185"/>
      <c r="D260" s="185"/>
      <c r="E260" s="185"/>
      <c r="F260" s="185"/>
      <c r="G260" s="186"/>
      <c r="H260" s="185"/>
      <c r="I260" s="185"/>
      <c r="J260" s="185"/>
      <c r="K260" s="185"/>
      <c r="L260" s="187"/>
      <c r="M260" s="187"/>
      <c r="N260" s="185"/>
      <c r="O260" s="185"/>
      <c r="P260" s="185"/>
      <c r="Q260" s="185"/>
      <c r="R260" s="185"/>
      <c r="S260" s="185"/>
      <c r="T260" s="184"/>
      <c r="U260" s="184"/>
      <c r="V260" s="184"/>
      <c r="W260" s="184"/>
      <c r="X260" s="184"/>
      <c r="Y260" s="184"/>
      <c r="Z260" s="184"/>
      <c r="AA260" s="184"/>
    </row>
    <row r="261" spans="2:27" ht="18" customHeight="1">
      <c r="B261" s="298"/>
      <c r="C261" s="185"/>
      <c r="D261" s="185"/>
      <c r="E261" s="185"/>
      <c r="F261" s="185"/>
      <c r="G261" s="186"/>
      <c r="H261" s="185"/>
      <c r="I261" s="185"/>
      <c r="J261" s="185"/>
      <c r="K261" s="185"/>
      <c r="L261" s="187"/>
      <c r="M261" s="187"/>
      <c r="N261" s="185"/>
      <c r="O261" s="185"/>
      <c r="P261" s="185"/>
      <c r="Q261" s="185"/>
      <c r="R261" s="185"/>
      <c r="S261" s="185"/>
      <c r="T261" s="184"/>
      <c r="U261" s="184"/>
      <c r="V261" s="184"/>
      <c r="W261" s="184"/>
      <c r="X261" s="184"/>
      <c r="Y261" s="184"/>
      <c r="Z261" s="184"/>
      <c r="AA261" s="184"/>
    </row>
    <row r="262" spans="2:27" ht="18" customHeight="1">
      <c r="B262" s="298"/>
      <c r="C262" s="185"/>
      <c r="D262" s="185"/>
      <c r="E262" s="185"/>
      <c r="F262" s="185"/>
      <c r="G262" s="186"/>
      <c r="H262" s="185"/>
      <c r="I262" s="185"/>
      <c r="J262" s="185"/>
      <c r="K262" s="185"/>
      <c r="L262" s="187"/>
      <c r="M262" s="187"/>
      <c r="N262" s="185"/>
      <c r="O262" s="185"/>
      <c r="P262" s="185"/>
      <c r="Q262" s="185"/>
      <c r="R262" s="185"/>
      <c r="S262" s="185"/>
      <c r="T262" s="184"/>
      <c r="U262" s="184"/>
      <c r="V262" s="184"/>
      <c r="W262" s="184"/>
      <c r="X262" s="184"/>
      <c r="Y262" s="184"/>
      <c r="Z262" s="184"/>
      <c r="AA262" s="184"/>
    </row>
    <row r="263" spans="2:27" ht="18" customHeight="1">
      <c r="B263" s="298"/>
      <c r="C263" s="185"/>
      <c r="D263" s="185"/>
      <c r="E263" s="185"/>
      <c r="F263" s="185"/>
      <c r="G263" s="186"/>
      <c r="H263" s="185"/>
      <c r="I263" s="185"/>
      <c r="J263" s="185"/>
      <c r="K263" s="185"/>
      <c r="L263" s="187"/>
      <c r="M263" s="187"/>
      <c r="N263" s="185"/>
      <c r="O263" s="185"/>
      <c r="P263" s="185"/>
      <c r="Q263" s="185"/>
      <c r="R263" s="185"/>
      <c r="S263" s="185"/>
      <c r="T263" s="184"/>
      <c r="U263" s="184"/>
      <c r="V263" s="184"/>
      <c r="W263" s="184"/>
      <c r="X263" s="184"/>
      <c r="Y263" s="184"/>
      <c r="Z263" s="184"/>
      <c r="AA263" s="184"/>
    </row>
    <row r="264" spans="2:27" ht="18" customHeight="1">
      <c r="B264" s="298"/>
      <c r="C264" s="185"/>
      <c r="D264" s="185"/>
      <c r="E264" s="185"/>
      <c r="F264" s="185"/>
      <c r="G264" s="186"/>
      <c r="H264" s="185"/>
      <c r="I264" s="185"/>
      <c r="J264" s="185"/>
      <c r="K264" s="185"/>
      <c r="L264" s="187"/>
      <c r="M264" s="187"/>
      <c r="N264" s="185"/>
      <c r="O264" s="185"/>
      <c r="P264" s="185"/>
      <c r="Q264" s="185"/>
      <c r="R264" s="185"/>
      <c r="S264" s="185"/>
      <c r="T264" s="184"/>
      <c r="U264" s="184"/>
      <c r="V264" s="184"/>
      <c r="W264" s="184"/>
      <c r="X264" s="184"/>
      <c r="Y264" s="184"/>
      <c r="Z264" s="184"/>
      <c r="AA264" s="184"/>
    </row>
    <row r="265" spans="2:27" ht="18" customHeight="1">
      <c r="B265" s="298"/>
      <c r="C265" s="185"/>
      <c r="D265" s="185"/>
      <c r="E265" s="185"/>
      <c r="F265" s="185"/>
      <c r="G265" s="186"/>
      <c r="H265" s="185"/>
      <c r="I265" s="185"/>
      <c r="J265" s="185"/>
      <c r="K265" s="185"/>
      <c r="L265" s="187"/>
      <c r="M265" s="187"/>
      <c r="N265" s="185"/>
      <c r="O265" s="185"/>
      <c r="P265" s="185"/>
      <c r="Q265" s="185"/>
      <c r="R265" s="185"/>
      <c r="S265" s="185"/>
      <c r="T265" s="184"/>
      <c r="U265" s="184"/>
      <c r="V265" s="184"/>
      <c r="W265" s="184"/>
      <c r="X265" s="184"/>
      <c r="Y265" s="184"/>
      <c r="Z265" s="184"/>
      <c r="AA265" s="184"/>
    </row>
    <row r="266" spans="2:27" ht="18" customHeight="1">
      <c r="B266" s="298"/>
      <c r="C266" s="185"/>
      <c r="D266" s="185"/>
      <c r="E266" s="185"/>
      <c r="F266" s="185"/>
      <c r="G266" s="186"/>
      <c r="H266" s="185"/>
      <c r="I266" s="185"/>
      <c r="J266" s="185"/>
      <c r="K266" s="185"/>
      <c r="L266" s="187"/>
      <c r="M266" s="187"/>
      <c r="N266" s="185"/>
      <c r="O266" s="185"/>
      <c r="P266" s="185"/>
      <c r="Q266" s="185"/>
      <c r="R266" s="185"/>
      <c r="S266" s="185"/>
      <c r="T266" s="184"/>
      <c r="U266" s="184"/>
      <c r="V266" s="184"/>
      <c r="W266" s="184"/>
      <c r="X266" s="184"/>
      <c r="Y266" s="184"/>
      <c r="Z266" s="184"/>
      <c r="AA266" s="184"/>
    </row>
    <row r="267" spans="2:27" ht="18" customHeight="1">
      <c r="B267" s="298"/>
      <c r="C267" s="185"/>
      <c r="D267" s="185"/>
      <c r="E267" s="185"/>
      <c r="F267" s="185"/>
      <c r="G267" s="186"/>
      <c r="H267" s="185"/>
      <c r="I267" s="185"/>
      <c r="J267" s="185"/>
      <c r="K267" s="185"/>
      <c r="L267" s="187"/>
      <c r="M267" s="187"/>
      <c r="N267" s="185"/>
      <c r="O267" s="185"/>
      <c r="P267" s="185"/>
      <c r="Q267" s="185"/>
      <c r="R267" s="185"/>
      <c r="S267" s="185"/>
      <c r="T267" s="184"/>
      <c r="U267" s="184"/>
      <c r="V267" s="184"/>
      <c r="W267" s="184"/>
      <c r="X267" s="184"/>
      <c r="Y267" s="184"/>
      <c r="Z267" s="184"/>
      <c r="AA267" s="184"/>
    </row>
    <row r="268" spans="2:27" ht="18" customHeight="1">
      <c r="B268" s="298"/>
      <c r="C268" s="185"/>
      <c r="D268" s="185"/>
      <c r="E268" s="185"/>
      <c r="F268" s="185"/>
      <c r="G268" s="186"/>
      <c r="H268" s="185"/>
      <c r="I268" s="185"/>
      <c r="J268" s="185"/>
      <c r="K268" s="185"/>
      <c r="L268" s="187"/>
      <c r="M268" s="187"/>
      <c r="N268" s="185"/>
      <c r="O268" s="185"/>
      <c r="P268" s="185"/>
      <c r="Q268" s="185"/>
      <c r="R268" s="185"/>
      <c r="S268" s="185"/>
      <c r="T268" s="184"/>
      <c r="U268" s="184"/>
      <c r="V268" s="184"/>
      <c r="W268" s="184"/>
      <c r="X268" s="184"/>
      <c r="Y268" s="184"/>
      <c r="Z268" s="184"/>
      <c r="AA268" s="184"/>
    </row>
    <row r="269" spans="2:27" ht="18" customHeight="1">
      <c r="B269" s="298"/>
      <c r="C269" s="185"/>
      <c r="D269" s="185"/>
      <c r="E269" s="185"/>
      <c r="F269" s="185"/>
      <c r="G269" s="186"/>
      <c r="H269" s="185"/>
      <c r="I269" s="185"/>
      <c r="J269" s="185"/>
      <c r="K269" s="185"/>
      <c r="L269" s="187"/>
      <c r="M269" s="187"/>
      <c r="N269" s="185"/>
      <c r="O269" s="185"/>
      <c r="P269" s="185"/>
      <c r="Q269" s="185"/>
      <c r="R269" s="185"/>
      <c r="S269" s="185"/>
      <c r="T269" s="184"/>
      <c r="U269" s="184"/>
      <c r="V269" s="184"/>
      <c r="W269" s="184"/>
      <c r="X269" s="184"/>
      <c r="Y269" s="184"/>
      <c r="Z269" s="184"/>
      <c r="AA269" s="184"/>
    </row>
    <row r="270" spans="2:27" ht="18" customHeight="1">
      <c r="B270" s="298"/>
      <c r="C270" s="185"/>
      <c r="D270" s="185"/>
      <c r="E270" s="185"/>
      <c r="F270" s="185"/>
      <c r="G270" s="186"/>
      <c r="H270" s="185"/>
      <c r="I270" s="185"/>
      <c r="J270" s="185"/>
      <c r="K270" s="185"/>
      <c r="L270" s="187"/>
      <c r="M270" s="187"/>
      <c r="N270" s="185"/>
      <c r="O270" s="185"/>
      <c r="P270" s="185"/>
      <c r="Q270" s="185"/>
      <c r="R270" s="185"/>
      <c r="S270" s="185"/>
      <c r="T270" s="184"/>
      <c r="U270" s="184"/>
      <c r="V270" s="184"/>
      <c r="W270" s="184"/>
      <c r="X270" s="184"/>
      <c r="Y270" s="184"/>
      <c r="Z270" s="184"/>
      <c r="AA270" s="184"/>
    </row>
    <row r="271" spans="2:27" ht="18" customHeight="1">
      <c r="B271" s="298"/>
      <c r="C271" s="185"/>
      <c r="D271" s="185"/>
      <c r="E271" s="185"/>
      <c r="F271" s="185"/>
      <c r="G271" s="186"/>
      <c r="H271" s="185"/>
      <c r="I271" s="185"/>
      <c r="J271" s="185"/>
      <c r="K271" s="185"/>
      <c r="L271" s="187"/>
      <c r="M271" s="187"/>
      <c r="N271" s="185"/>
      <c r="O271" s="185"/>
      <c r="P271" s="185"/>
      <c r="Q271" s="185"/>
      <c r="R271" s="185"/>
      <c r="S271" s="185"/>
      <c r="T271" s="184"/>
      <c r="U271" s="184"/>
      <c r="V271" s="184"/>
      <c r="W271" s="184"/>
      <c r="X271" s="184"/>
      <c r="Y271" s="184"/>
      <c r="Z271" s="184"/>
      <c r="AA271" s="184"/>
    </row>
    <row r="272" spans="2:27" ht="18" customHeight="1">
      <c r="B272" s="298"/>
      <c r="C272" s="185"/>
      <c r="D272" s="185"/>
      <c r="E272" s="185"/>
      <c r="F272" s="185"/>
      <c r="G272" s="186"/>
      <c r="H272" s="185"/>
      <c r="I272" s="185"/>
      <c r="J272" s="185"/>
      <c r="K272" s="185"/>
      <c r="L272" s="187"/>
      <c r="M272" s="187"/>
      <c r="N272" s="185"/>
      <c r="O272" s="185"/>
      <c r="P272" s="185"/>
      <c r="Q272" s="185"/>
      <c r="R272" s="185"/>
      <c r="S272" s="185"/>
      <c r="T272" s="184"/>
      <c r="U272" s="184"/>
      <c r="V272" s="184"/>
      <c r="W272" s="184"/>
      <c r="X272" s="184"/>
      <c r="Y272" s="184"/>
      <c r="Z272" s="184"/>
      <c r="AA272" s="184"/>
    </row>
    <row r="273" spans="2:27" ht="18" customHeight="1">
      <c r="B273" s="298"/>
      <c r="C273" s="185"/>
      <c r="D273" s="185"/>
      <c r="E273" s="185"/>
      <c r="F273" s="185"/>
      <c r="G273" s="186"/>
      <c r="H273" s="185"/>
      <c r="I273" s="185"/>
      <c r="J273" s="185"/>
      <c r="K273" s="185"/>
      <c r="L273" s="187"/>
      <c r="M273" s="187"/>
      <c r="N273" s="185"/>
      <c r="O273" s="185"/>
      <c r="P273" s="185"/>
      <c r="Q273" s="185"/>
      <c r="R273" s="185"/>
      <c r="S273" s="185"/>
      <c r="T273" s="184"/>
      <c r="U273" s="184"/>
      <c r="V273" s="184"/>
      <c r="W273" s="184"/>
      <c r="X273" s="184"/>
      <c r="Y273" s="184"/>
      <c r="Z273" s="184"/>
      <c r="AA273" s="184"/>
    </row>
    <row r="274" spans="2:27" ht="18" customHeight="1">
      <c r="B274" s="298"/>
      <c r="C274" s="185"/>
      <c r="D274" s="185"/>
      <c r="E274" s="185"/>
      <c r="F274" s="185"/>
      <c r="G274" s="186"/>
      <c r="H274" s="185"/>
      <c r="I274" s="185"/>
      <c r="J274" s="185"/>
      <c r="K274" s="185"/>
      <c r="L274" s="187"/>
      <c r="M274" s="187"/>
      <c r="N274" s="185"/>
      <c r="O274" s="185"/>
      <c r="P274" s="185"/>
      <c r="Q274" s="185"/>
      <c r="R274" s="185"/>
      <c r="S274" s="185"/>
      <c r="T274" s="184"/>
      <c r="U274" s="184"/>
      <c r="V274" s="184"/>
      <c r="W274" s="184"/>
      <c r="X274" s="184"/>
      <c r="Y274" s="184"/>
      <c r="Z274" s="184"/>
      <c r="AA274" s="184"/>
    </row>
    <row r="275" spans="2:27" ht="18" customHeight="1">
      <c r="B275" s="298"/>
      <c r="C275" s="185"/>
      <c r="D275" s="185"/>
      <c r="E275" s="185"/>
      <c r="F275" s="185"/>
      <c r="G275" s="186"/>
      <c r="H275" s="185"/>
      <c r="I275" s="185"/>
      <c r="J275" s="185"/>
      <c r="K275" s="185"/>
      <c r="L275" s="187"/>
      <c r="M275" s="187"/>
      <c r="N275" s="185"/>
      <c r="O275" s="185"/>
      <c r="P275" s="185"/>
      <c r="Q275" s="185"/>
      <c r="R275" s="185"/>
      <c r="S275" s="185"/>
      <c r="T275" s="184"/>
      <c r="U275" s="184"/>
      <c r="V275" s="184"/>
      <c r="W275" s="184"/>
      <c r="X275" s="184"/>
      <c r="Y275" s="184"/>
      <c r="Z275" s="184"/>
      <c r="AA275" s="184"/>
    </row>
    <row r="276" spans="2:27" ht="18" customHeight="1">
      <c r="B276" s="298"/>
      <c r="C276" s="185"/>
      <c r="D276" s="185"/>
      <c r="E276" s="185"/>
      <c r="F276" s="185"/>
      <c r="G276" s="186"/>
      <c r="H276" s="185"/>
      <c r="I276" s="185"/>
      <c r="J276" s="185"/>
      <c r="K276" s="185"/>
      <c r="L276" s="187"/>
      <c r="M276" s="187"/>
      <c r="N276" s="185"/>
      <c r="O276" s="185"/>
      <c r="P276" s="185"/>
      <c r="Q276" s="185"/>
      <c r="R276" s="185"/>
      <c r="S276" s="185"/>
      <c r="T276" s="184"/>
      <c r="U276" s="184"/>
      <c r="V276" s="184"/>
      <c r="W276" s="184"/>
      <c r="X276" s="184"/>
      <c r="Y276" s="184"/>
      <c r="Z276" s="184"/>
      <c r="AA276" s="184"/>
    </row>
    <row r="277" spans="2:27" ht="18" customHeight="1">
      <c r="B277" s="298"/>
      <c r="C277" s="185"/>
      <c r="D277" s="185"/>
      <c r="E277" s="185"/>
      <c r="F277" s="185"/>
      <c r="G277" s="186"/>
      <c r="H277" s="185"/>
      <c r="I277" s="185"/>
      <c r="J277" s="185"/>
      <c r="K277" s="185"/>
      <c r="L277" s="187"/>
      <c r="M277" s="187"/>
      <c r="N277" s="185"/>
      <c r="O277" s="185"/>
      <c r="P277" s="185"/>
      <c r="Q277" s="185"/>
      <c r="R277" s="185"/>
      <c r="S277" s="185"/>
      <c r="T277" s="184"/>
      <c r="U277" s="184"/>
      <c r="V277" s="184"/>
      <c r="W277" s="184"/>
      <c r="X277" s="184"/>
      <c r="Y277" s="184"/>
      <c r="Z277" s="184"/>
      <c r="AA277" s="184"/>
    </row>
    <row r="278" spans="2:27" ht="18" customHeight="1">
      <c r="B278" s="298"/>
      <c r="C278" s="185"/>
      <c r="D278" s="185"/>
      <c r="E278" s="185"/>
      <c r="F278" s="185"/>
      <c r="G278" s="186"/>
      <c r="H278" s="185"/>
      <c r="I278" s="185"/>
      <c r="J278" s="185"/>
      <c r="K278" s="185"/>
      <c r="L278" s="187"/>
      <c r="M278" s="187"/>
      <c r="N278" s="185"/>
      <c r="O278" s="185"/>
      <c r="P278" s="185"/>
      <c r="Q278" s="185"/>
      <c r="R278" s="185"/>
      <c r="S278" s="185"/>
      <c r="T278" s="184"/>
      <c r="U278" s="184"/>
      <c r="V278" s="184"/>
      <c r="W278" s="184"/>
      <c r="X278" s="184"/>
      <c r="Y278" s="184"/>
      <c r="Z278" s="184"/>
      <c r="AA278" s="184"/>
    </row>
    <row r="279" spans="2:27" ht="18" customHeight="1">
      <c r="B279" s="298"/>
      <c r="C279" s="185"/>
      <c r="D279" s="185"/>
      <c r="E279" s="185"/>
      <c r="F279" s="185"/>
      <c r="G279" s="186"/>
      <c r="H279" s="185"/>
      <c r="I279" s="185"/>
      <c r="J279" s="185"/>
      <c r="K279" s="185"/>
      <c r="L279" s="187"/>
      <c r="M279" s="187"/>
      <c r="N279" s="185"/>
      <c r="O279" s="185"/>
      <c r="P279" s="185"/>
      <c r="Q279" s="185"/>
      <c r="R279" s="185"/>
      <c r="S279" s="185"/>
      <c r="T279" s="184"/>
      <c r="U279" s="184"/>
      <c r="V279" s="184"/>
      <c r="W279" s="184"/>
      <c r="X279" s="184"/>
      <c r="Y279" s="184"/>
      <c r="Z279" s="184"/>
      <c r="AA279" s="184"/>
    </row>
    <row r="280" spans="2:27" ht="18" customHeight="1">
      <c r="B280" s="298"/>
      <c r="C280" s="185"/>
      <c r="D280" s="185"/>
      <c r="E280" s="185"/>
      <c r="F280" s="185"/>
      <c r="G280" s="186"/>
      <c r="H280" s="185"/>
      <c r="I280" s="185"/>
      <c r="J280" s="185"/>
      <c r="K280" s="185"/>
      <c r="L280" s="187"/>
      <c r="M280" s="187"/>
      <c r="N280" s="185"/>
      <c r="O280" s="185"/>
      <c r="P280" s="185"/>
      <c r="Q280" s="185"/>
      <c r="R280" s="185"/>
      <c r="S280" s="185"/>
      <c r="T280" s="184"/>
      <c r="U280" s="184"/>
      <c r="V280" s="184"/>
      <c r="W280" s="184"/>
      <c r="X280" s="184"/>
      <c r="Y280" s="184"/>
      <c r="Z280" s="184"/>
      <c r="AA280" s="184"/>
    </row>
    <row r="281" spans="2:27" ht="18" customHeight="1">
      <c r="B281" s="298"/>
      <c r="C281" s="185"/>
      <c r="D281" s="185"/>
      <c r="E281" s="185"/>
      <c r="F281" s="185"/>
      <c r="G281" s="186"/>
      <c r="H281" s="185"/>
      <c r="I281" s="185"/>
      <c r="J281" s="185"/>
      <c r="K281" s="185"/>
      <c r="L281" s="187"/>
      <c r="M281" s="187"/>
      <c r="N281" s="185"/>
      <c r="O281" s="185"/>
      <c r="P281" s="185"/>
      <c r="Q281" s="185"/>
      <c r="R281" s="185"/>
      <c r="S281" s="185"/>
      <c r="T281" s="184"/>
      <c r="U281" s="184"/>
      <c r="V281" s="184"/>
      <c r="W281" s="184"/>
      <c r="X281" s="184"/>
      <c r="Y281" s="184"/>
      <c r="Z281" s="184"/>
      <c r="AA281" s="184"/>
    </row>
    <row r="282" spans="2:27" ht="18" customHeight="1">
      <c r="B282" s="298"/>
      <c r="C282" s="185"/>
      <c r="D282" s="185"/>
      <c r="E282" s="185"/>
      <c r="F282" s="185"/>
      <c r="G282" s="186"/>
      <c r="H282" s="185"/>
      <c r="I282" s="185"/>
      <c r="J282" s="185"/>
      <c r="K282" s="185"/>
      <c r="L282" s="187"/>
      <c r="M282" s="187"/>
      <c r="N282" s="185"/>
      <c r="O282" s="185"/>
      <c r="P282" s="185"/>
      <c r="Q282" s="185"/>
      <c r="R282" s="185"/>
      <c r="S282" s="185"/>
      <c r="T282" s="184"/>
      <c r="U282" s="184"/>
      <c r="V282" s="184"/>
      <c r="W282" s="184"/>
      <c r="X282" s="184"/>
      <c r="Y282" s="184"/>
      <c r="Z282" s="184"/>
      <c r="AA282" s="184"/>
    </row>
    <row r="283" spans="2:27" ht="18" customHeight="1">
      <c r="B283" s="298"/>
      <c r="C283" s="185"/>
      <c r="D283" s="185"/>
      <c r="E283" s="185"/>
      <c r="F283" s="185"/>
      <c r="G283" s="186"/>
      <c r="H283" s="185"/>
      <c r="I283" s="185"/>
      <c r="J283" s="185"/>
      <c r="K283" s="185"/>
      <c r="L283" s="187"/>
      <c r="M283" s="187"/>
      <c r="N283" s="185"/>
      <c r="O283" s="185"/>
      <c r="P283" s="185"/>
      <c r="Q283" s="185"/>
      <c r="R283" s="185"/>
      <c r="S283" s="185"/>
      <c r="T283" s="184"/>
      <c r="U283" s="184"/>
      <c r="V283" s="184"/>
      <c r="W283" s="184"/>
      <c r="X283" s="184"/>
      <c r="Y283" s="184"/>
      <c r="Z283" s="184"/>
      <c r="AA283" s="184"/>
    </row>
    <row r="284" spans="2:27" ht="18" customHeight="1">
      <c r="B284" s="298"/>
      <c r="C284" s="185"/>
      <c r="D284" s="185"/>
      <c r="E284" s="185"/>
      <c r="F284" s="185"/>
      <c r="G284" s="186"/>
      <c r="H284" s="185"/>
      <c r="I284" s="185"/>
      <c r="J284" s="185"/>
      <c r="K284" s="185"/>
      <c r="L284" s="187"/>
      <c r="M284" s="187"/>
      <c r="N284" s="185"/>
      <c r="O284" s="185"/>
      <c r="P284" s="185"/>
      <c r="Q284" s="185"/>
      <c r="R284" s="185"/>
      <c r="S284" s="185"/>
      <c r="T284" s="184"/>
      <c r="U284" s="184"/>
      <c r="V284" s="184"/>
      <c r="W284" s="184"/>
      <c r="X284" s="184"/>
      <c r="Y284" s="184"/>
      <c r="Z284" s="184"/>
      <c r="AA284" s="184"/>
    </row>
    <row r="285" spans="2:27" ht="18" customHeight="1">
      <c r="B285" s="298"/>
      <c r="C285" s="185"/>
      <c r="D285" s="185"/>
      <c r="E285" s="185"/>
      <c r="F285" s="185"/>
      <c r="G285" s="186"/>
      <c r="H285" s="185"/>
      <c r="I285" s="185"/>
      <c r="J285" s="185"/>
      <c r="K285" s="185"/>
      <c r="L285" s="187"/>
      <c r="M285" s="187"/>
      <c r="N285" s="185"/>
      <c r="O285" s="185"/>
      <c r="P285" s="185"/>
      <c r="Q285" s="185"/>
      <c r="R285" s="185"/>
      <c r="S285" s="185"/>
      <c r="T285" s="184"/>
      <c r="U285" s="184"/>
      <c r="V285" s="184"/>
      <c r="W285" s="184"/>
      <c r="X285" s="184"/>
      <c r="Y285" s="184"/>
      <c r="Z285" s="184"/>
      <c r="AA285" s="184"/>
    </row>
    <row r="286" spans="2:27" ht="18" customHeight="1">
      <c r="B286" s="298"/>
      <c r="C286" s="185"/>
      <c r="D286" s="185"/>
      <c r="E286" s="185"/>
      <c r="F286" s="185"/>
      <c r="G286" s="186"/>
      <c r="H286" s="185"/>
      <c r="I286" s="185"/>
      <c r="J286" s="185"/>
      <c r="K286" s="185"/>
      <c r="L286" s="187"/>
      <c r="M286" s="187"/>
      <c r="N286" s="185"/>
      <c r="O286" s="185"/>
      <c r="P286" s="185"/>
      <c r="Q286" s="185"/>
      <c r="R286" s="185"/>
      <c r="S286" s="185"/>
      <c r="T286" s="184"/>
      <c r="U286" s="184"/>
      <c r="V286" s="184"/>
      <c r="W286" s="184"/>
      <c r="X286" s="184"/>
      <c r="Y286" s="184"/>
      <c r="Z286" s="184"/>
      <c r="AA286" s="184"/>
    </row>
    <row r="287" spans="2:27" ht="18" customHeight="1">
      <c r="B287" s="298"/>
      <c r="C287" s="185"/>
      <c r="D287" s="185"/>
      <c r="E287" s="185"/>
      <c r="F287" s="185"/>
      <c r="G287" s="186"/>
      <c r="H287" s="185"/>
      <c r="I287" s="185"/>
      <c r="J287" s="185"/>
      <c r="K287" s="185"/>
      <c r="L287" s="187"/>
      <c r="M287" s="187"/>
      <c r="N287" s="185"/>
      <c r="O287" s="185"/>
      <c r="P287" s="185"/>
      <c r="Q287" s="185"/>
      <c r="R287" s="185"/>
      <c r="S287" s="185"/>
      <c r="T287" s="184"/>
      <c r="U287" s="184"/>
      <c r="V287" s="184"/>
      <c r="W287" s="184"/>
      <c r="X287" s="184"/>
      <c r="Y287" s="184"/>
      <c r="Z287" s="184"/>
      <c r="AA287" s="184"/>
    </row>
    <row r="288" spans="2:27" ht="18" customHeight="1">
      <c r="B288" s="298"/>
      <c r="C288" s="185"/>
      <c r="D288" s="185"/>
      <c r="E288" s="185"/>
      <c r="F288" s="185"/>
      <c r="G288" s="186"/>
      <c r="H288" s="185"/>
      <c r="I288" s="185"/>
      <c r="J288" s="185"/>
      <c r="K288" s="185"/>
      <c r="L288" s="187"/>
      <c r="M288" s="187"/>
      <c r="N288" s="185"/>
      <c r="O288" s="185"/>
      <c r="P288" s="185"/>
      <c r="Q288" s="185"/>
      <c r="R288" s="185"/>
      <c r="S288" s="185"/>
      <c r="T288" s="184"/>
      <c r="U288" s="184"/>
      <c r="V288" s="184"/>
      <c r="W288" s="184"/>
      <c r="X288" s="184"/>
      <c r="Y288" s="184"/>
      <c r="Z288" s="184"/>
      <c r="AA288" s="184"/>
    </row>
    <row r="289" spans="2:27" ht="18" customHeight="1">
      <c r="B289" s="298"/>
      <c r="C289" s="185"/>
      <c r="D289" s="185"/>
      <c r="E289" s="185"/>
      <c r="F289" s="185"/>
      <c r="G289" s="186"/>
      <c r="H289" s="185"/>
      <c r="I289" s="185"/>
      <c r="J289" s="185"/>
      <c r="K289" s="185"/>
      <c r="L289" s="187"/>
      <c r="M289" s="187"/>
      <c r="N289" s="185"/>
      <c r="O289" s="185"/>
      <c r="P289" s="185"/>
      <c r="Q289" s="185"/>
      <c r="R289" s="185"/>
      <c r="S289" s="185"/>
      <c r="T289" s="184"/>
      <c r="U289" s="184"/>
      <c r="V289" s="184"/>
      <c r="W289" s="184"/>
      <c r="X289" s="184"/>
      <c r="Y289" s="184"/>
      <c r="Z289" s="184"/>
      <c r="AA289" s="184"/>
    </row>
    <row r="290" spans="2:27" ht="18" customHeight="1">
      <c r="B290" s="298"/>
      <c r="C290" s="185"/>
      <c r="D290" s="185"/>
      <c r="E290" s="185"/>
      <c r="F290" s="185"/>
      <c r="G290" s="186"/>
      <c r="H290" s="185"/>
      <c r="I290" s="185"/>
      <c r="J290" s="185"/>
      <c r="K290" s="185"/>
      <c r="L290" s="187"/>
      <c r="M290" s="187"/>
      <c r="N290" s="185"/>
      <c r="O290" s="185"/>
      <c r="P290" s="185"/>
      <c r="Q290" s="185"/>
      <c r="R290" s="185"/>
      <c r="S290" s="185"/>
      <c r="T290" s="184"/>
      <c r="U290" s="184"/>
      <c r="V290" s="184"/>
      <c r="W290" s="184"/>
      <c r="X290" s="184"/>
      <c r="Y290" s="184"/>
      <c r="Z290" s="184"/>
      <c r="AA290" s="184"/>
    </row>
    <row r="291" spans="2:27" ht="18" customHeight="1">
      <c r="B291" s="298"/>
      <c r="C291" s="185"/>
      <c r="D291" s="185"/>
      <c r="E291" s="185"/>
      <c r="F291" s="185"/>
      <c r="G291" s="186"/>
      <c r="H291" s="185"/>
      <c r="I291" s="185"/>
      <c r="J291" s="185"/>
      <c r="K291" s="185"/>
      <c r="L291" s="187"/>
      <c r="M291" s="187"/>
      <c r="N291" s="185"/>
      <c r="O291" s="185"/>
      <c r="P291" s="185"/>
      <c r="Q291" s="185"/>
      <c r="R291" s="185"/>
      <c r="S291" s="185"/>
      <c r="T291" s="184"/>
      <c r="U291" s="184"/>
      <c r="V291" s="184"/>
      <c r="W291" s="184"/>
      <c r="X291" s="184"/>
      <c r="Y291" s="184"/>
      <c r="Z291" s="184"/>
      <c r="AA291" s="184"/>
    </row>
    <row r="292" spans="2:27" ht="18" customHeight="1">
      <c r="B292" s="298"/>
      <c r="C292" s="185"/>
      <c r="D292" s="185"/>
      <c r="E292" s="185"/>
      <c r="F292" s="185"/>
      <c r="G292" s="186"/>
      <c r="H292" s="185"/>
      <c r="I292" s="185"/>
      <c r="J292" s="185"/>
      <c r="K292" s="185"/>
      <c r="L292" s="187"/>
      <c r="M292" s="187"/>
      <c r="N292" s="185"/>
      <c r="O292" s="185"/>
      <c r="P292" s="185"/>
      <c r="Q292" s="185"/>
      <c r="R292" s="185"/>
      <c r="S292" s="185"/>
      <c r="T292" s="184"/>
      <c r="U292" s="184"/>
      <c r="V292" s="184"/>
      <c r="W292" s="184"/>
      <c r="X292" s="184"/>
      <c r="Y292" s="184"/>
      <c r="Z292" s="184"/>
      <c r="AA292" s="184"/>
    </row>
    <row r="293" spans="2:27" ht="18" customHeight="1">
      <c r="B293" s="298"/>
      <c r="C293" s="185"/>
      <c r="D293" s="185"/>
      <c r="E293" s="185"/>
      <c r="F293" s="185"/>
      <c r="G293" s="186"/>
      <c r="H293" s="185"/>
      <c r="I293" s="185"/>
      <c r="J293" s="185"/>
      <c r="K293" s="185"/>
      <c r="L293" s="187"/>
      <c r="M293" s="187"/>
      <c r="N293" s="185"/>
      <c r="O293" s="185"/>
      <c r="P293" s="185"/>
      <c r="Q293" s="185"/>
      <c r="R293" s="185"/>
      <c r="S293" s="185"/>
      <c r="T293" s="184"/>
      <c r="U293" s="184"/>
      <c r="V293" s="184"/>
      <c r="W293" s="184"/>
      <c r="X293" s="184"/>
      <c r="Y293" s="184"/>
      <c r="Z293" s="184"/>
      <c r="AA293" s="184"/>
    </row>
    <row r="294" spans="2:27" ht="18" customHeight="1">
      <c r="B294" s="298"/>
      <c r="C294" s="185"/>
      <c r="D294" s="185"/>
      <c r="E294" s="185"/>
      <c r="F294" s="185"/>
      <c r="G294" s="186"/>
      <c r="H294" s="185"/>
      <c r="I294" s="185"/>
      <c r="J294" s="185"/>
      <c r="K294" s="185"/>
      <c r="L294" s="187"/>
      <c r="M294" s="187"/>
      <c r="N294" s="185"/>
      <c r="O294" s="185"/>
      <c r="P294" s="185"/>
      <c r="Q294" s="185"/>
      <c r="R294" s="185"/>
      <c r="S294" s="185"/>
      <c r="T294" s="184"/>
      <c r="U294" s="184"/>
      <c r="V294" s="184"/>
      <c r="W294" s="184"/>
      <c r="X294" s="184"/>
      <c r="Y294" s="184"/>
      <c r="Z294" s="184"/>
      <c r="AA294" s="184"/>
    </row>
    <row r="295" spans="2:27" ht="18" customHeight="1">
      <c r="B295" s="298"/>
      <c r="C295" s="185"/>
      <c r="D295" s="185"/>
      <c r="E295" s="185"/>
      <c r="F295" s="185"/>
      <c r="G295" s="186"/>
      <c r="H295" s="185"/>
      <c r="I295" s="185"/>
      <c r="J295" s="185"/>
      <c r="K295" s="185"/>
      <c r="L295" s="187"/>
      <c r="M295" s="187"/>
      <c r="N295" s="185"/>
      <c r="O295" s="185"/>
      <c r="P295" s="185"/>
      <c r="Q295" s="185"/>
      <c r="R295" s="185"/>
      <c r="S295" s="185"/>
      <c r="T295" s="184"/>
      <c r="U295" s="184"/>
      <c r="V295" s="184"/>
      <c r="W295" s="184"/>
      <c r="X295" s="184"/>
      <c r="Y295" s="184"/>
      <c r="Z295" s="184"/>
      <c r="AA295" s="184"/>
    </row>
    <row r="296" spans="2:27" ht="18" customHeight="1">
      <c r="B296" s="298"/>
      <c r="C296" s="185"/>
      <c r="D296" s="185"/>
      <c r="E296" s="185"/>
      <c r="F296" s="185"/>
      <c r="G296" s="186"/>
      <c r="H296" s="185"/>
      <c r="I296" s="185"/>
      <c r="J296" s="185"/>
      <c r="K296" s="185"/>
      <c r="L296" s="187"/>
      <c r="M296" s="187"/>
      <c r="N296" s="185"/>
      <c r="O296" s="185"/>
      <c r="P296" s="185"/>
      <c r="Q296" s="185"/>
      <c r="R296" s="185"/>
      <c r="S296" s="185"/>
      <c r="T296" s="184"/>
      <c r="U296" s="184"/>
      <c r="V296" s="184"/>
      <c r="W296" s="184"/>
      <c r="X296" s="184"/>
      <c r="Y296" s="184"/>
      <c r="Z296" s="184"/>
      <c r="AA296" s="184"/>
    </row>
    <row r="297" spans="2:27" ht="18" customHeight="1">
      <c r="B297" s="298"/>
      <c r="C297" s="185"/>
      <c r="D297" s="185"/>
      <c r="E297" s="185"/>
      <c r="F297" s="185"/>
      <c r="G297" s="186"/>
      <c r="H297" s="185"/>
      <c r="I297" s="185"/>
      <c r="J297" s="185"/>
      <c r="K297" s="185"/>
      <c r="L297" s="187"/>
      <c r="M297" s="187"/>
      <c r="N297" s="185"/>
      <c r="O297" s="185"/>
      <c r="P297" s="185"/>
      <c r="Q297" s="185"/>
      <c r="R297" s="185"/>
      <c r="S297" s="185"/>
      <c r="T297" s="184"/>
      <c r="U297" s="184"/>
      <c r="V297" s="184"/>
      <c r="W297" s="184"/>
      <c r="X297" s="184"/>
      <c r="Y297" s="184"/>
      <c r="Z297" s="184"/>
      <c r="AA297" s="184"/>
    </row>
    <row r="298" spans="2:27" ht="18" customHeight="1">
      <c r="B298" s="298"/>
      <c r="C298" s="185"/>
      <c r="D298" s="185"/>
      <c r="E298" s="185"/>
      <c r="F298" s="185"/>
      <c r="G298" s="186"/>
      <c r="H298" s="185"/>
      <c r="I298" s="185"/>
      <c r="J298" s="185"/>
      <c r="K298" s="185"/>
      <c r="L298" s="187"/>
      <c r="M298" s="187"/>
      <c r="N298" s="185"/>
      <c r="O298" s="185"/>
      <c r="P298" s="185"/>
      <c r="Q298" s="185"/>
      <c r="R298" s="185"/>
      <c r="S298" s="185"/>
      <c r="T298" s="184"/>
      <c r="U298" s="184"/>
      <c r="V298" s="184"/>
      <c r="W298" s="184"/>
      <c r="X298" s="184"/>
      <c r="Y298" s="184"/>
      <c r="Z298" s="184"/>
      <c r="AA298" s="184"/>
    </row>
    <row r="299" spans="2:27" ht="18" customHeight="1">
      <c r="B299" s="298"/>
      <c r="C299" s="185"/>
      <c r="D299" s="185"/>
      <c r="E299" s="185"/>
      <c r="F299" s="185"/>
      <c r="G299" s="186"/>
      <c r="H299" s="185"/>
      <c r="I299" s="185"/>
      <c r="J299" s="185"/>
      <c r="K299" s="185"/>
      <c r="L299" s="187"/>
      <c r="M299" s="187"/>
      <c r="N299" s="185"/>
      <c r="O299" s="185"/>
      <c r="P299" s="185"/>
      <c r="Q299" s="185"/>
      <c r="R299" s="185"/>
      <c r="S299" s="185"/>
      <c r="T299" s="184"/>
      <c r="U299" s="184"/>
      <c r="V299" s="184"/>
      <c r="W299" s="184"/>
      <c r="X299" s="184"/>
      <c r="Y299" s="184"/>
      <c r="Z299" s="184"/>
      <c r="AA299" s="184"/>
    </row>
    <row r="300" spans="2:27" ht="18" customHeight="1">
      <c r="B300" s="298"/>
      <c r="C300" s="185"/>
      <c r="D300" s="185"/>
      <c r="E300" s="185"/>
      <c r="F300" s="185"/>
      <c r="G300" s="186"/>
      <c r="H300" s="185"/>
      <c r="I300" s="185"/>
      <c r="J300" s="185"/>
      <c r="K300" s="185"/>
      <c r="L300" s="187"/>
      <c r="M300" s="187"/>
      <c r="N300" s="185"/>
      <c r="O300" s="185"/>
      <c r="P300" s="185"/>
      <c r="Q300" s="185"/>
      <c r="R300" s="185"/>
      <c r="S300" s="185"/>
      <c r="T300" s="184"/>
      <c r="U300" s="184"/>
      <c r="V300" s="184"/>
      <c r="W300" s="184"/>
      <c r="X300" s="184"/>
      <c r="Y300" s="184"/>
      <c r="Z300" s="184"/>
      <c r="AA300" s="184"/>
    </row>
    <row r="301" spans="2:27" ht="18" customHeight="1">
      <c r="B301" s="298"/>
      <c r="C301" s="185"/>
      <c r="D301" s="185"/>
      <c r="E301" s="185"/>
      <c r="F301" s="185"/>
      <c r="G301" s="186"/>
      <c r="H301" s="185"/>
      <c r="I301" s="185"/>
      <c r="J301" s="185"/>
      <c r="K301" s="185"/>
      <c r="L301" s="187"/>
      <c r="M301" s="187"/>
      <c r="N301" s="185"/>
      <c r="O301" s="185"/>
      <c r="P301" s="185"/>
      <c r="Q301" s="185"/>
      <c r="R301" s="185"/>
      <c r="S301" s="185"/>
      <c r="T301" s="184"/>
      <c r="U301" s="184"/>
      <c r="V301" s="184"/>
      <c r="W301" s="184"/>
      <c r="X301" s="184"/>
      <c r="Y301" s="184"/>
      <c r="Z301" s="184"/>
      <c r="AA301" s="184"/>
    </row>
    <row r="302" spans="2:27" ht="18" customHeight="1">
      <c r="B302" s="298"/>
      <c r="C302" s="185"/>
      <c r="D302" s="185"/>
      <c r="E302" s="185"/>
      <c r="F302" s="185"/>
      <c r="G302" s="186"/>
      <c r="H302" s="185"/>
      <c r="I302" s="185"/>
      <c r="J302" s="185"/>
      <c r="K302" s="185"/>
      <c r="L302" s="187"/>
      <c r="M302" s="187"/>
      <c r="N302" s="185"/>
      <c r="O302" s="185"/>
      <c r="P302" s="185"/>
      <c r="Q302" s="185"/>
      <c r="R302" s="185"/>
      <c r="S302" s="185"/>
      <c r="T302" s="184"/>
      <c r="U302" s="184"/>
      <c r="V302" s="184"/>
      <c r="W302" s="184"/>
      <c r="X302" s="184"/>
      <c r="Y302" s="184"/>
      <c r="Z302" s="184"/>
      <c r="AA302" s="184"/>
    </row>
    <row r="303" spans="2:27" ht="18" customHeight="1">
      <c r="B303" s="298"/>
      <c r="C303" s="185"/>
      <c r="D303" s="185"/>
      <c r="E303" s="185"/>
      <c r="F303" s="185"/>
      <c r="G303" s="186"/>
      <c r="H303" s="185"/>
      <c r="I303" s="185"/>
      <c r="J303" s="185"/>
      <c r="K303" s="185"/>
      <c r="L303" s="187"/>
      <c r="M303" s="187"/>
      <c r="N303" s="185"/>
      <c r="O303" s="185"/>
      <c r="P303" s="185"/>
      <c r="Q303" s="185"/>
      <c r="R303" s="185"/>
      <c r="S303" s="185"/>
      <c r="T303" s="184"/>
      <c r="U303" s="184"/>
      <c r="V303" s="184"/>
      <c r="W303" s="184"/>
      <c r="X303" s="184"/>
      <c r="Y303" s="184"/>
      <c r="Z303" s="184"/>
      <c r="AA303" s="184"/>
    </row>
    <row r="304" spans="2:27" ht="18" customHeight="1">
      <c r="B304" s="298"/>
      <c r="C304" s="185"/>
      <c r="D304" s="185"/>
      <c r="E304" s="185"/>
      <c r="F304" s="185"/>
      <c r="G304" s="186"/>
      <c r="H304" s="185"/>
      <c r="I304" s="185"/>
      <c r="J304" s="185"/>
      <c r="K304" s="185"/>
      <c r="L304" s="187"/>
      <c r="M304" s="187"/>
      <c r="N304" s="185"/>
      <c r="O304" s="185"/>
      <c r="P304" s="185"/>
      <c r="Q304" s="185"/>
      <c r="R304" s="185"/>
      <c r="S304" s="185"/>
      <c r="T304" s="184"/>
      <c r="U304" s="184"/>
      <c r="V304" s="184"/>
      <c r="W304" s="184"/>
      <c r="X304" s="184"/>
      <c r="Y304" s="184"/>
      <c r="Z304" s="184"/>
      <c r="AA304" s="184"/>
    </row>
    <row r="305" spans="2:27" ht="18" customHeight="1">
      <c r="B305" s="298"/>
      <c r="C305" s="185"/>
      <c r="D305" s="185"/>
      <c r="E305" s="185"/>
      <c r="F305" s="185"/>
      <c r="G305" s="186"/>
      <c r="H305" s="185"/>
      <c r="I305" s="185"/>
      <c r="J305" s="185"/>
      <c r="K305" s="185"/>
      <c r="L305" s="187"/>
      <c r="M305" s="187"/>
      <c r="N305" s="185"/>
      <c r="O305" s="185"/>
      <c r="P305" s="185"/>
      <c r="Q305" s="185"/>
      <c r="R305" s="185"/>
      <c r="S305" s="185"/>
      <c r="T305" s="184"/>
      <c r="U305" s="184"/>
      <c r="V305" s="184"/>
      <c r="W305" s="184"/>
      <c r="X305" s="184"/>
      <c r="Y305" s="184"/>
      <c r="Z305" s="184"/>
      <c r="AA305" s="184"/>
    </row>
    <row r="306" spans="2:27" ht="18" customHeight="1">
      <c r="B306" s="298"/>
      <c r="C306" s="185"/>
      <c r="D306" s="185"/>
      <c r="E306" s="185"/>
      <c r="F306" s="185"/>
      <c r="G306" s="186"/>
      <c r="H306" s="185"/>
      <c r="I306" s="185"/>
      <c r="J306" s="185"/>
      <c r="K306" s="185"/>
      <c r="L306" s="187"/>
      <c r="M306" s="187"/>
      <c r="N306" s="185"/>
      <c r="O306" s="185"/>
      <c r="P306" s="185"/>
      <c r="Q306" s="185"/>
      <c r="R306" s="185"/>
      <c r="S306" s="185"/>
      <c r="T306" s="184"/>
      <c r="U306" s="184"/>
      <c r="V306" s="184"/>
      <c r="W306" s="184"/>
      <c r="X306" s="184"/>
      <c r="Y306" s="184"/>
      <c r="Z306" s="184"/>
      <c r="AA306" s="184"/>
    </row>
    <row r="307" spans="2:27" ht="18" customHeight="1">
      <c r="B307" s="298"/>
      <c r="C307" s="185"/>
      <c r="D307" s="185"/>
      <c r="E307" s="185"/>
      <c r="F307" s="185"/>
      <c r="G307" s="186"/>
      <c r="H307" s="185"/>
      <c r="I307" s="185"/>
      <c r="J307" s="185"/>
      <c r="K307" s="185"/>
      <c r="L307" s="187"/>
      <c r="M307" s="187"/>
      <c r="N307" s="185"/>
      <c r="O307" s="185"/>
      <c r="P307" s="185"/>
      <c r="Q307" s="185"/>
      <c r="R307" s="185"/>
      <c r="S307" s="185"/>
      <c r="T307" s="184"/>
      <c r="U307" s="184"/>
      <c r="V307" s="184"/>
      <c r="W307" s="184"/>
      <c r="X307" s="184"/>
      <c r="Y307" s="184"/>
      <c r="Z307" s="184"/>
      <c r="AA307" s="184"/>
    </row>
    <row r="308" spans="2:27" ht="18" customHeight="1">
      <c r="B308" s="298"/>
      <c r="C308" s="185"/>
      <c r="D308" s="185"/>
      <c r="E308" s="185"/>
      <c r="F308" s="185"/>
      <c r="G308" s="186"/>
      <c r="H308" s="185"/>
      <c r="I308" s="185"/>
      <c r="J308" s="185"/>
      <c r="K308" s="185"/>
      <c r="L308" s="187"/>
      <c r="M308" s="187"/>
      <c r="N308" s="185"/>
      <c r="O308" s="185"/>
      <c r="P308" s="185"/>
      <c r="Q308" s="185"/>
      <c r="R308" s="185"/>
      <c r="S308" s="185"/>
      <c r="T308" s="184"/>
      <c r="U308" s="184"/>
      <c r="V308" s="184"/>
      <c r="W308" s="184"/>
      <c r="X308" s="184"/>
      <c r="Y308" s="184"/>
      <c r="Z308" s="184"/>
      <c r="AA308" s="184"/>
    </row>
    <row r="309" spans="2:27" ht="18" customHeight="1">
      <c r="B309" s="298"/>
      <c r="C309" s="185"/>
      <c r="D309" s="185"/>
      <c r="E309" s="185"/>
      <c r="F309" s="185"/>
      <c r="G309" s="186"/>
      <c r="H309" s="185"/>
      <c r="I309" s="185"/>
      <c r="J309" s="185"/>
      <c r="K309" s="185"/>
      <c r="L309" s="187"/>
      <c r="M309" s="187"/>
      <c r="N309" s="185"/>
      <c r="O309" s="185"/>
      <c r="P309" s="185"/>
      <c r="Q309" s="185"/>
      <c r="R309" s="185"/>
      <c r="S309" s="185"/>
      <c r="T309" s="184"/>
      <c r="U309" s="184"/>
      <c r="V309" s="184"/>
      <c r="W309" s="184"/>
      <c r="X309" s="184"/>
      <c r="Y309" s="184"/>
      <c r="Z309" s="184"/>
      <c r="AA309" s="184"/>
    </row>
    <row r="310" spans="2:27" ht="18" customHeight="1">
      <c r="B310" s="298"/>
      <c r="C310" s="185"/>
      <c r="D310" s="185"/>
      <c r="E310" s="185"/>
      <c r="F310" s="185"/>
      <c r="G310" s="186"/>
      <c r="H310" s="185"/>
      <c r="I310" s="185"/>
      <c r="J310" s="185"/>
      <c r="K310" s="185"/>
      <c r="L310" s="187"/>
      <c r="M310" s="187"/>
      <c r="N310" s="185"/>
      <c r="O310" s="185"/>
      <c r="P310" s="185"/>
      <c r="Q310" s="185"/>
      <c r="R310" s="185"/>
      <c r="S310" s="185"/>
      <c r="T310" s="184"/>
      <c r="U310" s="184"/>
      <c r="V310" s="184"/>
      <c r="W310" s="184"/>
      <c r="X310" s="184"/>
      <c r="Y310" s="184"/>
      <c r="Z310" s="184"/>
      <c r="AA310" s="184"/>
    </row>
    <row r="311" spans="2:27" ht="18" customHeight="1">
      <c r="B311" s="298"/>
      <c r="C311" s="185"/>
      <c r="D311" s="185"/>
      <c r="E311" s="185"/>
      <c r="F311" s="185"/>
      <c r="G311" s="186"/>
      <c r="H311" s="185"/>
      <c r="I311" s="185"/>
      <c r="J311" s="185"/>
      <c r="K311" s="185"/>
      <c r="L311" s="187"/>
      <c r="M311" s="187"/>
      <c r="N311" s="185"/>
      <c r="O311" s="185"/>
      <c r="P311" s="185"/>
      <c r="Q311" s="185"/>
      <c r="R311" s="185"/>
      <c r="S311" s="185"/>
      <c r="T311" s="184"/>
      <c r="U311" s="184"/>
      <c r="V311" s="184"/>
      <c r="W311" s="184"/>
      <c r="X311" s="184"/>
      <c r="Y311" s="184"/>
      <c r="Z311" s="184"/>
      <c r="AA311" s="184"/>
    </row>
    <row r="312" spans="2:27" ht="18" customHeight="1">
      <c r="B312" s="298"/>
      <c r="C312" s="185"/>
      <c r="D312" s="185"/>
      <c r="E312" s="185"/>
      <c r="F312" s="185"/>
      <c r="G312" s="186"/>
      <c r="H312" s="185"/>
      <c r="I312" s="185"/>
      <c r="J312" s="185"/>
      <c r="K312" s="185"/>
      <c r="L312" s="187"/>
      <c r="M312" s="187"/>
      <c r="N312" s="185"/>
      <c r="O312" s="185"/>
      <c r="P312" s="185"/>
      <c r="Q312" s="185"/>
      <c r="R312" s="185"/>
      <c r="S312" s="185"/>
      <c r="T312" s="184"/>
      <c r="U312" s="184"/>
      <c r="V312" s="184"/>
      <c r="W312" s="184"/>
      <c r="X312" s="184"/>
      <c r="Y312" s="184"/>
      <c r="Z312" s="184"/>
      <c r="AA312" s="184"/>
    </row>
    <row r="313" spans="2:27" ht="18" customHeight="1">
      <c r="B313" s="298"/>
      <c r="C313" s="185"/>
      <c r="D313" s="185"/>
      <c r="E313" s="185"/>
      <c r="F313" s="185"/>
      <c r="G313" s="186"/>
      <c r="H313" s="185"/>
      <c r="I313" s="185"/>
      <c r="J313" s="185"/>
      <c r="K313" s="185"/>
      <c r="L313" s="187"/>
      <c r="M313" s="187"/>
      <c r="N313" s="185"/>
      <c r="O313" s="185"/>
      <c r="P313" s="185"/>
      <c r="Q313" s="185"/>
      <c r="R313" s="185"/>
      <c r="S313" s="185"/>
      <c r="T313" s="184"/>
      <c r="U313" s="184"/>
      <c r="V313" s="184"/>
      <c r="W313" s="184"/>
      <c r="X313" s="184"/>
      <c r="Y313" s="184"/>
      <c r="Z313" s="184"/>
      <c r="AA313" s="184"/>
    </row>
    <row r="314" spans="2:27" ht="18" customHeight="1">
      <c r="B314" s="298"/>
      <c r="C314" s="185"/>
      <c r="D314" s="185"/>
      <c r="E314" s="185"/>
      <c r="F314" s="185"/>
      <c r="G314" s="186"/>
      <c r="H314" s="185"/>
      <c r="I314" s="185"/>
      <c r="J314" s="185"/>
      <c r="K314" s="185"/>
      <c r="L314" s="187"/>
      <c r="M314" s="187"/>
      <c r="N314" s="185"/>
      <c r="O314" s="185"/>
      <c r="P314" s="185"/>
      <c r="Q314" s="185"/>
      <c r="R314" s="185"/>
      <c r="S314" s="185"/>
      <c r="T314" s="184"/>
      <c r="U314" s="184"/>
      <c r="V314" s="184"/>
      <c r="W314" s="184"/>
      <c r="X314" s="184"/>
      <c r="Y314" s="184"/>
      <c r="Z314" s="184"/>
      <c r="AA314" s="184"/>
    </row>
    <row r="315" spans="2:27" ht="18" customHeight="1">
      <c r="B315" s="298"/>
      <c r="C315" s="185"/>
      <c r="D315" s="185"/>
      <c r="E315" s="185"/>
      <c r="F315" s="185"/>
      <c r="G315" s="186"/>
      <c r="H315" s="185"/>
      <c r="I315" s="185"/>
      <c r="J315" s="185"/>
      <c r="K315" s="185"/>
      <c r="L315" s="187"/>
      <c r="M315" s="187"/>
      <c r="N315" s="185"/>
      <c r="O315" s="185"/>
      <c r="P315" s="185"/>
      <c r="Q315" s="185"/>
      <c r="R315" s="185"/>
      <c r="S315" s="185"/>
      <c r="T315" s="184"/>
      <c r="U315" s="184"/>
      <c r="V315" s="184"/>
      <c r="W315" s="184"/>
      <c r="X315" s="184"/>
      <c r="Y315" s="184"/>
      <c r="Z315" s="184"/>
      <c r="AA315" s="184"/>
    </row>
    <row r="316" spans="2:27" ht="18" customHeight="1">
      <c r="B316" s="298"/>
      <c r="C316" s="185"/>
      <c r="D316" s="185"/>
      <c r="E316" s="185"/>
      <c r="F316" s="185"/>
      <c r="G316" s="186"/>
      <c r="H316" s="185"/>
      <c r="I316" s="185"/>
      <c r="J316" s="185"/>
      <c r="K316" s="185"/>
      <c r="L316" s="187"/>
      <c r="M316" s="187"/>
      <c r="N316" s="185"/>
      <c r="O316" s="185"/>
      <c r="P316" s="185"/>
      <c r="Q316" s="185"/>
      <c r="R316" s="185"/>
      <c r="S316" s="185"/>
      <c r="T316" s="184"/>
      <c r="U316" s="184"/>
      <c r="V316" s="184"/>
      <c r="W316" s="184"/>
      <c r="X316" s="184"/>
      <c r="Y316" s="184"/>
      <c r="Z316" s="184"/>
      <c r="AA316" s="184"/>
    </row>
    <row r="317" spans="2:27" ht="18" customHeight="1">
      <c r="B317" s="298"/>
      <c r="C317" s="185"/>
      <c r="D317" s="185"/>
      <c r="E317" s="185"/>
      <c r="F317" s="185"/>
      <c r="G317" s="186"/>
      <c r="H317" s="185"/>
      <c r="I317" s="185"/>
      <c r="J317" s="185"/>
      <c r="K317" s="185"/>
      <c r="L317" s="187"/>
      <c r="M317" s="187"/>
      <c r="N317" s="185"/>
      <c r="O317" s="185"/>
      <c r="P317" s="185"/>
      <c r="Q317" s="185"/>
      <c r="R317" s="185"/>
      <c r="S317" s="185"/>
      <c r="T317" s="184"/>
      <c r="U317" s="184"/>
      <c r="V317" s="184"/>
      <c r="W317" s="184"/>
      <c r="X317" s="184"/>
      <c r="Y317" s="184"/>
      <c r="Z317" s="184"/>
      <c r="AA317" s="184"/>
    </row>
    <row r="318" spans="2:27" ht="18" customHeight="1">
      <c r="B318" s="298"/>
      <c r="C318" s="185"/>
      <c r="D318" s="185"/>
      <c r="E318" s="185"/>
      <c r="F318" s="185"/>
      <c r="G318" s="186"/>
      <c r="H318" s="185"/>
      <c r="I318" s="185"/>
      <c r="J318" s="185"/>
      <c r="K318" s="185"/>
      <c r="L318" s="187"/>
      <c r="M318" s="187"/>
      <c r="N318" s="185"/>
      <c r="O318" s="185"/>
      <c r="P318" s="185"/>
      <c r="Q318" s="185"/>
      <c r="R318" s="185"/>
      <c r="S318" s="185"/>
      <c r="T318" s="184"/>
      <c r="U318" s="184"/>
      <c r="V318" s="184"/>
      <c r="W318" s="184"/>
      <c r="X318" s="184"/>
      <c r="Y318" s="184"/>
      <c r="Z318" s="184"/>
      <c r="AA318" s="184"/>
    </row>
    <row r="319" spans="2:27" ht="18" customHeight="1">
      <c r="B319" s="298"/>
      <c r="C319" s="185"/>
      <c r="D319" s="185"/>
      <c r="E319" s="185"/>
      <c r="F319" s="185"/>
      <c r="G319" s="186"/>
      <c r="H319" s="185"/>
      <c r="I319" s="185"/>
      <c r="J319" s="185"/>
      <c r="K319" s="185"/>
      <c r="L319" s="187"/>
      <c r="M319" s="187"/>
      <c r="N319" s="185"/>
      <c r="O319" s="185"/>
      <c r="P319" s="185"/>
      <c r="Q319" s="185"/>
      <c r="R319" s="185"/>
      <c r="S319" s="185"/>
      <c r="T319" s="184"/>
      <c r="U319" s="184"/>
      <c r="V319" s="184"/>
      <c r="W319" s="184"/>
      <c r="X319" s="184"/>
      <c r="Y319" s="184"/>
      <c r="Z319" s="184"/>
      <c r="AA319" s="184"/>
    </row>
    <row r="320" spans="2:27" ht="18" customHeight="1">
      <c r="B320" s="298"/>
      <c r="C320" s="185"/>
      <c r="D320" s="185"/>
      <c r="E320" s="185"/>
      <c r="F320" s="185"/>
      <c r="G320" s="186"/>
      <c r="H320" s="185"/>
      <c r="I320" s="185"/>
      <c r="J320" s="185"/>
      <c r="K320" s="185"/>
      <c r="L320" s="187"/>
      <c r="M320" s="187"/>
      <c r="N320" s="185"/>
      <c r="O320" s="185"/>
      <c r="P320" s="185"/>
      <c r="Q320" s="185"/>
      <c r="R320" s="185"/>
      <c r="S320" s="185"/>
      <c r="T320" s="184"/>
      <c r="U320" s="184"/>
      <c r="V320" s="184"/>
      <c r="W320" s="184"/>
      <c r="X320" s="184"/>
      <c r="Y320" s="184"/>
      <c r="Z320" s="184"/>
      <c r="AA320" s="184"/>
    </row>
    <row r="321" spans="2:27" ht="18" customHeight="1">
      <c r="B321" s="298"/>
      <c r="C321" s="185"/>
      <c r="D321" s="185"/>
      <c r="E321" s="185"/>
      <c r="F321" s="185"/>
      <c r="G321" s="186"/>
      <c r="H321" s="185"/>
      <c r="I321" s="185"/>
      <c r="J321" s="185"/>
      <c r="K321" s="185"/>
      <c r="L321" s="187"/>
      <c r="M321" s="187"/>
      <c r="N321" s="185"/>
      <c r="O321" s="185"/>
      <c r="P321" s="185"/>
      <c r="Q321" s="185"/>
      <c r="R321" s="185"/>
      <c r="S321" s="185"/>
      <c r="T321" s="184"/>
      <c r="U321" s="184"/>
      <c r="V321" s="184"/>
      <c r="W321" s="184"/>
      <c r="X321" s="184"/>
      <c r="Y321" s="184"/>
      <c r="Z321" s="184"/>
      <c r="AA321" s="184"/>
    </row>
    <row r="322" spans="2:27" ht="18" customHeight="1">
      <c r="B322" s="298"/>
      <c r="C322" s="185"/>
      <c r="D322" s="185"/>
      <c r="E322" s="185"/>
      <c r="F322" s="185"/>
      <c r="G322" s="186"/>
      <c r="H322" s="185"/>
      <c r="I322" s="185"/>
      <c r="J322" s="185"/>
      <c r="K322" s="185"/>
      <c r="L322" s="187"/>
      <c r="M322" s="187"/>
      <c r="N322" s="185"/>
      <c r="O322" s="185"/>
      <c r="P322" s="185"/>
      <c r="Q322" s="185"/>
      <c r="R322" s="185"/>
      <c r="S322" s="185"/>
      <c r="T322" s="184"/>
      <c r="U322" s="184"/>
      <c r="V322" s="184"/>
      <c r="W322" s="184"/>
      <c r="X322" s="184"/>
      <c r="Y322" s="184"/>
      <c r="Z322" s="184"/>
      <c r="AA322" s="184"/>
    </row>
    <row r="323" spans="2:27" ht="18" customHeight="1">
      <c r="B323" s="298"/>
      <c r="C323" s="185"/>
      <c r="D323" s="185"/>
      <c r="E323" s="185"/>
      <c r="F323" s="185"/>
      <c r="G323" s="186"/>
      <c r="H323" s="185"/>
      <c r="I323" s="185"/>
      <c r="J323" s="185"/>
      <c r="K323" s="185"/>
      <c r="L323" s="187"/>
      <c r="M323" s="187"/>
      <c r="N323" s="185"/>
      <c r="O323" s="185"/>
      <c r="P323" s="185"/>
      <c r="Q323" s="185"/>
      <c r="R323" s="185"/>
      <c r="S323" s="185"/>
      <c r="T323" s="184"/>
      <c r="U323" s="184"/>
      <c r="V323" s="184"/>
      <c r="W323" s="184"/>
      <c r="X323" s="184"/>
      <c r="Y323" s="184"/>
      <c r="Z323" s="184"/>
      <c r="AA323" s="184"/>
    </row>
    <row r="324" spans="2:27" ht="18" customHeight="1">
      <c r="B324" s="298"/>
      <c r="C324" s="185"/>
      <c r="D324" s="185"/>
      <c r="E324" s="185"/>
      <c r="F324" s="185"/>
      <c r="G324" s="186"/>
      <c r="H324" s="185"/>
      <c r="I324" s="185"/>
      <c r="J324" s="185"/>
      <c r="K324" s="185"/>
      <c r="L324" s="187"/>
      <c r="M324" s="187"/>
      <c r="N324" s="185"/>
      <c r="O324" s="185"/>
      <c r="P324" s="185"/>
      <c r="Q324" s="185"/>
      <c r="R324" s="185"/>
      <c r="S324" s="185"/>
      <c r="T324" s="184"/>
      <c r="U324" s="184"/>
      <c r="V324" s="184"/>
      <c r="W324" s="184"/>
      <c r="X324" s="184"/>
      <c r="Y324" s="184"/>
      <c r="Z324" s="184"/>
      <c r="AA324" s="184"/>
    </row>
    <row r="325" spans="2:27" ht="18" customHeight="1">
      <c r="B325" s="298"/>
      <c r="C325" s="185"/>
      <c r="D325" s="185"/>
      <c r="E325" s="185"/>
      <c r="F325" s="185"/>
      <c r="G325" s="186"/>
      <c r="H325" s="185"/>
      <c r="I325" s="185"/>
      <c r="J325" s="185"/>
      <c r="K325" s="185"/>
      <c r="L325" s="187"/>
      <c r="M325" s="187"/>
      <c r="N325" s="185"/>
      <c r="O325" s="185"/>
      <c r="P325" s="185"/>
      <c r="Q325" s="185"/>
      <c r="R325" s="185"/>
      <c r="S325" s="185"/>
      <c r="T325" s="184"/>
      <c r="U325" s="184"/>
      <c r="V325" s="184"/>
      <c r="W325" s="184"/>
      <c r="X325" s="184"/>
      <c r="Y325" s="184"/>
      <c r="Z325" s="184"/>
      <c r="AA325" s="184"/>
    </row>
    <row r="326" spans="2:27" ht="18" customHeight="1">
      <c r="B326" s="298"/>
      <c r="C326" s="185"/>
      <c r="D326" s="185"/>
      <c r="E326" s="185"/>
      <c r="F326" s="185"/>
      <c r="G326" s="186"/>
      <c r="H326" s="185"/>
      <c r="I326" s="185"/>
      <c r="J326" s="185"/>
      <c r="K326" s="185"/>
      <c r="L326" s="187"/>
      <c r="M326" s="187"/>
      <c r="N326" s="185"/>
      <c r="O326" s="185"/>
      <c r="P326" s="185"/>
      <c r="Q326" s="185"/>
      <c r="R326" s="185"/>
      <c r="S326" s="185"/>
      <c r="T326" s="184"/>
      <c r="U326" s="184"/>
      <c r="V326" s="184"/>
      <c r="W326" s="184"/>
      <c r="X326" s="184"/>
      <c r="Y326" s="184"/>
      <c r="Z326" s="184"/>
      <c r="AA326" s="184"/>
    </row>
    <row r="327" spans="2:27" ht="18" customHeight="1">
      <c r="B327" s="298"/>
      <c r="C327" s="185"/>
      <c r="D327" s="185"/>
      <c r="E327" s="185"/>
      <c r="F327" s="185"/>
      <c r="G327" s="186"/>
      <c r="H327" s="185"/>
      <c r="I327" s="185"/>
      <c r="J327" s="185"/>
      <c r="K327" s="185"/>
      <c r="L327" s="187"/>
      <c r="M327" s="187"/>
      <c r="N327" s="185"/>
      <c r="O327" s="185"/>
      <c r="P327" s="185"/>
      <c r="Q327" s="185"/>
      <c r="R327" s="185"/>
      <c r="S327" s="185"/>
      <c r="T327" s="184"/>
      <c r="U327" s="184"/>
      <c r="V327" s="184"/>
      <c r="W327" s="184"/>
      <c r="X327" s="184"/>
      <c r="Y327" s="184"/>
      <c r="Z327" s="184"/>
      <c r="AA327" s="184"/>
    </row>
    <row r="328" spans="2:27" ht="18" customHeight="1">
      <c r="B328" s="298"/>
      <c r="C328" s="185"/>
      <c r="D328" s="185"/>
      <c r="E328" s="185"/>
      <c r="F328" s="185"/>
      <c r="G328" s="186"/>
      <c r="H328" s="185"/>
      <c r="I328" s="185"/>
      <c r="J328" s="185"/>
      <c r="K328" s="185"/>
      <c r="L328" s="187"/>
      <c r="M328" s="187"/>
      <c r="N328" s="185"/>
      <c r="O328" s="185"/>
      <c r="P328" s="185"/>
      <c r="Q328" s="185"/>
      <c r="R328" s="185"/>
      <c r="S328" s="185"/>
      <c r="T328" s="184"/>
      <c r="U328" s="184"/>
      <c r="V328" s="184"/>
      <c r="W328" s="184"/>
      <c r="X328" s="184"/>
      <c r="Y328" s="184"/>
      <c r="Z328" s="184"/>
      <c r="AA328" s="184"/>
    </row>
    <row r="329" spans="2:27" ht="18" customHeight="1">
      <c r="B329" s="298"/>
      <c r="C329" s="185"/>
      <c r="D329" s="185"/>
      <c r="E329" s="185"/>
      <c r="F329" s="185"/>
      <c r="G329" s="186"/>
      <c r="H329" s="185"/>
      <c r="I329" s="185"/>
      <c r="J329" s="185"/>
      <c r="K329" s="185"/>
      <c r="L329" s="187"/>
      <c r="M329" s="187"/>
      <c r="N329" s="185"/>
      <c r="O329" s="185"/>
      <c r="P329" s="185"/>
      <c r="Q329" s="185"/>
      <c r="R329" s="185"/>
      <c r="S329" s="185"/>
      <c r="T329" s="184"/>
      <c r="U329" s="184"/>
      <c r="V329" s="184"/>
      <c r="W329" s="184"/>
      <c r="X329" s="184"/>
      <c r="Y329" s="184"/>
      <c r="Z329" s="184"/>
      <c r="AA329" s="184"/>
    </row>
    <row r="330" spans="2:27" ht="18" customHeight="1">
      <c r="B330" s="298"/>
      <c r="C330" s="185"/>
      <c r="D330" s="185"/>
      <c r="E330" s="185"/>
      <c r="F330" s="185"/>
      <c r="G330" s="186"/>
      <c r="H330" s="185"/>
      <c r="I330" s="185"/>
      <c r="J330" s="185"/>
      <c r="K330" s="185"/>
      <c r="L330" s="187"/>
      <c r="M330" s="187"/>
      <c r="N330" s="185"/>
      <c r="O330" s="185"/>
      <c r="P330" s="185"/>
      <c r="Q330" s="185"/>
      <c r="R330" s="185"/>
      <c r="S330" s="185"/>
      <c r="T330" s="184"/>
      <c r="U330" s="184"/>
      <c r="V330" s="184"/>
      <c r="W330" s="184"/>
      <c r="X330" s="184"/>
      <c r="Y330" s="184"/>
      <c r="Z330" s="184"/>
      <c r="AA330" s="184"/>
    </row>
    <row r="331" spans="2:27" ht="18" customHeight="1">
      <c r="B331" s="298"/>
      <c r="C331" s="185"/>
      <c r="D331" s="185"/>
      <c r="E331" s="185"/>
      <c r="F331" s="185"/>
      <c r="G331" s="186"/>
      <c r="H331" s="185"/>
      <c r="I331" s="185"/>
      <c r="J331" s="185"/>
      <c r="K331" s="185"/>
      <c r="L331" s="187"/>
      <c r="M331" s="187"/>
      <c r="N331" s="185"/>
      <c r="O331" s="185"/>
      <c r="P331" s="185"/>
      <c r="Q331" s="185"/>
      <c r="R331" s="185"/>
      <c r="S331" s="185"/>
      <c r="T331" s="184"/>
      <c r="U331" s="184"/>
      <c r="V331" s="184"/>
      <c r="W331" s="184"/>
      <c r="X331" s="184"/>
      <c r="Y331" s="184"/>
      <c r="Z331" s="184"/>
      <c r="AA331" s="184"/>
    </row>
    <row r="332" spans="2:27" ht="18" customHeight="1">
      <c r="B332" s="298"/>
      <c r="C332" s="185"/>
      <c r="D332" s="185"/>
      <c r="E332" s="185"/>
      <c r="F332" s="185"/>
      <c r="G332" s="186"/>
      <c r="H332" s="185"/>
      <c r="I332" s="185"/>
      <c r="J332" s="185"/>
      <c r="K332" s="185"/>
      <c r="L332" s="187"/>
      <c r="M332" s="187"/>
      <c r="N332" s="185"/>
      <c r="O332" s="185"/>
      <c r="P332" s="185"/>
      <c r="Q332" s="185"/>
      <c r="R332" s="185"/>
      <c r="S332" s="185"/>
      <c r="T332" s="184"/>
      <c r="U332" s="184"/>
      <c r="V332" s="184"/>
      <c r="W332" s="184"/>
      <c r="X332" s="184"/>
      <c r="Y332" s="184"/>
      <c r="Z332" s="184"/>
      <c r="AA332" s="184"/>
    </row>
    <row r="333" spans="2:27" ht="18" customHeight="1">
      <c r="B333" s="298"/>
      <c r="C333" s="185"/>
      <c r="D333" s="185"/>
      <c r="E333" s="185"/>
      <c r="F333" s="185"/>
      <c r="G333" s="186"/>
      <c r="H333" s="185"/>
      <c r="I333" s="185"/>
      <c r="J333" s="185"/>
      <c r="K333" s="185"/>
      <c r="L333" s="187"/>
      <c r="M333" s="187"/>
      <c r="N333" s="185"/>
      <c r="O333" s="185"/>
      <c r="P333" s="185"/>
      <c r="Q333" s="185"/>
      <c r="R333" s="185"/>
      <c r="S333" s="185"/>
      <c r="T333" s="184"/>
      <c r="U333" s="184"/>
      <c r="V333" s="184"/>
      <c r="W333" s="184"/>
      <c r="X333" s="184"/>
      <c r="Y333" s="184"/>
      <c r="Z333" s="184"/>
      <c r="AA333" s="184"/>
    </row>
    <row r="334" spans="2:27" ht="18" customHeight="1">
      <c r="B334" s="298"/>
      <c r="C334" s="185"/>
      <c r="D334" s="185"/>
      <c r="E334" s="185"/>
      <c r="F334" s="185"/>
      <c r="G334" s="186"/>
      <c r="H334" s="185"/>
      <c r="I334" s="185"/>
      <c r="J334" s="185"/>
      <c r="K334" s="185"/>
      <c r="L334" s="187"/>
      <c r="M334" s="187"/>
      <c r="N334" s="185"/>
      <c r="O334" s="185"/>
      <c r="P334" s="185"/>
      <c r="Q334" s="185"/>
      <c r="R334" s="185"/>
      <c r="S334" s="185"/>
      <c r="T334" s="184"/>
      <c r="U334" s="184"/>
      <c r="V334" s="184"/>
      <c r="W334" s="184"/>
      <c r="X334" s="184"/>
      <c r="Y334" s="184"/>
      <c r="Z334" s="184"/>
      <c r="AA334" s="184"/>
    </row>
    <row r="335" spans="2:27" ht="18" customHeight="1">
      <c r="B335" s="298"/>
      <c r="C335" s="185"/>
      <c r="D335" s="185"/>
      <c r="E335" s="185"/>
      <c r="F335" s="185"/>
      <c r="G335" s="186"/>
      <c r="H335" s="185"/>
      <c r="I335" s="185"/>
      <c r="J335" s="185"/>
      <c r="K335" s="185"/>
      <c r="L335" s="187"/>
      <c r="M335" s="187"/>
      <c r="N335" s="185"/>
      <c r="O335" s="185"/>
      <c r="P335" s="185"/>
      <c r="Q335" s="185"/>
      <c r="R335" s="185"/>
      <c r="S335" s="185"/>
      <c r="T335" s="184"/>
      <c r="U335" s="184"/>
      <c r="V335" s="184"/>
      <c r="W335" s="184"/>
      <c r="X335" s="184"/>
      <c r="Y335" s="184"/>
      <c r="Z335" s="184"/>
      <c r="AA335" s="184"/>
    </row>
    <row r="336" spans="2:27" ht="18" customHeight="1">
      <c r="B336" s="298"/>
      <c r="C336" s="185"/>
      <c r="D336" s="185"/>
      <c r="E336" s="185"/>
      <c r="F336" s="185"/>
      <c r="G336" s="186"/>
      <c r="H336" s="185"/>
      <c r="I336" s="185"/>
      <c r="J336" s="185"/>
      <c r="K336" s="185"/>
      <c r="L336" s="187"/>
      <c r="M336" s="187"/>
      <c r="N336" s="185"/>
      <c r="O336" s="185"/>
      <c r="P336" s="185"/>
      <c r="Q336" s="185"/>
      <c r="R336" s="185"/>
      <c r="S336" s="185"/>
      <c r="T336" s="184"/>
      <c r="U336" s="184"/>
      <c r="V336" s="184"/>
      <c r="W336" s="184"/>
      <c r="X336" s="184"/>
      <c r="Y336" s="184"/>
      <c r="Z336" s="184"/>
      <c r="AA336" s="184"/>
    </row>
    <row r="337" spans="2:27" ht="18" customHeight="1">
      <c r="B337" s="298"/>
      <c r="C337" s="185"/>
      <c r="D337" s="185"/>
      <c r="E337" s="185"/>
      <c r="F337" s="185"/>
      <c r="G337" s="186"/>
      <c r="H337" s="185"/>
      <c r="I337" s="185"/>
      <c r="J337" s="185"/>
      <c r="K337" s="185"/>
      <c r="L337" s="187"/>
      <c r="M337" s="187"/>
      <c r="N337" s="185"/>
      <c r="O337" s="185"/>
      <c r="P337" s="185"/>
      <c r="Q337" s="185"/>
      <c r="R337" s="185"/>
      <c r="S337" s="185"/>
      <c r="T337" s="184"/>
      <c r="U337" s="184"/>
      <c r="V337" s="184"/>
      <c r="W337" s="184"/>
      <c r="X337" s="184"/>
      <c r="Y337" s="184"/>
      <c r="Z337" s="184"/>
      <c r="AA337" s="184"/>
    </row>
    <row r="338" spans="2:27" ht="18" customHeight="1">
      <c r="B338" s="298"/>
      <c r="C338" s="185"/>
      <c r="D338" s="185"/>
      <c r="E338" s="185"/>
      <c r="F338" s="185"/>
      <c r="G338" s="186"/>
      <c r="H338" s="185"/>
      <c r="I338" s="185"/>
      <c r="J338" s="185"/>
      <c r="K338" s="185"/>
      <c r="L338" s="187"/>
      <c r="M338" s="187"/>
      <c r="N338" s="185"/>
      <c r="O338" s="185"/>
      <c r="P338" s="185"/>
      <c r="Q338" s="185"/>
      <c r="R338" s="185"/>
      <c r="S338" s="185"/>
      <c r="T338" s="184"/>
      <c r="U338" s="184"/>
      <c r="V338" s="184"/>
      <c r="W338" s="184"/>
      <c r="X338" s="184"/>
      <c r="Y338" s="184"/>
      <c r="Z338" s="184"/>
      <c r="AA338" s="184"/>
    </row>
    <row r="339" spans="2:27" ht="18" customHeight="1">
      <c r="B339" s="298"/>
      <c r="C339" s="185"/>
      <c r="D339" s="185"/>
      <c r="E339" s="185"/>
      <c r="F339" s="185"/>
      <c r="G339" s="186"/>
      <c r="H339" s="185"/>
      <c r="I339" s="185"/>
      <c r="J339" s="185"/>
      <c r="K339" s="185"/>
      <c r="L339" s="187"/>
      <c r="M339" s="187"/>
      <c r="N339" s="185"/>
      <c r="O339" s="185"/>
      <c r="P339" s="185"/>
      <c r="Q339" s="185"/>
      <c r="R339" s="185"/>
      <c r="S339" s="185"/>
      <c r="T339" s="184"/>
      <c r="U339" s="184"/>
      <c r="V339" s="184"/>
      <c r="W339" s="184"/>
      <c r="X339" s="184"/>
      <c r="Y339" s="184"/>
      <c r="Z339" s="184"/>
      <c r="AA339" s="184"/>
    </row>
    <row r="340" spans="2:27" ht="18" customHeight="1">
      <c r="B340" s="298"/>
      <c r="C340" s="185"/>
      <c r="D340" s="185"/>
      <c r="E340" s="185"/>
      <c r="F340" s="185"/>
      <c r="G340" s="186"/>
      <c r="H340" s="185"/>
      <c r="I340" s="185"/>
      <c r="J340" s="185"/>
      <c r="K340" s="185"/>
      <c r="L340" s="187"/>
      <c r="M340" s="187"/>
      <c r="N340" s="185"/>
      <c r="O340" s="185"/>
      <c r="P340" s="185"/>
      <c r="Q340" s="185"/>
      <c r="R340" s="185"/>
      <c r="S340" s="185"/>
      <c r="T340" s="184"/>
      <c r="U340" s="184"/>
      <c r="V340" s="184"/>
      <c r="W340" s="184"/>
      <c r="X340" s="184"/>
      <c r="Y340" s="184"/>
      <c r="Z340" s="184"/>
      <c r="AA340" s="184"/>
    </row>
    <row r="341" spans="2:27" ht="18" customHeight="1">
      <c r="B341" s="298"/>
      <c r="C341" s="185"/>
      <c r="D341" s="185"/>
      <c r="E341" s="185"/>
      <c r="F341" s="185"/>
      <c r="G341" s="186"/>
      <c r="H341" s="185"/>
      <c r="I341" s="185"/>
      <c r="J341" s="185"/>
      <c r="K341" s="185"/>
      <c r="L341" s="187"/>
      <c r="M341" s="187"/>
      <c r="N341" s="185"/>
      <c r="O341" s="185"/>
      <c r="P341" s="185"/>
      <c r="Q341" s="185"/>
      <c r="R341" s="185"/>
      <c r="S341" s="185"/>
      <c r="T341" s="184"/>
      <c r="U341" s="184"/>
      <c r="V341" s="184"/>
      <c r="W341" s="184"/>
      <c r="X341" s="184"/>
      <c r="Y341" s="184"/>
      <c r="Z341" s="184"/>
      <c r="AA341" s="184"/>
    </row>
    <row r="342" spans="2:27" ht="18" customHeight="1">
      <c r="B342" s="298"/>
      <c r="C342" s="185"/>
      <c r="D342" s="185"/>
      <c r="E342" s="185"/>
      <c r="F342" s="185"/>
      <c r="G342" s="186"/>
      <c r="H342" s="185"/>
      <c r="I342" s="185"/>
      <c r="J342" s="185"/>
      <c r="K342" s="185"/>
      <c r="L342" s="187"/>
      <c r="M342" s="187"/>
      <c r="N342" s="185"/>
      <c r="O342" s="185"/>
      <c r="P342" s="185"/>
      <c r="Q342" s="185"/>
      <c r="R342" s="185"/>
      <c r="S342" s="185"/>
      <c r="T342" s="184"/>
      <c r="U342" s="184"/>
      <c r="V342" s="184"/>
      <c r="W342" s="184"/>
      <c r="X342" s="184"/>
      <c r="Y342" s="184"/>
      <c r="Z342" s="184"/>
      <c r="AA342" s="184"/>
    </row>
    <row r="343" spans="2:27" ht="18" customHeight="1">
      <c r="B343" s="298"/>
      <c r="C343" s="185"/>
      <c r="D343" s="185"/>
      <c r="E343" s="185"/>
      <c r="F343" s="185"/>
      <c r="G343" s="186"/>
      <c r="H343" s="185"/>
      <c r="I343" s="185"/>
      <c r="J343" s="185"/>
      <c r="K343" s="185"/>
      <c r="L343" s="187"/>
      <c r="M343" s="187"/>
      <c r="N343" s="185"/>
      <c r="O343" s="185"/>
      <c r="P343" s="185"/>
      <c r="Q343" s="185"/>
      <c r="R343" s="185"/>
      <c r="S343" s="185"/>
      <c r="T343" s="184"/>
      <c r="U343" s="184"/>
      <c r="V343" s="184"/>
      <c r="W343" s="184"/>
      <c r="X343" s="184"/>
      <c r="Y343" s="184"/>
      <c r="Z343" s="184"/>
      <c r="AA343" s="184"/>
    </row>
    <row r="344" spans="2:27" ht="18" customHeight="1">
      <c r="B344" s="298"/>
      <c r="C344" s="185"/>
      <c r="D344" s="185"/>
      <c r="E344" s="185"/>
      <c r="F344" s="185"/>
      <c r="G344" s="186"/>
      <c r="H344" s="185"/>
      <c r="I344" s="185"/>
      <c r="J344" s="185"/>
      <c r="K344" s="185"/>
      <c r="L344" s="187"/>
      <c r="M344" s="187"/>
      <c r="N344" s="185"/>
      <c r="O344" s="185"/>
      <c r="P344" s="185"/>
      <c r="Q344" s="185"/>
      <c r="R344" s="185"/>
      <c r="S344" s="185"/>
      <c r="T344" s="184"/>
      <c r="U344" s="184"/>
      <c r="V344" s="184"/>
      <c r="W344" s="184"/>
      <c r="X344" s="184"/>
      <c r="Y344" s="184"/>
      <c r="Z344" s="184"/>
      <c r="AA344" s="184"/>
    </row>
    <row r="345" spans="2:27" ht="18" customHeight="1">
      <c r="B345" s="298"/>
      <c r="C345" s="185"/>
      <c r="D345" s="185"/>
      <c r="E345" s="185"/>
      <c r="F345" s="185"/>
      <c r="G345" s="186"/>
      <c r="H345" s="185"/>
      <c r="I345" s="185"/>
      <c r="J345" s="185"/>
      <c r="K345" s="185"/>
      <c r="L345" s="187"/>
      <c r="M345" s="187"/>
      <c r="N345" s="185"/>
      <c r="O345" s="185"/>
      <c r="P345" s="185"/>
      <c r="Q345" s="185"/>
      <c r="R345" s="185"/>
      <c r="S345" s="185"/>
      <c r="T345" s="184"/>
      <c r="U345" s="184"/>
      <c r="V345" s="184"/>
      <c r="W345" s="184"/>
      <c r="X345" s="184"/>
      <c r="Y345" s="184"/>
      <c r="Z345" s="184"/>
      <c r="AA345" s="184"/>
    </row>
    <row r="346" spans="2:27" ht="18" customHeight="1">
      <c r="B346" s="298"/>
      <c r="C346" s="185"/>
      <c r="D346" s="185"/>
      <c r="E346" s="185"/>
      <c r="F346" s="185"/>
      <c r="G346" s="186"/>
      <c r="H346" s="185"/>
      <c r="I346" s="185"/>
      <c r="J346" s="185"/>
      <c r="K346" s="185"/>
      <c r="L346" s="187"/>
      <c r="M346" s="187"/>
      <c r="N346" s="185"/>
      <c r="O346" s="185"/>
      <c r="P346" s="185"/>
      <c r="Q346" s="185"/>
      <c r="R346" s="185"/>
      <c r="S346" s="185"/>
      <c r="T346" s="184"/>
      <c r="U346" s="184"/>
      <c r="V346" s="184"/>
      <c r="W346" s="184"/>
      <c r="X346" s="184"/>
      <c r="Y346" s="184"/>
      <c r="Z346" s="184"/>
      <c r="AA346" s="184"/>
    </row>
    <row r="347" spans="2:27" ht="18" customHeight="1">
      <c r="B347" s="298"/>
      <c r="C347" s="185"/>
      <c r="D347" s="185"/>
      <c r="E347" s="185"/>
      <c r="F347" s="185"/>
      <c r="G347" s="186"/>
      <c r="H347" s="185"/>
      <c r="I347" s="185"/>
      <c r="J347" s="185"/>
      <c r="K347" s="185"/>
      <c r="L347" s="187"/>
      <c r="M347" s="187"/>
      <c r="N347" s="185"/>
      <c r="O347" s="185"/>
      <c r="P347" s="185"/>
      <c r="Q347" s="185"/>
      <c r="R347" s="185"/>
      <c r="S347" s="185"/>
      <c r="T347" s="184"/>
      <c r="U347" s="184"/>
      <c r="V347" s="184"/>
      <c r="W347" s="184"/>
      <c r="X347" s="184"/>
      <c r="Y347" s="184"/>
      <c r="Z347" s="184"/>
      <c r="AA347" s="184"/>
    </row>
    <row r="348" spans="2:27" ht="18" customHeight="1">
      <c r="B348" s="298"/>
      <c r="C348" s="185"/>
      <c r="D348" s="185"/>
      <c r="E348" s="185"/>
      <c r="F348" s="185"/>
      <c r="G348" s="186"/>
      <c r="H348" s="185"/>
      <c r="I348" s="185"/>
      <c r="J348" s="185"/>
      <c r="K348" s="185"/>
      <c r="L348" s="187"/>
      <c r="M348" s="187"/>
      <c r="N348" s="185"/>
      <c r="O348" s="185"/>
      <c r="P348" s="185"/>
      <c r="Q348" s="185"/>
      <c r="R348" s="185"/>
      <c r="S348" s="185"/>
      <c r="T348" s="184"/>
      <c r="U348" s="184"/>
      <c r="V348" s="184"/>
      <c r="W348" s="184"/>
      <c r="X348" s="184"/>
      <c r="Y348" s="184"/>
      <c r="Z348" s="184"/>
      <c r="AA348" s="184"/>
    </row>
    <row r="349" spans="2:27" ht="18" customHeight="1">
      <c r="B349" s="298"/>
      <c r="C349" s="185"/>
      <c r="D349" s="185"/>
      <c r="E349" s="185"/>
      <c r="F349" s="185"/>
      <c r="G349" s="186"/>
      <c r="H349" s="185"/>
      <c r="I349" s="185"/>
      <c r="J349" s="185"/>
      <c r="K349" s="185"/>
      <c r="L349" s="187"/>
      <c r="M349" s="187"/>
      <c r="N349" s="185"/>
      <c r="O349" s="185"/>
      <c r="P349" s="185"/>
      <c r="Q349" s="185"/>
      <c r="R349" s="185"/>
      <c r="S349" s="185"/>
      <c r="T349" s="184"/>
      <c r="U349" s="184"/>
      <c r="V349" s="184"/>
      <c r="W349" s="184"/>
      <c r="X349" s="184"/>
      <c r="Y349" s="184"/>
      <c r="Z349" s="184"/>
      <c r="AA349" s="184"/>
    </row>
    <row r="350" spans="2:27" ht="18" customHeight="1">
      <c r="B350" s="298"/>
      <c r="C350" s="185"/>
      <c r="D350" s="185"/>
      <c r="E350" s="185"/>
      <c r="F350" s="185"/>
      <c r="G350" s="186"/>
      <c r="H350" s="185"/>
      <c r="I350" s="185"/>
      <c r="J350" s="185"/>
      <c r="K350" s="185"/>
      <c r="L350" s="187"/>
      <c r="M350" s="187"/>
      <c r="N350" s="185"/>
      <c r="O350" s="185"/>
      <c r="P350" s="185"/>
      <c r="Q350" s="185"/>
      <c r="R350" s="185"/>
      <c r="S350" s="185"/>
      <c r="T350" s="184"/>
      <c r="U350" s="184"/>
      <c r="V350" s="184"/>
      <c r="W350" s="184"/>
      <c r="X350" s="184"/>
      <c r="Y350" s="184"/>
      <c r="Z350" s="184"/>
      <c r="AA350" s="184"/>
    </row>
    <row r="351" spans="2:27" ht="18" customHeight="1">
      <c r="B351" s="298"/>
      <c r="C351" s="185"/>
      <c r="D351" s="185"/>
      <c r="E351" s="185"/>
      <c r="F351" s="185"/>
      <c r="G351" s="186"/>
      <c r="H351" s="185"/>
      <c r="I351" s="185"/>
      <c r="J351" s="185"/>
      <c r="K351" s="185"/>
      <c r="L351" s="187"/>
      <c r="M351" s="187"/>
      <c r="N351" s="185"/>
      <c r="O351" s="185"/>
      <c r="P351" s="185"/>
      <c r="Q351" s="185"/>
      <c r="R351" s="185"/>
      <c r="S351" s="185"/>
      <c r="T351" s="184"/>
      <c r="U351" s="184"/>
      <c r="V351" s="184"/>
      <c r="W351" s="184"/>
      <c r="X351" s="184"/>
      <c r="Y351" s="184"/>
      <c r="Z351" s="184"/>
      <c r="AA351" s="184"/>
    </row>
    <row r="352" spans="2:27" ht="18" customHeight="1">
      <c r="B352" s="298"/>
      <c r="C352" s="185"/>
      <c r="D352" s="185"/>
      <c r="E352" s="185"/>
      <c r="F352" s="185"/>
      <c r="G352" s="186"/>
      <c r="H352" s="185"/>
      <c r="I352" s="185"/>
      <c r="J352" s="185"/>
      <c r="K352" s="185"/>
      <c r="L352" s="187"/>
      <c r="M352" s="187"/>
      <c r="N352" s="185"/>
      <c r="O352" s="185"/>
      <c r="P352" s="185"/>
      <c r="Q352" s="185"/>
      <c r="R352" s="185"/>
      <c r="S352" s="185"/>
      <c r="T352" s="184"/>
      <c r="U352" s="184"/>
      <c r="V352" s="184"/>
      <c r="W352" s="184"/>
      <c r="X352" s="184"/>
      <c r="Y352" s="184"/>
      <c r="Z352" s="184"/>
      <c r="AA352" s="184"/>
    </row>
    <row r="353" spans="2:27" ht="18" customHeight="1">
      <c r="B353" s="298"/>
      <c r="C353" s="185"/>
      <c r="D353" s="185"/>
      <c r="E353" s="185"/>
      <c r="F353" s="185"/>
      <c r="G353" s="186"/>
      <c r="H353" s="185"/>
      <c r="I353" s="185"/>
      <c r="J353" s="185"/>
      <c r="K353" s="185"/>
      <c r="L353" s="187"/>
      <c r="M353" s="187"/>
      <c r="N353" s="185"/>
      <c r="O353" s="185"/>
      <c r="P353" s="185"/>
      <c r="Q353" s="185"/>
      <c r="R353" s="185"/>
      <c r="S353" s="185"/>
      <c r="T353" s="184"/>
      <c r="U353" s="184"/>
      <c r="V353" s="184"/>
      <c r="W353" s="184"/>
      <c r="X353" s="184"/>
      <c r="Y353" s="184"/>
      <c r="Z353" s="184"/>
      <c r="AA353" s="184"/>
    </row>
    <row r="354" spans="2:27" ht="18" customHeight="1">
      <c r="B354" s="298"/>
      <c r="C354" s="185"/>
      <c r="D354" s="185"/>
      <c r="E354" s="185"/>
      <c r="F354" s="185"/>
      <c r="G354" s="186"/>
      <c r="H354" s="185"/>
      <c r="I354" s="185"/>
      <c r="J354" s="185"/>
      <c r="K354" s="185"/>
      <c r="L354" s="187"/>
      <c r="M354" s="187"/>
      <c r="N354" s="185"/>
      <c r="O354" s="185"/>
      <c r="P354" s="185"/>
      <c r="Q354" s="185"/>
      <c r="R354" s="185"/>
      <c r="S354" s="185"/>
      <c r="T354" s="184"/>
      <c r="U354" s="184"/>
      <c r="V354" s="184"/>
      <c r="W354" s="184"/>
      <c r="X354" s="184"/>
      <c r="Y354" s="184"/>
      <c r="Z354" s="184"/>
      <c r="AA354" s="184"/>
    </row>
    <row r="355" spans="2:27" ht="18" customHeight="1">
      <c r="B355" s="298"/>
      <c r="C355" s="185"/>
      <c r="D355" s="185"/>
      <c r="E355" s="185"/>
      <c r="F355" s="185"/>
      <c r="G355" s="186"/>
      <c r="H355" s="185"/>
      <c r="I355" s="185"/>
      <c r="J355" s="185"/>
      <c r="K355" s="185"/>
      <c r="L355" s="187"/>
      <c r="M355" s="187"/>
      <c r="N355" s="185"/>
      <c r="O355" s="185"/>
      <c r="P355" s="185"/>
      <c r="Q355" s="185"/>
      <c r="R355" s="185"/>
      <c r="S355" s="185"/>
      <c r="T355" s="184"/>
      <c r="U355" s="184"/>
      <c r="V355" s="184"/>
      <c r="W355" s="184"/>
      <c r="X355" s="184"/>
      <c r="Y355" s="184"/>
      <c r="Z355" s="184"/>
      <c r="AA355" s="184"/>
    </row>
    <row r="356" spans="2:27" ht="18" customHeight="1">
      <c r="B356" s="298"/>
      <c r="C356" s="185"/>
      <c r="D356" s="185"/>
      <c r="E356" s="185"/>
      <c r="F356" s="185"/>
      <c r="G356" s="186"/>
      <c r="H356" s="185"/>
      <c r="I356" s="185"/>
      <c r="J356" s="185"/>
      <c r="K356" s="185"/>
      <c r="L356" s="187"/>
      <c r="M356" s="187"/>
      <c r="N356" s="185"/>
      <c r="O356" s="185"/>
      <c r="P356" s="185"/>
      <c r="Q356" s="185"/>
      <c r="R356" s="185"/>
      <c r="S356" s="185"/>
      <c r="T356" s="184"/>
      <c r="U356" s="184"/>
      <c r="V356" s="184"/>
      <c r="W356" s="184"/>
      <c r="X356" s="184"/>
      <c r="Y356" s="184"/>
      <c r="Z356" s="184"/>
      <c r="AA356" s="184"/>
    </row>
    <row r="357" spans="2:27" ht="18" customHeight="1">
      <c r="B357" s="298"/>
      <c r="C357" s="185"/>
      <c r="D357" s="185"/>
      <c r="E357" s="185"/>
      <c r="F357" s="185"/>
      <c r="G357" s="186"/>
      <c r="H357" s="185"/>
      <c r="I357" s="185"/>
      <c r="J357" s="185"/>
      <c r="K357" s="185"/>
      <c r="L357" s="187"/>
      <c r="M357" s="187"/>
      <c r="N357" s="185"/>
      <c r="O357" s="185"/>
      <c r="P357" s="185"/>
      <c r="Q357" s="185"/>
      <c r="R357" s="185"/>
      <c r="S357" s="185"/>
      <c r="T357" s="184"/>
      <c r="U357" s="184"/>
      <c r="V357" s="184"/>
      <c r="W357" s="184"/>
      <c r="X357" s="184"/>
      <c r="Y357" s="184"/>
      <c r="Z357" s="184"/>
      <c r="AA357" s="184"/>
    </row>
    <row r="358" spans="2:27" ht="18" customHeight="1">
      <c r="B358" s="298"/>
      <c r="C358" s="185"/>
      <c r="D358" s="185"/>
      <c r="E358" s="185"/>
      <c r="F358" s="185"/>
      <c r="G358" s="186"/>
      <c r="H358" s="185"/>
      <c r="I358" s="185"/>
      <c r="J358" s="185"/>
      <c r="K358" s="185"/>
      <c r="L358" s="187"/>
      <c r="M358" s="187"/>
      <c r="N358" s="185"/>
      <c r="O358" s="185"/>
      <c r="P358" s="185"/>
      <c r="Q358" s="185"/>
      <c r="R358" s="185"/>
      <c r="S358" s="185"/>
      <c r="T358" s="184"/>
      <c r="U358" s="184"/>
      <c r="V358" s="184"/>
      <c r="W358" s="184"/>
      <c r="X358" s="184"/>
      <c r="Y358" s="184"/>
      <c r="Z358" s="184"/>
      <c r="AA358" s="184"/>
    </row>
    <row r="359" spans="2:27" ht="18" customHeight="1">
      <c r="B359" s="298"/>
      <c r="C359" s="185"/>
      <c r="D359" s="185"/>
      <c r="E359" s="185"/>
      <c r="F359" s="185"/>
      <c r="G359" s="186"/>
      <c r="H359" s="185"/>
      <c r="I359" s="185"/>
      <c r="J359" s="185"/>
      <c r="K359" s="185"/>
      <c r="L359" s="187"/>
      <c r="M359" s="187"/>
      <c r="N359" s="185"/>
      <c r="O359" s="185"/>
      <c r="P359" s="185"/>
      <c r="Q359" s="185"/>
      <c r="R359" s="185"/>
      <c r="S359" s="185"/>
      <c r="T359" s="184"/>
      <c r="U359" s="184"/>
      <c r="V359" s="184"/>
      <c r="W359" s="184"/>
      <c r="X359" s="184"/>
      <c r="Y359" s="184"/>
      <c r="Z359" s="184"/>
      <c r="AA359" s="184"/>
    </row>
    <row r="360" spans="2:27" ht="18" customHeight="1">
      <c r="B360" s="298"/>
      <c r="C360" s="185"/>
      <c r="D360" s="185"/>
      <c r="E360" s="185"/>
      <c r="F360" s="185"/>
      <c r="G360" s="186"/>
      <c r="H360" s="185"/>
      <c r="I360" s="185"/>
      <c r="J360" s="185"/>
      <c r="K360" s="185"/>
      <c r="L360" s="187"/>
      <c r="M360" s="187"/>
      <c r="N360" s="185"/>
      <c r="O360" s="185"/>
      <c r="P360" s="185"/>
      <c r="Q360" s="185"/>
      <c r="R360" s="185"/>
      <c r="S360" s="185"/>
      <c r="T360" s="184"/>
      <c r="U360" s="184"/>
      <c r="V360" s="184"/>
      <c r="W360" s="184"/>
      <c r="X360" s="184"/>
      <c r="Y360" s="184"/>
      <c r="Z360" s="184"/>
      <c r="AA360" s="184"/>
    </row>
    <row r="361" spans="2:27" ht="18" customHeight="1">
      <c r="B361" s="298"/>
      <c r="C361" s="185"/>
      <c r="D361" s="185"/>
      <c r="E361" s="185"/>
      <c r="F361" s="185"/>
      <c r="G361" s="186"/>
      <c r="H361" s="185"/>
      <c r="I361" s="185"/>
      <c r="J361" s="185"/>
      <c r="K361" s="185"/>
      <c r="L361" s="187"/>
      <c r="M361" s="187"/>
      <c r="N361" s="185"/>
      <c r="O361" s="185"/>
      <c r="P361" s="185"/>
      <c r="Q361" s="185"/>
      <c r="R361" s="185"/>
      <c r="S361" s="185"/>
      <c r="T361" s="184"/>
      <c r="U361" s="184"/>
      <c r="V361" s="184"/>
      <c r="W361" s="184"/>
      <c r="X361" s="184"/>
      <c r="Y361" s="184"/>
      <c r="Z361" s="184"/>
      <c r="AA361" s="184"/>
    </row>
    <row r="362" spans="2:27" ht="18" customHeight="1">
      <c r="B362" s="298"/>
      <c r="C362" s="185"/>
      <c r="D362" s="185"/>
      <c r="E362" s="185"/>
      <c r="F362" s="185"/>
      <c r="G362" s="186"/>
      <c r="H362" s="185"/>
      <c r="I362" s="185"/>
      <c r="J362" s="185"/>
      <c r="K362" s="185"/>
      <c r="L362" s="187"/>
      <c r="M362" s="187"/>
      <c r="N362" s="185"/>
      <c r="O362" s="185"/>
      <c r="P362" s="185"/>
      <c r="Q362" s="185"/>
      <c r="R362" s="185"/>
      <c r="S362" s="185"/>
      <c r="T362" s="184"/>
      <c r="U362" s="184"/>
      <c r="V362" s="184"/>
      <c r="W362" s="184"/>
      <c r="X362" s="184"/>
      <c r="Y362" s="184"/>
      <c r="Z362" s="184"/>
      <c r="AA362" s="184"/>
    </row>
    <row r="363" spans="2:27" ht="18" customHeight="1">
      <c r="B363" s="298"/>
      <c r="C363" s="185"/>
      <c r="D363" s="185"/>
      <c r="E363" s="185"/>
      <c r="F363" s="185"/>
      <c r="G363" s="186"/>
      <c r="H363" s="185"/>
      <c r="I363" s="185"/>
      <c r="J363" s="185"/>
      <c r="K363" s="185"/>
      <c r="L363" s="187"/>
      <c r="M363" s="187"/>
      <c r="N363" s="185"/>
      <c r="O363" s="185"/>
      <c r="P363" s="185"/>
      <c r="Q363" s="185"/>
      <c r="R363" s="185"/>
      <c r="S363" s="185"/>
      <c r="T363" s="184"/>
      <c r="U363" s="184"/>
      <c r="V363" s="184"/>
      <c r="W363" s="184"/>
      <c r="X363" s="184"/>
      <c r="Y363" s="184"/>
      <c r="Z363" s="184"/>
      <c r="AA363" s="184"/>
    </row>
    <row r="364" spans="2:27" ht="18" customHeight="1">
      <c r="B364" s="298"/>
      <c r="C364" s="185"/>
      <c r="D364" s="185"/>
      <c r="E364" s="185"/>
      <c r="F364" s="185"/>
      <c r="G364" s="186"/>
      <c r="H364" s="185"/>
      <c r="I364" s="185"/>
      <c r="J364" s="185"/>
      <c r="K364" s="185"/>
      <c r="L364" s="187"/>
      <c r="M364" s="187"/>
      <c r="N364" s="185"/>
      <c r="O364" s="185"/>
      <c r="P364" s="185"/>
      <c r="Q364" s="185"/>
      <c r="R364" s="185"/>
      <c r="S364" s="185"/>
      <c r="T364" s="184"/>
      <c r="U364" s="184"/>
      <c r="V364" s="184"/>
      <c r="W364" s="184"/>
      <c r="X364" s="184"/>
      <c r="Y364" s="184"/>
      <c r="Z364" s="184"/>
      <c r="AA364" s="184"/>
    </row>
    <row r="365" spans="2:27" ht="18" customHeight="1">
      <c r="B365" s="298"/>
      <c r="C365" s="185"/>
      <c r="D365" s="185"/>
      <c r="E365" s="185"/>
      <c r="F365" s="185"/>
      <c r="G365" s="186"/>
      <c r="H365" s="185"/>
      <c r="I365" s="185"/>
      <c r="J365" s="185"/>
      <c r="K365" s="185"/>
      <c r="L365" s="187"/>
      <c r="M365" s="187"/>
      <c r="N365" s="185"/>
      <c r="O365" s="185"/>
      <c r="P365" s="185"/>
      <c r="Q365" s="185"/>
      <c r="R365" s="185"/>
      <c r="S365" s="185"/>
      <c r="T365" s="184"/>
      <c r="U365" s="184"/>
      <c r="V365" s="184"/>
      <c r="W365" s="184"/>
      <c r="X365" s="184"/>
      <c r="Y365" s="184"/>
      <c r="Z365" s="184"/>
      <c r="AA365" s="184"/>
    </row>
    <row r="366" spans="2:27" ht="18" customHeight="1">
      <c r="B366" s="298"/>
      <c r="C366" s="185"/>
      <c r="D366" s="185"/>
      <c r="E366" s="185"/>
      <c r="F366" s="185"/>
      <c r="G366" s="186"/>
      <c r="H366" s="185"/>
      <c r="I366" s="185"/>
      <c r="J366" s="185"/>
      <c r="K366" s="185"/>
      <c r="L366" s="187"/>
      <c r="M366" s="187"/>
      <c r="N366" s="185"/>
      <c r="O366" s="185"/>
      <c r="P366" s="185"/>
      <c r="Q366" s="185"/>
      <c r="R366" s="185"/>
      <c r="S366" s="185"/>
      <c r="T366" s="184"/>
      <c r="U366" s="184"/>
      <c r="V366" s="184"/>
      <c r="W366" s="184"/>
      <c r="X366" s="184"/>
      <c r="Y366" s="184"/>
      <c r="Z366" s="184"/>
      <c r="AA366" s="184"/>
    </row>
    <row r="367" spans="2:27" ht="18" customHeight="1">
      <c r="B367" s="298"/>
      <c r="C367" s="185"/>
      <c r="D367" s="185"/>
      <c r="E367" s="185"/>
      <c r="F367" s="185"/>
      <c r="G367" s="186"/>
      <c r="H367" s="185"/>
      <c r="I367" s="185"/>
      <c r="J367" s="185"/>
      <c r="K367" s="185"/>
      <c r="L367" s="187"/>
      <c r="M367" s="187"/>
      <c r="N367" s="185"/>
      <c r="O367" s="185"/>
      <c r="P367" s="185"/>
      <c r="Q367" s="185"/>
      <c r="R367" s="185"/>
      <c r="S367" s="185"/>
      <c r="T367" s="184"/>
      <c r="U367" s="184"/>
      <c r="V367" s="184"/>
      <c r="W367" s="184"/>
      <c r="X367" s="184"/>
      <c r="Y367" s="184"/>
      <c r="Z367" s="184"/>
      <c r="AA367" s="184"/>
    </row>
    <row r="368" spans="2:27" ht="18" customHeight="1">
      <c r="B368" s="298"/>
      <c r="C368" s="185"/>
      <c r="D368" s="185"/>
      <c r="E368" s="185"/>
      <c r="F368" s="185"/>
      <c r="G368" s="186"/>
      <c r="H368" s="185"/>
      <c r="I368" s="185"/>
      <c r="J368" s="185"/>
      <c r="K368" s="185"/>
      <c r="L368" s="187"/>
      <c r="M368" s="187"/>
      <c r="N368" s="185"/>
      <c r="O368" s="185"/>
      <c r="P368" s="185"/>
      <c r="Q368" s="185"/>
      <c r="R368" s="185"/>
      <c r="S368" s="185"/>
      <c r="T368" s="184"/>
      <c r="U368" s="184"/>
      <c r="V368" s="184"/>
      <c r="W368" s="184"/>
      <c r="X368" s="184"/>
      <c r="Y368" s="184"/>
      <c r="Z368" s="184"/>
      <c r="AA368" s="184"/>
    </row>
    <row r="369" spans="2:27" ht="18" customHeight="1">
      <c r="B369" s="298"/>
      <c r="C369" s="185"/>
      <c r="D369" s="185"/>
      <c r="E369" s="185"/>
      <c r="F369" s="185"/>
      <c r="G369" s="186"/>
      <c r="H369" s="185"/>
      <c r="I369" s="185"/>
      <c r="J369" s="185"/>
      <c r="K369" s="185"/>
      <c r="L369" s="187"/>
      <c r="M369" s="187"/>
      <c r="N369" s="185"/>
      <c r="O369" s="185"/>
      <c r="P369" s="185"/>
      <c r="Q369" s="185"/>
      <c r="R369" s="185"/>
      <c r="S369" s="185"/>
      <c r="T369" s="184"/>
      <c r="U369" s="184"/>
      <c r="V369" s="184"/>
      <c r="W369" s="184"/>
      <c r="X369" s="184"/>
      <c r="Y369" s="184"/>
      <c r="Z369" s="184"/>
      <c r="AA369" s="184"/>
    </row>
    <row r="370" spans="2:27" ht="18" customHeight="1">
      <c r="B370" s="298"/>
      <c r="C370" s="185"/>
      <c r="D370" s="185"/>
      <c r="E370" s="185"/>
      <c r="F370" s="185"/>
      <c r="G370" s="186"/>
      <c r="H370" s="185"/>
      <c r="I370" s="185"/>
      <c r="J370" s="185"/>
      <c r="K370" s="185"/>
      <c r="L370" s="187"/>
      <c r="M370" s="187"/>
      <c r="N370" s="185"/>
      <c r="O370" s="185"/>
      <c r="P370" s="185"/>
      <c r="Q370" s="185"/>
      <c r="R370" s="185"/>
      <c r="S370" s="185"/>
      <c r="T370" s="184"/>
      <c r="U370" s="184"/>
      <c r="V370" s="184"/>
      <c r="W370" s="184"/>
      <c r="X370" s="184"/>
      <c r="Y370" s="184"/>
      <c r="Z370" s="184"/>
      <c r="AA370" s="184"/>
    </row>
    <row r="371" spans="2:27" ht="18" customHeight="1">
      <c r="B371" s="298"/>
      <c r="C371" s="185"/>
      <c r="D371" s="185"/>
      <c r="E371" s="185"/>
      <c r="F371" s="185"/>
      <c r="G371" s="186"/>
      <c r="H371" s="185"/>
      <c r="I371" s="185"/>
      <c r="J371" s="185"/>
      <c r="K371" s="185"/>
      <c r="L371" s="187"/>
      <c r="M371" s="187"/>
      <c r="N371" s="185"/>
      <c r="O371" s="185"/>
      <c r="P371" s="185"/>
      <c r="Q371" s="185"/>
      <c r="R371" s="185"/>
      <c r="S371" s="185"/>
      <c r="T371" s="184"/>
      <c r="U371" s="184"/>
      <c r="V371" s="184"/>
      <c r="W371" s="184"/>
      <c r="X371" s="184"/>
      <c r="Y371" s="184"/>
      <c r="Z371" s="184"/>
      <c r="AA371" s="184"/>
    </row>
    <row r="372" spans="2:27" ht="18" customHeight="1">
      <c r="B372" s="298"/>
      <c r="C372" s="185"/>
      <c r="D372" s="185"/>
      <c r="E372" s="185"/>
      <c r="F372" s="185"/>
      <c r="G372" s="186"/>
      <c r="H372" s="185"/>
      <c r="I372" s="185"/>
      <c r="J372" s="185"/>
      <c r="K372" s="185"/>
      <c r="L372" s="187"/>
      <c r="M372" s="187"/>
      <c r="N372" s="185"/>
      <c r="O372" s="185"/>
      <c r="P372" s="185"/>
      <c r="Q372" s="185"/>
      <c r="R372" s="185"/>
      <c r="S372" s="185"/>
      <c r="T372" s="184"/>
      <c r="U372" s="184"/>
      <c r="V372" s="184"/>
      <c r="W372" s="184"/>
      <c r="X372" s="184"/>
      <c r="Y372" s="184"/>
      <c r="Z372" s="184"/>
      <c r="AA372" s="184"/>
    </row>
    <row r="373" spans="2:27" ht="18" customHeight="1">
      <c r="B373" s="298"/>
      <c r="C373" s="185"/>
      <c r="D373" s="185"/>
      <c r="E373" s="185"/>
      <c r="F373" s="185"/>
      <c r="G373" s="186"/>
      <c r="H373" s="185"/>
      <c r="I373" s="185"/>
      <c r="J373" s="185"/>
      <c r="K373" s="185"/>
      <c r="L373" s="187"/>
      <c r="M373" s="187"/>
      <c r="N373" s="185"/>
      <c r="O373" s="185"/>
      <c r="P373" s="185"/>
      <c r="Q373" s="185"/>
      <c r="R373" s="185"/>
      <c r="S373" s="185"/>
      <c r="T373" s="184"/>
      <c r="U373" s="184"/>
      <c r="V373" s="184"/>
      <c r="W373" s="184"/>
      <c r="X373" s="184"/>
      <c r="Y373" s="184"/>
      <c r="Z373" s="184"/>
      <c r="AA373" s="184"/>
    </row>
    <row r="374" spans="2:27" ht="18" customHeight="1">
      <c r="B374" s="298"/>
      <c r="C374" s="185"/>
      <c r="D374" s="185"/>
      <c r="E374" s="185"/>
      <c r="F374" s="185"/>
      <c r="G374" s="186"/>
      <c r="H374" s="185"/>
      <c r="I374" s="185"/>
      <c r="J374" s="185"/>
      <c r="K374" s="185"/>
      <c r="L374" s="187"/>
      <c r="M374" s="187"/>
      <c r="N374" s="185"/>
      <c r="O374" s="185"/>
      <c r="P374" s="185"/>
      <c r="Q374" s="185"/>
      <c r="R374" s="185"/>
      <c r="S374" s="185"/>
      <c r="T374" s="184"/>
      <c r="U374" s="184"/>
      <c r="V374" s="184"/>
      <c r="W374" s="184"/>
      <c r="X374" s="184"/>
      <c r="Y374" s="184"/>
      <c r="Z374" s="184"/>
      <c r="AA374" s="184"/>
    </row>
    <row r="375" spans="2:27" ht="18" customHeight="1">
      <c r="B375" s="298"/>
      <c r="C375" s="185"/>
      <c r="D375" s="185"/>
      <c r="E375" s="185"/>
      <c r="F375" s="185"/>
      <c r="G375" s="186"/>
      <c r="H375" s="185"/>
      <c r="I375" s="185"/>
      <c r="J375" s="185"/>
      <c r="K375" s="185"/>
      <c r="L375" s="187"/>
      <c r="M375" s="187"/>
      <c r="N375" s="185"/>
      <c r="O375" s="185"/>
      <c r="P375" s="185"/>
      <c r="Q375" s="185"/>
      <c r="R375" s="185"/>
      <c r="S375" s="185"/>
      <c r="T375" s="184"/>
      <c r="U375" s="184"/>
      <c r="V375" s="184"/>
      <c r="W375" s="184"/>
      <c r="X375" s="184"/>
      <c r="Y375" s="184"/>
      <c r="Z375" s="184"/>
      <c r="AA375" s="184"/>
    </row>
    <row r="376" spans="2:27" ht="18" customHeight="1">
      <c r="B376" s="298"/>
      <c r="C376" s="185"/>
      <c r="D376" s="185"/>
      <c r="E376" s="185"/>
      <c r="F376" s="185"/>
      <c r="G376" s="186"/>
      <c r="H376" s="185"/>
      <c r="I376" s="185"/>
      <c r="J376" s="185"/>
      <c r="K376" s="185"/>
      <c r="L376" s="187"/>
      <c r="M376" s="187"/>
      <c r="N376" s="185"/>
      <c r="O376" s="185"/>
      <c r="P376" s="185"/>
      <c r="Q376" s="185"/>
      <c r="R376" s="185"/>
      <c r="S376" s="185"/>
      <c r="T376" s="184"/>
      <c r="U376" s="184"/>
      <c r="V376" s="184"/>
      <c r="W376" s="184"/>
      <c r="X376" s="184"/>
      <c r="Y376" s="184"/>
      <c r="Z376" s="184"/>
      <c r="AA376" s="184"/>
    </row>
    <row r="377" spans="2:27" ht="18" customHeight="1">
      <c r="B377" s="298"/>
      <c r="C377" s="185"/>
      <c r="D377" s="185"/>
      <c r="E377" s="185"/>
      <c r="F377" s="185"/>
      <c r="G377" s="186"/>
      <c r="H377" s="185"/>
      <c r="I377" s="185"/>
      <c r="J377" s="185"/>
      <c r="K377" s="185"/>
      <c r="L377" s="187"/>
      <c r="M377" s="187"/>
      <c r="N377" s="185"/>
      <c r="O377" s="185"/>
      <c r="P377" s="185"/>
      <c r="Q377" s="185"/>
      <c r="R377" s="185"/>
      <c r="S377" s="185"/>
      <c r="T377" s="184"/>
      <c r="U377" s="184"/>
      <c r="V377" s="184"/>
      <c r="W377" s="184"/>
      <c r="X377" s="184"/>
      <c r="Y377" s="184"/>
      <c r="Z377" s="184"/>
      <c r="AA377" s="184"/>
    </row>
    <row r="378" spans="2:27" ht="18" customHeight="1">
      <c r="B378" s="298"/>
      <c r="C378" s="185"/>
      <c r="D378" s="185"/>
      <c r="E378" s="185"/>
      <c r="F378" s="185"/>
      <c r="G378" s="186"/>
      <c r="H378" s="185"/>
      <c r="I378" s="185"/>
      <c r="J378" s="185"/>
      <c r="K378" s="185"/>
      <c r="L378" s="187"/>
      <c r="M378" s="187"/>
      <c r="N378" s="185"/>
      <c r="O378" s="185"/>
      <c r="P378" s="185"/>
      <c r="Q378" s="185"/>
      <c r="R378" s="185"/>
      <c r="S378" s="185"/>
      <c r="T378" s="184"/>
      <c r="U378" s="184"/>
      <c r="V378" s="184"/>
      <c r="W378" s="184"/>
      <c r="X378" s="184"/>
      <c r="Y378" s="184"/>
      <c r="Z378" s="184"/>
      <c r="AA378" s="184"/>
    </row>
    <row r="379" spans="2:27" ht="18" customHeight="1">
      <c r="B379" s="298"/>
      <c r="C379" s="185"/>
      <c r="D379" s="185"/>
      <c r="E379" s="185"/>
      <c r="F379" s="185"/>
      <c r="G379" s="186"/>
      <c r="H379" s="185"/>
      <c r="I379" s="185"/>
      <c r="J379" s="185"/>
      <c r="K379" s="185"/>
      <c r="L379" s="187"/>
      <c r="M379" s="187"/>
      <c r="N379" s="185"/>
      <c r="O379" s="185"/>
      <c r="P379" s="185"/>
      <c r="Q379" s="185"/>
      <c r="R379" s="185"/>
      <c r="S379" s="185"/>
      <c r="T379" s="184"/>
      <c r="U379" s="184"/>
      <c r="V379" s="184"/>
      <c r="W379" s="184"/>
      <c r="X379" s="184"/>
      <c r="Y379" s="184"/>
      <c r="Z379" s="184"/>
      <c r="AA379" s="184"/>
    </row>
    <row r="380" spans="2:27" ht="18" customHeight="1">
      <c r="B380" s="298"/>
      <c r="C380" s="185"/>
      <c r="D380" s="185"/>
      <c r="E380" s="185"/>
      <c r="F380" s="185"/>
      <c r="G380" s="186"/>
      <c r="H380" s="185"/>
      <c r="I380" s="185"/>
      <c r="J380" s="185"/>
      <c r="K380" s="185"/>
      <c r="L380" s="187"/>
      <c r="M380" s="187"/>
      <c r="N380" s="185"/>
      <c r="O380" s="185"/>
      <c r="P380" s="185"/>
      <c r="Q380" s="185"/>
      <c r="R380" s="185"/>
      <c r="S380" s="185"/>
      <c r="T380" s="184"/>
      <c r="U380" s="184"/>
      <c r="V380" s="184"/>
      <c r="W380" s="184"/>
      <c r="X380" s="184"/>
      <c r="Y380" s="184"/>
      <c r="Z380" s="184"/>
      <c r="AA380" s="184"/>
    </row>
    <row r="381" spans="2:27" ht="18" customHeight="1">
      <c r="B381" s="298"/>
      <c r="C381" s="185"/>
      <c r="D381" s="185"/>
      <c r="E381" s="185"/>
      <c r="F381" s="185"/>
      <c r="G381" s="186"/>
      <c r="H381" s="185"/>
      <c r="I381" s="185"/>
      <c r="J381" s="185"/>
      <c r="K381" s="185"/>
      <c r="L381" s="187"/>
      <c r="M381" s="187"/>
      <c r="N381" s="185"/>
      <c r="O381" s="185"/>
      <c r="P381" s="185"/>
      <c r="Q381" s="185"/>
      <c r="R381" s="185"/>
      <c r="S381" s="185"/>
      <c r="T381" s="184"/>
      <c r="U381" s="184"/>
      <c r="V381" s="184"/>
      <c r="W381" s="184"/>
      <c r="X381" s="184"/>
      <c r="Y381" s="184"/>
      <c r="Z381" s="184"/>
      <c r="AA381" s="184"/>
    </row>
    <row r="382" spans="2:27" ht="18" customHeight="1">
      <c r="B382" s="298"/>
      <c r="C382" s="185"/>
      <c r="D382" s="185"/>
      <c r="E382" s="185"/>
      <c r="F382" s="185"/>
      <c r="G382" s="186"/>
      <c r="H382" s="185"/>
      <c r="I382" s="185"/>
      <c r="J382" s="185"/>
      <c r="K382" s="185"/>
      <c r="L382" s="187"/>
      <c r="M382" s="187"/>
      <c r="N382" s="185"/>
      <c r="O382" s="185"/>
      <c r="P382" s="185"/>
      <c r="Q382" s="185"/>
      <c r="R382" s="185"/>
      <c r="S382" s="185"/>
      <c r="T382" s="184"/>
      <c r="U382" s="184"/>
      <c r="V382" s="184"/>
      <c r="W382" s="184"/>
      <c r="X382" s="184"/>
      <c r="Y382" s="184"/>
      <c r="Z382" s="184"/>
      <c r="AA382" s="184"/>
    </row>
    <row r="383" spans="2:27" ht="18" customHeight="1">
      <c r="B383" s="298"/>
      <c r="C383" s="185"/>
      <c r="D383" s="185"/>
      <c r="E383" s="185"/>
      <c r="F383" s="185"/>
      <c r="G383" s="186"/>
      <c r="H383" s="185"/>
      <c r="I383" s="185"/>
      <c r="J383" s="185"/>
      <c r="K383" s="185"/>
      <c r="L383" s="187"/>
      <c r="M383" s="187"/>
      <c r="N383" s="185"/>
      <c r="O383" s="185"/>
      <c r="P383" s="185"/>
      <c r="Q383" s="185"/>
      <c r="R383" s="185"/>
      <c r="S383" s="185"/>
      <c r="T383" s="184"/>
      <c r="U383" s="184"/>
      <c r="V383" s="184"/>
      <c r="W383" s="184"/>
      <c r="X383" s="184"/>
      <c r="Y383" s="184"/>
      <c r="Z383" s="184"/>
      <c r="AA383" s="184"/>
    </row>
    <row r="384" spans="2:27" ht="18" customHeight="1">
      <c r="B384" s="298"/>
      <c r="C384" s="185"/>
      <c r="D384" s="185"/>
      <c r="E384" s="185"/>
      <c r="F384" s="185"/>
      <c r="G384" s="186"/>
      <c r="H384" s="185"/>
      <c r="I384" s="185"/>
      <c r="J384" s="185"/>
      <c r="K384" s="185"/>
      <c r="L384" s="187"/>
      <c r="M384" s="187"/>
      <c r="N384" s="185"/>
      <c r="O384" s="185"/>
      <c r="P384" s="185"/>
      <c r="Q384" s="185"/>
      <c r="R384" s="185"/>
      <c r="S384" s="185"/>
      <c r="T384" s="184"/>
      <c r="U384" s="184"/>
      <c r="V384" s="184"/>
      <c r="W384" s="184"/>
      <c r="X384" s="184"/>
      <c r="Y384" s="184"/>
      <c r="Z384" s="184"/>
      <c r="AA384" s="184"/>
    </row>
    <row r="385" spans="2:27" ht="18" customHeight="1">
      <c r="B385" s="298"/>
      <c r="C385" s="185"/>
      <c r="D385" s="185"/>
      <c r="E385" s="185"/>
      <c r="F385" s="185"/>
      <c r="G385" s="186"/>
      <c r="H385" s="185"/>
      <c r="I385" s="185"/>
      <c r="J385" s="185"/>
      <c r="K385" s="185"/>
      <c r="L385" s="187"/>
      <c r="M385" s="187"/>
      <c r="N385" s="185"/>
      <c r="O385" s="185"/>
      <c r="P385" s="185"/>
      <c r="Q385" s="185"/>
      <c r="R385" s="185"/>
      <c r="S385" s="185"/>
      <c r="T385" s="184"/>
      <c r="U385" s="184"/>
      <c r="V385" s="184"/>
      <c r="W385" s="184"/>
      <c r="X385" s="184"/>
      <c r="Y385" s="184"/>
      <c r="Z385" s="184"/>
      <c r="AA385" s="184"/>
    </row>
    <row r="386" spans="2:27" ht="18" customHeight="1">
      <c r="B386" s="298"/>
      <c r="C386" s="185"/>
      <c r="D386" s="185"/>
      <c r="E386" s="185"/>
      <c r="F386" s="185"/>
      <c r="G386" s="186"/>
      <c r="H386" s="185"/>
      <c r="I386" s="185"/>
      <c r="J386" s="185"/>
      <c r="K386" s="185"/>
      <c r="L386" s="187"/>
      <c r="M386" s="187"/>
      <c r="N386" s="185"/>
      <c r="O386" s="185"/>
      <c r="P386" s="185"/>
      <c r="Q386" s="185"/>
      <c r="R386" s="185"/>
      <c r="S386" s="185"/>
      <c r="T386" s="184"/>
      <c r="U386" s="184"/>
      <c r="V386" s="184"/>
      <c r="W386" s="184"/>
      <c r="X386" s="184"/>
      <c r="Y386" s="184"/>
      <c r="Z386" s="184"/>
      <c r="AA386" s="184"/>
    </row>
    <row r="387" spans="2:27" ht="18" customHeight="1">
      <c r="B387" s="298"/>
      <c r="C387" s="185"/>
      <c r="D387" s="185"/>
      <c r="E387" s="185"/>
      <c r="F387" s="185"/>
      <c r="G387" s="186"/>
      <c r="H387" s="185"/>
      <c r="I387" s="185"/>
      <c r="J387" s="185"/>
      <c r="K387" s="185"/>
      <c r="L387" s="187"/>
      <c r="M387" s="187"/>
      <c r="N387" s="185"/>
      <c r="O387" s="185"/>
      <c r="P387" s="185"/>
      <c r="Q387" s="185"/>
      <c r="R387" s="185"/>
      <c r="S387" s="185"/>
      <c r="T387" s="184"/>
      <c r="U387" s="184"/>
      <c r="V387" s="184"/>
      <c r="W387" s="184"/>
      <c r="X387" s="184"/>
      <c r="Y387" s="184"/>
      <c r="Z387" s="184"/>
      <c r="AA387" s="184"/>
    </row>
    <row r="388" spans="2:27" ht="18" customHeight="1">
      <c r="B388" s="298"/>
      <c r="C388" s="185"/>
      <c r="D388" s="185"/>
      <c r="E388" s="185"/>
      <c r="F388" s="185"/>
      <c r="G388" s="186"/>
      <c r="H388" s="185"/>
      <c r="I388" s="185"/>
      <c r="J388" s="185"/>
      <c r="K388" s="185"/>
      <c r="L388" s="187"/>
      <c r="M388" s="187"/>
      <c r="N388" s="185"/>
      <c r="O388" s="185"/>
      <c r="P388" s="185"/>
      <c r="Q388" s="185"/>
      <c r="R388" s="185"/>
      <c r="S388" s="185"/>
      <c r="T388" s="184"/>
      <c r="U388" s="184"/>
      <c r="V388" s="184"/>
      <c r="W388" s="184"/>
      <c r="X388" s="184"/>
      <c r="Y388" s="184"/>
      <c r="Z388" s="184"/>
      <c r="AA388" s="184"/>
    </row>
    <row r="389" spans="2:27" ht="18" customHeight="1">
      <c r="B389" s="298"/>
      <c r="C389" s="185"/>
      <c r="D389" s="185"/>
      <c r="E389" s="185"/>
      <c r="F389" s="185"/>
      <c r="G389" s="186"/>
      <c r="H389" s="185"/>
      <c r="I389" s="185"/>
      <c r="J389" s="185"/>
      <c r="K389" s="185"/>
      <c r="L389" s="187"/>
      <c r="M389" s="187"/>
      <c r="N389" s="185"/>
      <c r="O389" s="185"/>
      <c r="P389" s="185"/>
      <c r="Q389" s="185"/>
      <c r="R389" s="185"/>
      <c r="S389" s="185"/>
      <c r="T389" s="184"/>
      <c r="U389" s="184"/>
      <c r="V389" s="184"/>
      <c r="W389" s="184"/>
      <c r="X389" s="184"/>
      <c r="Y389" s="184"/>
      <c r="Z389" s="184"/>
      <c r="AA389" s="184"/>
    </row>
    <row r="390" spans="2:27" ht="18" customHeight="1">
      <c r="B390" s="298"/>
      <c r="C390" s="185"/>
      <c r="D390" s="185"/>
      <c r="E390" s="185"/>
      <c r="F390" s="185"/>
      <c r="G390" s="186"/>
      <c r="H390" s="185"/>
      <c r="I390" s="185"/>
      <c r="J390" s="185"/>
      <c r="K390" s="185"/>
      <c r="L390" s="187"/>
      <c r="M390" s="187"/>
      <c r="N390" s="185"/>
      <c r="O390" s="185"/>
      <c r="P390" s="185"/>
      <c r="Q390" s="185"/>
      <c r="R390" s="185"/>
      <c r="S390" s="185"/>
      <c r="T390" s="184"/>
      <c r="U390" s="184"/>
      <c r="V390" s="184"/>
      <c r="W390" s="184"/>
      <c r="X390" s="184"/>
      <c r="Y390" s="184"/>
      <c r="Z390" s="184"/>
      <c r="AA390" s="184"/>
    </row>
    <row r="391" spans="2:27" ht="18" customHeight="1">
      <c r="B391" s="298"/>
      <c r="C391" s="185"/>
      <c r="D391" s="185"/>
      <c r="E391" s="185"/>
      <c r="F391" s="185"/>
      <c r="G391" s="186"/>
      <c r="H391" s="185"/>
      <c r="I391" s="185"/>
      <c r="J391" s="185"/>
      <c r="K391" s="185"/>
      <c r="L391" s="187"/>
      <c r="M391" s="187"/>
      <c r="N391" s="185"/>
      <c r="O391" s="185"/>
      <c r="P391" s="185"/>
      <c r="Q391" s="185"/>
      <c r="R391" s="185"/>
      <c r="S391" s="185"/>
      <c r="T391" s="184"/>
      <c r="U391" s="184"/>
      <c r="V391" s="184"/>
      <c r="W391" s="184"/>
      <c r="X391" s="184"/>
      <c r="Y391" s="184"/>
      <c r="Z391" s="184"/>
      <c r="AA391" s="184"/>
    </row>
    <row r="392" spans="2:27" ht="18" customHeight="1">
      <c r="B392" s="298"/>
      <c r="C392" s="185"/>
      <c r="D392" s="185"/>
      <c r="E392" s="185"/>
      <c r="F392" s="185"/>
      <c r="G392" s="186"/>
      <c r="H392" s="185"/>
      <c r="I392" s="185"/>
      <c r="J392" s="185"/>
      <c r="K392" s="185"/>
      <c r="L392" s="187"/>
      <c r="M392" s="187"/>
      <c r="N392" s="185"/>
      <c r="O392" s="185"/>
      <c r="P392" s="185"/>
      <c r="Q392" s="185"/>
      <c r="R392" s="185"/>
      <c r="S392" s="185"/>
      <c r="T392" s="184"/>
      <c r="U392" s="184"/>
      <c r="V392" s="184"/>
      <c r="W392" s="184"/>
      <c r="X392" s="184"/>
      <c r="Y392" s="184"/>
      <c r="Z392" s="184"/>
      <c r="AA392" s="184"/>
    </row>
    <row r="393" spans="2:27" ht="18" customHeight="1">
      <c r="B393" s="298"/>
      <c r="C393" s="185"/>
      <c r="D393" s="185"/>
      <c r="E393" s="185"/>
      <c r="F393" s="185"/>
      <c r="G393" s="186"/>
      <c r="H393" s="185"/>
      <c r="I393" s="185"/>
      <c r="J393" s="185"/>
      <c r="K393" s="185"/>
      <c r="L393" s="187"/>
      <c r="M393" s="187"/>
      <c r="N393" s="185"/>
      <c r="O393" s="185"/>
      <c r="P393" s="185"/>
      <c r="Q393" s="185"/>
      <c r="R393" s="185"/>
      <c r="S393" s="185"/>
      <c r="T393" s="184"/>
      <c r="U393" s="184"/>
      <c r="V393" s="184"/>
      <c r="W393" s="184"/>
      <c r="X393" s="184"/>
      <c r="Y393" s="184"/>
      <c r="Z393" s="184"/>
      <c r="AA393" s="184"/>
    </row>
    <row r="394" spans="2:27" ht="18" customHeight="1">
      <c r="B394" s="298"/>
      <c r="C394" s="185"/>
      <c r="D394" s="185"/>
      <c r="E394" s="185"/>
      <c r="F394" s="185"/>
      <c r="G394" s="186"/>
      <c r="H394" s="185"/>
      <c r="I394" s="185"/>
      <c r="J394" s="185"/>
      <c r="K394" s="185"/>
      <c r="L394" s="187"/>
      <c r="M394" s="187"/>
      <c r="N394" s="185"/>
      <c r="O394" s="185"/>
      <c r="P394" s="185"/>
      <c r="Q394" s="185"/>
      <c r="R394" s="185"/>
      <c r="S394" s="185"/>
      <c r="T394" s="184"/>
      <c r="U394" s="184"/>
      <c r="V394" s="184"/>
      <c r="W394" s="184"/>
      <c r="X394" s="184"/>
      <c r="Y394" s="184"/>
      <c r="Z394" s="184"/>
      <c r="AA394" s="184"/>
    </row>
    <row r="395" spans="2:27" ht="18" customHeight="1">
      <c r="B395" s="298"/>
      <c r="C395" s="185"/>
      <c r="D395" s="185"/>
      <c r="E395" s="185"/>
      <c r="F395" s="185"/>
      <c r="G395" s="186"/>
      <c r="H395" s="185"/>
      <c r="I395" s="185"/>
      <c r="J395" s="185"/>
      <c r="K395" s="185"/>
      <c r="L395" s="187"/>
      <c r="M395" s="187"/>
      <c r="N395" s="185"/>
      <c r="O395" s="185"/>
      <c r="P395" s="185"/>
      <c r="Q395" s="185"/>
      <c r="R395" s="185"/>
      <c r="S395" s="185"/>
      <c r="T395" s="184"/>
      <c r="U395" s="184"/>
      <c r="V395" s="184"/>
      <c r="W395" s="184"/>
      <c r="X395" s="184"/>
      <c r="Y395" s="184"/>
      <c r="Z395" s="184"/>
      <c r="AA395" s="184"/>
    </row>
    <row r="396" spans="2:27" ht="18" customHeight="1">
      <c r="B396" s="298"/>
      <c r="C396" s="185"/>
      <c r="D396" s="185"/>
      <c r="E396" s="185"/>
      <c r="F396" s="185"/>
      <c r="G396" s="186"/>
      <c r="H396" s="185"/>
      <c r="I396" s="185"/>
      <c r="J396" s="185"/>
      <c r="K396" s="185"/>
      <c r="L396" s="187"/>
      <c r="M396" s="187"/>
      <c r="N396" s="185"/>
      <c r="O396" s="185"/>
      <c r="P396" s="185"/>
      <c r="Q396" s="185"/>
      <c r="R396" s="185"/>
      <c r="S396" s="185"/>
      <c r="T396" s="184"/>
      <c r="U396" s="184"/>
      <c r="V396" s="184"/>
      <c r="W396" s="184"/>
      <c r="X396" s="184"/>
      <c r="Y396" s="184"/>
      <c r="Z396" s="184"/>
      <c r="AA396" s="184"/>
    </row>
    <row r="397" spans="2:27" ht="18" customHeight="1">
      <c r="B397" s="298"/>
      <c r="C397" s="185"/>
      <c r="D397" s="185"/>
      <c r="E397" s="185"/>
      <c r="F397" s="185"/>
      <c r="G397" s="186"/>
      <c r="H397" s="185"/>
      <c r="I397" s="185"/>
      <c r="J397" s="185"/>
      <c r="K397" s="185"/>
      <c r="L397" s="187"/>
      <c r="M397" s="187"/>
      <c r="N397" s="185"/>
      <c r="O397" s="185"/>
      <c r="P397" s="185"/>
      <c r="Q397" s="185"/>
      <c r="R397" s="185"/>
      <c r="S397" s="185"/>
      <c r="T397" s="184"/>
      <c r="U397" s="184"/>
      <c r="V397" s="184"/>
      <c r="W397" s="184"/>
      <c r="X397" s="184"/>
      <c r="Y397" s="184"/>
      <c r="Z397" s="184"/>
      <c r="AA397" s="184"/>
    </row>
    <row r="398" spans="2:27" ht="18" customHeight="1">
      <c r="B398" s="298"/>
      <c r="C398" s="185"/>
      <c r="D398" s="185"/>
      <c r="E398" s="185"/>
      <c r="F398" s="185"/>
      <c r="G398" s="186"/>
      <c r="H398" s="185"/>
      <c r="I398" s="185"/>
      <c r="J398" s="185"/>
      <c r="K398" s="185"/>
      <c r="L398" s="187"/>
      <c r="M398" s="187"/>
      <c r="N398" s="185"/>
      <c r="O398" s="185"/>
      <c r="P398" s="185"/>
      <c r="Q398" s="185"/>
      <c r="R398" s="185"/>
      <c r="S398" s="185"/>
      <c r="T398" s="184"/>
      <c r="U398" s="184"/>
      <c r="V398" s="184"/>
      <c r="W398" s="184"/>
      <c r="X398" s="184"/>
      <c r="Y398" s="184"/>
      <c r="Z398" s="184"/>
      <c r="AA398" s="184"/>
    </row>
    <row r="399" spans="2:27" ht="18" customHeight="1">
      <c r="B399" s="298"/>
      <c r="C399" s="185"/>
      <c r="D399" s="185"/>
      <c r="E399" s="185"/>
      <c r="F399" s="185"/>
      <c r="G399" s="186"/>
      <c r="H399" s="185"/>
      <c r="I399" s="185"/>
      <c r="J399" s="185"/>
      <c r="K399" s="185"/>
      <c r="L399" s="187"/>
      <c r="M399" s="187"/>
      <c r="N399" s="185"/>
      <c r="O399" s="185"/>
      <c r="P399" s="185"/>
      <c r="Q399" s="185"/>
      <c r="R399" s="185"/>
      <c r="S399" s="185"/>
      <c r="T399" s="184"/>
      <c r="U399" s="184"/>
      <c r="V399" s="184"/>
      <c r="W399" s="184"/>
      <c r="X399" s="184"/>
      <c r="Y399" s="184"/>
      <c r="Z399" s="184"/>
      <c r="AA399" s="184"/>
    </row>
    <row r="400" spans="2:27" ht="18" customHeight="1">
      <c r="B400" s="298"/>
      <c r="C400" s="185"/>
      <c r="D400" s="185"/>
      <c r="E400" s="185"/>
      <c r="F400" s="185"/>
      <c r="G400" s="186"/>
      <c r="H400" s="185"/>
      <c r="I400" s="185"/>
      <c r="J400" s="185"/>
      <c r="K400" s="185"/>
      <c r="L400" s="187"/>
      <c r="M400" s="187"/>
      <c r="N400" s="185"/>
      <c r="O400" s="185"/>
      <c r="P400" s="185"/>
      <c r="Q400" s="185"/>
      <c r="R400" s="185"/>
      <c r="S400" s="185"/>
      <c r="T400" s="184"/>
      <c r="U400" s="184"/>
      <c r="V400" s="184"/>
      <c r="W400" s="184"/>
      <c r="X400" s="184"/>
      <c r="Y400" s="184"/>
      <c r="Z400" s="184"/>
      <c r="AA400" s="184"/>
    </row>
    <row r="401" spans="2:27" ht="18" customHeight="1">
      <c r="B401" s="298"/>
      <c r="C401" s="185"/>
      <c r="D401" s="185"/>
      <c r="E401" s="185"/>
      <c r="F401" s="185"/>
      <c r="G401" s="186"/>
      <c r="H401" s="185"/>
      <c r="I401" s="185"/>
      <c r="J401" s="185"/>
      <c r="K401" s="185"/>
      <c r="L401" s="187"/>
      <c r="M401" s="187"/>
      <c r="N401" s="185"/>
      <c r="O401" s="185"/>
      <c r="P401" s="185"/>
      <c r="Q401" s="185"/>
      <c r="R401" s="185"/>
      <c r="S401" s="185"/>
      <c r="T401" s="184"/>
      <c r="U401" s="184"/>
      <c r="V401" s="184"/>
      <c r="W401" s="184"/>
      <c r="X401" s="184"/>
      <c r="Y401" s="184"/>
      <c r="Z401" s="184"/>
      <c r="AA401" s="184"/>
    </row>
    <row r="402" spans="2:27" ht="18" customHeight="1">
      <c r="B402" s="298"/>
      <c r="C402" s="185"/>
      <c r="D402" s="185"/>
      <c r="E402" s="185"/>
      <c r="F402" s="185"/>
      <c r="G402" s="186"/>
      <c r="H402" s="185"/>
      <c r="I402" s="185"/>
      <c r="J402" s="185"/>
      <c r="K402" s="185"/>
      <c r="L402" s="187"/>
      <c r="M402" s="187"/>
      <c r="N402" s="185"/>
      <c r="O402" s="185"/>
      <c r="P402" s="185"/>
      <c r="Q402" s="185"/>
      <c r="R402" s="185"/>
      <c r="S402" s="185"/>
      <c r="T402" s="184"/>
      <c r="U402" s="184"/>
      <c r="V402" s="184"/>
      <c r="W402" s="184"/>
      <c r="X402" s="184"/>
      <c r="Y402" s="184"/>
      <c r="Z402" s="184"/>
      <c r="AA402" s="184"/>
    </row>
    <row r="403" spans="2:27" ht="18" customHeight="1">
      <c r="B403" s="298"/>
      <c r="C403" s="185"/>
      <c r="D403" s="185"/>
      <c r="E403" s="185"/>
      <c r="F403" s="185"/>
      <c r="G403" s="186"/>
      <c r="H403" s="185"/>
      <c r="I403" s="185"/>
      <c r="J403" s="185"/>
      <c r="K403" s="185"/>
      <c r="L403" s="187"/>
      <c r="M403" s="187"/>
      <c r="N403" s="185"/>
      <c r="O403" s="185"/>
      <c r="P403" s="185"/>
      <c r="Q403" s="185"/>
      <c r="R403" s="185"/>
      <c r="S403" s="185"/>
      <c r="T403" s="184"/>
      <c r="U403" s="184"/>
      <c r="V403" s="184"/>
      <c r="W403" s="184"/>
      <c r="X403" s="184"/>
      <c r="Y403" s="184"/>
      <c r="Z403" s="184"/>
      <c r="AA403" s="184"/>
    </row>
    <row r="404" spans="2:27" ht="18" customHeight="1">
      <c r="B404" s="298"/>
      <c r="C404" s="185"/>
      <c r="D404" s="185"/>
      <c r="E404" s="185"/>
      <c r="F404" s="185"/>
      <c r="G404" s="186"/>
      <c r="H404" s="185"/>
      <c r="I404" s="185"/>
      <c r="J404" s="185"/>
      <c r="K404" s="185"/>
      <c r="L404" s="187"/>
      <c r="M404" s="187"/>
      <c r="N404" s="185"/>
      <c r="O404" s="185"/>
      <c r="P404" s="185"/>
      <c r="Q404" s="185"/>
      <c r="R404" s="185"/>
      <c r="S404" s="185"/>
      <c r="T404" s="184"/>
      <c r="U404" s="184"/>
      <c r="V404" s="184"/>
      <c r="W404" s="184"/>
      <c r="X404" s="184"/>
      <c r="Y404" s="184"/>
      <c r="Z404" s="184"/>
      <c r="AA404" s="184"/>
    </row>
    <row r="405" spans="2:27" ht="18" customHeight="1">
      <c r="B405" s="298"/>
      <c r="C405" s="185"/>
      <c r="D405" s="185"/>
      <c r="E405" s="185"/>
      <c r="F405" s="185"/>
      <c r="G405" s="186"/>
      <c r="H405" s="185"/>
      <c r="I405" s="185"/>
      <c r="J405" s="185"/>
      <c r="K405" s="185"/>
      <c r="L405" s="187"/>
      <c r="M405" s="187"/>
      <c r="N405" s="185"/>
      <c r="O405" s="185"/>
      <c r="P405" s="185"/>
      <c r="Q405" s="185"/>
      <c r="R405" s="185"/>
      <c r="S405" s="185"/>
      <c r="T405" s="184"/>
      <c r="U405" s="184"/>
      <c r="V405" s="184"/>
      <c r="W405" s="184"/>
      <c r="X405" s="184"/>
      <c r="Y405" s="184"/>
      <c r="Z405" s="184"/>
      <c r="AA405" s="184"/>
    </row>
    <row r="406" spans="2:27" ht="18" customHeight="1">
      <c r="B406" s="298"/>
      <c r="C406" s="185"/>
      <c r="D406" s="185"/>
      <c r="E406" s="185"/>
      <c r="F406" s="185"/>
      <c r="G406" s="186"/>
      <c r="H406" s="185"/>
      <c r="I406" s="185"/>
      <c r="J406" s="185"/>
      <c r="K406" s="185"/>
      <c r="L406" s="187"/>
      <c r="M406" s="187"/>
      <c r="N406" s="185"/>
      <c r="O406" s="185"/>
      <c r="P406" s="185"/>
      <c r="Q406" s="185"/>
      <c r="R406" s="185"/>
      <c r="S406" s="185"/>
      <c r="T406" s="184"/>
      <c r="U406" s="184"/>
      <c r="V406" s="184"/>
      <c r="W406" s="184"/>
      <c r="X406" s="184"/>
      <c r="Y406" s="184"/>
      <c r="Z406" s="184"/>
      <c r="AA406" s="184"/>
    </row>
    <row r="407" spans="2:27" ht="18" customHeight="1">
      <c r="B407" s="298"/>
      <c r="C407" s="185"/>
      <c r="D407" s="185"/>
      <c r="E407" s="185"/>
      <c r="F407" s="185"/>
      <c r="G407" s="186"/>
      <c r="H407" s="185"/>
      <c r="I407" s="185"/>
      <c r="J407" s="185"/>
      <c r="K407" s="185"/>
      <c r="L407" s="187"/>
      <c r="M407" s="187"/>
      <c r="N407" s="185"/>
      <c r="O407" s="185"/>
      <c r="P407" s="185"/>
      <c r="Q407" s="185"/>
      <c r="R407" s="185"/>
      <c r="S407" s="185"/>
      <c r="T407" s="184"/>
      <c r="U407" s="184"/>
      <c r="V407" s="184"/>
      <c r="W407" s="184"/>
      <c r="X407" s="184"/>
      <c r="Y407" s="184"/>
      <c r="Z407" s="184"/>
      <c r="AA407" s="184"/>
    </row>
    <row r="408" spans="2:27" ht="18" customHeight="1">
      <c r="B408" s="298"/>
      <c r="C408" s="185"/>
      <c r="D408" s="185"/>
      <c r="E408" s="185"/>
      <c r="F408" s="185"/>
      <c r="G408" s="186"/>
      <c r="H408" s="185"/>
      <c r="I408" s="185"/>
      <c r="J408" s="185"/>
      <c r="K408" s="185"/>
      <c r="L408" s="187"/>
      <c r="M408" s="187"/>
      <c r="N408" s="185"/>
      <c r="O408" s="185"/>
      <c r="P408" s="185"/>
      <c r="Q408" s="185"/>
      <c r="R408" s="185"/>
      <c r="S408" s="185"/>
      <c r="T408" s="184"/>
      <c r="U408" s="184"/>
      <c r="V408" s="184"/>
      <c r="W408" s="184"/>
      <c r="X408" s="184"/>
      <c r="Y408" s="184"/>
      <c r="Z408" s="184"/>
      <c r="AA408" s="184"/>
    </row>
    <row r="409" spans="2:27" ht="18" customHeight="1">
      <c r="B409" s="298"/>
      <c r="C409" s="185"/>
      <c r="D409" s="185"/>
      <c r="E409" s="185"/>
      <c r="F409" s="185"/>
      <c r="G409" s="186"/>
      <c r="H409" s="185"/>
      <c r="I409" s="185"/>
      <c r="J409" s="185"/>
      <c r="K409" s="185"/>
      <c r="L409" s="187"/>
      <c r="M409" s="187"/>
      <c r="N409" s="185"/>
      <c r="O409" s="185"/>
      <c r="P409" s="185"/>
      <c r="Q409" s="185"/>
      <c r="R409" s="185"/>
      <c r="S409" s="185"/>
      <c r="T409" s="184"/>
      <c r="U409" s="184"/>
      <c r="V409" s="184"/>
      <c r="W409" s="184"/>
      <c r="X409" s="184"/>
      <c r="Y409" s="184"/>
      <c r="Z409" s="184"/>
      <c r="AA409" s="184"/>
    </row>
    <row r="410" spans="2:27" ht="18" customHeight="1">
      <c r="B410" s="298"/>
      <c r="C410" s="185"/>
      <c r="D410" s="185"/>
      <c r="E410" s="185"/>
      <c r="F410" s="185"/>
      <c r="G410" s="186"/>
      <c r="H410" s="185"/>
      <c r="I410" s="185"/>
      <c r="J410" s="185"/>
      <c r="K410" s="185"/>
      <c r="L410" s="187"/>
      <c r="M410" s="187"/>
      <c r="N410" s="185"/>
      <c r="O410" s="185"/>
      <c r="P410" s="185"/>
      <c r="Q410" s="185"/>
      <c r="R410" s="185"/>
      <c r="S410" s="185"/>
      <c r="T410" s="184"/>
      <c r="U410" s="184"/>
      <c r="V410" s="184"/>
      <c r="W410" s="184"/>
      <c r="X410" s="184"/>
      <c r="Y410" s="184"/>
      <c r="Z410" s="184"/>
      <c r="AA410" s="184"/>
    </row>
    <row r="411" spans="2:27" ht="18" customHeight="1">
      <c r="B411" s="298"/>
      <c r="C411" s="185"/>
      <c r="D411" s="185"/>
      <c r="E411" s="185"/>
      <c r="F411" s="185"/>
      <c r="G411" s="186"/>
      <c r="H411" s="185"/>
      <c r="I411" s="185"/>
      <c r="J411" s="185"/>
      <c r="K411" s="185"/>
      <c r="L411" s="187"/>
      <c r="M411" s="187"/>
      <c r="N411" s="185"/>
      <c r="O411" s="185"/>
      <c r="P411" s="185"/>
      <c r="Q411" s="185"/>
      <c r="R411" s="185"/>
      <c r="S411" s="185"/>
      <c r="T411" s="184"/>
      <c r="U411" s="184"/>
      <c r="V411" s="184"/>
      <c r="W411" s="184"/>
      <c r="X411" s="184"/>
      <c r="Y411" s="184"/>
      <c r="Z411" s="184"/>
      <c r="AA411" s="184"/>
    </row>
    <row r="412" spans="2:27" ht="18" customHeight="1">
      <c r="B412" s="298"/>
      <c r="C412" s="185"/>
      <c r="D412" s="185"/>
      <c r="E412" s="185"/>
      <c r="F412" s="185"/>
      <c r="G412" s="186"/>
      <c r="H412" s="185"/>
      <c r="I412" s="185"/>
      <c r="J412" s="185"/>
      <c r="K412" s="185"/>
      <c r="L412" s="187"/>
      <c r="M412" s="187"/>
      <c r="N412" s="185"/>
      <c r="O412" s="185"/>
      <c r="P412" s="185"/>
      <c r="Q412" s="185"/>
      <c r="R412" s="185"/>
      <c r="S412" s="185"/>
      <c r="T412" s="184"/>
      <c r="U412" s="184"/>
      <c r="V412" s="184"/>
      <c r="W412" s="184"/>
      <c r="X412" s="184"/>
      <c r="Y412" s="184"/>
      <c r="Z412" s="184"/>
      <c r="AA412" s="184"/>
    </row>
    <row r="413" spans="2:27" ht="18" customHeight="1">
      <c r="B413" s="298"/>
      <c r="C413" s="185"/>
      <c r="D413" s="185"/>
      <c r="E413" s="185"/>
      <c r="F413" s="185"/>
      <c r="G413" s="186"/>
      <c r="H413" s="185"/>
      <c r="I413" s="185"/>
      <c r="J413" s="185"/>
      <c r="K413" s="185"/>
      <c r="L413" s="187"/>
      <c r="M413" s="187"/>
      <c r="N413" s="185"/>
      <c r="O413" s="185"/>
      <c r="P413" s="185"/>
      <c r="Q413" s="185"/>
      <c r="R413" s="185"/>
      <c r="S413" s="185"/>
      <c r="T413" s="184"/>
      <c r="U413" s="184"/>
      <c r="V413" s="184"/>
      <c r="W413" s="184"/>
      <c r="X413" s="184"/>
      <c r="Y413" s="184"/>
      <c r="Z413" s="184"/>
      <c r="AA413" s="184"/>
    </row>
    <row r="414" spans="2:27" ht="18" customHeight="1">
      <c r="B414" s="298"/>
      <c r="C414" s="185"/>
      <c r="D414" s="185"/>
      <c r="E414" s="185"/>
      <c r="F414" s="185"/>
      <c r="G414" s="186"/>
      <c r="H414" s="185"/>
      <c r="I414" s="185"/>
      <c r="J414" s="185"/>
      <c r="K414" s="185"/>
      <c r="L414" s="187"/>
      <c r="M414" s="187"/>
      <c r="N414" s="185"/>
      <c r="O414" s="185"/>
      <c r="P414" s="185"/>
      <c r="Q414" s="185"/>
      <c r="R414" s="185"/>
      <c r="S414" s="185"/>
      <c r="T414" s="184"/>
      <c r="U414" s="184"/>
      <c r="V414" s="184"/>
      <c r="W414" s="184"/>
      <c r="X414" s="184"/>
      <c r="Y414" s="184"/>
      <c r="Z414" s="184"/>
      <c r="AA414" s="184"/>
    </row>
    <row r="415" spans="2:27" ht="18" customHeight="1">
      <c r="B415" s="298"/>
      <c r="C415" s="185"/>
      <c r="D415" s="185"/>
      <c r="E415" s="185"/>
      <c r="F415" s="185"/>
      <c r="G415" s="186"/>
      <c r="H415" s="185"/>
      <c r="I415" s="185"/>
      <c r="J415" s="185"/>
      <c r="K415" s="185"/>
      <c r="L415" s="187"/>
      <c r="M415" s="187"/>
      <c r="N415" s="185"/>
      <c r="O415" s="185"/>
      <c r="P415" s="185"/>
      <c r="Q415" s="185"/>
      <c r="R415" s="185"/>
      <c r="S415" s="185"/>
      <c r="T415" s="184"/>
      <c r="U415" s="184"/>
      <c r="V415" s="184"/>
      <c r="W415" s="184"/>
      <c r="X415" s="184"/>
      <c r="Y415" s="184"/>
      <c r="Z415" s="184"/>
      <c r="AA415" s="184"/>
    </row>
    <row r="416" spans="2:27" ht="18" customHeight="1">
      <c r="B416" s="298"/>
      <c r="C416" s="185"/>
      <c r="D416" s="185"/>
      <c r="E416" s="185"/>
      <c r="F416" s="185"/>
      <c r="G416" s="186"/>
      <c r="H416" s="185"/>
      <c r="I416" s="185"/>
      <c r="J416" s="185"/>
      <c r="K416" s="185"/>
      <c r="L416" s="187"/>
      <c r="M416" s="187"/>
      <c r="N416" s="185"/>
      <c r="O416" s="185"/>
      <c r="P416" s="185"/>
      <c r="Q416" s="185"/>
      <c r="R416" s="185"/>
      <c r="S416" s="185"/>
      <c r="T416" s="184"/>
      <c r="U416" s="184"/>
      <c r="V416" s="184"/>
      <c r="W416" s="184"/>
      <c r="X416" s="184"/>
      <c r="Y416" s="184"/>
      <c r="Z416" s="184"/>
      <c r="AA416" s="184"/>
    </row>
    <row r="417" spans="2:27" ht="18" customHeight="1">
      <c r="B417" s="298"/>
      <c r="C417" s="185"/>
      <c r="D417" s="185"/>
      <c r="E417" s="185"/>
      <c r="F417" s="185"/>
      <c r="G417" s="186"/>
      <c r="H417" s="185"/>
      <c r="I417" s="185"/>
      <c r="J417" s="185"/>
      <c r="K417" s="185"/>
      <c r="L417" s="187"/>
      <c r="M417" s="187"/>
      <c r="N417" s="185"/>
      <c r="O417" s="185"/>
      <c r="P417" s="185"/>
      <c r="Q417" s="185"/>
      <c r="R417" s="185"/>
      <c r="S417" s="185"/>
      <c r="T417" s="184"/>
      <c r="U417" s="184"/>
      <c r="V417" s="184"/>
      <c r="W417" s="184"/>
      <c r="X417" s="184"/>
      <c r="Y417" s="184"/>
      <c r="Z417" s="184"/>
      <c r="AA417" s="184"/>
    </row>
    <row r="418" spans="2:27" ht="18" customHeight="1">
      <c r="B418" s="298"/>
      <c r="C418" s="185"/>
      <c r="D418" s="185"/>
      <c r="E418" s="185"/>
      <c r="F418" s="185"/>
      <c r="G418" s="186"/>
      <c r="H418" s="185"/>
      <c r="I418" s="185"/>
      <c r="J418" s="185"/>
      <c r="K418" s="185"/>
      <c r="L418" s="187"/>
      <c r="M418" s="187"/>
      <c r="N418" s="185"/>
      <c r="O418" s="185"/>
      <c r="P418" s="185"/>
      <c r="Q418" s="185"/>
      <c r="R418" s="185"/>
      <c r="S418" s="185"/>
      <c r="T418" s="184"/>
      <c r="U418" s="184"/>
      <c r="V418" s="184"/>
      <c r="W418" s="184"/>
      <c r="X418" s="184"/>
      <c r="Y418" s="184"/>
      <c r="Z418" s="184"/>
      <c r="AA418" s="184"/>
    </row>
    <row r="419" spans="2:27" ht="18" customHeight="1">
      <c r="B419" s="298"/>
      <c r="C419" s="185"/>
      <c r="D419" s="185"/>
      <c r="E419" s="185"/>
      <c r="F419" s="185"/>
      <c r="G419" s="186"/>
      <c r="H419" s="185"/>
      <c r="I419" s="185"/>
      <c r="J419" s="185"/>
      <c r="K419" s="185"/>
      <c r="L419" s="187"/>
      <c r="M419" s="187"/>
      <c r="N419" s="185"/>
      <c r="O419" s="185"/>
      <c r="P419" s="185"/>
      <c r="Q419" s="185"/>
      <c r="R419" s="185"/>
      <c r="S419" s="185"/>
      <c r="T419" s="184"/>
      <c r="U419" s="184"/>
      <c r="V419" s="184"/>
      <c r="W419" s="184"/>
      <c r="X419" s="184"/>
      <c r="Y419" s="184"/>
      <c r="Z419" s="184"/>
      <c r="AA419" s="184"/>
    </row>
    <row r="420" spans="2:27" ht="18" customHeight="1">
      <c r="B420" s="298"/>
      <c r="C420" s="185"/>
      <c r="D420" s="185"/>
      <c r="E420" s="185"/>
      <c r="F420" s="185"/>
      <c r="G420" s="186"/>
      <c r="H420" s="185"/>
      <c r="I420" s="185"/>
      <c r="J420" s="185"/>
      <c r="K420" s="185"/>
      <c r="L420" s="187"/>
      <c r="M420" s="187"/>
      <c r="N420" s="185"/>
      <c r="O420" s="185"/>
      <c r="P420" s="185"/>
      <c r="Q420" s="185"/>
      <c r="R420" s="185"/>
      <c r="S420" s="185"/>
      <c r="T420" s="184"/>
      <c r="U420" s="184"/>
      <c r="V420" s="184"/>
      <c r="W420" s="184"/>
      <c r="X420" s="184"/>
      <c r="Y420" s="184"/>
      <c r="Z420" s="184"/>
      <c r="AA420" s="184"/>
    </row>
    <row r="421" spans="2:27" ht="18" customHeight="1">
      <c r="B421" s="298"/>
      <c r="C421" s="185"/>
      <c r="D421" s="185"/>
      <c r="E421" s="185"/>
      <c r="F421" s="185"/>
      <c r="G421" s="186"/>
      <c r="H421" s="185"/>
      <c r="I421" s="185"/>
      <c r="J421" s="185"/>
      <c r="K421" s="185"/>
      <c r="L421" s="187"/>
      <c r="M421" s="187"/>
      <c r="N421" s="185"/>
      <c r="O421" s="185"/>
      <c r="P421" s="185"/>
      <c r="Q421" s="185"/>
      <c r="R421" s="185"/>
      <c r="S421" s="185"/>
      <c r="T421" s="184"/>
      <c r="U421" s="184"/>
      <c r="V421" s="184"/>
      <c r="W421" s="184"/>
      <c r="X421" s="184"/>
      <c r="Y421" s="184"/>
      <c r="Z421" s="184"/>
      <c r="AA421" s="184"/>
    </row>
    <row r="422" spans="2:27" ht="18" customHeight="1">
      <c r="B422" s="298"/>
      <c r="C422" s="185"/>
      <c r="D422" s="185"/>
      <c r="E422" s="185"/>
      <c r="F422" s="185"/>
      <c r="G422" s="186"/>
      <c r="H422" s="185"/>
      <c r="I422" s="185"/>
      <c r="J422" s="185"/>
      <c r="K422" s="185"/>
      <c r="L422" s="187"/>
      <c r="M422" s="187"/>
      <c r="N422" s="185"/>
      <c r="O422" s="185"/>
      <c r="P422" s="185"/>
      <c r="Q422" s="185"/>
      <c r="R422" s="185"/>
      <c r="S422" s="185"/>
      <c r="T422" s="184"/>
      <c r="U422" s="184"/>
      <c r="V422" s="184"/>
      <c r="W422" s="184"/>
      <c r="X422" s="184"/>
      <c r="Y422" s="184"/>
      <c r="Z422" s="184"/>
      <c r="AA422" s="184"/>
    </row>
    <row r="423" spans="2:27" ht="18" customHeight="1">
      <c r="B423" s="298"/>
      <c r="C423" s="185"/>
      <c r="D423" s="185"/>
      <c r="E423" s="185"/>
      <c r="F423" s="185"/>
      <c r="G423" s="186"/>
      <c r="H423" s="185"/>
      <c r="I423" s="185"/>
      <c r="J423" s="185"/>
      <c r="K423" s="185"/>
      <c r="L423" s="187"/>
      <c r="M423" s="187"/>
      <c r="N423" s="185"/>
      <c r="O423" s="185"/>
      <c r="P423" s="185"/>
      <c r="Q423" s="185"/>
      <c r="R423" s="185"/>
      <c r="S423" s="185"/>
      <c r="T423" s="184"/>
      <c r="U423" s="184"/>
      <c r="V423" s="184"/>
      <c r="W423" s="184"/>
      <c r="X423" s="184"/>
      <c r="Y423" s="184"/>
      <c r="Z423" s="184"/>
      <c r="AA423" s="184"/>
    </row>
    <row r="424" spans="2:27" ht="18" customHeight="1">
      <c r="B424" s="298"/>
      <c r="C424" s="185"/>
      <c r="D424" s="185"/>
      <c r="E424" s="185"/>
      <c r="F424" s="185"/>
      <c r="G424" s="186"/>
      <c r="H424" s="185"/>
      <c r="I424" s="185"/>
      <c r="J424" s="185"/>
      <c r="K424" s="185"/>
      <c r="L424" s="187"/>
      <c r="M424" s="187"/>
      <c r="N424" s="185"/>
      <c r="O424" s="185"/>
      <c r="P424" s="185"/>
      <c r="Q424" s="185"/>
      <c r="R424" s="185"/>
      <c r="S424" s="185"/>
      <c r="T424" s="184"/>
      <c r="U424" s="184"/>
      <c r="V424" s="184"/>
      <c r="W424" s="184"/>
      <c r="X424" s="184"/>
      <c r="Y424" s="184"/>
      <c r="Z424" s="184"/>
      <c r="AA424" s="184"/>
    </row>
    <row r="425" spans="2:27" ht="18" customHeight="1">
      <c r="B425" s="298"/>
      <c r="C425" s="185"/>
      <c r="D425" s="185"/>
      <c r="E425" s="185"/>
      <c r="F425" s="185"/>
      <c r="G425" s="186"/>
      <c r="H425" s="185"/>
      <c r="I425" s="185"/>
      <c r="J425" s="185"/>
      <c r="K425" s="185"/>
      <c r="L425" s="187"/>
      <c r="M425" s="187"/>
      <c r="N425" s="185"/>
      <c r="O425" s="185"/>
      <c r="P425" s="185"/>
      <c r="Q425" s="185"/>
      <c r="R425" s="185"/>
      <c r="S425" s="185"/>
      <c r="T425" s="184"/>
      <c r="U425" s="184"/>
      <c r="V425" s="184"/>
      <c r="W425" s="184"/>
      <c r="X425" s="184"/>
      <c r="Y425" s="184"/>
      <c r="Z425" s="184"/>
      <c r="AA425" s="184"/>
    </row>
    <row r="426" spans="2:27" ht="18" customHeight="1">
      <c r="B426" s="298"/>
      <c r="C426" s="185"/>
      <c r="D426" s="185"/>
      <c r="E426" s="185"/>
      <c r="F426" s="185"/>
      <c r="G426" s="186"/>
      <c r="H426" s="185"/>
      <c r="I426" s="185"/>
      <c r="J426" s="185"/>
      <c r="K426" s="185"/>
      <c r="L426" s="187"/>
      <c r="M426" s="187"/>
      <c r="N426" s="185"/>
      <c r="O426" s="185"/>
      <c r="P426" s="185"/>
      <c r="Q426" s="185"/>
      <c r="R426" s="185"/>
      <c r="S426" s="185"/>
      <c r="T426" s="184"/>
      <c r="U426" s="184"/>
      <c r="V426" s="184"/>
      <c r="W426" s="184"/>
      <c r="X426" s="184"/>
      <c r="Y426" s="184"/>
      <c r="Z426" s="184"/>
      <c r="AA426" s="184"/>
    </row>
    <row r="427" spans="2:27" ht="18" customHeight="1">
      <c r="B427" s="298"/>
      <c r="C427" s="185"/>
      <c r="D427" s="185"/>
      <c r="E427" s="185"/>
      <c r="F427" s="185"/>
      <c r="G427" s="186"/>
      <c r="H427" s="185"/>
      <c r="I427" s="185"/>
      <c r="J427" s="185"/>
      <c r="K427" s="185"/>
      <c r="L427" s="187"/>
      <c r="M427" s="187"/>
      <c r="N427" s="185"/>
      <c r="O427" s="185"/>
      <c r="P427" s="185"/>
      <c r="Q427" s="185"/>
      <c r="R427" s="185"/>
      <c r="S427" s="185"/>
      <c r="T427" s="184"/>
      <c r="U427" s="184"/>
      <c r="V427" s="184"/>
      <c r="W427" s="184"/>
      <c r="X427" s="184"/>
      <c r="Y427" s="184"/>
      <c r="Z427" s="184"/>
      <c r="AA427" s="184"/>
    </row>
    <row r="428" spans="2:27" ht="18" customHeight="1">
      <c r="B428" s="298"/>
      <c r="C428" s="185"/>
      <c r="D428" s="185"/>
      <c r="E428" s="185"/>
      <c r="F428" s="185"/>
      <c r="G428" s="186"/>
      <c r="H428" s="185"/>
      <c r="I428" s="185"/>
      <c r="J428" s="185"/>
      <c r="K428" s="185"/>
      <c r="L428" s="187"/>
      <c r="M428" s="187"/>
      <c r="N428" s="185"/>
      <c r="O428" s="185"/>
      <c r="P428" s="185"/>
      <c r="Q428" s="185"/>
      <c r="R428" s="185"/>
      <c r="S428" s="185"/>
      <c r="T428" s="184"/>
      <c r="U428" s="184"/>
      <c r="V428" s="184"/>
      <c r="W428" s="184"/>
      <c r="X428" s="184"/>
      <c r="Y428" s="184"/>
      <c r="Z428" s="184"/>
      <c r="AA428" s="184"/>
    </row>
    <row r="429" spans="2:27" ht="18" customHeight="1">
      <c r="B429" s="298"/>
      <c r="C429" s="185"/>
      <c r="D429" s="185"/>
      <c r="E429" s="185"/>
      <c r="F429" s="185"/>
      <c r="G429" s="186"/>
      <c r="H429" s="185"/>
      <c r="I429" s="185"/>
      <c r="J429" s="185"/>
      <c r="K429" s="185"/>
      <c r="L429" s="187"/>
      <c r="M429" s="187"/>
      <c r="N429" s="185"/>
      <c r="O429" s="185"/>
      <c r="P429" s="185"/>
      <c r="Q429" s="185"/>
      <c r="R429" s="185"/>
      <c r="S429" s="185"/>
      <c r="T429" s="184"/>
      <c r="U429" s="184"/>
      <c r="V429" s="184"/>
      <c r="W429" s="184"/>
      <c r="X429" s="184"/>
      <c r="Y429" s="184"/>
      <c r="Z429" s="184"/>
      <c r="AA429" s="184"/>
    </row>
    <row r="430" spans="2:27" ht="18" customHeight="1">
      <c r="B430" s="298"/>
      <c r="C430" s="185"/>
      <c r="D430" s="185"/>
      <c r="E430" s="185"/>
      <c r="F430" s="185"/>
      <c r="G430" s="186"/>
      <c r="H430" s="185"/>
      <c r="I430" s="185"/>
      <c r="J430" s="185"/>
      <c r="K430" s="185"/>
      <c r="L430" s="187"/>
      <c r="M430" s="187"/>
      <c r="N430" s="185"/>
      <c r="O430" s="185"/>
      <c r="P430" s="185"/>
      <c r="Q430" s="185"/>
      <c r="R430" s="185"/>
      <c r="S430" s="185"/>
      <c r="T430" s="184"/>
      <c r="U430" s="184"/>
      <c r="V430" s="184"/>
      <c r="W430" s="184"/>
      <c r="X430" s="184"/>
      <c r="Y430" s="184"/>
      <c r="Z430" s="184"/>
      <c r="AA430" s="184"/>
    </row>
    <row r="431" spans="2:27" ht="18" customHeight="1">
      <c r="B431" s="298"/>
      <c r="C431" s="185"/>
      <c r="D431" s="185"/>
      <c r="E431" s="185"/>
      <c r="F431" s="185"/>
      <c r="G431" s="186"/>
      <c r="H431" s="185"/>
      <c r="I431" s="185"/>
      <c r="J431" s="185"/>
      <c r="K431" s="185"/>
      <c r="L431" s="187"/>
      <c r="M431" s="187"/>
      <c r="N431" s="185"/>
      <c r="O431" s="185"/>
      <c r="P431" s="185"/>
      <c r="Q431" s="185"/>
      <c r="R431" s="185"/>
      <c r="S431" s="185"/>
      <c r="T431" s="184"/>
      <c r="U431" s="184"/>
      <c r="V431" s="184"/>
      <c r="W431" s="184"/>
      <c r="X431" s="184"/>
      <c r="Y431" s="184"/>
      <c r="Z431" s="184"/>
      <c r="AA431" s="184"/>
    </row>
    <row r="432" spans="2:27" ht="18" customHeight="1">
      <c r="B432" s="298"/>
      <c r="C432" s="185"/>
      <c r="D432" s="185"/>
      <c r="E432" s="185"/>
      <c r="F432" s="185"/>
      <c r="G432" s="186"/>
      <c r="H432" s="185"/>
      <c r="I432" s="185"/>
      <c r="J432" s="185"/>
      <c r="K432" s="185"/>
      <c r="L432" s="187"/>
      <c r="M432" s="187"/>
      <c r="N432" s="185"/>
      <c r="O432" s="185"/>
      <c r="P432" s="185"/>
      <c r="Q432" s="185"/>
      <c r="R432" s="185"/>
      <c r="S432" s="185"/>
      <c r="T432" s="184"/>
      <c r="U432" s="184"/>
      <c r="V432" s="184"/>
      <c r="W432" s="184"/>
      <c r="X432" s="184"/>
      <c r="Y432" s="184"/>
      <c r="Z432" s="184"/>
      <c r="AA432" s="184"/>
    </row>
    <row r="433" spans="2:27" ht="18" customHeight="1">
      <c r="B433" s="298"/>
      <c r="C433" s="185"/>
      <c r="D433" s="185"/>
      <c r="E433" s="185"/>
      <c r="F433" s="185"/>
      <c r="G433" s="186"/>
      <c r="H433" s="185"/>
      <c r="I433" s="185"/>
      <c r="J433" s="185"/>
      <c r="K433" s="185"/>
      <c r="L433" s="187"/>
      <c r="M433" s="187"/>
      <c r="N433" s="185"/>
      <c r="O433" s="185"/>
      <c r="P433" s="185"/>
      <c r="Q433" s="185"/>
      <c r="R433" s="185"/>
      <c r="S433" s="185"/>
      <c r="T433" s="184"/>
      <c r="U433" s="184"/>
      <c r="V433" s="184"/>
      <c r="W433" s="184"/>
      <c r="X433" s="184"/>
      <c r="Y433" s="184"/>
      <c r="Z433" s="184"/>
      <c r="AA433" s="184"/>
    </row>
    <row r="434" spans="2:27" ht="18" customHeight="1">
      <c r="B434" s="298"/>
      <c r="C434" s="185"/>
      <c r="D434" s="185"/>
      <c r="E434" s="185"/>
      <c r="F434" s="185"/>
      <c r="G434" s="186"/>
      <c r="H434" s="185"/>
      <c r="I434" s="185"/>
      <c r="J434" s="185"/>
      <c r="K434" s="185"/>
      <c r="L434" s="187"/>
      <c r="M434" s="187"/>
      <c r="N434" s="185"/>
      <c r="O434" s="185"/>
      <c r="P434" s="185"/>
      <c r="Q434" s="185"/>
      <c r="R434" s="185"/>
      <c r="S434" s="185"/>
      <c r="T434" s="184"/>
      <c r="U434" s="184"/>
      <c r="V434" s="184"/>
      <c r="W434" s="184"/>
      <c r="X434" s="184"/>
      <c r="Y434" s="184"/>
      <c r="Z434" s="184"/>
      <c r="AA434" s="184"/>
    </row>
    <row r="435" spans="2:27" ht="18" customHeight="1">
      <c r="B435" s="298"/>
      <c r="C435" s="185"/>
      <c r="D435" s="185"/>
      <c r="E435" s="185"/>
      <c r="F435" s="185"/>
      <c r="G435" s="186"/>
      <c r="H435" s="185"/>
      <c r="I435" s="185"/>
      <c r="J435" s="185"/>
      <c r="K435" s="185"/>
      <c r="L435" s="187"/>
      <c r="M435" s="187"/>
      <c r="N435" s="185"/>
      <c r="O435" s="185"/>
      <c r="P435" s="185"/>
      <c r="Q435" s="185"/>
      <c r="R435" s="185"/>
      <c r="S435" s="185"/>
      <c r="T435" s="184"/>
      <c r="U435" s="184"/>
      <c r="V435" s="184"/>
      <c r="W435" s="184"/>
      <c r="X435" s="184"/>
      <c r="Y435" s="184"/>
      <c r="Z435" s="184"/>
      <c r="AA435" s="184"/>
    </row>
    <row r="436" spans="2:27" ht="18" customHeight="1">
      <c r="B436" s="298"/>
      <c r="C436" s="185"/>
      <c r="D436" s="185"/>
      <c r="E436" s="185"/>
      <c r="F436" s="185"/>
      <c r="G436" s="186"/>
      <c r="H436" s="185"/>
      <c r="I436" s="185"/>
      <c r="J436" s="185"/>
      <c r="K436" s="185"/>
      <c r="L436" s="187"/>
      <c r="M436" s="187"/>
      <c r="N436" s="185"/>
      <c r="O436" s="185"/>
      <c r="P436" s="185"/>
      <c r="Q436" s="185"/>
      <c r="R436" s="185"/>
      <c r="S436" s="185"/>
      <c r="T436" s="184"/>
      <c r="U436" s="184"/>
      <c r="V436" s="184"/>
      <c r="W436" s="184"/>
      <c r="X436" s="184"/>
      <c r="Y436" s="184"/>
      <c r="Z436" s="184"/>
      <c r="AA436" s="184"/>
    </row>
    <row r="437" spans="2:27" ht="18" customHeight="1">
      <c r="B437" s="298"/>
      <c r="C437" s="185"/>
      <c r="D437" s="185"/>
      <c r="E437" s="185"/>
      <c r="F437" s="185"/>
      <c r="G437" s="186"/>
      <c r="H437" s="185"/>
      <c r="I437" s="185"/>
      <c r="J437" s="185"/>
      <c r="K437" s="185"/>
      <c r="L437" s="187"/>
      <c r="M437" s="187"/>
      <c r="N437" s="185"/>
      <c r="O437" s="185"/>
      <c r="P437" s="185"/>
      <c r="Q437" s="185"/>
      <c r="R437" s="185"/>
      <c r="S437" s="185"/>
      <c r="T437" s="184"/>
      <c r="U437" s="184"/>
      <c r="V437" s="184"/>
      <c r="W437" s="184"/>
      <c r="X437" s="184"/>
      <c r="Y437" s="184"/>
      <c r="Z437" s="184"/>
      <c r="AA437" s="184"/>
    </row>
    <row r="438" spans="2:27" ht="18" customHeight="1">
      <c r="B438" s="298"/>
      <c r="C438" s="185"/>
      <c r="D438" s="185"/>
      <c r="E438" s="185"/>
      <c r="F438" s="185"/>
      <c r="G438" s="186"/>
      <c r="H438" s="185"/>
      <c r="I438" s="185"/>
      <c r="J438" s="185"/>
      <c r="K438" s="185"/>
      <c r="L438" s="187"/>
      <c r="M438" s="187"/>
      <c r="N438" s="185"/>
      <c r="O438" s="185"/>
      <c r="P438" s="185"/>
      <c r="Q438" s="185"/>
      <c r="R438" s="185"/>
      <c r="S438" s="185"/>
      <c r="T438" s="184"/>
      <c r="U438" s="184"/>
      <c r="V438" s="184"/>
      <c r="W438" s="184"/>
      <c r="X438" s="184"/>
      <c r="Y438" s="184"/>
      <c r="Z438" s="184"/>
      <c r="AA438" s="184"/>
    </row>
    <row r="439" spans="2:27" ht="18" customHeight="1">
      <c r="B439" s="298"/>
      <c r="C439" s="185"/>
      <c r="D439" s="185"/>
      <c r="E439" s="185"/>
      <c r="F439" s="185"/>
      <c r="G439" s="186"/>
      <c r="H439" s="185"/>
      <c r="I439" s="185"/>
      <c r="J439" s="185"/>
      <c r="K439" s="185"/>
      <c r="L439" s="187"/>
      <c r="M439" s="187"/>
      <c r="N439" s="185"/>
      <c r="O439" s="185"/>
      <c r="P439" s="185"/>
      <c r="Q439" s="185"/>
      <c r="R439" s="185"/>
      <c r="S439" s="185"/>
      <c r="T439" s="184"/>
      <c r="U439" s="184"/>
      <c r="V439" s="184"/>
      <c r="W439" s="184"/>
      <c r="X439" s="184"/>
      <c r="Y439" s="184"/>
      <c r="Z439" s="184"/>
      <c r="AA439" s="184"/>
    </row>
    <row r="440" spans="2:27" ht="18" customHeight="1">
      <c r="B440" s="298"/>
      <c r="C440" s="185"/>
      <c r="D440" s="185"/>
      <c r="E440" s="185"/>
      <c r="F440" s="185"/>
      <c r="G440" s="186"/>
      <c r="H440" s="185"/>
      <c r="I440" s="185"/>
      <c r="J440" s="185"/>
      <c r="K440" s="185"/>
      <c r="L440" s="187"/>
      <c r="M440" s="187"/>
      <c r="N440" s="185"/>
      <c r="O440" s="185"/>
      <c r="P440" s="185"/>
      <c r="Q440" s="185"/>
      <c r="R440" s="185"/>
      <c r="S440" s="185"/>
      <c r="T440" s="184"/>
      <c r="U440" s="184"/>
      <c r="V440" s="184"/>
      <c r="W440" s="184"/>
      <c r="X440" s="184"/>
      <c r="Y440" s="184"/>
      <c r="Z440" s="184"/>
      <c r="AA440" s="184"/>
    </row>
    <row r="441" spans="2:27" ht="18" customHeight="1">
      <c r="B441" s="298"/>
      <c r="C441" s="185"/>
      <c r="D441" s="185"/>
      <c r="E441" s="185"/>
      <c r="F441" s="185"/>
      <c r="G441" s="186"/>
      <c r="H441" s="185"/>
      <c r="I441" s="185"/>
      <c r="J441" s="185"/>
      <c r="K441" s="185"/>
      <c r="L441" s="187"/>
      <c r="M441" s="187"/>
      <c r="N441" s="185"/>
      <c r="O441" s="185"/>
      <c r="P441" s="185"/>
      <c r="Q441" s="185"/>
      <c r="R441" s="185"/>
      <c r="S441" s="185"/>
      <c r="T441" s="184"/>
      <c r="U441" s="184"/>
      <c r="V441" s="184"/>
      <c r="W441" s="184"/>
      <c r="X441" s="184"/>
      <c r="Y441" s="184"/>
      <c r="Z441" s="184"/>
      <c r="AA441" s="184"/>
    </row>
    <row r="442" spans="2:27" ht="18" customHeight="1">
      <c r="B442" s="298"/>
      <c r="C442" s="185"/>
      <c r="D442" s="185"/>
      <c r="E442" s="185"/>
      <c r="F442" s="185"/>
      <c r="G442" s="186"/>
      <c r="H442" s="185"/>
      <c r="I442" s="185"/>
      <c r="J442" s="185"/>
      <c r="K442" s="185"/>
      <c r="L442" s="187"/>
      <c r="M442" s="187"/>
      <c r="N442" s="185"/>
      <c r="O442" s="185"/>
      <c r="P442" s="185"/>
      <c r="Q442" s="185"/>
      <c r="R442" s="185"/>
      <c r="S442" s="185"/>
      <c r="T442" s="184"/>
      <c r="U442" s="184"/>
      <c r="V442" s="184"/>
      <c r="W442" s="184"/>
      <c r="X442" s="184"/>
      <c r="Y442" s="184"/>
      <c r="Z442" s="184"/>
      <c r="AA442" s="184"/>
    </row>
    <row r="443" spans="2:27" ht="18" customHeight="1">
      <c r="B443" s="298"/>
      <c r="C443" s="185"/>
      <c r="D443" s="185"/>
      <c r="E443" s="185"/>
      <c r="F443" s="185"/>
      <c r="G443" s="186"/>
      <c r="H443" s="185"/>
      <c r="I443" s="185"/>
      <c r="J443" s="185"/>
      <c r="K443" s="185"/>
      <c r="L443" s="187"/>
      <c r="M443" s="187"/>
      <c r="N443" s="185"/>
      <c r="O443" s="185"/>
      <c r="P443" s="185"/>
      <c r="Q443" s="185"/>
      <c r="R443" s="185"/>
      <c r="S443" s="185"/>
      <c r="T443" s="184"/>
      <c r="U443" s="184"/>
      <c r="V443" s="184"/>
      <c r="W443" s="184"/>
      <c r="X443" s="184"/>
      <c r="Y443" s="184"/>
      <c r="Z443" s="184"/>
      <c r="AA443" s="184"/>
    </row>
    <row r="444" spans="2:27" ht="18" customHeight="1">
      <c r="B444" s="298"/>
      <c r="C444" s="185"/>
      <c r="D444" s="185"/>
      <c r="E444" s="185"/>
      <c r="F444" s="185"/>
      <c r="G444" s="186"/>
      <c r="H444" s="185"/>
      <c r="I444" s="185"/>
      <c r="J444" s="185"/>
      <c r="K444" s="185"/>
      <c r="L444" s="187"/>
      <c r="M444" s="187"/>
      <c r="N444" s="185"/>
      <c r="O444" s="185"/>
      <c r="P444" s="185"/>
      <c r="Q444" s="185"/>
      <c r="R444" s="185"/>
      <c r="S444" s="185"/>
      <c r="T444" s="184"/>
      <c r="U444" s="184"/>
      <c r="V444" s="184"/>
      <c r="W444" s="184"/>
      <c r="X444" s="184"/>
      <c r="Y444" s="184"/>
      <c r="Z444" s="184"/>
      <c r="AA444" s="184"/>
    </row>
    <row r="445" spans="2:27" ht="18" customHeight="1">
      <c r="B445" s="298"/>
      <c r="C445" s="185"/>
      <c r="D445" s="185"/>
      <c r="E445" s="185"/>
      <c r="F445" s="185"/>
      <c r="G445" s="186"/>
      <c r="H445" s="185"/>
      <c r="I445" s="185"/>
      <c r="J445" s="185"/>
      <c r="K445" s="185"/>
      <c r="L445" s="187"/>
      <c r="M445" s="187"/>
      <c r="N445" s="185"/>
      <c r="O445" s="185"/>
      <c r="P445" s="185"/>
      <c r="Q445" s="185"/>
      <c r="R445" s="185"/>
      <c r="S445" s="185"/>
      <c r="T445" s="184"/>
      <c r="U445" s="184"/>
      <c r="V445" s="184"/>
      <c r="W445" s="184"/>
      <c r="X445" s="184"/>
      <c r="Y445" s="184"/>
      <c r="Z445" s="184"/>
      <c r="AA445" s="184"/>
    </row>
    <row r="446" spans="2:27" ht="18" customHeight="1">
      <c r="B446" s="298"/>
      <c r="C446" s="185"/>
      <c r="D446" s="185"/>
      <c r="E446" s="185"/>
      <c r="F446" s="185"/>
      <c r="G446" s="186"/>
      <c r="H446" s="185"/>
      <c r="I446" s="185"/>
      <c r="J446" s="185"/>
      <c r="K446" s="185"/>
      <c r="L446" s="187"/>
      <c r="M446" s="187"/>
      <c r="N446" s="185"/>
      <c r="O446" s="185"/>
      <c r="P446" s="185"/>
      <c r="Q446" s="185"/>
      <c r="R446" s="185"/>
      <c r="S446" s="185"/>
      <c r="T446" s="184"/>
      <c r="U446" s="184"/>
      <c r="V446" s="184"/>
      <c r="W446" s="184"/>
      <c r="X446" s="184"/>
      <c r="Y446" s="184"/>
      <c r="Z446" s="184"/>
      <c r="AA446" s="184"/>
    </row>
    <row r="447" spans="2:27" ht="18" customHeight="1">
      <c r="B447" s="298"/>
      <c r="C447" s="185"/>
      <c r="D447" s="185"/>
      <c r="E447" s="185"/>
      <c r="F447" s="185"/>
      <c r="G447" s="186"/>
      <c r="H447" s="185"/>
      <c r="I447" s="185"/>
      <c r="J447" s="185"/>
      <c r="K447" s="185"/>
      <c r="L447" s="187"/>
      <c r="M447" s="187"/>
      <c r="N447" s="185"/>
      <c r="O447" s="185"/>
      <c r="P447" s="185"/>
      <c r="Q447" s="185"/>
      <c r="R447" s="185"/>
      <c r="S447" s="185"/>
      <c r="T447" s="184"/>
      <c r="U447" s="184"/>
      <c r="V447" s="184"/>
      <c r="W447" s="184"/>
      <c r="X447" s="184"/>
      <c r="Y447" s="184"/>
      <c r="Z447" s="184"/>
      <c r="AA447" s="184"/>
    </row>
    <row r="448" spans="2:27" ht="18" customHeight="1">
      <c r="B448" s="298"/>
      <c r="C448" s="185"/>
      <c r="D448" s="185"/>
      <c r="E448" s="185"/>
      <c r="F448" s="185"/>
      <c r="G448" s="186"/>
      <c r="H448" s="185"/>
      <c r="I448" s="185"/>
      <c r="J448" s="185"/>
      <c r="K448" s="185"/>
      <c r="L448" s="187"/>
      <c r="M448" s="187"/>
      <c r="N448" s="185"/>
      <c r="O448" s="185"/>
      <c r="P448" s="185"/>
      <c r="Q448" s="185"/>
      <c r="R448" s="185"/>
      <c r="S448" s="185"/>
      <c r="T448" s="184"/>
      <c r="U448" s="184"/>
      <c r="V448" s="184"/>
      <c r="W448" s="184"/>
      <c r="X448" s="184"/>
      <c r="Y448" s="184"/>
      <c r="Z448" s="184"/>
      <c r="AA448" s="184"/>
    </row>
    <row r="449" spans="2:27" ht="18" customHeight="1">
      <c r="B449" s="298"/>
      <c r="C449" s="185"/>
      <c r="D449" s="185"/>
      <c r="E449" s="185"/>
      <c r="F449" s="185"/>
      <c r="G449" s="186"/>
      <c r="H449" s="185"/>
      <c r="I449" s="185"/>
      <c r="J449" s="185"/>
      <c r="K449" s="185"/>
      <c r="L449" s="187"/>
      <c r="M449" s="187"/>
      <c r="N449" s="185"/>
      <c r="O449" s="185"/>
      <c r="P449" s="185"/>
      <c r="Q449" s="185"/>
      <c r="R449" s="185"/>
      <c r="S449" s="185"/>
      <c r="T449" s="184"/>
      <c r="U449" s="184"/>
      <c r="V449" s="184"/>
      <c r="W449" s="184"/>
      <c r="X449" s="184"/>
      <c r="Y449" s="184"/>
      <c r="Z449" s="184"/>
      <c r="AA449" s="184"/>
    </row>
    <row r="450" spans="2:27" ht="18" customHeight="1">
      <c r="B450" s="298"/>
      <c r="C450" s="185"/>
      <c r="D450" s="185"/>
      <c r="E450" s="185"/>
      <c r="F450" s="185"/>
      <c r="G450" s="186"/>
      <c r="H450" s="185"/>
      <c r="I450" s="185"/>
      <c r="J450" s="185"/>
      <c r="K450" s="185"/>
      <c r="L450" s="187"/>
      <c r="M450" s="187"/>
      <c r="N450" s="185"/>
      <c r="O450" s="185"/>
      <c r="P450" s="185"/>
      <c r="Q450" s="185"/>
      <c r="R450" s="185"/>
      <c r="S450" s="185"/>
      <c r="T450" s="184"/>
      <c r="U450" s="184"/>
      <c r="V450" s="184"/>
      <c r="W450" s="184"/>
      <c r="X450" s="184"/>
      <c r="Y450" s="184"/>
      <c r="Z450" s="184"/>
      <c r="AA450" s="184"/>
    </row>
    <row r="451" spans="2:27" ht="18" customHeight="1">
      <c r="B451" s="298"/>
      <c r="C451" s="185"/>
      <c r="D451" s="185"/>
      <c r="E451" s="185"/>
      <c r="F451" s="185"/>
      <c r="G451" s="186"/>
      <c r="H451" s="185"/>
      <c r="I451" s="185"/>
      <c r="J451" s="185"/>
      <c r="K451" s="185"/>
      <c r="L451" s="187"/>
      <c r="M451" s="187"/>
      <c r="N451" s="185"/>
      <c r="O451" s="185"/>
      <c r="P451" s="185"/>
      <c r="Q451" s="185"/>
      <c r="R451" s="185"/>
      <c r="S451" s="185"/>
      <c r="T451" s="184"/>
      <c r="U451" s="184"/>
      <c r="V451" s="184"/>
      <c r="W451" s="184"/>
      <c r="X451" s="184"/>
      <c r="Y451" s="184"/>
      <c r="Z451" s="184"/>
      <c r="AA451" s="184"/>
    </row>
    <row r="452" spans="2:27" ht="18" customHeight="1">
      <c r="B452" s="298"/>
      <c r="C452" s="185"/>
      <c r="D452" s="185"/>
      <c r="E452" s="185"/>
      <c r="F452" s="185"/>
      <c r="G452" s="186"/>
      <c r="H452" s="185"/>
      <c r="I452" s="185"/>
      <c r="J452" s="185"/>
      <c r="K452" s="185"/>
      <c r="L452" s="187"/>
      <c r="M452" s="187"/>
      <c r="N452" s="185"/>
      <c r="O452" s="185"/>
      <c r="P452" s="185"/>
      <c r="Q452" s="185"/>
      <c r="R452" s="185"/>
      <c r="S452" s="185"/>
      <c r="T452" s="184"/>
      <c r="U452" s="184"/>
      <c r="V452" s="184"/>
      <c r="W452" s="184"/>
      <c r="X452" s="184"/>
      <c r="Y452" s="184"/>
      <c r="Z452" s="184"/>
      <c r="AA452" s="184"/>
    </row>
    <row r="453" spans="2:27" ht="18" customHeight="1">
      <c r="B453" s="298"/>
      <c r="C453" s="185"/>
      <c r="D453" s="185"/>
      <c r="E453" s="185"/>
      <c r="F453" s="185"/>
      <c r="G453" s="186"/>
      <c r="H453" s="185"/>
      <c r="I453" s="185"/>
      <c r="J453" s="185"/>
      <c r="K453" s="185"/>
      <c r="L453" s="187"/>
      <c r="M453" s="187"/>
      <c r="N453" s="185"/>
      <c r="O453" s="185"/>
      <c r="P453" s="185"/>
      <c r="Q453" s="185"/>
      <c r="R453" s="185"/>
      <c r="S453" s="185"/>
      <c r="T453" s="184"/>
      <c r="U453" s="184"/>
      <c r="V453" s="184"/>
      <c r="W453" s="184"/>
      <c r="X453" s="184"/>
      <c r="Y453" s="184"/>
      <c r="Z453" s="184"/>
      <c r="AA453" s="184"/>
    </row>
    <row r="454" spans="2:27" ht="18" customHeight="1">
      <c r="B454" s="298"/>
      <c r="C454" s="185"/>
      <c r="D454" s="185"/>
      <c r="E454" s="185"/>
      <c r="F454" s="185"/>
      <c r="G454" s="186"/>
      <c r="H454" s="185"/>
      <c r="I454" s="185"/>
      <c r="J454" s="185"/>
      <c r="K454" s="185"/>
      <c r="L454" s="187"/>
      <c r="M454" s="187"/>
      <c r="N454" s="185"/>
      <c r="O454" s="185"/>
      <c r="P454" s="185"/>
      <c r="Q454" s="185"/>
      <c r="R454" s="185"/>
      <c r="S454" s="185"/>
      <c r="T454" s="184"/>
      <c r="U454" s="184"/>
      <c r="V454" s="184"/>
      <c r="W454" s="184"/>
      <c r="X454" s="184"/>
      <c r="Y454" s="184"/>
      <c r="Z454" s="184"/>
      <c r="AA454" s="184"/>
    </row>
    <row r="455" spans="2:27" ht="18" customHeight="1">
      <c r="B455" s="298"/>
      <c r="C455" s="185"/>
      <c r="D455" s="185"/>
      <c r="E455" s="185"/>
      <c r="F455" s="185"/>
      <c r="G455" s="186"/>
      <c r="H455" s="185"/>
      <c r="I455" s="185"/>
      <c r="J455" s="185"/>
      <c r="K455" s="185"/>
      <c r="L455" s="187"/>
      <c r="M455" s="187"/>
      <c r="N455" s="185"/>
      <c r="O455" s="185"/>
      <c r="P455" s="185"/>
      <c r="Q455" s="185"/>
      <c r="R455" s="185"/>
      <c r="S455" s="185"/>
      <c r="T455" s="184"/>
      <c r="U455" s="184"/>
      <c r="V455" s="184"/>
      <c r="W455" s="184"/>
      <c r="X455" s="184"/>
      <c r="Y455" s="184"/>
      <c r="Z455" s="184"/>
      <c r="AA455" s="184"/>
    </row>
    <row r="456" spans="2:27" ht="18" customHeight="1">
      <c r="B456" s="298"/>
      <c r="C456" s="185"/>
      <c r="D456" s="185"/>
      <c r="E456" s="185"/>
      <c r="F456" s="185"/>
      <c r="G456" s="186"/>
      <c r="H456" s="185"/>
      <c r="I456" s="185"/>
      <c r="J456" s="185"/>
      <c r="K456" s="185"/>
      <c r="L456" s="187"/>
      <c r="M456" s="187"/>
      <c r="N456" s="185"/>
      <c r="O456" s="185"/>
      <c r="P456" s="185"/>
      <c r="Q456" s="185"/>
      <c r="R456" s="185"/>
      <c r="S456" s="185"/>
      <c r="T456" s="184"/>
      <c r="U456" s="184"/>
      <c r="V456" s="184"/>
      <c r="W456" s="184"/>
      <c r="X456" s="184"/>
      <c r="Y456" s="184"/>
      <c r="Z456" s="184"/>
      <c r="AA456" s="184"/>
    </row>
    <row r="457" spans="2:27" ht="18" customHeight="1">
      <c r="B457" s="298"/>
      <c r="C457" s="185"/>
      <c r="D457" s="185"/>
      <c r="E457" s="185"/>
      <c r="F457" s="185"/>
      <c r="G457" s="186"/>
      <c r="H457" s="185"/>
      <c r="I457" s="185"/>
      <c r="J457" s="185"/>
      <c r="K457" s="185"/>
      <c r="L457" s="187"/>
      <c r="M457" s="187"/>
      <c r="N457" s="185"/>
      <c r="O457" s="185"/>
      <c r="P457" s="185"/>
      <c r="Q457" s="185"/>
      <c r="R457" s="185"/>
      <c r="S457" s="185"/>
      <c r="T457" s="184"/>
      <c r="U457" s="184"/>
      <c r="V457" s="184"/>
      <c r="W457" s="184"/>
      <c r="X457" s="184"/>
      <c r="Y457" s="184"/>
      <c r="Z457" s="184"/>
      <c r="AA457" s="184"/>
    </row>
    <row r="458" spans="2:27" ht="18" customHeight="1">
      <c r="B458" s="298"/>
      <c r="C458" s="185"/>
      <c r="D458" s="185"/>
      <c r="E458" s="185"/>
      <c r="F458" s="185"/>
      <c r="G458" s="186"/>
      <c r="H458" s="185"/>
      <c r="I458" s="185"/>
      <c r="J458" s="185"/>
      <c r="K458" s="185"/>
      <c r="L458" s="187"/>
      <c r="M458" s="187"/>
      <c r="N458" s="185"/>
      <c r="O458" s="185"/>
      <c r="P458" s="185"/>
      <c r="Q458" s="185"/>
      <c r="R458" s="185"/>
      <c r="S458" s="185"/>
      <c r="T458" s="184"/>
      <c r="U458" s="184"/>
      <c r="V458" s="184"/>
      <c r="W458" s="184"/>
      <c r="X458" s="184"/>
      <c r="Y458" s="184"/>
      <c r="Z458" s="184"/>
      <c r="AA458" s="184"/>
    </row>
    <row r="459" spans="2:27" ht="18" customHeight="1">
      <c r="B459" s="298"/>
      <c r="C459" s="185"/>
      <c r="D459" s="185"/>
      <c r="E459" s="185"/>
      <c r="F459" s="185"/>
      <c r="G459" s="186"/>
      <c r="H459" s="185"/>
      <c r="I459" s="185"/>
      <c r="J459" s="185"/>
      <c r="K459" s="185"/>
      <c r="L459" s="187"/>
      <c r="M459" s="187"/>
      <c r="N459" s="185"/>
      <c r="O459" s="185"/>
      <c r="P459" s="185"/>
      <c r="Q459" s="185"/>
      <c r="R459" s="185"/>
      <c r="S459" s="185"/>
      <c r="T459" s="184"/>
      <c r="U459" s="184"/>
      <c r="V459" s="184"/>
      <c r="W459" s="184"/>
      <c r="X459" s="184"/>
      <c r="Y459" s="184"/>
      <c r="Z459" s="184"/>
      <c r="AA459" s="184"/>
    </row>
    <row r="460" spans="2:27" ht="18" customHeight="1">
      <c r="B460" s="298"/>
      <c r="C460" s="185"/>
      <c r="D460" s="185"/>
      <c r="E460" s="185"/>
      <c r="F460" s="185"/>
      <c r="G460" s="186"/>
      <c r="H460" s="185"/>
      <c r="I460" s="185"/>
      <c r="J460" s="185"/>
      <c r="K460" s="185"/>
      <c r="L460" s="187"/>
      <c r="M460" s="187"/>
      <c r="N460" s="185"/>
      <c r="O460" s="185"/>
      <c r="P460" s="185"/>
      <c r="Q460" s="185"/>
      <c r="R460" s="185"/>
      <c r="S460" s="185"/>
      <c r="T460" s="184"/>
      <c r="U460" s="184"/>
      <c r="V460" s="184"/>
      <c r="W460" s="184"/>
      <c r="X460" s="184"/>
      <c r="Y460" s="184"/>
      <c r="Z460" s="184"/>
      <c r="AA460" s="184"/>
    </row>
    <row r="461" spans="2:27" ht="18" customHeight="1">
      <c r="B461" s="298"/>
      <c r="C461" s="185"/>
      <c r="D461" s="185"/>
      <c r="E461" s="185"/>
      <c r="F461" s="185"/>
      <c r="G461" s="186"/>
      <c r="H461" s="185"/>
      <c r="I461" s="185"/>
      <c r="J461" s="185"/>
      <c r="K461" s="185"/>
      <c r="L461" s="187"/>
      <c r="M461" s="187"/>
      <c r="N461" s="185"/>
      <c r="O461" s="185"/>
      <c r="P461" s="185"/>
      <c r="Q461" s="185"/>
      <c r="R461" s="185"/>
      <c r="S461" s="185"/>
      <c r="T461" s="184"/>
      <c r="U461" s="184"/>
      <c r="V461" s="184"/>
      <c r="W461" s="184"/>
      <c r="X461" s="184"/>
      <c r="Y461" s="184"/>
      <c r="Z461" s="184"/>
      <c r="AA461" s="184"/>
    </row>
    <row r="462" spans="2:27" ht="18" customHeight="1">
      <c r="B462" s="298"/>
      <c r="C462" s="185"/>
      <c r="D462" s="185"/>
      <c r="E462" s="185"/>
      <c r="F462" s="185"/>
      <c r="G462" s="186"/>
      <c r="H462" s="185"/>
      <c r="I462" s="185"/>
      <c r="J462" s="185"/>
      <c r="K462" s="185"/>
      <c r="L462" s="187"/>
      <c r="M462" s="187"/>
      <c r="N462" s="185"/>
      <c r="O462" s="185"/>
      <c r="P462" s="185"/>
      <c r="Q462" s="185"/>
      <c r="R462" s="185"/>
      <c r="S462" s="185"/>
      <c r="T462" s="184"/>
      <c r="U462" s="184"/>
      <c r="V462" s="184"/>
      <c r="W462" s="184"/>
      <c r="X462" s="184"/>
      <c r="Y462" s="184"/>
      <c r="Z462" s="184"/>
      <c r="AA462" s="184"/>
    </row>
    <row r="463" spans="2:27" ht="18" customHeight="1">
      <c r="B463" s="298"/>
      <c r="C463" s="185"/>
      <c r="D463" s="185"/>
      <c r="E463" s="185"/>
      <c r="F463" s="185"/>
      <c r="G463" s="186"/>
      <c r="H463" s="185"/>
      <c r="I463" s="185"/>
      <c r="J463" s="185"/>
      <c r="K463" s="185"/>
      <c r="L463" s="187"/>
      <c r="M463" s="187"/>
      <c r="N463" s="185"/>
      <c r="O463" s="185"/>
      <c r="P463" s="185"/>
      <c r="Q463" s="185"/>
      <c r="R463" s="185"/>
      <c r="S463" s="185"/>
      <c r="T463" s="184"/>
      <c r="U463" s="184"/>
      <c r="V463" s="184"/>
      <c r="W463" s="184"/>
      <c r="X463" s="184"/>
      <c r="Y463" s="184"/>
      <c r="Z463" s="184"/>
      <c r="AA463" s="184"/>
    </row>
    <row r="464" spans="2:27" ht="18" customHeight="1">
      <c r="B464" s="298"/>
      <c r="C464" s="185"/>
      <c r="D464" s="185"/>
      <c r="E464" s="185"/>
      <c r="F464" s="185"/>
      <c r="G464" s="186"/>
      <c r="H464" s="185"/>
      <c r="I464" s="185"/>
      <c r="J464" s="185"/>
      <c r="K464" s="185"/>
      <c r="L464" s="187"/>
      <c r="M464" s="187"/>
      <c r="N464" s="185"/>
      <c r="O464" s="185"/>
      <c r="P464" s="185"/>
      <c r="Q464" s="185"/>
      <c r="R464" s="185"/>
      <c r="S464" s="185"/>
      <c r="T464" s="184"/>
      <c r="U464" s="184"/>
      <c r="V464" s="184"/>
      <c r="W464" s="184"/>
      <c r="X464" s="184"/>
      <c r="Y464" s="184"/>
      <c r="Z464" s="184"/>
      <c r="AA464" s="184"/>
    </row>
    <row r="465" spans="2:27" ht="18" customHeight="1">
      <c r="B465" s="298"/>
      <c r="C465" s="185"/>
      <c r="D465" s="185"/>
      <c r="E465" s="185"/>
      <c r="F465" s="185"/>
      <c r="G465" s="186"/>
      <c r="H465" s="185"/>
      <c r="I465" s="185"/>
      <c r="J465" s="185"/>
      <c r="K465" s="185"/>
      <c r="L465" s="187"/>
      <c r="M465" s="187"/>
      <c r="N465" s="185"/>
      <c r="O465" s="185"/>
      <c r="P465" s="185"/>
      <c r="Q465" s="185"/>
      <c r="R465" s="185"/>
      <c r="S465" s="185"/>
      <c r="T465" s="184"/>
      <c r="U465" s="184"/>
      <c r="V465" s="184"/>
      <c r="W465" s="184"/>
      <c r="X465" s="184"/>
      <c r="Y465" s="184"/>
      <c r="Z465" s="184"/>
      <c r="AA465" s="184"/>
    </row>
    <row r="466" spans="2:27" ht="18" customHeight="1">
      <c r="B466" s="298"/>
      <c r="C466" s="185"/>
      <c r="D466" s="185"/>
      <c r="E466" s="185"/>
      <c r="F466" s="185"/>
      <c r="G466" s="186"/>
      <c r="H466" s="185"/>
      <c r="I466" s="185"/>
      <c r="J466" s="185"/>
      <c r="K466" s="185"/>
      <c r="L466" s="187"/>
      <c r="M466" s="187"/>
      <c r="N466" s="185"/>
      <c r="O466" s="185"/>
      <c r="P466" s="185"/>
      <c r="Q466" s="185"/>
      <c r="R466" s="185"/>
      <c r="S466" s="185"/>
      <c r="T466" s="184"/>
      <c r="U466" s="184"/>
      <c r="V466" s="184"/>
      <c r="W466" s="184"/>
      <c r="X466" s="184"/>
      <c r="Y466" s="184"/>
      <c r="Z466" s="184"/>
      <c r="AA466" s="184"/>
    </row>
    <row r="467" spans="2:27" ht="18" customHeight="1">
      <c r="B467" s="298"/>
      <c r="C467" s="185"/>
      <c r="D467" s="185"/>
      <c r="E467" s="185"/>
      <c r="F467" s="185"/>
      <c r="G467" s="186"/>
      <c r="H467" s="185"/>
      <c r="I467" s="185"/>
      <c r="J467" s="185"/>
      <c r="K467" s="185"/>
      <c r="L467" s="187"/>
      <c r="M467" s="187"/>
      <c r="N467" s="185"/>
      <c r="O467" s="185"/>
      <c r="P467" s="185"/>
      <c r="Q467" s="185"/>
      <c r="R467" s="185"/>
      <c r="S467" s="185"/>
      <c r="T467" s="184"/>
      <c r="U467" s="184"/>
      <c r="V467" s="184"/>
      <c r="W467" s="184"/>
      <c r="X467" s="184"/>
      <c r="Y467" s="184"/>
      <c r="Z467" s="184"/>
      <c r="AA467" s="184"/>
    </row>
    <row r="468" spans="2:27" ht="18" customHeight="1">
      <c r="B468" s="298"/>
      <c r="C468" s="185"/>
      <c r="D468" s="185"/>
      <c r="E468" s="185"/>
      <c r="F468" s="185"/>
      <c r="G468" s="186"/>
      <c r="H468" s="185"/>
      <c r="I468" s="185"/>
      <c r="J468" s="185"/>
      <c r="K468" s="185"/>
      <c r="L468" s="187"/>
      <c r="M468" s="187"/>
      <c r="N468" s="185"/>
      <c r="O468" s="185"/>
      <c r="P468" s="185"/>
      <c r="Q468" s="185"/>
      <c r="R468" s="185"/>
      <c r="S468" s="185"/>
      <c r="T468" s="184"/>
      <c r="U468" s="184"/>
      <c r="V468" s="184"/>
      <c r="W468" s="184"/>
      <c r="X468" s="184"/>
      <c r="Y468" s="184"/>
      <c r="Z468" s="184"/>
      <c r="AA468" s="184"/>
    </row>
    <row r="469" spans="2:27" ht="18" customHeight="1">
      <c r="B469" s="298"/>
      <c r="C469" s="185"/>
      <c r="D469" s="185"/>
      <c r="E469" s="185"/>
      <c r="F469" s="185"/>
      <c r="G469" s="186"/>
      <c r="H469" s="185"/>
      <c r="I469" s="185"/>
      <c r="J469" s="185"/>
      <c r="K469" s="185"/>
      <c r="L469" s="187"/>
      <c r="M469" s="187"/>
      <c r="N469" s="185"/>
      <c r="O469" s="185"/>
      <c r="P469" s="185"/>
      <c r="Q469" s="185"/>
      <c r="R469" s="185"/>
      <c r="S469" s="185"/>
      <c r="T469" s="184"/>
      <c r="U469" s="184"/>
      <c r="V469" s="184"/>
      <c r="W469" s="184"/>
      <c r="X469" s="184"/>
      <c r="Y469" s="184"/>
      <c r="Z469" s="184"/>
      <c r="AA469" s="184"/>
    </row>
    <row r="470" spans="2:27" ht="18" customHeight="1">
      <c r="B470" s="298"/>
      <c r="C470" s="185"/>
      <c r="D470" s="185"/>
      <c r="E470" s="185"/>
      <c r="F470" s="185"/>
      <c r="G470" s="186"/>
      <c r="H470" s="185"/>
      <c r="I470" s="185"/>
      <c r="J470" s="185"/>
      <c r="K470" s="185"/>
      <c r="L470" s="187"/>
      <c r="M470" s="187"/>
      <c r="N470" s="185"/>
      <c r="O470" s="185"/>
      <c r="P470" s="185"/>
      <c r="Q470" s="185"/>
      <c r="R470" s="185"/>
      <c r="S470" s="185"/>
      <c r="T470" s="184"/>
      <c r="U470" s="184"/>
      <c r="V470" s="184"/>
      <c r="W470" s="184"/>
      <c r="X470" s="184"/>
      <c r="Y470" s="184"/>
      <c r="Z470" s="184"/>
      <c r="AA470" s="184"/>
    </row>
    <row r="471" spans="2:27" ht="18" customHeight="1">
      <c r="B471" s="298"/>
      <c r="C471" s="185"/>
      <c r="D471" s="185"/>
      <c r="E471" s="185"/>
      <c r="F471" s="185"/>
      <c r="G471" s="186"/>
      <c r="H471" s="185"/>
      <c r="I471" s="185"/>
      <c r="J471" s="185"/>
      <c r="K471" s="185"/>
      <c r="L471" s="187"/>
      <c r="M471" s="187"/>
      <c r="N471" s="185"/>
      <c r="O471" s="185"/>
      <c r="P471" s="185"/>
      <c r="Q471" s="185"/>
      <c r="R471" s="185"/>
      <c r="S471" s="185"/>
      <c r="T471" s="184"/>
      <c r="U471" s="184"/>
      <c r="V471" s="184"/>
      <c r="W471" s="184"/>
      <c r="X471" s="184"/>
      <c r="Y471" s="184"/>
      <c r="Z471" s="184"/>
      <c r="AA471" s="184"/>
    </row>
    <row r="472" spans="2:27" ht="18" customHeight="1">
      <c r="B472" s="298"/>
      <c r="C472" s="185"/>
      <c r="D472" s="185"/>
      <c r="E472" s="185"/>
      <c r="F472" s="185"/>
      <c r="G472" s="186"/>
      <c r="H472" s="185"/>
      <c r="I472" s="185"/>
      <c r="J472" s="185"/>
      <c r="K472" s="185"/>
      <c r="L472" s="187"/>
      <c r="M472" s="187"/>
      <c r="N472" s="185"/>
      <c r="O472" s="185"/>
      <c r="P472" s="185"/>
      <c r="Q472" s="185"/>
      <c r="R472" s="185"/>
      <c r="S472" s="185"/>
      <c r="T472" s="184"/>
      <c r="U472" s="184"/>
      <c r="V472" s="184"/>
      <c r="W472" s="184"/>
      <c r="X472" s="184"/>
      <c r="Y472" s="184"/>
      <c r="Z472" s="184"/>
      <c r="AA472" s="184"/>
    </row>
    <row r="473" spans="2:27" ht="18" customHeight="1">
      <c r="B473" s="298"/>
      <c r="C473" s="185"/>
      <c r="D473" s="185"/>
      <c r="E473" s="185"/>
      <c r="F473" s="185"/>
      <c r="G473" s="186"/>
      <c r="H473" s="185"/>
      <c r="I473" s="185"/>
      <c r="J473" s="185"/>
      <c r="K473" s="185"/>
      <c r="L473" s="187"/>
      <c r="M473" s="187"/>
      <c r="N473" s="185"/>
      <c r="O473" s="185"/>
      <c r="P473" s="185"/>
      <c r="Q473" s="185"/>
      <c r="R473" s="185"/>
      <c r="S473" s="185"/>
      <c r="T473" s="184"/>
      <c r="U473" s="184"/>
      <c r="V473" s="184"/>
      <c r="W473" s="184"/>
      <c r="X473" s="184"/>
      <c r="Y473" s="184"/>
      <c r="Z473" s="184"/>
      <c r="AA473" s="184"/>
    </row>
    <row r="474" spans="2:27" ht="18" customHeight="1">
      <c r="B474" s="298"/>
      <c r="C474" s="185"/>
      <c r="D474" s="185"/>
      <c r="E474" s="185"/>
      <c r="F474" s="185"/>
      <c r="G474" s="186"/>
      <c r="H474" s="185"/>
      <c r="I474" s="185"/>
      <c r="J474" s="185"/>
      <c r="K474" s="185"/>
      <c r="L474" s="187"/>
      <c r="M474" s="187"/>
      <c r="N474" s="185"/>
      <c r="O474" s="185"/>
      <c r="P474" s="185"/>
      <c r="Q474" s="185"/>
      <c r="R474" s="185"/>
      <c r="S474" s="185"/>
      <c r="T474" s="184"/>
      <c r="U474" s="184"/>
      <c r="V474" s="184"/>
      <c r="W474" s="184"/>
      <c r="X474" s="184"/>
      <c r="Y474" s="184"/>
      <c r="Z474" s="184"/>
      <c r="AA474" s="184"/>
    </row>
    <row r="475" spans="2:27" ht="18" customHeight="1">
      <c r="B475" s="298"/>
      <c r="C475" s="185"/>
      <c r="D475" s="185"/>
      <c r="E475" s="185"/>
      <c r="F475" s="185"/>
      <c r="G475" s="186"/>
      <c r="H475" s="185"/>
      <c r="I475" s="185"/>
      <c r="J475" s="185"/>
      <c r="K475" s="185"/>
      <c r="L475" s="187"/>
      <c r="M475" s="187"/>
      <c r="N475" s="185"/>
      <c r="O475" s="185"/>
      <c r="P475" s="185"/>
      <c r="Q475" s="185"/>
      <c r="R475" s="185"/>
      <c r="S475" s="185"/>
      <c r="T475" s="184"/>
      <c r="U475" s="184"/>
      <c r="V475" s="184"/>
      <c r="W475" s="184"/>
      <c r="X475" s="184"/>
      <c r="Y475" s="184"/>
      <c r="Z475" s="184"/>
      <c r="AA475" s="184"/>
    </row>
    <row r="476" spans="2:27" ht="18" customHeight="1">
      <c r="B476" s="298"/>
      <c r="C476" s="185"/>
      <c r="D476" s="185"/>
      <c r="E476" s="185"/>
      <c r="F476" s="185"/>
      <c r="G476" s="186"/>
      <c r="H476" s="185"/>
      <c r="I476" s="185"/>
      <c r="J476" s="185"/>
      <c r="K476" s="185"/>
      <c r="L476" s="187"/>
      <c r="M476" s="187"/>
      <c r="N476" s="185"/>
      <c r="O476" s="185"/>
      <c r="P476" s="185"/>
      <c r="Q476" s="185"/>
      <c r="R476" s="185"/>
      <c r="S476" s="185"/>
      <c r="T476" s="184"/>
      <c r="U476" s="184"/>
      <c r="V476" s="184"/>
      <c r="W476" s="184"/>
      <c r="X476" s="184"/>
      <c r="Y476" s="184"/>
      <c r="Z476" s="184"/>
      <c r="AA476" s="184"/>
    </row>
    <row r="477" spans="2:27" ht="18" customHeight="1">
      <c r="B477" s="298"/>
      <c r="C477" s="185"/>
      <c r="D477" s="185"/>
      <c r="E477" s="185"/>
      <c r="F477" s="185"/>
      <c r="G477" s="186"/>
      <c r="H477" s="185"/>
      <c r="I477" s="185"/>
      <c r="J477" s="185"/>
      <c r="K477" s="185"/>
      <c r="L477" s="187"/>
      <c r="M477" s="187"/>
      <c r="N477" s="185"/>
      <c r="O477" s="185"/>
      <c r="P477" s="185"/>
      <c r="Q477" s="185"/>
      <c r="R477" s="185"/>
      <c r="S477" s="185"/>
      <c r="T477" s="184"/>
      <c r="U477" s="184"/>
      <c r="V477" s="184"/>
      <c r="W477" s="184"/>
      <c r="X477" s="184"/>
      <c r="Y477" s="184"/>
      <c r="Z477" s="184"/>
      <c r="AA477" s="184"/>
    </row>
    <row r="478" spans="2:27" ht="18" customHeight="1">
      <c r="B478" s="298"/>
      <c r="C478" s="185"/>
      <c r="D478" s="185"/>
      <c r="E478" s="185"/>
      <c r="F478" s="185"/>
      <c r="G478" s="186"/>
      <c r="H478" s="185"/>
      <c r="I478" s="185"/>
      <c r="J478" s="185"/>
      <c r="K478" s="185"/>
      <c r="L478" s="187"/>
      <c r="M478" s="187"/>
      <c r="N478" s="185"/>
      <c r="O478" s="185"/>
      <c r="P478" s="185"/>
      <c r="Q478" s="185"/>
      <c r="R478" s="185"/>
      <c r="S478" s="185"/>
      <c r="T478" s="184"/>
      <c r="U478" s="184"/>
      <c r="V478" s="184"/>
      <c r="W478" s="184"/>
      <c r="X478" s="184"/>
      <c r="Y478" s="184"/>
      <c r="Z478" s="184"/>
      <c r="AA478" s="184"/>
    </row>
    <row r="479" spans="2:27" ht="18" customHeight="1">
      <c r="B479" s="298"/>
      <c r="C479" s="185"/>
      <c r="D479" s="185"/>
      <c r="E479" s="185"/>
      <c r="F479" s="185"/>
      <c r="G479" s="186"/>
      <c r="H479" s="185"/>
      <c r="I479" s="185"/>
      <c r="J479" s="185"/>
      <c r="K479" s="185"/>
      <c r="L479" s="187"/>
      <c r="M479" s="187"/>
      <c r="N479" s="185"/>
      <c r="O479" s="185"/>
      <c r="P479" s="185"/>
      <c r="Q479" s="185"/>
      <c r="R479" s="185"/>
      <c r="S479" s="185"/>
      <c r="T479" s="184"/>
      <c r="U479" s="184"/>
      <c r="V479" s="184"/>
      <c r="W479" s="184"/>
      <c r="X479" s="184"/>
      <c r="Y479" s="184"/>
      <c r="Z479" s="184"/>
      <c r="AA479" s="184"/>
    </row>
    <row r="480" spans="2:27" ht="18" customHeight="1">
      <c r="B480" s="298"/>
      <c r="C480" s="185"/>
      <c r="D480" s="185"/>
      <c r="E480" s="185"/>
      <c r="F480" s="185"/>
      <c r="G480" s="186"/>
      <c r="H480" s="185"/>
      <c r="I480" s="185"/>
      <c r="J480" s="185"/>
      <c r="K480" s="185"/>
      <c r="L480" s="187"/>
      <c r="M480" s="187"/>
      <c r="N480" s="185"/>
      <c r="O480" s="185"/>
      <c r="P480" s="185"/>
      <c r="Q480" s="185"/>
      <c r="R480" s="185"/>
      <c r="S480" s="185"/>
      <c r="T480" s="184"/>
      <c r="U480" s="184"/>
      <c r="V480" s="184"/>
      <c r="W480" s="184"/>
      <c r="X480" s="184"/>
      <c r="Y480" s="184"/>
      <c r="Z480" s="184"/>
      <c r="AA480" s="184"/>
    </row>
    <row r="481" spans="2:27" ht="18" customHeight="1">
      <c r="B481" s="298"/>
      <c r="C481" s="185"/>
      <c r="D481" s="185"/>
      <c r="E481" s="185"/>
      <c r="F481" s="185"/>
      <c r="G481" s="186"/>
      <c r="H481" s="185"/>
      <c r="I481" s="185"/>
      <c r="J481" s="185"/>
      <c r="K481" s="185"/>
      <c r="L481" s="187"/>
      <c r="M481" s="187"/>
      <c r="N481" s="185"/>
      <c r="O481" s="185"/>
      <c r="P481" s="185"/>
      <c r="Q481" s="185"/>
      <c r="R481" s="185"/>
      <c r="S481" s="185"/>
      <c r="T481" s="184"/>
      <c r="U481" s="184"/>
      <c r="V481" s="184"/>
      <c r="W481" s="184"/>
      <c r="X481" s="184"/>
      <c r="Y481" s="184"/>
      <c r="Z481" s="184"/>
      <c r="AA481" s="184"/>
    </row>
    <row r="482" spans="2:27" ht="18" customHeight="1">
      <c r="B482" s="298"/>
      <c r="C482" s="185"/>
      <c r="D482" s="185"/>
      <c r="E482" s="185"/>
      <c r="F482" s="185"/>
      <c r="G482" s="186"/>
      <c r="H482" s="185"/>
      <c r="I482" s="185"/>
      <c r="J482" s="185"/>
      <c r="K482" s="185"/>
      <c r="L482" s="187"/>
      <c r="M482" s="187"/>
      <c r="N482" s="185"/>
      <c r="O482" s="185"/>
      <c r="P482" s="185"/>
      <c r="Q482" s="185"/>
      <c r="R482" s="185"/>
      <c r="S482" s="185"/>
      <c r="T482" s="184"/>
      <c r="U482" s="184"/>
      <c r="V482" s="184"/>
      <c r="W482" s="184"/>
      <c r="X482" s="184"/>
      <c r="Y482" s="184"/>
      <c r="Z482" s="184"/>
      <c r="AA482" s="184"/>
    </row>
    <row r="483" spans="2:27" ht="18" customHeight="1">
      <c r="B483" s="298"/>
      <c r="C483" s="185"/>
      <c r="D483" s="185"/>
      <c r="E483" s="185"/>
      <c r="F483" s="185"/>
      <c r="G483" s="186"/>
      <c r="H483" s="185"/>
      <c r="I483" s="185"/>
      <c r="J483" s="185"/>
      <c r="K483" s="185"/>
      <c r="L483" s="187"/>
      <c r="M483" s="187"/>
      <c r="N483" s="185"/>
      <c r="O483" s="185"/>
      <c r="P483" s="185"/>
      <c r="Q483" s="185"/>
      <c r="R483" s="185"/>
      <c r="S483" s="185"/>
      <c r="T483" s="184"/>
      <c r="U483" s="184"/>
      <c r="V483" s="184"/>
      <c r="W483" s="184"/>
      <c r="X483" s="184"/>
      <c r="Y483" s="184"/>
      <c r="Z483" s="184"/>
      <c r="AA483" s="184"/>
    </row>
    <row r="484" spans="2:27" ht="18" customHeight="1">
      <c r="B484" s="298"/>
      <c r="C484" s="185"/>
      <c r="D484" s="185"/>
      <c r="E484" s="185"/>
      <c r="F484" s="185"/>
      <c r="G484" s="186"/>
      <c r="H484" s="185"/>
      <c r="I484" s="185"/>
      <c r="J484" s="185"/>
      <c r="K484" s="185"/>
      <c r="L484" s="187"/>
      <c r="M484" s="187"/>
      <c r="N484" s="185"/>
      <c r="O484" s="185"/>
      <c r="P484" s="185"/>
      <c r="Q484" s="185"/>
      <c r="R484" s="185"/>
      <c r="S484" s="185"/>
      <c r="T484" s="184"/>
      <c r="U484" s="184"/>
      <c r="V484" s="184"/>
      <c r="W484" s="184"/>
      <c r="X484" s="184"/>
      <c r="Y484" s="184"/>
      <c r="Z484" s="184"/>
      <c r="AA484" s="184"/>
    </row>
    <row r="485" spans="2:27" ht="18" customHeight="1">
      <c r="B485" s="298"/>
      <c r="C485" s="185"/>
      <c r="D485" s="185"/>
      <c r="E485" s="185"/>
      <c r="F485" s="185"/>
      <c r="G485" s="186"/>
      <c r="H485" s="185"/>
      <c r="I485" s="185"/>
      <c r="J485" s="185"/>
      <c r="K485" s="185"/>
      <c r="L485" s="187"/>
      <c r="M485" s="187"/>
      <c r="N485" s="185"/>
      <c r="O485" s="185"/>
      <c r="P485" s="185"/>
      <c r="Q485" s="185"/>
      <c r="R485" s="185"/>
      <c r="S485" s="185"/>
      <c r="T485" s="184"/>
      <c r="U485" s="184"/>
      <c r="V485" s="184"/>
      <c r="W485" s="184"/>
      <c r="X485" s="184"/>
      <c r="Y485" s="184"/>
      <c r="Z485" s="184"/>
      <c r="AA485" s="184"/>
    </row>
    <row r="486" spans="2:27" ht="18" customHeight="1">
      <c r="B486" s="298"/>
      <c r="C486" s="185"/>
      <c r="D486" s="185"/>
      <c r="E486" s="185"/>
      <c r="F486" s="185"/>
      <c r="G486" s="186"/>
      <c r="H486" s="185"/>
      <c r="I486" s="185"/>
      <c r="J486" s="185"/>
      <c r="K486" s="185"/>
      <c r="L486" s="187"/>
      <c r="M486" s="187"/>
      <c r="N486" s="185"/>
      <c r="O486" s="185"/>
      <c r="P486" s="185"/>
      <c r="Q486" s="185"/>
      <c r="R486" s="185"/>
      <c r="S486" s="185"/>
      <c r="T486" s="184"/>
      <c r="U486" s="184"/>
      <c r="V486" s="184"/>
      <c r="W486" s="184"/>
      <c r="X486" s="184"/>
      <c r="Y486" s="184"/>
      <c r="Z486" s="184"/>
      <c r="AA486" s="184"/>
    </row>
    <row r="487" spans="2:27" ht="18" customHeight="1">
      <c r="B487" s="298"/>
      <c r="C487" s="185"/>
      <c r="D487" s="185"/>
      <c r="E487" s="185"/>
      <c r="F487" s="185"/>
      <c r="G487" s="186"/>
      <c r="H487" s="185"/>
      <c r="I487" s="185"/>
      <c r="J487" s="185"/>
      <c r="K487" s="185"/>
      <c r="L487" s="187"/>
      <c r="M487" s="187"/>
      <c r="N487" s="185"/>
      <c r="O487" s="185"/>
      <c r="P487" s="185"/>
      <c r="Q487" s="185"/>
      <c r="R487" s="185"/>
      <c r="S487" s="185"/>
      <c r="T487" s="184"/>
      <c r="U487" s="184"/>
      <c r="V487" s="184"/>
      <c r="W487" s="184"/>
      <c r="X487" s="184"/>
      <c r="Y487" s="184"/>
      <c r="Z487" s="184"/>
      <c r="AA487" s="184"/>
    </row>
    <row r="488" spans="2:27" ht="18" customHeight="1">
      <c r="B488" s="298"/>
      <c r="C488" s="185"/>
      <c r="D488" s="185"/>
      <c r="E488" s="185"/>
      <c r="F488" s="185"/>
      <c r="G488" s="186"/>
      <c r="H488" s="185"/>
      <c r="I488" s="185"/>
      <c r="J488" s="185"/>
      <c r="K488" s="185"/>
      <c r="L488" s="187"/>
      <c r="M488" s="187"/>
      <c r="N488" s="185"/>
      <c r="O488" s="185"/>
      <c r="P488" s="185"/>
      <c r="Q488" s="185"/>
      <c r="R488" s="185"/>
      <c r="S488" s="185"/>
      <c r="T488" s="184"/>
      <c r="U488" s="184"/>
      <c r="V488" s="184"/>
      <c r="W488" s="184"/>
      <c r="X488" s="184"/>
      <c r="Y488" s="184"/>
      <c r="Z488" s="184"/>
      <c r="AA488" s="184"/>
    </row>
    <row r="489" spans="2:27" ht="18" customHeight="1">
      <c r="B489" s="298"/>
      <c r="C489" s="185"/>
      <c r="D489" s="185"/>
      <c r="E489" s="185"/>
      <c r="F489" s="185"/>
      <c r="G489" s="186"/>
      <c r="H489" s="185"/>
      <c r="I489" s="185"/>
      <c r="J489" s="185"/>
      <c r="K489" s="185"/>
      <c r="L489" s="187"/>
      <c r="M489" s="187"/>
      <c r="N489" s="185"/>
      <c r="O489" s="185"/>
      <c r="P489" s="185"/>
      <c r="Q489" s="185"/>
      <c r="R489" s="185"/>
      <c r="S489" s="185"/>
      <c r="T489" s="184"/>
      <c r="U489" s="184"/>
      <c r="V489" s="184"/>
      <c r="W489" s="184"/>
      <c r="X489" s="184"/>
      <c r="Y489" s="184"/>
      <c r="Z489" s="184"/>
      <c r="AA489" s="184"/>
    </row>
    <row r="490" spans="2:27" ht="18" customHeight="1">
      <c r="B490" s="298"/>
      <c r="C490" s="185"/>
      <c r="D490" s="185"/>
      <c r="E490" s="185"/>
      <c r="F490" s="185"/>
      <c r="G490" s="186"/>
      <c r="H490" s="185"/>
      <c r="I490" s="185"/>
      <c r="J490" s="185"/>
      <c r="K490" s="185"/>
      <c r="L490" s="187"/>
      <c r="M490" s="187"/>
      <c r="N490" s="185"/>
      <c r="O490" s="185"/>
      <c r="P490" s="185"/>
      <c r="Q490" s="185"/>
      <c r="R490" s="185"/>
      <c r="S490" s="185"/>
      <c r="T490" s="184"/>
      <c r="U490" s="184"/>
      <c r="V490" s="184"/>
      <c r="W490" s="184"/>
      <c r="X490" s="184"/>
      <c r="Y490" s="184"/>
      <c r="Z490" s="184"/>
      <c r="AA490" s="184"/>
    </row>
    <row r="491" spans="2:27" ht="18" customHeight="1">
      <c r="B491" s="298"/>
      <c r="C491" s="185"/>
      <c r="D491" s="185"/>
      <c r="E491" s="185"/>
      <c r="F491" s="185"/>
      <c r="G491" s="186"/>
      <c r="H491" s="185"/>
      <c r="I491" s="185"/>
      <c r="J491" s="185"/>
      <c r="K491" s="185"/>
      <c r="L491" s="187"/>
      <c r="M491" s="187"/>
      <c r="N491" s="185"/>
      <c r="O491" s="185"/>
      <c r="P491" s="185"/>
      <c r="Q491" s="185"/>
      <c r="R491" s="185"/>
      <c r="S491" s="185"/>
      <c r="T491" s="184"/>
      <c r="U491" s="184"/>
      <c r="V491" s="184"/>
      <c r="W491" s="184"/>
      <c r="X491" s="184"/>
      <c r="Y491" s="184"/>
      <c r="Z491" s="184"/>
      <c r="AA491" s="184"/>
    </row>
    <row r="492" spans="2:27" ht="18" customHeight="1">
      <c r="B492" s="298"/>
      <c r="C492" s="185"/>
      <c r="D492" s="185"/>
      <c r="E492" s="185"/>
      <c r="F492" s="185"/>
      <c r="G492" s="186"/>
      <c r="H492" s="185"/>
      <c r="I492" s="185"/>
      <c r="J492" s="185"/>
      <c r="K492" s="185"/>
      <c r="L492" s="187"/>
      <c r="M492" s="187"/>
      <c r="N492" s="185"/>
      <c r="O492" s="185"/>
      <c r="P492" s="185"/>
      <c r="Q492" s="185"/>
      <c r="R492" s="185"/>
      <c r="S492" s="185"/>
      <c r="T492" s="184"/>
      <c r="U492" s="184"/>
      <c r="V492" s="184"/>
      <c r="W492" s="184"/>
      <c r="X492" s="184"/>
      <c r="Y492" s="184"/>
      <c r="Z492" s="184"/>
      <c r="AA492" s="184"/>
    </row>
    <row r="493" spans="2:27" ht="18" customHeight="1">
      <c r="B493" s="298"/>
      <c r="C493" s="185"/>
      <c r="D493" s="185"/>
      <c r="E493" s="185"/>
      <c r="F493" s="185"/>
      <c r="G493" s="186"/>
      <c r="H493" s="185"/>
      <c r="I493" s="185"/>
      <c r="J493" s="185"/>
      <c r="K493" s="185"/>
      <c r="L493" s="187"/>
      <c r="M493" s="187"/>
      <c r="N493" s="185"/>
      <c r="O493" s="185"/>
      <c r="P493" s="185"/>
      <c r="Q493" s="185"/>
      <c r="R493" s="185"/>
      <c r="S493" s="185"/>
      <c r="T493" s="184"/>
      <c r="U493" s="184"/>
      <c r="V493" s="184"/>
      <c r="W493" s="184"/>
      <c r="X493" s="184"/>
      <c r="Y493" s="184"/>
      <c r="Z493" s="184"/>
      <c r="AA493" s="184"/>
    </row>
    <row r="494" spans="2:27" ht="18" customHeight="1">
      <c r="B494" s="298"/>
      <c r="C494" s="185"/>
      <c r="D494" s="185"/>
      <c r="E494" s="185"/>
      <c r="F494" s="185"/>
      <c r="G494" s="186"/>
      <c r="H494" s="185"/>
      <c r="I494" s="185"/>
      <c r="J494" s="185"/>
      <c r="K494" s="185"/>
      <c r="L494" s="187"/>
      <c r="M494" s="187"/>
      <c r="N494" s="185"/>
      <c r="O494" s="185"/>
      <c r="P494" s="185"/>
      <c r="Q494" s="185"/>
      <c r="R494" s="185"/>
      <c r="S494" s="185"/>
      <c r="T494" s="184"/>
      <c r="U494" s="184"/>
      <c r="V494" s="184"/>
      <c r="W494" s="184"/>
      <c r="X494" s="184"/>
      <c r="Y494" s="184"/>
      <c r="Z494" s="184"/>
      <c r="AA494" s="184"/>
    </row>
    <row r="495" spans="2:27" ht="18" customHeight="1">
      <c r="B495" s="298"/>
      <c r="C495" s="185"/>
      <c r="D495" s="185"/>
      <c r="E495" s="185"/>
      <c r="F495" s="185"/>
      <c r="G495" s="186"/>
      <c r="H495" s="185"/>
      <c r="I495" s="185"/>
      <c r="J495" s="185"/>
      <c r="K495" s="185"/>
      <c r="L495" s="187"/>
      <c r="M495" s="187"/>
      <c r="N495" s="185"/>
      <c r="O495" s="185"/>
      <c r="P495" s="185"/>
      <c r="Q495" s="185"/>
      <c r="R495" s="185"/>
      <c r="S495" s="185"/>
      <c r="T495" s="184"/>
      <c r="U495" s="184"/>
      <c r="V495" s="184"/>
      <c r="W495" s="184"/>
      <c r="X495" s="184"/>
      <c r="Y495" s="184"/>
      <c r="Z495" s="184"/>
      <c r="AA495" s="184"/>
    </row>
    <row r="496" spans="2:27" ht="18" customHeight="1">
      <c r="B496" s="298"/>
      <c r="C496" s="185"/>
      <c r="D496" s="185"/>
      <c r="E496" s="185"/>
      <c r="F496" s="185"/>
      <c r="G496" s="186"/>
      <c r="H496" s="185"/>
      <c r="I496" s="185"/>
      <c r="J496" s="185"/>
      <c r="K496" s="185"/>
      <c r="L496" s="187"/>
      <c r="M496" s="187"/>
      <c r="N496" s="185"/>
      <c r="O496" s="185"/>
      <c r="P496" s="185"/>
      <c r="Q496" s="185"/>
      <c r="R496" s="185"/>
      <c r="S496" s="185"/>
      <c r="T496" s="184"/>
      <c r="U496" s="184"/>
      <c r="V496" s="184"/>
      <c r="W496" s="184"/>
      <c r="X496" s="184"/>
      <c r="Y496" s="184"/>
      <c r="Z496" s="184"/>
      <c r="AA496" s="184"/>
    </row>
    <row r="497" spans="2:27" ht="18" customHeight="1">
      <c r="B497" s="298"/>
      <c r="C497" s="185"/>
      <c r="D497" s="185"/>
      <c r="E497" s="185"/>
      <c r="F497" s="185"/>
      <c r="G497" s="186"/>
      <c r="H497" s="185"/>
      <c r="I497" s="185"/>
      <c r="J497" s="185"/>
      <c r="K497" s="185"/>
      <c r="L497" s="187"/>
      <c r="M497" s="187"/>
      <c r="N497" s="185"/>
      <c r="O497" s="185"/>
      <c r="P497" s="185"/>
      <c r="Q497" s="185"/>
      <c r="R497" s="185"/>
      <c r="S497" s="185"/>
      <c r="T497" s="184"/>
      <c r="U497" s="184"/>
      <c r="V497" s="184"/>
      <c r="W497" s="184"/>
      <c r="X497" s="184"/>
      <c r="Y497" s="184"/>
      <c r="Z497" s="184"/>
      <c r="AA497" s="184"/>
    </row>
    <row r="498" spans="2:27" ht="18" customHeight="1">
      <c r="B498" s="298"/>
      <c r="C498" s="185"/>
      <c r="D498" s="185"/>
      <c r="E498" s="185"/>
      <c r="F498" s="185"/>
      <c r="G498" s="186"/>
      <c r="H498" s="185"/>
      <c r="I498" s="185"/>
      <c r="J498" s="185"/>
      <c r="K498" s="185"/>
      <c r="L498" s="187"/>
      <c r="M498" s="187"/>
      <c r="N498" s="185"/>
      <c r="O498" s="185"/>
      <c r="P498" s="185"/>
      <c r="Q498" s="185"/>
      <c r="R498" s="185"/>
      <c r="S498" s="185"/>
      <c r="T498" s="184"/>
      <c r="U498" s="184"/>
      <c r="V498" s="184"/>
      <c r="W498" s="184"/>
      <c r="X498" s="184"/>
      <c r="Y498" s="184"/>
      <c r="Z498" s="184"/>
      <c r="AA498" s="184"/>
    </row>
    <row r="499" spans="2:27" ht="18" customHeight="1">
      <c r="B499" s="298"/>
      <c r="C499" s="185"/>
      <c r="D499" s="185"/>
      <c r="E499" s="185"/>
      <c r="F499" s="185"/>
      <c r="G499" s="186"/>
      <c r="H499" s="185"/>
      <c r="I499" s="185"/>
      <c r="J499" s="185"/>
      <c r="K499" s="185"/>
      <c r="L499" s="187"/>
      <c r="M499" s="187"/>
      <c r="N499" s="185"/>
      <c r="O499" s="185"/>
      <c r="P499" s="185"/>
      <c r="Q499" s="185"/>
      <c r="R499" s="185"/>
      <c r="S499" s="185"/>
      <c r="T499" s="184"/>
      <c r="U499" s="184"/>
      <c r="V499" s="184"/>
      <c r="W499" s="184"/>
      <c r="X499" s="184"/>
      <c r="Y499" s="184"/>
      <c r="Z499" s="184"/>
      <c r="AA499" s="184"/>
    </row>
    <row r="500" spans="2:27" ht="18" customHeight="1">
      <c r="B500" s="298"/>
      <c r="C500" s="185"/>
      <c r="D500" s="185"/>
      <c r="E500" s="185"/>
      <c r="F500" s="185"/>
      <c r="G500" s="186"/>
      <c r="H500" s="185"/>
      <c r="I500" s="185"/>
      <c r="J500" s="185"/>
      <c r="K500" s="185"/>
      <c r="L500" s="187"/>
      <c r="M500" s="187"/>
      <c r="N500" s="185"/>
      <c r="O500" s="185"/>
      <c r="P500" s="185"/>
      <c r="Q500" s="185"/>
      <c r="R500" s="185"/>
      <c r="S500" s="185"/>
      <c r="T500" s="184"/>
      <c r="U500" s="184"/>
      <c r="V500" s="184"/>
      <c r="W500" s="184"/>
      <c r="X500" s="184"/>
      <c r="Y500" s="184"/>
      <c r="Z500" s="184"/>
      <c r="AA500" s="184"/>
    </row>
    <row r="501" spans="2:27" ht="18" customHeight="1">
      <c r="B501" s="298"/>
      <c r="C501" s="185"/>
      <c r="D501" s="185"/>
      <c r="E501" s="185"/>
      <c r="F501" s="185"/>
      <c r="G501" s="186"/>
      <c r="H501" s="185"/>
      <c r="I501" s="185"/>
      <c r="J501" s="185"/>
      <c r="K501" s="185"/>
      <c r="L501" s="187"/>
      <c r="M501" s="187"/>
      <c r="N501" s="185"/>
      <c r="O501" s="185"/>
      <c r="P501" s="185"/>
      <c r="Q501" s="185"/>
      <c r="R501" s="185"/>
      <c r="S501" s="185"/>
      <c r="T501" s="184"/>
      <c r="U501" s="184"/>
      <c r="V501" s="184"/>
      <c r="W501" s="184"/>
      <c r="X501" s="184"/>
      <c r="Y501" s="184"/>
      <c r="Z501" s="184"/>
      <c r="AA501" s="184"/>
    </row>
    <row r="502" spans="2:27" ht="18" customHeight="1">
      <c r="B502" s="298"/>
      <c r="C502" s="185"/>
      <c r="D502" s="185"/>
      <c r="E502" s="185"/>
      <c r="F502" s="185"/>
      <c r="G502" s="186"/>
      <c r="H502" s="185"/>
      <c r="I502" s="185"/>
      <c r="J502" s="185"/>
      <c r="K502" s="185"/>
      <c r="L502" s="187"/>
      <c r="M502" s="187"/>
      <c r="N502" s="185"/>
      <c r="O502" s="185"/>
      <c r="P502" s="185"/>
      <c r="Q502" s="185"/>
      <c r="R502" s="185"/>
      <c r="S502" s="185"/>
      <c r="T502" s="184"/>
      <c r="U502" s="184"/>
      <c r="V502" s="184"/>
      <c r="W502" s="184"/>
      <c r="X502" s="184"/>
      <c r="Y502" s="184"/>
      <c r="Z502" s="184"/>
      <c r="AA502" s="184"/>
    </row>
    <row r="503" spans="2:27" ht="18" customHeight="1">
      <c r="B503" s="298"/>
      <c r="C503" s="185"/>
      <c r="D503" s="185"/>
      <c r="E503" s="185"/>
      <c r="F503" s="185"/>
      <c r="G503" s="186"/>
      <c r="H503" s="185"/>
      <c r="I503" s="185"/>
      <c r="J503" s="185"/>
      <c r="K503" s="185"/>
      <c r="L503" s="187"/>
      <c r="M503" s="187"/>
      <c r="N503" s="185"/>
      <c r="O503" s="185"/>
      <c r="P503" s="185"/>
      <c r="Q503" s="185"/>
      <c r="R503" s="185"/>
      <c r="S503" s="185"/>
      <c r="T503" s="184"/>
      <c r="U503" s="184"/>
      <c r="V503" s="184"/>
      <c r="W503" s="184"/>
      <c r="X503" s="184"/>
      <c r="Y503" s="184"/>
      <c r="Z503" s="184"/>
      <c r="AA503" s="184"/>
    </row>
    <row r="504" spans="2:27" ht="18" customHeight="1">
      <c r="B504" s="298"/>
      <c r="C504" s="185"/>
      <c r="D504" s="185"/>
      <c r="E504" s="185"/>
      <c r="F504" s="185"/>
      <c r="G504" s="186"/>
      <c r="H504" s="185"/>
      <c r="I504" s="185"/>
      <c r="J504" s="185"/>
      <c r="K504" s="185"/>
      <c r="L504" s="187"/>
      <c r="M504" s="187"/>
      <c r="N504" s="185"/>
      <c r="O504" s="185"/>
      <c r="P504" s="185"/>
      <c r="Q504" s="185"/>
      <c r="R504" s="185"/>
      <c r="S504" s="185"/>
      <c r="T504" s="184"/>
      <c r="U504" s="184"/>
      <c r="V504" s="184"/>
      <c r="W504" s="184"/>
      <c r="X504" s="184"/>
      <c r="Y504" s="184"/>
      <c r="Z504" s="184"/>
      <c r="AA504" s="184"/>
    </row>
    <row r="505" spans="2:27" ht="18" customHeight="1">
      <c r="B505" s="298"/>
      <c r="C505" s="185"/>
      <c r="D505" s="185"/>
      <c r="E505" s="185"/>
      <c r="F505" s="185"/>
      <c r="G505" s="186"/>
      <c r="H505" s="185"/>
      <c r="I505" s="185"/>
      <c r="J505" s="185"/>
      <c r="K505" s="185"/>
      <c r="L505" s="187"/>
      <c r="M505" s="187"/>
      <c r="N505" s="185"/>
      <c r="O505" s="185"/>
      <c r="P505" s="185"/>
      <c r="Q505" s="185"/>
      <c r="R505" s="185"/>
      <c r="S505" s="185"/>
      <c r="T505" s="184"/>
      <c r="U505" s="184"/>
      <c r="V505" s="184"/>
      <c r="W505" s="184"/>
      <c r="X505" s="184"/>
      <c r="Y505" s="184"/>
      <c r="Z505" s="184"/>
      <c r="AA505" s="184"/>
    </row>
    <row r="506" spans="2:27" ht="18" customHeight="1">
      <c r="B506" s="298"/>
      <c r="C506" s="185"/>
      <c r="D506" s="185"/>
      <c r="E506" s="185"/>
      <c r="F506" s="185"/>
      <c r="G506" s="186"/>
      <c r="H506" s="185"/>
      <c r="I506" s="185"/>
      <c r="J506" s="185"/>
      <c r="K506" s="185"/>
      <c r="L506" s="187"/>
      <c r="M506" s="187"/>
      <c r="N506" s="185"/>
      <c r="O506" s="185"/>
      <c r="P506" s="185"/>
      <c r="Q506" s="185"/>
      <c r="R506" s="185"/>
      <c r="S506" s="185"/>
      <c r="T506" s="184"/>
      <c r="U506" s="184"/>
      <c r="V506" s="184"/>
      <c r="W506" s="184"/>
      <c r="X506" s="184"/>
      <c r="Y506" s="184"/>
      <c r="Z506" s="184"/>
      <c r="AA506" s="184"/>
    </row>
    <row r="507" spans="2:27" ht="18" customHeight="1">
      <c r="B507" s="298"/>
      <c r="C507" s="185"/>
      <c r="D507" s="185"/>
      <c r="E507" s="185"/>
      <c r="F507" s="185"/>
      <c r="G507" s="186"/>
      <c r="H507" s="185"/>
      <c r="I507" s="185"/>
      <c r="J507" s="185"/>
      <c r="K507" s="185"/>
      <c r="L507" s="187"/>
      <c r="M507" s="187"/>
      <c r="N507" s="185"/>
      <c r="O507" s="185"/>
      <c r="P507" s="185"/>
      <c r="Q507" s="185"/>
      <c r="R507" s="185"/>
      <c r="S507" s="185"/>
      <c r="T507" s="184"/>
      <c r="U507" s="184"/>
      <c r="V507" s="184"/>
      <c r="W507" s="184"/>
      <c r="X507" s="184"/>
      <c r="Y507" s="184"/>
      <c r="Z507" s="184"/>
      <c r="AA507" s="184"/>
    </row>
    <row r="508" spans="2:27" ht="18" customHeight="1">
      <c r="B508" s="298"/>
      <c r="C508" s="185"/>
      <c r="D508" s="185"/>
      <c r="E508" s="185"/>
      <c r="F508" s="185"/>
      <c r="G508" s="186"/>
      <c r="H508" s="185"/>
      <c r="I508" s="185"/>
      <c r="J508" s="185"/>
      <c r="K508" s="185"/>
      <c r="L508" s="187"/>
      <c r="M508" s="187"/>
      <c r="N508" s="185"/>
      <c r="O508" s="185"/>
      <c r="P508" s="185"/>
      <c r="Q508" s="185"/>
      <c r="R508" s="185"/>
      <c r="S508" s="185"/>
      <c r="T508" s="184"/>
      <c r="U508" s="184"/>
      <c r="V508" s="184"/>
      <c r="W508" s="184"/>
      <c r="X508" s="184"/>
      <c r="Y508" s="184"/>
      <c r="Z508" s="184"/>
      <c r="AA508" s="184"/>
    </row>
    <row r="509" spans="2:27" ht="18" customHeight="1">
      <c r="B509" s="298"/>
      <c r="C509" s="185"/>
      <c r="D509" s="185"/>
      <c r="E509" s="185"/>
      <c r="F509" s="185"/>
      <c r="G509" s="186"/>
      <c r="H509" s="185"/>
      <c r="I509" s="185"/>
      <c r="J509" s="185"/>
      <c r="K509" s="185"/>
      <c r="L509" s="187"/>
      <c r="M509" s="187"/>
      <c r="N509" s="185"/>
      <c r="O509" s="185"/>
      <c r="P509" s="185"/>
      <c r="Q509" s="185"/>
      <c r="R509" s="185"/>
      <c r="S509" s="185"/>
      <c r="T509" s="184"/>
      <c r="U509" s="184"/>
      <c r="V509" s="184"/>
      <c r="W509" s="184"/>
      <c r="X509" s="184"/>
      <c r="Y509" s="184"/>
      <c r="Z509" s="184"/>
      <c r="AA509" s="184"/>
    </row>
    <row r="510" spans="2:27" ht="18" customHeight="1">
      <c r="B510" s="298"/>
      <c r="C510" s="185"/>
      <c r="D510" s="185"/>
      <c r="E510" s="185"/>
      <c r="F510" s="185"/>
      <c r="G510" s="186"/>
      <c r="H510" s="185"/>
      <c r="I510" s="185"/>
      <c r="J510" s="185"/>
      <c r="K510" s="185"/>
      <c r="L510" s="187"/>
      <c r="M510" s="187"/>
      <c r="N510" s="185"/>
      <c r="O510" s="185"/>
      <c r="P510" s="185"/>
      <c r="Q510" s="185"/>
      <c r="R510" s="185"/>
      <c r="S510" s="185"/>
      <c r="T510" s="184"/>
      <c r="U510" s="184"/>
      <c r="V510" s="184"/>
      <c r="W510" s="184"/>
      <c r="X510" s="184"/>
      <c r="Y510" s="184"/>
      <c r="Z510" s="184"/>
      <c r="AA510" s="184"/>
    </row>
    <row r="511" spans="2:27" ht="18" customHeight="1">
      <c r="B511" s="298"/>
      <c r="C511" s="185"/>
      <c r="D511" s="185"/>
      <c r="E511" s="185"/>
      <c r="F511" s="185"/>
      <c r="G511" s="186"/>
      <c r="H511" s="185"/>
      <c r="I511" s="185"/>
      <c r="J511" s="185"/>
      <c r="K511" s="185"/>
      <c r="L511" s="187"/>
      <c r="M511" s="187"/>
      <c r="N511" s="185"/>
      <c r="O511" s="185"/>
      <c r="P511" s="185"/>
      <c r="Q511" s="185"/>
      <c r="R511" s="185"/>
      <c r="S511" s="185"/>
      <c r="T511" s="184"/>
      <c r="U511" s="184"/>
      <c r="V511" s="184"/>
      <c r="W511" s="184"/>
      <c r="X511" s="184"/>
      <c r="Y511" s="184"/>
      <c r="Z511" s="184"/>
      <c r="AA511" s="184"/>
    </row>
    <row r="512" spans="2:27" ht="18" customHeight="1">
      <c r="B512" s="298"/>
      <c r="C512" s="185"/>
      <c r="D512" s="185"/>
      <c r="E512" s="185"/>
      <c r="F512" s="185"/>
      <c r="G512" s="186"/>
      <c r="H512" s="185"/>
      <c r="I512" s="185"/>
      <c r="J512" s="185"/>
      <c r="K512" s="185"/>
      <c r="L512" s="187"/>
      <c r="M512" s="187"/>
      <c r="N512" s="185"/>
      <c r="O512" s="185"/>
      <c r="P512" s="185"/>
      <c r="Q512" s="185"/>
      <c r="R512" s="185"/>
      <c r="S512" s="185"/>
      <c r="T512" s="184"/>
      <c r="U512" s="184"/>
      <c r="V512" s="184"/>
      <c r="W512" s="184"/>
      <c r="X512" s="184"/>
      <c r="Y512" s="184"/>
      <c r="Z512" s="184"/>
      <c r="AA512" s="184"/>
    </row>
    <row r="513" spans="2:27" ht="18" customHeight="1">
      <c r="B513" s="298"/>
      <c r="C513" s="185"/>
      <c r="D513" s="185"/>
      <c r="E513" s="185"/>
      <c r="F513" s="185"/>
      <c r="G513" s="186"/>
      <c r="H513" s="185"/>
      <c r="I513" s="185"/>
      <c r="J513" s="185"/>
      <c r="K513" s="185"/>
      <c r="L513" s="187"/>
      <c r="M513" s="187"/>
      <c r="N513" s="185"/>
      <c r="O513" s="185"/>
      <c r="P513" s="185"/>
      <c r="Q513" s="185"/>
      <c r="R513" s="185"/>
      <c r="S513" s="185"/>
      <c r="T513" s="184"/>
      <c r="U513" s="184"/>
      <c r="V513" s="184"/>
      <c r="W513" s="184"/>
      <c r="X513" s="184"/>
      <c r="Y513" s="184"/>
      <c r="Z513" s="184"/>
      <c r="AA513" s="184"/>
    </row>
    <row r="514" spans="2:27" ht="18" customHeight="1">
      <c r="B514" s="298"/>
      <c r="C514" s="185"/>
      <c r="D514" s="185"/>
      <c r="E514" s="185"/>
      <c r="F514" s="185"/>
      <c r="G514" s="186"/>
      <c r="H514" s="185"/>
      <c r="I514" s="185"/>
      <c r="J514" s="185"/>
      <c r="K514" s="185"/>
      <c r="L514" s="187"/>
      <c r="M514" s="187"/>
      <c r="N514" s="185"/>
      <c r="O514" s="185"/>
      <c r="P514" s="185"/>
      <c r="Q514" s="185"/>
      <c r="R514" s="185"/>
      <c r="S514" s="185"/>
      <c r="T514" s="184"/>
      <c r="U514" s="184"/>
      <c r="V514" s="184"/>
      <c r="W514" s="184"/>
      <c r="X514" s="184"/>
      <c r="Y514" s="184"/>
      <c r="Z514" s="184"/>
      <c r="AA514" s="184"/>
    </row>
    <row r="515" spans="2:27" ht="18" customHeight="1">
      <c r="B515" s="298"/>
      <c r="C515" s="185"/>
      <c r="D515" s="185"/>
      <c r="E515" s="185"/>
      <c r="F515" s="185"/>
      <c r="G515" s="186"/>
      <c r="H515" s="185"/>
      <c r="I515" s="185"/>
      <c r="J515" s="185"/>
      <c r="K515" s="185"/>
      <c r="L515" s="187"/>
      <c r="M515" s="187"/>
      <c r="N515" s="185"/>
      <c r="O515" s="185"/>
      <c r="P515" s="185"/>
      <c r="Q515" s="185"/>
      <c r="R515" s="185"/>
      <c r="S515" s="185"/>
      <c r="T515" s="184"/>
      <c r="U515" s="184"/>
      <c r="V515" s="184"/>
      <c r="W515" s="184"/>
      <c r="X515" s="184"/>
      <c r="Y515" s="184"/>
      <c r="Z515" s="184"/>
      <c r="AA515" s="184"/>
    </row>
    <row r="516" spans="2:27" ht="18" customHeight="1">
      <c r="B516" s="298"/>
      <c r="C516" s="185"/>
      <c r="D516" s="185"/>
      <c r="E516" s="185"/>
      <c r="F516" s="185"/>
      <c r="G516" s="186"/>
      <c r="H516" s="185"/>
      <c r="I516" s="185"/>
      <c r="J516" s="185"/>
      <c r="K516" s="185"/>
      <c r="L516" s="187"/>
      <c r="M516" s="187"/>
      <c r="N516" s="185"/>
      <c r="O516" s="185"/>
      <c r="P516" s="185"/>
      <c r="Q516" s="185"/>
      <c r="R516" s="185"/>
      <c r="S516" s="185"/>
      <c r="T516" s="184"/>
      <c r="U516" s="184"/>
      <c r="V516" s="184"/>
      <c r="W516" s="184"/>
      <c r="X516" s="184"/>
      <c r="Y516" s="184"/>
      <c r="Z516" s="184"/>
      <c r="AA516" s="184"/>
    </row>
    <row r="517" spans="2:27" ht="18" customHeight="1">
      <c r="B517" s="298"/>
      <c r="C517" s="185"/>
      <c r="D517" s="185"/>
      <c r="E517" s="185"/>
      <c r="F517" s="185"/>
      <c r="G517" s="186"/>
      <c r="H517" s="185"/>
      <c r="I517" s="185"/>
      <c r="J517" s="185"/>
      <c r="K517" s="185"/>
      <c r="L517" s="187"/>
      <c r="M517" s="187"/>
      <c r="N517" s="185"/>
      <c r="O517" s="185"/>
      <c r="P517" s="185"/>
      <c r="Q517" s="185"/>
      <c r="R517" s="185"/>
      <c r="S517" s="185"/>
      <c r="T517" s="184"/>
      <c r="U517" s="184"/>
      <c r="V517" s="184"/>
      <c r="W517" s="184"/>
      <c r="X517" s="184"/>
      <c r="Y517" s="184"/>
      <c r="Z517" s="184"/>
      <c r="AA517" s="184"/>
    </row>
    <row r="518" spans="2:27" ht="18" customHeight="1">
      <c r="B518" s="298"/>
      <c r="C518" s="185"/>
      <c r="D518" s="185"/>
      <c r="E518" s="185"/>
      <c r="F518" s="185"/>
      <c r="G518" s="186"/>
      <c r="H518" s="185"/>
      <c r="I518" s="185"/>
      <c r="J518" s="185"/>
      <c r="K518" s="185"/>
      <c r="L518" s="187"/>
      <c r="M518" s="187"/>
      <c r="N518" s="185"/>
      <c r="O518" s="185"/>
      <c r="P518" s="185"/>
      <c r="Q518" s="185"/>
      <c r="R518" s="185"/>
      <c r="S518" s="185"/>
      <c r="T518" s="184"/>
      <c r="U518" s="184"/>
      <c r="V518" s="184"/>
      <c r="W518" s="184"/>
      <c r="X518" s="184"/>
      <c r="Y518" s="184"/>
      <c r="Z518" s="184"/>
      <c r="AA518" s="184"/>
    </row>
    <row r="519" spans="2:27" ht="18" customHeight="1">
      <c r="B519" s="298"/>
      <c r="C519" s="185"/>
      <c r="D519" s="185"/>
      <c r="E519" s="185"/>
      <c r="F519" s="185"/>
      <c r="G519" s="186"/>
      <c r="H519" s="185"/>
      <c r="I519" s="185"/>
      <c r="J519" s="185"/>
      <c r="K519" s="185"/>
      <c r="L519" s="187"/>
      <c r="M519" s="187"/>
      <c r="N519" s="185"/>
      <c r="O519" s="185"/>
      <c r="P519" s="185"/>
      <c r="Q519" s="185"/>
      <c r="R519" s="185"/>
      <c r="S519" s="185"/>
      <c r="T519" s="184"/>
      <c r="U519" s="184"/>
      <c r="V519" s="184"/>
      <c r="W519" s="184"/>
      <c r="X519" s="184"/>
      <c r="Y519" s="184"/>
      <c r="Z519" s="184"/>
      <c r="AA519" s="184"/>
    </row>
    <row r="520" spans="2:27" ht="18" customHeight="1">
      <c r="B520" s="298"/>
      <c r="C520" s="185"/>
      <c r="D520" s="185"/>
      <c r="E520" s="185"/>
      <c r="F520" s="185"/>
      <c r="G520" s="186"/>
      <c r="H520" s="185"/>
      <c r="I520" s="185"/>
      <c r="J520" s="185"/>
      <c r="K520" s="185"/>
      <c r="L520" s="187"/>
      <c r="M520" s="187"/>
      <c r="N520" s="185"/>
      <c r="O520" s="185"/>
      <c r="P520" s="185"/>
      <c r="Q520" s="185"/>
      <c r="R520" s="185"/>
      <c r="S520" s="185"/>
      <c r="T520" s="184"/>
      <c r="U520" s="184"/>
      <c r="V520" s="184"/>
      <c r="W520" s="184"/>
      <c r="X520" s="184"/>
      <c r="Y520" s="184"/>
      <c r="Z520" s="184"/>
      <c r="AA520" s="184"/>
    </row>
    <row r="521" spans="2:27" ht="18" customHeight="1">
      <c r="B521" s="298"/>
      <c r="C521" s="185"/>
      <c r="D521" s="185"/>
      <c r="E521" s="185"/>
      <c r="F521" s="185"/>
      <c r="G521" s="186"/>
      <c r="H521" s="185"/>
      <c r="I521" s="185"/>
      <c r="J521" s="185"/>
      <c r="K521" s="185"/>
      <c r="L521" s="187"/>
      <c r="M521" s="187"/>
      <c r="N521" s="185"/>
      <c r="O521" s="185"/>
      <c r="P521" s="185"/>
      <c r="Q521" s="185"/>
      <c r="R521" s="185"/>
      <c r="S521" s="185"/>
      <c r="T521" s="184"/>
      <c r="U521" s="184"/>
      <c r="V521" s="184"/>
      <c r="W521" s="184"/>
      <c r="X521" s="184"/>
      <c r="Y521" s="184"/>
      <c r="Z521" s="184"/>
      <c r="AA521" s="184"/>
    </row>
    <row r="522" spans="2:27" ht="18" customHeight="1">
      <c r="B522" s="298"/>
      <c r="C522" s="185"/>
      <c r="D522" s="185"/>
      <c r="E522" s="185"/>
      <c r="F522" s="185"/>
      <c r="G522" s="186"/>
      <c r="H522" s="185"/>
      <c r="I522" s="185"/>
      <c r="J522" s="185"/>
      <c r="K522" s="185"/>
      <c r="L522" s="187"/>
      <c r="M522" s="187"/>
      <c r="N522" s="185"/>
      <c r="O522" s="185"/>
      <c r="P522" s="185"/>
      <c r="Q522" s="185"/>
      <c r="R522" s="185"/>
      <c r="S522" s="185"/>
      <c r="T522" s="184"/>
      <c r="U522" s="184"/>
      <c r="V522" s="184"/>
      <c r="W522" s="184"/>
      <c r="X522" s="184"/>
      <c r="Y522" s="184"/>
      <c r="Z522" s="184"/>
      <c r="AA522" s="184"/>
    </row>
    <row r="523" spans="2:27" ht="18" customHeight="1">
      <c r="B523" s="298"/>
      <c r="C523" s="185"/>
      <c r="D523" s="185"/>
      <c r="E523" s="185"/>
      <c r="F523" s="185"/>
      <c r="G523" s="186"/>
      <c r="H523" s="185"/>
      <c r="I523" s="185"/>
      <c r="J523" s="185"/>
      <c r="K523" s="185"/>
      <c r="L523" s="187"/>
      <c r="M523" s="187"/>
      <c r="N523" s="185"/>
      <c r="O523" s="185"/>
      <c r="P523" s="185"/>
      <c r="Q523" s="185"/>
      <c r="R523" s="185"/>
      <c r="S523" s="185"/>
      <c r="T523" s="184"/>
      <c r="U523" s="184"/>
      <c r="V523" s="184"/>
      <c r="W523" s="184"/>
      <c r="X523" s="184"/>
      <c r="Y523" s="184"/>
      <c r="Z523" s="184"/>
      <c r="AA523" s="184"/>
    </row>
    <row r="524" spans="2:27" ht="18" customHeight="1">
      <c r="B524" s="298"/>
      <c r="C524" s="185"/>
      <c r="D524" s="185"/>
      <c r="E524" s="185"/>
      <c r="F524" s="185"/>
      <c r="G524" s="186"/>
      <c r="H524" s="185"/>
      <c r="I524" s="185"/>
      <c r="J524" s="185"/>
      <c r="K524" s="185"/>
      <c r="L524" s="187"/>
      <c r="M524" s="187"/>
      <c r="N524" s="185"/>
      <c r="O524" s="185"/>
      <c r="P524" s="185"/>
      <c r="Q524" s="185"/>
      <c r="R524" s="185"/>
      <c r="S524" s="185"/>
      <c r="T524" s="184"/>
      <c r="U524" s="184"/>
      <c r="V524" s="184"/>
      <c r="W524" s="184"/>
      <c r="X524" s="184"/>
      <c r="Y524" s="184"/>
      <c r="Z524" s="184"/>
      <c r="AA524" s="184"/>
    </row>
    <row r="525" spans="2:27" ht="18" customHeight="1">
      <c r="B525" s="298"/>
      <c r="C525" s="185"/>
      <c r="D525" s="185"/>
      <c r="E525" s="185"/>
      <c r="F525" s="185"/>
      <c r="G525" s="186"/>
      <c r="H525" s="185"/>
      <c r="I525" s="185"/>
      <c r="J525" s="185"/>
      <c r="K525" s="185"/>
      <c r="L525" s="187"/>
      <c r="M525" s="187"/>
      <c r="N525" s="185"/>
      <c r="O525" s="185"/>
      <c r="P525" s="185"/>
      <c r="Q525" s="185"/>
      <c r="R525" s="185"/>
      <c r="S525" s="185"/>
      <c r="T525" s="184"/>
      <c r="U525" s="184"/>
      <c r="V525" s="184"/>
      <c r="W525" s="184"/>
      <c r="X525" s="184"/>
      <c r="Y525" s="184"/>
      <c r="Z525" s="184"/>
      <c r="AA525" s="184"/>
    </row>
    <row r="526" spans="2:27" ht="18" customHeight="1">
      <c r="B526" s="298"/>
      <c r="C526" s="185"/>
      <c r="D526" s="185"/>
      <c r="E526" s="185"/>
      <c r="F526" s="185"/>
      <c r="G526" s="186"/>
      <c r="H526" s="185"/>
      <c r="I526" s="185"/>
      <c r="J526" s="185"/>
      <c r="K526" s="185"/>
      <c r="L526" s="187"/>
      <c r="M526" s="187"/>
      <c r="N526" s="185"/>
      <c r="O526" s="185"/>
      <c r="P526" s="185"/>
      <c r="Q526" s="185"/>
      <c r="R526" s="185"/>
      <c r="S526" s="185"/>
      <c r="T526" s="184"/>
      <c r="U526" s="184"/>
      <c r="V526" s="184"/>
      <c r="W526" s="184"/>
      <c r="X526" s="184"/>
      <c r="Y526" s="184"/>
      <c r="Z526" s="184"/>
      <c r="AA526" s="184"/>
    </row>
    <row r="527" spans="2:27" ht="18" customHeight="1">
      <c r="B527" s="298"/>
      <c r="C527" s="185"/>
      <c r="D527" s="185"/>
      <c r="E527" s="185"/>
      <c r="F527" s="185"/>
      <c r="G527" s="186"/>
      <c r="H527" s="185"/>
      <c r="I527" s="185"/>
      <c r="J527" s="185"/>
      <c r="K527" s="185"/>
      <c r="L527" s="187"/>
      <c r="M527" s="187"/>
      <c r="N527" s="185"/>
      <c r="O527" s="185"/>
      <c r="P527" s="185"/>
      <c r="Q527" s="185"/>
      <c r="R527" s="185"/>
      <c r="S527" s="185"/>
      <c r="T527" s="184"/>
      <c r="U527" s="184"/>
      <c r="V527" s="184"/>
      <c r="W527" s="184"/>
      <c r="X527" s="184"/>
      <c r="Y527" s="184"/>
      <c r="Z527" s="184"/>
      <c r="AA527" s="184"/>
    </row>
    <row r="528" spans="2:27" ht="18" customHeight="1">
      <c r="B528" s="298"/>
      <c r="C528" s="185"/>
      <c r="D528" s="185"/>
      <c r="E528" s="185"/>
      <c r="F528" s="185"/>
      <c r="G528" s="186"/>
      <c r="H528" s="185"/>
      <c r="I528" s="185"/>
      <c r="J528" s="185"/>
      <c r="K528" s="185"/>
      <c r="L528" s="187"/>
      <c r="M528" s="187"/>
      <c r="N528" s="185"/>
      <c r="O528" s="185"/>
      <c r="P528" s="185"/>
      <c r="Q528" s="185"/>
      <c r="R528" s="185"/>
      <c r="S528" s="185"/>
      <c r="T528" s="184"/>
      <c r="U528" s="184"/>
      <c r="V528" s="184"/>
      <c r="W528" s="184"/>
      <c r="X528" s="184"/>
      <c r="Y528" s="184"/>
      <c r="Z528" s="184"/>
      <c r="AA528" s="184"/>
    </row>
    <row r="529" spans="2:27" ht="18" customHeight="1">
      <c r="B529" s="298"/>
      <c r="C529" s="185"/>
      <c r="D529" s="185"/>
      <c r="E529" s="185"/>
      <c r="F529" s="185"/>
      <c r="G529" s="186"/>
      <c r="H529" s="185"/>
      <c r="I529" s="185"/>
      <c r="J529" s="185"/>
      <c r="K529" s="185"/>
      <c r="L529" s="187"/>
      <c r="M529" s="187"/>
      <c r="N529" s="185"/>
      <c r="O529" s="185"/>
      <c r="P529" s="185"/>
      <c r="Q529" s="185"/>
      <c r="R529" s="185"/>
      <c r="S529" s="185"/>
      <c r="T529" s="184"/>
      <c r="U529" s="184"/>
      <c r="V529" s="184"/>
      <c r="W529" s="184"/>
      <c r="X529" s="184"/>
      <c r="Y529" s="184"/>
      <c r="Z529" s="184"/>
      <c r="AA529" s="184"/>
    </row>
    <row r="530" spans="2:27" ht="18" customHeight="1">
      <c r="B530" s="298"/>
      <c r="C530" s="185"/>
      <c r="D530" s="185"/>
      <c r="E530" s="185"/>
      <c r="F530" s="185"/>
      <c r="G530" s="186"/>
      <c r="H530" s="185"/>
      <c r="I530" s="185"/>
      <c r="J530" s="185"/>
      <c r="K530" s="185"/>
      <c r="L530" s="187"/>
      <c r="M530" s="187"/>
      <c r="N530" s="185"/>
      <c r="O530" s="185"/>
      <c r="P530" s="185"/>
      <c r="Q530" s="185"/>
      <c r="R530" s="185"/>
      <c r="S530" s="185"/>
      <c r="T530" s="184"/>
      <c r="U530" s="184"/>
      <c r="V530" s="184"/>
      <c r="W530" s="184"/>
      <c r="X530" s="184"/>
      <c r="Y530" s="184"/>
      <c r="Z530" s="184"/>
      <c r="AA530" s="184"/>
    </row>
    <row r="531" spans="2:27" ht="18" customHeight="1">
      <c r="B531" s="298"/>
      <c r="C531" s="185"/>
      <c r="D531" s="185"/>
      <c r="E531" s="185"/>
      <c r="F531" s="185"/>
      <c r="G531" s="186"/>
      <c r="H531" s="185"/>
      <c r="I531" s="185"/>
      <c r="J531" s="185"/>
      <c r="K531" s="185"/>
      <c r="L531" s="187"/>
      <c r="M531" s="187"/>
      <c r="N531" s="185"/>
      <c r="O531" s="185"/>
      <c r="P531" s="185"/>
      <c r="Q531" s="185"/>
      <c r="R531" s="185"/>
      <c r="S531" s="185"/>
      <c r="T531" s="184"/>
      <c r="U531" s="184"/>
      <c r="V531" s="184"/>
      <c r="W531" s="184"/>
      <c r="X531" s="184"/>
      <c r="Y531" s="184"/>
      <c r="Z531" s="184"/>
      <c r="AA531" s="184"/>
    </row>
    <row r="532" spans="2:27" ht="18" customHeight="1">
      <c r="B532" s="298"/>
      <c r="C532" s="185"/>
      <c r="D532" s="185"/>
      <c r="E532" s="185"/>
      <c r="F532" s="185"/>
      <c r="G532" s="186"/>
      <c r="H532" s="185"/>
      <c r="I532" s="185"/>
      <c r="J532" s="185"/>
      <c r="K532" s="185"/>
      <c r="L532" s="187"/>
      <c r="M532" s="187"/>
      <c r="N532" s="185"/>
      <c r="O532" s="185"/>
      <c r="P532" s="185"/>
      <c r="Q532" s="185"/>
      <c r="R532" s="185"/>
      <c r="S532" s="185"/>
      <c r="T532" s="184"/>
      <c r="U532" s="184"/>
      <c r="V532" s="184"/>
      <c r="W532" s="184"/>
      <c r="X532" s="184"/>
      <c r="Y532" s="184"/>
      <c r="Z532" s="184"/>
      <c r="AA532" s="184"/>
    </row>
    <row r="533" spans="2:27" ht="18" customHeight="1">
      <c r="B533" s="298"/>
      <c r="C533" s="185"/>
      <c r="D533" s="185"/>
      <c r="E533" s="185"/>
      <c r="F533" s="185"/>
      <c r="G533" s="186"/>
      <c r="H533" s="185"/>
      <c r="I533" s="185"/>
      <c r="J533" s="185"/>
      <c r="K533" s="185"/>
      <c r="L533" s="187"/>
      <c r="M533" s="187"/>
      <c r="N533" s="185"/>
      <c r="O533" s="185"/>
      <c r="P533" s="185"/>
      <c r="Q533" s="185"/>
      <c r="R533" s="185"/>
      <c r="S533" s="185"/>
      <c r="T533" s="184"/>
      <c r="U533" s="184"/>
      <c r="V533" s="184"/>
      <c r="W533" s="184"/>
      <c r="X533" s="184"/>
      <c r="Y533" s="184"/>
      <c r="Z533" s="184"/>
      <c r="AA533" s="184"/>
    </row>
    <row r="534" spans="2:27" ht="18" customHeight="1">
      <c r="B534" s="298"/>
      <c r="C534" s="185"/>
      <c r="D534" s="185"/>
      <c r="E534" s="185"/>
      <c r="F534" s="185"/>
      <c r="G534" s="186"/>
      <c r="H534" s="185"/>
      <c r="I534" s="185"/>
      <c r="J534" s="185"/>
      <c r="K534" s="185"/>
      <c r="L534" s="187"/>
      <c r="M534" s="187"/>
      <c r="N534" s="185"/>
      <c r="O534" s="185"/>
      <c r="P534" s="185"/>
      <c r="Q534" s="185"/>
      <c r="R534" s="185"/>
      <c r="S534" s="185"/>
      <c r="T534" s="184"/>
      <c r="U534" s="184"/>
      <c r="V534" s="184"/>
      <c r="W534" s="184"/>
      <c r="X534" s="184"/>
      <c r="Y534" s="184"/>
      <c r="Z534" s="184"/>
      <c r="AA534" s="184"/>
    </row>
    <row r="535" spans="2:27" ht="18" customHeight="1">
      <c r="B535" s="298"/>
      <c r="C535" s="185"/>
      <c r="D535" s="185"/>
      <c r="E535" s="185"/>
      <c r="F535" s="185"/>
      <c r="G535" s="186"/>
      <c r="H535" s="185"/>
      <c r="I535" s="185"/>
      <c r="J535" s="185"/>
      <c r="K535" s="185"/>
      <c r="L535" s="187"/>
      <c r="M535" s="187"/>
      <c r="N535" s="185"/>
      <c r="O535" s="185"/>
      <c r="P535" s="185"/>
      <c r="Q535" s="185"/>
      <c r="R535" s="185"/>
      <c r="S535" s="185"/>
      <c r="T535" s="184"/>
      <c r="U535" s="184"/>
      <c r="V535" s="184"/>
      <c r="W535" s="184"/>
      <c r="X535" s="184"/>
      <c r="Y535" s="184"/>
      <c r="Z535" s="184"/>
      <c r="AA535" s="184"/>
    </row>
    <row r="536" spans="2:27" ht="18" customHeight="1">
      <c r="B536" s="298"/>
      <c r="C536" s="185"/>
      <c r="D536" s="185"/>
      <c r="E536" s="185"/>
      <c r="F536" s="185"/>
      <c r="G536" s="186"/>
      <c r="H536" s="185"/>
      <c r="I536" s="185"/>
      <c r="J536" s="185"/>
      <c r="K536" s="185"/>
      <c r="L536" s="187"/>
      <c r="M536" s="187"/>
      <c r="N536" s="185"/>
      <c r="O536" s="185"/>
      <c r="P536" s="185"/>
      <c r="Q536" s="185"/>
      <c r="R536" s="185"/>
      <c r="S536" s="185"/>
      <c r="T536" s="184"/>
      <c r="U536" s="184"/>
      <c r="V536" s="184"/>
      <c r="W536" s="184"/>
      <c r="X536" s="184"/>
      <c r="Y536" s="184"/>
      <c r="Z536" s="184"/>
      <c r="AA536" s="184"/>
    </row>
    <row r="537" spans="2:27" ht="18" customHeight="1">
      <c r="B537" s="298"/>
      <c r="C537" s="185"/>
      <c r="D537" s="185"/>
      <c r="E537" s="185"/>
      <c r="F537" s="185"/>
      <c r="G537" s="186"/>
      <c r="H537" s="185"/>
      <c r="I537" s="185"/>
      <c r="J537" s="185"/>
      <c r="K537" s="185"/>
      <c r="L537" s="187"/>
      <c r="M537" s="187"/>
      <c r="N537" s="185"/>
      <c r="O537" s="185"/>
      <c r="P537" s="185"/>
      <c r="Q537" s="185"/>
      <c r="R537" s="185"/>
      <c r="S537" s="185"/>
      <c r="T537" s="184"/>
      <c r="U537" s="184"/>
      <c r="V537" s="184"/>
      <c r="W537" s="184"/>
      <c r="X537" s="184"/>
      <c r="Y537" s="184"/>
      <c r="Z537" s="184"/>
      <c r="AA537" s="184"/>
    </row>
    <row r="538" spans="2:27" ht="18" customHeight="1">
      <c r="B538" s="298"/>
      <c r="C538" s="185"/>
      <c r="D538" s="185"/>
      <c r="E538" s="185"/>
      <c r="F538" s="185"/>
      <c r="G538" s="186"/>
      <c r="H538" s="185"/>
      <c r="I538" s="185"/>
      <c r="J538" s="185"/>
      <c r="K538" s="185"/>
      <c r="L538" s="187"/>
      <c r="M538" s="187"/>
      <c r="N538" s="185"/>
      <c r="O538" s="185"/>
      <c r="P538" s="185"/>
      <c r="Q538" s="185"/>
      <c r="R538" s="185"/>
      <c r="S538" s="185"/>
      <c r="T538" s="184"/>
      <c r="U538" s="184"/>
      <c r="V538" s="184"/>
      <c r="W538" s="184"/>
      <c r="X538" s="184"/>
      <c r="Y538" s="184"/>
      <c r="Z538" s="184"/>
      <c r="AA538" s="184"/>
    </row>
    <row r="539" spans="2:27" ht="18" customHeight="1">
      <c r="B539" s="298"/>
      <c r="C539" s="185"/>
      <c r="D539" s="185"/>
      <c r="E539" s="185"/>
      <c r="F539" s="185"/>
      <c r="G539" s="186"/>
      <c r="H539" s="185"/>
      <c r="I539" s="185"/>
      <c r="J539" s="185"/>
      <c r="K539" s="185"/>
      <c r="L539" s="187"/>
      <c r="M539" s="187"/>
      <c r="N539" s="185"/>
      <c r="O539" s="185"/>
      <c r="P539" s="185"/>
      <c r="Q539" s="185"/>
      <c r="R539" s="185"/>
      <c r="S539" s="185"/>
      <c r="T539" s="184"/>
      <c r="U539" s="184"/>
      <c r="V539" s="184"/>
      <c r="W539" s="184"/>
      <c r="X539" s="184"/>
      <c r="Y539" s="184"/>
      <c r="Z539" s="184"/>
      <c r="AA539" s="184"/>
    </row>
    <row r="540" spans="2:27" ht="18" customHeight="1">
      <c r="B540" s="298"/>
      <c r="C540" s="185"/>
      <c r="D540" s="185"/>
      <c r="E540" s="185"/>
      <c r="F540" s="185"/>
      <c r="G540" s="186"/>
      <c r="H540" s="185"/>
      <c r="I540" s="185"/>
      <c r="J540" s="185"/>
      <c r="K540" s="185"/>
      <c r="L540" s="187"/>
      <c r="M540" s="187"/>
      <c r="N540" s="185"/>
      <c r="O540" s="185"/>
      <c r="P540" s="185"/>
      <c r="Q540" s="185"/>
      <c r="R540" s="185"/>
      <c r="S540" s="185"/>
      <c r="T540" s="184"/>
      <c r="U540" s="184"/>
      <c r="V540" s="184"/>
      <c r="W540" s="184"/>
      <c r="X540" s="184"/>
      <c r="Y540" s="184"/>
      <c r="Z540" s="184"/>
      <c r="AA540" s="184"/>
    </row>
    <row r="541" spans="2:27" ht="18" customHeight="1">
      <c r="B541" s="298"/>
      <c r="C541" s="185"/>
      <c r="D541" s="185"/>
      <c r="E541" s="185"/>
      <c r="F541" s="185"/>
      <c r="G541" s="186"/>
      <c r="H541" s="185"/>
      <c r="I541" s="185"/>
      <c r="J541" s="185"/>
      <c r="K541" s="185"/>
      <c r="L541" s="187"/>
      <c r="M541" s="187"/>
      <c r="N541" s="185"/>
      <c r="O541" s="185"/>
      <c r="P541" s="185"/>
      <c r="Q541" s="185"/>
      <c r="R541" s="185"/>
      <c r="S541" s="185"/>
      <c r="T541" s="184"/>
      <c r="U541" s="184"/>
      <c r="V541" s="184"/>
      <c r="W541" s="184"/>
      <c r="X541" s="184"/>
      <c r="Y541" s="184"/>
      <c r="Z541" s="184"/>
      <c r="AA541" s="184"/>
    </row>
    <row r="542" spans="2:27" ht="18" customHeight="1">
      <c r="B542" s="298"/>
      <c r="C542" s="185"/>
      <c r="D542" s="185"/>
      <c r="E542" s="185"/>
      <c r="F542" s="185"/>
      <c r="G542" s="186"/>
      <c r="H542" s="185"/>
      <c r="I542" s="185"/>
      <c r="J542" s="185"/>
      <c r="K542" s="185"/>
      <c r="L542" s="187"/>
      <c r="M542" s="187"/>
      <c r="N542" s="185"/>
      <c r="O542" s="185"/>
      <c r="P542" s="185"/>
      <c r="Q542" s="185"/>
      <c r="R542" s="185"/>
      <c r="S542" s="185"/>
      <c r="T542" s="184"/>
      <c r="U542" s="184"/>
      <c r="V542" s="184"/>
      <c r="W542" s="184"/>
      <c r="X542" s="184"/>
      <c r="Y542" s="184"/>
      <c r="Z542" s="184"/>
      <c r="AA542" s="184"/>
    </row>
    <row r="543" spans="2:27" ht="18" customHeight="1">
      <c r="B543" s="298"/>
      <c r="C543" s="185"/>
      <c r="D543" s="185"/>
      <c r="E543" s="185"/>
      <c r="F543" s="185"/>
      <c r="G543" s="186"/>
      <c r="H543" s="185"/>
      <c r="I543" s="185"/>
      <c r="J543" s="185"/>
      <c r="K543" s="185"/>
      <c r="L543" s="187"/>
      <c r="M543" s="187"/>
      <c r="N543" s="185"/>
      <c r="O543" s="185"/>
      <c r="P543" s="185"/>
      <c r="Q543" s="185"/>
      <c r="R543" s="185"/>
      <c r="S543" s="185"/>
      <c r="T543" s="184"/>
      <c r="U543" s="184"/>
      <c r="V543" s="184"/>
      <c r="W543" s="184"/>
      <c r="X543" s="184"/>
      <c r="Y543" s="184"/>
      <c r="Z543" s="184"/>
      <c r="AA543" s="184"/>
    </row>
    <row r="544" spans="2:27" ht="18" customHeight="1">
      <c r="B544" s="298"/>
      <c r="C544" s="185"/>
      <c r="D544" s="185"/>
      <c r="E544" s="185"/>
      <c r="F544" s="185"/>
      <c r="G544" s="186"/>
      <c r="H544" s="185"/>
      <c r="I544" s="185"/>
      <c r="J544" s="185"/>
      <c r="K544" s="185"/>
      <c r="L544" s="187"/>
      <c r="M544" s="187"/>
      <c r="N544" s="185"/>
      <c r="O544" s="185"/>
      <c r="P544" s="185"/>
      <c r="Q544" s="185"/>
      <c r="R544" s="185"/>
      <c r="S544" s="185"/>
      <c r="T544" s="184"/>
      <c r="U544" s="184"/>
      <c r="V544" s="184"/>
      <c r="W544" s="184"/>
      <c r="X544" s="184"/>
      <c r="Y544" s="184"/>
      <c r="Z544" s="184"/>
      <c r="AA544" s="184"/>
    </row>
    <row r="545" spans="2:27" ht="18" customHeight="1">
      <c r="B545" s="298"/>
      <c r="C545" s="185"/>
      <c r="D545" s="185"/>
      <c r="E545" s="185"/>
      <c r="F545" s="185"/>
      <c r="G545" s="186"/>
      <c r="H545" s="185"/>
      <c r="I545" s="185"/>
      <c r="J545" s="185"/>
      <c r="K545" s="185"/>
      <c r="L545" s="187"/>
      <c r="M545" s="187"/>
      <c r="N545" s="185"/>
      <c r="O545" s="185"/>
      <c r="P545" s="185"/>
      <c r="Q545" s="185"/>
      <c r="R545" s="185"/>
      <c r="S545" s="185"/>
      <c r="T545" s="184"/>
      <c r="U545" s="184"/>
      <c r="V545" s="184"/>
      <c r="W545" s="184"/>
      <c r="X545" s="184"/>
      <c r="Y545" s="184"/>
      <c r="Z545" s="184"/>
      <c r="AA545" s="184"/>
    </row>
    <row r="546" spans="2:27" ht="18" customHeight="1">
      <c r="B546" s="298"/>
      <c r="C546" s="185"/>
      <c r="D546" s="185"/>
      <c r="E546" s="185"/>
      <c r="F546" s="185"/>
      <c r="G546" s="186"/>
      <c r="H546" s="185"/>
      <c r="I546" s="185"/>
      <c r="J546" s="185"/>
      <c r="K546" s="185"/>
      <c r="L546" s="187"/>
      <c r="M546" s="187"/>
      <c r="N546" s="185"/>
      <c r="O546" s="185"/>
      <c r="P546" s="185"/>
      <c r="Q546" s="185"/>
      <c r="R546" s="185"/>
      <c r="S546" s="185"/>
      <c r="T546" s="184"/>
      <c r="U546" s="184"/>
      <c r="V546" s="184"/>
      <c r="W546" s="184"/>
      <c r="X546" s="184"/>
      <c r="Y546" s="184"/>
      <c r="Z546" s="184"/>
      <c r="AA546" s="184"/>
    </row>
    <row r="547" spans="2:27" ht="18" customHeight="1">
      <c r="B547" s="298"/>
      <c r="C547" s="185"/>
      <c r="D547" s="185"/>
      <c r="E547" s="185"/>
      <c r="F547" s="185"/>
      <c r="G547" s="186"/>
      <c r="H547" s="185"/>
      <c r="I547" s="185"/>
      <c r="J547" s="185"/>
      <c r="K547" s="185"/>
      <c r="L547" s="187"/>
      <c r="M547" s="187"/>
      <c r="N547" s="185"/>
      <c r="O547" s="185"/>
      <c r="P547" s="185"/>
      <c r="Q547" s="185"/>
      <c r="R547" s="185"/>
      <c r="S547" s="185"/>
      <c r="T547" s="184"/>
      <c r="U547" s="184"/>
      <c r="V547" s="184"/>
      <c r="W547" s="184"/>
      <c r="X547" s="184"/>
      <c r="Y547" s="184"/>
      <c r="Z547" s="184"/>
      <c r="AA547" s="184"/>
    </row>
    <row r="548" spans="2:27" ht="18" customHeight="1">
      <c r="B548" s="298"/>
      <c r="C548" s="185"/>
      <c r="D548" s="185"/>
      <c r="E548" s="185"/>
      <c r="F548" s="185"/>
      <c r="G548" s="186"/>
      <c r="H548" s="185"/>
      <c r="I548" s="185"/>
      <c r="J548" s="185"/>
      <c r="K548" s="185"/>
      <c r="L548" s="187"/>
      <c r="M548" s="187"/>
      <c r="N548" s="185"/>
      <c r="O548" s="185"/>
      <c r="P548" s="185"/>
      <c r="Q548" s="185"/>
      <c r="R548" s="185"/>
      <c r="S548" s="185"/>
      <c r="T548" s="184"/>
      <c r="U548" s="184"/>
      <c r="V548" s="184"/>
      <c r="W548" s="184"/>
      <c r="X548" s="184"/>
      <c r="Y548" s="184"/>
      <c r="Z548" s="184"/>
      <c r="AA548" s="184"/>
    </row>
    <row r="549" spans="2:27" ht="18" customHeight="1">
      <c r="B549" s="298"/>
      <c r="C549" s="185"/>
      <c r="D549" s="185"/>
      <c r="E549" s="185"/>
      <c r="F549" s="185"/>
      <c r="G549" s="186"/>
      <c r="H549" s="185"/>
      <c r="I549" s="185"/>
      <c r="J549" s="185"/>
      <c r="K549" s="185"/>
      <c r="L549" s="187"/>
      <c r="M549" s="187"/>
      <c r="N549" s="185"/>
      <c r="O549" s="185"/>
      <c r="P549" s="185"/>
      <c r="Q549" s="185"/>
      <c r="R549" s="185"/>
      <c r="S549" s="185"/>
      <c r="T549" s="184"/>
      <c r="U549" s="184"/>
      <c r="V549" s="184"/>
      <c r="W549" s="184"/>
      <c r="X549" s="184"/>
      <c r="Y549" s="184"/>
      <c r="Z549" s="184"/>
      <c r="AA549" s="184"/>
    </row>
    <row r="550" spans="2:27" ht="18" customHeight="1">
      <c r="B550" s="298"/>
      <c r="C550" s="185"/>
      <c r="D550" s="185"/>
      <c r="E550" s="185"/>
      <c r="F550" s="185"/>
      <c r="G550" s="186"/>
      <c r="H550" s="185"/>
      <c r="I550" s="185"/>
      <c r="J550" s="185"/>
      <c r="K550" s="185"/>
      <c r="L550" s="187"/>
      <c r="M550" s="187"/>
      <c r="N550" s="185"/>
      <c r="O550" s="185"/>
      <c r="P550" s="185"/>
      <c r="Q550" s="185"/>
      <c r="R550" s="185"/>
      <c r="S550" s="185"/>
      <c r="T550" s="184"/>
      <c r="U550" s="184"/>
      <c r="V550" s="184"/>
      <c r="W550" s="184"/>
      <c r="X550" s="184"/>
      <c r="Y550" s="184"/>
      <c r="Z550" s="184"/>
      <c r="AA550" s="184"/>
    </row>
    <row r="551" spans="2:27" ht="18" customHeight="1">
      <c r="B551" s="298"/>
      <c r="C551" s="185"/>
      <c r="D551" s="185"/>
      <c r="E551" s="185"/>
      <c r="F551" s="185"/>
      <c r="G551" s="186"/>
      <c r="H551" s="185"/>
      <c r="I551" s="185"/>
      <c r="J551" s="185"/>
      <c r="K551" s="185"/>
      <c r="L551" s="187"/>
      <c r="M551" s="187"/>
      <c r="N551" s="185"/>
      <c r="O551" s="185"/>
      <c r="P551" s="185"/>
      <c r="Q551" s="185"/>
      <c r="R551" s="185"/>
      <c r="S551" s="185"/>
      <c r="T551" s="184"/>
      <c r="U551" s="184"/>
      <c r="V551" s="184"/>
      <c r="W551" s="184"/>
      <c r="X551" s="184"/>
      <c r="Y551" s="184"/>
      <c r="Z551" s="184"/>
      <c r="AA551" s="184"/>
    </row>
    <row r="552" spans="2:27" ht="18" customHeight="1">
      <c r="B552" s="298"/>
      <c r="C552" s="185"/>
      <c r="D552" s="185"/>
      <c r="E552" s="185"/>
      <c r="F552" s="185"/>
      <c r="G552" s="186"/>
      <c r="H552" s="185"/>
      <c r="I552" s="185"/>
      <c r="J552" s="185"/>
      <c r="K552" s="185"/>
      <c r="L552" s="187"/>
      <c r="M552" s="187"/>
      <c r="N552" s="185"/>
      <c r="O552" s="185"/>
      <c r="P552" s="185"/>
      <c r="Q552" s="185"/>
      <c r="R552" s="185"/>
      <c r="S552" s="185"/>
      <c r="T552" s="184"/>
      <c r="U552" s="184"/>
      <c r="V552" s="184"/>
      <c r="W552" s="184"/>
      <c r="X552" s="184"/>
      <c r="Y552" s="184"/>
      <c r="Z552" s="184"/>
      <c r="AA552" s="184"/>
    </row>
    <row r="553" spans="2:27" ht="18" customHeight="1">
      <c r="B553" s="298"/>
      <c r="C553" s="185"/>
      <c r="D553" s="185"/>
      <c r="E553" s="185"/>
      <c r="F553" s="185"/>
      <c r="G553" s="186"/>
      <c r="H553" s="185"/>
      <c r="I553" s="185"/>
      <c r="J553" s="185"/>
      <c r="K553" s="185"/>
      <c r="L553" s="187"/>
      <c r="M553" s="187"/>
      <c r="N553" s="185"/>
      <c r="O553" s="185"/>
      <c r="P553" s="185"/>
      <c r="Q553" s="185"/>
      <c r="R553" s="185"/>
      <c r="S553" s="185"/>
      <c r="T553" s="184"/>
      <c r="U553" s="184"/>
      <c r="V553" s="184"/>
      <c r="W553" s="184"/>
      <c r="X553" s="184"/>
      <c r="Y553" s="184"/>
      <c r="Z553" s="184"/>
      <c r="AA553" s="184"/>
    </row>
    <row r="554" spans="2:27" ht="18" customHeight="1">
      <c r="B554" s="298"/>
      <c r="C554" s="185"/>
      <c r="D554" s="185"/>
      <c r="E554" s="185"/>
      <c r="F554" s="185"/>
      <c r="G554" s="186"/>
      <c r="H554" s="185"/>
      <c r="I554" s="185"/>
      <c r="J554" s="185"/>
      <c r="K554" s="185"/>
      <c r="L554" s="187"/>
      <c r="M554" s="187"/>
      <c r="N554" s="185"/>
      <c r="O554" s="185"/>
      <c r="P554" s="185"/>
      <c r="Q554" s="185"/>
      <c r="R554" s="185"/>
      <c r="S554" s="185"/>
      <c r="T554" s="184"/>
      <c r="U554" s="184"/>
      <c r="V554" s="184"/>
      <c r="W554" s="184"/>
      <c r="X554" s="184"/>
      <c r="Y554" s="184"/>
      <c r="Z554" s="184"/>
      <c r="AA554" s="184"/>
    </row>
    <row r="555" spans="2:27" ht="18" customHeight="1">
      <c r="B555" s="298"/>
      <c r="C555" s="185"/>
      <c r="D555" s="185"/>
      <c r="E555" s="185"/>
      <c r="F555" s="185"/>
      <c r="G555" s="186"/>
      <c r="H555" s="185"/>
      <c r="I555" s="185"/>
      <c r="J555" s="185"/>
      <c r="K555" s="185"/>
      <c r="L555" s="187"/>
      <c r="M555" s="187"/>
      <c r="N555" s="185"/>
      <c r="O555" s="185"/>
      <c r="P555" s="185"/>
      <c r="Q555" s="185"/>
      <c r="R555" s="185"/>
      <c r="S555" s="185"/>
      <c r="T555" s="184"/>
      <c r="U555" s="184"/>
      <c r="V555" s="184"/>
      <c r="W555" s="184"/>
      <c r="X555" s="184"/>
      <c r="Y555" s="184"/>
      <c r="Z555" s="184"/>
      <c r="AA555" s="184"/>
    </row>
    <row r="556" spans="2:27" ht="18" customHeight="1">
      <c r="B556" s="298"/>
      <c r="C556" s="185"/>
      <c r="D556" s="185"/>
      <c r="E556" s="185"/>
      <c r="F556" s="185"/>
      <c r="G556" s="186"/>
      <c r="H556" s="185"/>
      <c r="I556" s="185"/>
      <c r="J556" s="185"/>
      <c r="K556" s="185"/>
      <c r="L556" s="187"/>
      <c r="M556" s="187"/>
      <c r="N556" s="185"/>
      <c r="O556" s="185"/>
      <c r="P556" s="185"/>
      <c r="Q556" s="185"/>
      <c r="R556" s="185"/>
      <c r="S556" s="185"/>
      <c r="T556" s="184"/>
      <c r="U556" s="184"/>
      <c r="V556" s="184"/>
      <c r="W556" s="184"/>
      <c r="X556" s="184"/>
      <c r="Y556" s="184"/>
      <c r="Z556" s="184"/>
      <c r="AA556" s="184"/>
    </row>
    <row r="557" spans="2:27" ht="18" customHeight="1">
      <c r="B557" s="298"/>
      <c r="C557" s="185"/>
      <c r="D557" s="185"/>
      <c r="E557" s="185"/>
      <c r="F557" s="185"/>
      <c r="G557" s="186"/>
      <c r="H557" s="185"/>
      <c r="I557" s="185"/>
      <c r="J557" s="185"/>
      <c r="K557" s="185"/>
      <c r="L557" s="187"/>
      <c r="M557" s="187"/>
      <c r="N557" s="185"/>
      <c r="O557" s="185"/>
      <c r="P557" s="185"/>
      <c r="Q557" s="185"/>
      <c r="R557" s="185"/>
      <c r="S557" s="185"/>
      <c r="T557" s="184"/>
      <c r="U557" s="184"/>
      <c r="V557" s="184"/>
      <c r="W557" s="184"/>
      <c r="X557" s="184"/>
      <c r="Y557" s="184"/>
      <c r="Z557" s="184"/>
      <c r="AA557" s="184"/>
    </row>
    <row r="558" spans="2:27" ht="18" customHeight="1">
      <c r="B558" s="298"/>
      <c r="C558" s="185"/>
      <c r="D558" s="185"/>
      <c r="E558" s="185"/>
      <c r="F558" s="185"/>
      <c r="G558" s="186"/>
      <c r="H558" s="185"/>
      <c r="I558" s="185"/>
      <c r="J558" s="185"/>
      <c r="K558" s="185"/>
      <c r="L558" s="187"/>
      <c r="M558" s="187"/>
      <c r="N558" s="185"/>
      <c r="O558" s="185"/>
      <c r="P558" s="185"/>
      <c r="Q558" s="185"/>
      <c r="R558" s="185"/>
      <c r="S558" s="185"/>
      <c r="T558" s="184"/>
      <c r="U558" s="184"/>
      <c r="V558" s="184"/>
      <c r="W558" s="184"/>
      <c r="X558" s="184"/>
      <c r="Y558" s="184"/>
      <c r="Z558" s="184"/>
      <c r="AA558" s="184"/>
    </row>
    <row r="559" spans="2:27" ht="18" customHeight="1">
      <c r="B559" s="298"/>
      <c r="C559" s="185"/>
      <c r="D559" s="185"/>
      <c r="E559" s="185"/>
      <c r="F559" s="185"/>
      <c r="G559" s="186"/>
      <c r="H559" s="185"/>
      <c r="I559" s="185"/>
      <c r="J559" s="185"/>
      <c r="K559" s="185"/>
      <c r="L559" s="187"/>
      <c r="M559" s="187"/>
      <c r="N559" s="185"/>
      <c r="O559" s="185"/>
      <c r="P559" s="185"/>
      <c r="Q559" s="185"/>
      <c r="R559" s="185"/>
      <c r="S559" s="185"/>
      <c r="T559" s="184"/>
      <c r="U559" s="184"/>
      <c r="V559" s="184"/>
      <c r="W559" s="184"/>
      <c r="X559" s="184"/>
      <c r="Y559" s="184"/>
      <c r="Z559" s="184"/>
      <c r="AA559" s="184"/>
    </row>
    <row r="560" spans="2:27" ht="18" customHeight="1">
      <c r="B560" s="298"/>
      <c r="C560" s="185"/>
      <c r="D560" s="185"/>
      <c r="E560" s="185"/>
      <c r="F560" s="185"/>
      <c r="G560" s="186"/>
      <c r="H560" s="185"/>
      <c r="I560" s="185"/>
      <c r="J560" s="185"/>
      <c r="K560" s="185"/>
      <c r="L560" s="187"/>
      <c r="M560" s="187"/>
      <c r="N560" s="185"/>
      <c r="O560" s="185"/>
      <c r="P560" s="185"/>
      <c r="Q560" s="185"/>
      <c r="R560" s="185"/>
      <c r="S560" s="185"/>
      <c r="T560" s="184"/>
      <c r="U560" s="184"/>
      <c r="V560" s="184"/>
      <c r="W560" s="184"/>
      <c r="X560" s="184"/>
      <c r="Y560" s="184"/>
      <c r="Z560" s="184"/>
      <c r="AA560" s="184"/>
    </row>
    <row r="561" spans="2:27" ht="18" customHeight="1">
      <c r="B561" s="298"/>
      <c r="C561" s="185"/>
      <c r="D561" s="185"/>
      <c r="E561" s="185"/>
      <c r="F561" s="185"/>
      <c r="G561" s="186"/>
      <c r="H561" s="185"/>
      <c r="I561" s="185"/>
      <c r="J561" s="185"/>
      <c r="K561" s="185"/>
      <c r="L561" s="187"/>
      <c r="M561" s="187"/>
      <c r="N561" s="185"/>
      <c r="O561" s="185"/>
      <c r="P561" s="185"/>
      <c r="Q561" s="185"/>
      <c r="R561" s="185"/>
      <c r="S561" s="185"/>
      <c r="T561" s="184"/>
      <c r="U561" s="184"/>
      <c r="V561" s="184"/>
      <c r="W561" s="184"/>
      <c r="X561" s="184"/>
      <c r="Y561" s="184"/>
      <c r="Z561" s="184"/>
      <c r="AA561" s="184"/>
    </row>
    <row r="562" spans="2:27" ht="18" customHeight="1">
      <c r="B562" s="298"/>
      <c r="C562" s="185"/>
      <c r="D562" s="185"/>
      <c r="E562" s="185"/>
      <c r="F562" s="185"/>
      <c r="G562" s="186"/>
      <c r="H562" s="185"/>
      <c r="I562" s="185"/>
      <c r="J562" s="185"/>
      <c r="K562" s="185"/>
      <c r="L562" s="187"/>
      <c r="M562" s="187"/>
      <c r="N562" s="185"/>
      <c r="O562" s="185"/>
      <c r="P562" s="185"/>
      <c r="Q562" s="185"/>
      <c r="R562" s="185"/>
      <c r="S562" s="185"/>
      <c r="T562" s="184"/>
      <c r="U562" s="184"/>
      <c r="V562" s="184"/>
      <c r="W562" s="184"/>
      <c r="X562" s="184"/>
      <c r="Y562" s="184"/>
      <c r="Z562" s="184"/>
      <c r="AA562" s="184"/>
    </row>
    <row r="563" spans="2:27" ht="18" customHeight="1">
      <c r="B563" s="298"/>
      <c r="C563" s="185"/>
      <c r="D563" s="185"/>
      <c r="E563" s="185"/>
      <c r="F563" s="185"/>
      <c r="G563" s="186"/>
      <c r="H563" s="185"/>
      <c r="I563" s="185"/>
      <c r="J563" s="185"/>
      <c r="K563" s="185"/>
      <c r="L563" s="187"/>
      <c r="M563" s="187"/>
      <c r="N563" s="185"/>
      <c r="O563" s="185"/>
      <c r="P563" s="185"/>
      <c r="Q563" s="185"/>
      <c r="R563" s="185"/>
      <c r="S563" s="185"/>
      <c r="T563" s="184"/>
      <c r="U563" s="184"/>
      <c r="V563" s="184"/>
      <c r="W563" s="184"/>
      <c r="X563" s="184"/>
      <c r="Y563" s="184"/>
      <c r="Z563" s="184"/>
      <c r="AA563" s="184"/>
    </row>
    <row r="564" spans="2:27" ht="18" customHeight="1">
      <c r="B564" s="298"/>
      <c r="C564" s="185"/>
      <c r="D564" s="185"/>
      <c r="E564" s="185"/>
      <c r="F564" s="185"/>
      <c r="G564" s="186"/>
      <c r="H564" s="185"/>
      <c r="I564" s="185"/>
      <c r="J564" s="185"/>
      <c r="K564" s="185"/>
      <c r="L564" s="187"/>
      <c r="M564" s="187"/>
      <c r="N564" s="185"/>
      <c r="O564" s="185"/>
      <c r="P564" s="185"/>
      <c r="Q564" s="185"/>
      <c r="R564" s="185"/>
      <c r="S564" s="185"/>
      <c r="T564" s="184"/>
      <c r="U564" s="184"/>
      <c r="V564" s="184"/>
      <c r="W564" s="184"/>
      <c r="X564" s="184"/>
      <c r="Y564" s="184"/>
      <c r="Z564" s="184"/>
      <c r="AA564" s="184"/>
    </row>
    <row r="565" spans="2:27" ht="18" customHeight="1">
      <c r="B565" s="298"/>
      <c r="C565" s="185"/>
      <c r="D565" s="185"/>
      <c r="E565" s="185"/>
      <c r="F565" s="185"/>
      <c r="G565" s="186"/>
      <c r="H565" s="185"/>
      <c r="I565" s="185"/>
      <c r="J565" s="185"/>
      <c r="K565" s="185"/>
      <c r="L565" s="187"/>
      <c r="M565" s="187"/>
      <c r="N565" s="185"/>
      <c r="O565" s="185"/>
      <c r="P565" s="185"/>
      <c r="Q565" s="185"/>
      <c r="R565" s="185"/>
      <c r="S565" s="185"/>
      <c r="T565" s="184"/>
      <c r="U565" s="184"/>
      <c r="V565" s="184"/>
      <c r="W565" s="184"/>
      <c r="X565" s="184"/>
      <c r="Y565" s="184"/>
      <c r="Z565" s="184"/>
      <c r="AA565" s="184"/>
    </row>
    <row r="566" spans="2:27" ht="18" customHeight="1">
      <c r="B566" s="298"/>
      <c r="C566" s="185"/>
      <c r="D566" s="185"/>
      <c r="E566" s="185"/>
      <c r="F566" s="185"/>
      <c r="G566" s="186"/>
      <c r="H566" s="185"/>
      <c r="I566" s="185"/>
      <c r="J566" s="185"/>
      <c r="K566" s="185"/>
      <c r="L566" s="187"/>
      <c r="M566" s="187"/>
      <c r="N566" s="185"/>
      <c r="O566" s="185"/>
      <c r="P566" s="185"/>
      <c r="Q566" s="185"/>
      <c r="R566" s="185"/>
      <c r="S566" s="185"/>
      <c r="T566" s="184"/>
      <c r="U566" s="184"/>
      <c r="V566" s="184"/>
      <c r="W566" s="184"/>
      <c r="X566" s="184"/>
      <c r="Y566" s="184"/>
      <c r="Z566" s="184"/>
      <c r="AA566" s="184"/>
    </row>
    <row r="567" spans="2:27" ht="18" customHeight="1">
      <c r="B567" s="298"/>
      <c r="C567" s="185"/>
      <c r="D567" s="185"/>
      <c r="E567" s="185"/>
      <c r="F567" s="185"/>
      <c r="G567" s="186"/>
      <c r="H567" s="185"/>
      <c r="I567" s="185"/>
      <c r="J567" s="185"/>
      <c r="K567" s="185"/>
      <c r="L567" s="187"/>
      <c r="M567" s="187"/>
      <c r="N567" s="185"/>
      <c r="O567" s="185"/>
      <c r="P567" s="185"/>
      <c r="Q567" s="185"/>
      <c r="R567" s="185"/>
      <c r="S567" s="185"/>
      <c r="T567" s="184"/>
      <c r="U567" s="184"/>
      <c r="V567" s="184"/>
      <c r="W567" s="184"/>
      <c r="X567" s="184"/>
      <c r="Y567" s="184"/>
      <c r="Z567" s="184"/>
      <c r="AA567" s="184"/>
    </row>
    <row r="568" spans="2:27" ht="18" customHeight="1">
      <c r="B568" s="298"/>
      <c r="C568" s="185"/>
      <c r="D568" s="185"/>
      <c r="E568" s="185"/>
      <c r="F568" s="185"/>
      <c r="G568" s="186"/>
      <c r="H568" s="185"/>
      <c r="I568" s="185"/>
      <c r="J568" s="185"/>
      <c r="K568" s="185"/>
      <c r="L568" s="187"/>
      <c r="M568" s="187"/>
      <c r="N568" s="185"/>
      <c r="O568" s="185"/>
      <c r="P568" s="185"/>
      <c r="Q568" s="185"/>
      <c r="R568" s="185"/>
      <c r="S568" s="185"/>
      <c r="T568" s="184"/>
      <c r="U568" s="184"/>
      <c r="V568" s="184"/>
      <c r="W568" s="184"/>
      <c r="X568" s="184"/>
      <c r="Y568" s="184"/>
      <c r="Z568" s="184"/>
      <c r="AA568" s="184"/>
    </row>
    <row r="569" spans="2:27" ht="18" customHeight="1">
      <c r="B569" s="298"/>
      <c r="C569" s="185"/>
      <c r="D569" s="185"/>
      <c r="E569" s="185"/>
      <c r="F569" s="185"/>
      <c r="G569" s="186"/>
      <c r="H569" s="185"/>
      <c r="I569" s="185"/>
      <c r="J569" s="185"/>
      <c r="K569" s="185"/>
      <c r="L569" s="187"/>
      <c r="M569" s="187"/>
      <c r="N569" s="185"/>
      <c r="O569" s="185"/>
      <c r="P569" s="185"/>
      <c r="Q569" s="185"/>
      <c r="R569" s="185"/>
      <c r="S569" s="185"/>
      <c r="T569" s="184"/>
      <c r="U569" s="184"/>
      <c r="V569" s="184"/>
      <c r="W569" s="184"/>
      <c r="X569" s="184"/>
      <c r="Y569" s="184"/>
      <c r="Z569" s="184"/>
      <c r="AA569" s="184"/>
    </row>
    <row r="570" spans="2:27" ht="18" customHeight="1">
      <c r="B570" s="298"/>
      <c r="C570" s="185"/>
      <c r="D570" s="185"/>
      <c r="E570" s="185"/>
      <c r="F570" s="185"/>
      <c r="G570" s="186"/>
      <c r="H570" s="185"/>
      <c r="I570" s="185"/>
      <c r="J570" s="185"/>
      <c r="K570" s="185"/>
      <c r="L570" s="187"/>
      <c r="M570" s="187"/>
      <c r="N570" s="185"/>
      <c r="O570" s="185"/>
      <c r="P570" s="185"/>
      <c r="Q570" s="185"/>
      <c r="R570" s="185"/>
      <c r="S570" s="185"/>
      <c r="T570" s="184"/>
      <c r="U570" s="184"/>
      <c r="V570" s="184"/>
      <c r="W570" s="184"/>
      <c r="X570" s="184"/>
      <c r="Y570" s="184"/>
      <c r="Z570" s="184"/>
      <c r="AA570" s="184"/>
    </row>
    <row r="571" spans="2:27" ht="18" customHeight="1">
      <c r="B571" s="298"/>
      <c r="C571" s="185"/>
      <c r="D571" s="185"/>
      <c r="E571" s="185"/>
      <c r="F571" s="185"/>
      <c r="G571" s="186"/>
      <c r="H571" s="185"/>
      <c r="I571" s="185"/>
      <c r="J571" s="185"/>
      <c r="K571" s="185"/>
      <c r="L571" s="187"/>
      <c r="M571" s="187"/>
      <c r="N571" s="185"/>
      <c r="O571" s="185"/>
      <c r="P571" s="185"/>
      <c r="Q571" s="185"/>
      <c r="R571" s="185"/>
      <c r="S571" s="185"/>
      <c r="T571" s="184"/>
      <c r="U571" s="184"/>
      <c r="V571" s="184"/>
      <c r="W571" s="184"/>
      <c r="X571" s="184"/>
      <c r="Y571" s="184"/>
      <c r="Z571" s="184"/>
      <c r="AA571" s="184"/>
    </row>
    <row r="572" spans="2:27" ht="18" customHeight="1">
      <c r="B572" s="298"/>
      <c r="C572" s="185"/>
      <c r="D572" s="185"/>
      <c r="E572" s="185"/>
      <c r="F572" s="185"/>
      <c r="G572" s="186"/>
      <c r="H572" s="185"/>
      <c r="I572" s="185"/>
      <c r="J572" s="185"/>
      <c r="K572" s="185"/>
      <c r="L572" s="187"/>
      <c r="M572" s="187"/>
      <c r="N572" s="185"/>
      <c r="O572" s="185"/>
      <c r="P572" s="185"/>
      <c r="Q572" s="185"/>
      <c r="R572" s="185"/>
      <c r="S572" s="185"/>
      <c r="T572" s="184"/>
      <c r="U572" s="184"/>
      <c r="V572" s="184"/>
      <c r="W572" s="184"/>
      <c r="X572" s="184"/>
      <c r="Y572" s="184"/>
      <c r="Z572" s="184"/>
      <c r="AA572" s="184"/>
    </row>
    <row r="573" spans="2:27" ht="18" customHeight="1">
      <c r="B573" s="298"/>
      <c r="C573" s="185"/>
      <c r="D573" s="185"/>
      <c r="E573" s="185"/>
      <c r="F573" s="185"/>
      <c r="G573" s="186"/>
      <c r="H573" s="185"/>
      <c r="I573" s="185"/>
      <c r="J573" s="185"/>
      <c r="K573" s="185"/>
      <c r="L573" s="187"/>
      <c r="M573" s="187"/>
      <c r="N573" s="185"/>
      <c r="O573" s="185"/>
      <c r="P573" s="185"/>
      <c r="Q573" s="185"/>
      <c r="R573" s="185"/>
      <c r="S573" s="185"/>
      <c r="T573" s="184"/>
      <c r="U573" s="184"/>
      <c r="V573" s="184"/>
      <c r="W573" s="184"/>
      <c r="X573" s="184"/>
      <c r="Y573" s="184"/>
      <c r="Z573" s="184"/>
      <c r="AA573" s="184"/>
    </row>
    <row r="574" spans="2:27" ht="18" customHeight="1">
      <c r="B574" s="298"/>
      <c r="C574" s="185"/>
      <c r="D574" s="185"/>
      <c r="E574" s="185"/>
      <c r="F574" s="185"/>
      <c r="G574" s="186"/>
      <c r="H574" s="185"/>
      <c r="I574" s="185"/>
      <c r="J574" s="185"/>
      <c r="K574" s="185"/>
      <c r="L574" s="187"/>
      <c r="M574" s="187"/>
      <c r="N574" s="185"/>
      <c r="O574" s="185"/>
      <c r="P574" s="185"/>
      <c r="Q574" s="185"/>
      <c r="R574" s="185"/>
      <c r="S574" s="185"/>
      <c r="T574" s="184"/>
      <c r="U574" s="184"/>
      <c r="V574" s="184"/>
      <c r="W574" s="184"/>
      <c r="X574" s="184"/>
      <c r="Y574" s="184"/>
      <c r="Z574" s="184"/>
      <c r="AA574" s="184"/>
    </row>
    <row r="575" spans="2:27" ht="18" customHeight="1">
      <c r="B575" s="298"/>
      <c r="C575" s="185"/>
      <c r="D575" s="185"/>
      <c r="E575" s="185"/>
      <c r="F575" s="185"/>
      <c r="G575" s="186"/>
      <c r="H575" s="185"/>
      <c r="I575" s="185"/>
      <c r="J575" s="185"/>
      <c r="K575" s="185"/>
      <c r="L575" s="187"/>
      <c r="M575" s="187"/>
      <c r="N575" s="185"/>
      <c r="O575" s="185"/>
      <c r="P575" s="185"/>
      <c r="Q575" s="185"/>
      <c r="R575" s="185"/>
      <c r="S575" s="185"/>
      <c r="T575" s="184"/>
      <c r="U575" s="184"/>
      <c r="V575" s="184"/>
      <c r="W575" s="184"/>
      <c r="X575" s="184"/>
      <c r="Y575" s="184"/>
      <c r="Z575" s="184"/>
      <c r="AA575" s="184"/>
    </row>
    <row r="576" spans="2:27" ht="18" customHeight="1">
      <c r="B576" s="298"/>
      <c r="C576" s="185"/>
      <c r="D576" s="185"/>
      <c r="E576" s="185"/>
      <c r="F576" s="185"/>
      <c r="G576" s="186"/>
      <c r="H576" s="185"/>
      <c r="I576" s="185"/>
      <c r="J576" s="185"/>
      <c r="K576" s="185"/>
      <c r="L576" s="187"/>
      <c r="M576" s="187"/>
      <c r="N576" s="185"/>
      <c r="O576" s="185"/>
      <c r="P576" s="185"/>
      <c r="Q576" s="185"/>
      <c r="R576" s="185"/>
      <c r="S576" s="185"/>
      <c r="T576" s="184"/>
      <c r="U576" s="184"/>
      <c r="V576" s="184"/>
      <c r="W576" s="184"/>
      <c r="X576" s="184"/>
      <c r="Y576" s="184"/>
      <c r="Z576" s="184"/>
      <c r="AA576" s="184"/>
    </row>
    <row r="577" spans="2:27" ht="18" customHeight="1">
      <c r="B577" s="298"/>
      <c r="C577" s="185"/>
      <c r="D577" s="185"/>
      <c r="E577" s="185"/>
      <c r="F577" s="185"/>
      <c r="G577" s="186"/>
      <c r="H577" s="185"/>
      <c r="I577" s="185"/>
      <c r="J577" s="185"/>
      <c r="K577" s="185"/>
      <c r="L577" s="187"/>
      <c r="M577" s="187"/>
      <c r="N577" s="185"/>
      <c r="O577" s="185"/>
      <c r="P577" s="185"/>
      <c r="Q577" s="185"/>
      <c r="R577" s="185"/>
      <c r="S577" s="185"/>
      <c r="T577" s="184"/>
      <c r="U577" s="184"/>
      <c r="V577" s="184"/>
      <c r="W577" s="184"/>
      <c r="X577" s="184"/>
      <c r="Y577" s="184"/>
      <c r="Z577" s="184"/>
      <c r="AA577" s="184"/>
    </row>
    <row r="578" spans="2:27" ht="18" customHeight="1">
      <c r="B578" s="298"/>
      <c r="C578" s="185"/>
      <c r="D578" s="185"/>
      <c r="E578" s="185"/>
      <c r="F578" s="185"/>
      <c r="G578" s="186"/>
      <c r="H578" s="185"/>
      <c r="I578" s="185"/>
      <c r="J578" s="185"/>
      <c r="K578" s="185"/>
      <c r="L578" s="187"/>
      <c r="M578" s="187"/>
      <c r="N578" s="185"/>
      <c r="O578" s="185"/>
      <c r="P578" s="185"/>
      <c r="Q578" s="185"/>
      <c r="R578" s="185"/>
      <c r="S578" s="185"/>
      <c r="T578" s="184"/>
      <c r="U578" s="184"/>
      <c r="V578" s="184"/>
      <c r="W578" s="184"/>
      <c r="X578" s="184"/>
      <c r="Y578" s="184"/>
      <c r="Z578" s="184"/>
      <c r="AA578" s="184"/>
    </row>
    <row r="579" spans="2:27" ht="18" customHeight="1">
      <c r="B579" s="298"/>
      <c r="C579" s="185"/>
      <c r="D579" s="185"/>
      <c r="E579" s="185"/>
      <c r="F579" s="185"/>
      <c r="G579" s="186"/>
      <c r="H579" s="185"/>
      <c r="I579" s="185"/>
      <c r="J579" s="185"/>
      <c r="K579" s="185"/>
      <c r="L579" s="187"/>
      <c r="M579" s="187"/>
      <c r="N579" s="185"/>
      <c r="O579" s="185"/>
      <c r="P579" s="185"/>
      <c r="Q579" s="185"/>
      <c r="R579" s="185"/>
      <c r="S579" s="185"/>
      <c r="T579" s="184"/>
      <c r="U579" s="184"/>
      <c r="V579" s="184"/>
      <c r="W579" s="184"/>
      <c r="X579" s="184"/>
      <c r="Y579" s="184"/>
      <c r="Z579" s="184"/>
      <c r="AA579" s="184"/>
    </row>
    <row r="580" spans="2:27" ht="18" customHeight="1">
      <c r="B580" s="298"/>
      <c r="C580" s="185"/>
      <c r="D580" s="185"/>
      <c r="E580" s="185"/>
      <c r="F580" s="185"/>
      <c r="G580" s="186"/>
      <c r="H580" s="185"/>
      <c r="I580" s="185"/>
      <c r="J580" s="185"/>
      <c r="K580" s="185"/>
      <c r="L580" s="187"/>
      <c r="M580" s="187"/>
      <c r="N580" s="185"/>
      <c r="O580" s="185"/>
      <c r="P580" s="185"/>
      <c r="Q580" s="185"/>
      <c r="R580" s="185"/>
      <c r="S580" s="185"/>
      <c r="T580" s="184"/>
      <c r="U580" s="184"/>
      <c r="V580" s="184"/>
      <c r="W580" s="184"/>
      <c r="X580" s="184"/>
      <c r="Y580" s="184"/>
      <c r="Z580" s="184"/>
      <c r="AA580" s="184"/>
    </row>
    <row r="581" spans="2:27" ht="18" customHeight="1">
      <c r="B581" s="298"/>
      <c r="C581" s="185"/>
      <c r="D581" s="185"/>
      <c r="E581" s="185"/>
      <c r="F581" s="185"/>
      <c r="G581" s="186"/>
      <c r="H581" s="185"/>
      <c r="I581" s="185"/>
      <c r="J581" s="185"/>
      <c r="K581" s="185"/>
      <c r="L581" s="187"/>
      <c r="M581" s="187"/>
      <c r="N581" s="185"/>
      <c r="O581" s="185"/>
      <c r="P581" s="185"/>
      <c r="Q581" s="185"/>
      <c r="R581" s="185"/>
      <c r="S581" s="185"/>
      <c r="T581" s="184"/>
      <c r="U581" s="184"/>
      <c r="V581" s="184"/>
      <c r="W581" s="184"/>
      <c r="X581" s="184"/>
      <c r="Y581" s="184"/>
      <c r="Z581" s="184"/>
      <c r="AA581" s="184"/>
    </row>
    <row r="582" spans="2:27" ht="18" customHeight="1">
      <c r="B582" s="298"/>
      <c r="C582" s="185"/>
      <c r="D582" s="185"/>
      <c r="E582" s="185"/>
      <c r="F582" s="185"/>
      <c r="G582" s="186"/>
      <c r="H582" s="185"/>
      <c r="I582" s="185"/>
      <c r="J582" s="185"/>
      <c r="K582" s="185"/>
      <c r="L582" s="187"/>
      <c r="M582" s="187"/>
      <c r="N582" s="185"/>
      <c r="O582" s="185"/>
      <c r="P582" s="185"/>
      <c r="Q582" s="185"/>
      <c r="R582" s="185"/>
      <c r="S582" s="185"/>
      <c r="T582" s="184"/>
      <c r="U582" s="184"/>
      <c r="V582" s="184"/>
      <c r="W582" s="184"/>
      <c r="X582" s="184"/>
      <c r="Y582" s="184"/>
      <c r="Z582" s="184"/>
      <c r="AA582" s="184"/>
    </row>
    <row r="583" spans="2:27" ht="18" customHeight="1">
      <c r="B583" s="298"/>
      <c r="C583" s="185"/>
      <c r="D583" s="185"/>
      <c r="E583" s="185"/>
      <c r="F583" s="185"/>
      <c r="G583" s="186"/>
      <c r="H583" s="185"/>
      <c r="I583" s="185"/>
      <c r="J583" s="185"/>
      <c r="K583" s="185"/>
      <c r="L583" s="187"/>
      <c r="M583" s="187"/>
      <c r="N583" s="185"/>
      <c r="O583" s="185"/>
      <c r="P583" s="185"/>
      <c r="Q583" s="185"/>
      <c r="R583" s="185"/>
      <c r="S583" s="185"/>
      <c r="T583" s="184"/>
      <c r="U583" s="184"/>
      <c r="V583" s="184"/>
      <c r="W583" s="184"/>
      <c r="X583" s="184"/>
      <c r="Y583" s="184"/>
      <c r="Z583" s="184"/>
      <c r="AA583" s="184"/>
    </row>
    <row r="584" spans="2:27" ht="18" customHeight="1">
      <c r="B584" s="298"/>
      <c r="C584" s="185"/>
      <c r="D584" s="185"/>
      <c r="E584" s="185"/>
      <c r="F584" s="185"/>
      <c r="G584" s="186"/>
      <c r="H584" s="185"/>
      <c r="I584" s="185"/>
      <c r="J584" s="185"/>
      <c r="K584" s="185"/>
      <c r="L584" s="187"/>
      <c r="M584" s="187"/>
      <c r="N584" s="185"/>
      <c r="O584" s="185"/>
      <c r="P584" s="185"/>
      <c r="Q584" s="185"/>
      <c r="R584" s="185"/>
      <c r="S584" s="185"/>
      <c r="T584" s="184"/>
      <c r="U584" s="184"/>
      <c r="V584" s="184"/>
      <c r="W584" s="184"/>
      <c r="X584" s="184"/>
      <c r="Y584" s="184"/>
      <c r="Z584" s="184"/>
      <c r="AA584" s="184"/>
    </row>
    <row r="585" spans="2:27" ht="18" customHeight="1">
      <c r="B585" s="298"/>
      <c r="C585" s="185"/>
      <c r="D585" s="185"/>
      <c r="E585" s="185"/>
      <c r="F585" s="185"/>
      <c r="G585" s="186"/>
      <c r="H585" s="185"/>
      <c r="I585" s="185"/>
      <c r="J585" s="185"/>
      <c r="K585" s="185"/>
      <c r="L585" s="187"/>
      <c r="M585" s="187"/>
      <c r="N585" s="185"/>
      <c r="O585" s="185"/>
      <c r="P585" s="185"/>
      <c r="Q585" s="185"/>
      <c r="R585" s="185"/>
      <c r="S585" s="185"/>
      <c r="T585" s="184"/>
      <c r="U585" s="184"/>
      <c r="V585" s="184"/>
      <c r="W585" s="184"/>
      <c r="X585" s="184"/>
      <c r="Y585" s="184"/>
      <c r="Z585" s="184"/>
      <c r="AA585" s="184"/>
    </row>
    <row r="586" spans="2:27" ht="18" customHeight="1">
      <c r="B586" s="298"/>
      <c r="C586" s="185"/>
      <c r="D586" s="185"/>
      <c r="E586" s="185"/>
      <c r="F586" s="185"/>
      <c r="G586" s="186"/>
      <c r="H586" s="185"/>
      <c r="I586" s="185"/>
      <c r="J586" s="185"/>
      <c r="K586" s="185"/>
      <c r="L586" s="187"/>
      <c r="M586" s="187"/>
      <c r="N586" s="185"/>
      <c r="O586" s="185"/>
      <c r="P586" s="185"/>
      <c r="Q586" s="185"/>
      <c r="R586" s="185"/>
      <c r="S586" s="185"/>
      <c r="T586" s="184"/>
      <c r="U586" s="184"/>
      <c r="V586" s="184"/>
      <c r="W586" s="184"/>
      <c r="X586" s="184"/>
      <c r="Y586" s="184"/>
      <c r="Z586" s="184"/>
      <c r="AA586" s="184"/>
    </row>
    <row r="587" spans="2:27" ht="18" customHeight="1">
      <c r="B587" s="298"/>
      <c r="C587" s="185"/>
      <c r="D587" s="185"/>
      <c r="E587" s="185"/>
      <c r="F587" s="185"/>
      <c r="G587" s="186"/>
      <c r="H587" s="185"/>
      <c r="I587" s="185"/>
      <c r="J587" s="185"/>
      <c r="K587" s="185"/>
      <c r="L587" s="187"/>
      <c r="M587" s="187"/>
      <c r="N587" s="185"/>
      <c r="O587" s="185"/>
      <c r="P587" s="185"/>
      <c r="Q587" s="185"/>
      <c r="R587" s="185"/>
      <c r="S587" s="185"/>
      <c r="T587" s="184"/>
      <c r="U587" s="184"/>
      <c r="V587" s="184"/>
      <c r="W587" s="184"/>
      <c r="X587" s="184"/>
      <c r="Y587" s="184"/>
      <c r="Z587" s="184"/>
      <c r="AA587" s="184"/>
    </row>
    <row r="588" spans="2:27" ht="18" customHeight="1">
      <c r="B588" s="298"/>
      <c r="C588" s="185"/>
      <c r="D588" s="185"/>
      <c r="E588" s="185"/>
      <c r="F588" s="185"/>
      <c r="G588" s="186"/>
      <c r="H588" s="185"/>
      <c r="I588" s="185"/>
      <c r="J588" s="185"/>
      <c r="K588" s="185"/>
      <c r="L588" s="187"/>
      <c r="M588" s="187"/>
      <c r="N588" s="185"/>
      <c r="O588" s="185"/>
      <c r="P588" s="185"/>
      <c r="Q588" s="185"/>
      <c r="R588" s="185"/>
      <c r="S588" s="185"/>
      <c r="T588" s="184"/>
      <c r="U588" s="184"/>
      <c r="V588" s="184"/>
      <c r="W588" s="184"/>
      <c r="X588" s="184"/>
      <c r="Y588" s="184"/>
      <c r="Z588" s="184"/>
      <c r="AA588" s="184"/>
    </row>
    <row r="589" spans="2:27" ht="18" customHeight="1">
      <c r="B589" s="298"/>
      <c r="C589" s="185"/>
      <c r="D589" s="185"/>
      <c r="E589" s="185"/>
      <c r="F589" s="185"/>
      <c r="G589" s="186"/>
      <c r="H589" s="185"/>
      <c r="I589" s="185"/>
      <c r="J589" s="185"/>
      <c r="K589" s="185"/>
      <c r="L589" s="187"/>
      <c r="M589" s="187"/>
      <c r="N589" s="185"/>
      <c r="O589" s="185"/>
      <c r="P589" s="185"/>
      <c r="Q589" s="185"/>
      <c r="R589" s="185"/>
      <c r="S589" s="185"/>
      <c r="T589" s="184"/>
      <c r="U589" s="184"/>
      <c r="V589" s="184"/>
      <c r="W589" s="184"/>
      <c r="X589" s="184"/>
      <c r="Y589" s="184"/>
      <c r="Z589" s="184"/>
      <c r="AA589" s="184"/>
    </row>
    <row r="590" spans="2:27" ht="18" customHeight="1">
      <c r="B590" s="298"/>
      <c r="C590" s="185"/>
      <c r="D590" s="185"/>
      <c r="E590" s="185"/>
      <c r="F590" s="185"/>
      <c r="G590" s="186"/>
      <c r="H590" s="185"/>
      <c r="I590" s="185"/>
      <c r="J590" s="185"/>
      <c r="K590" s="185"/>
      <c r="L590" s="187"/>
      <c r="M590" s="187"/>
      <c r="N590" s="185"/>
      <c r="O590" s="185"/>
      <c r="P590" s="185"/>
      <c r="Q590" s="185"/>
      <c r="R590" s="185"/>
      <c r="S590" s="185"/>
      <c r="T590" s="184"/>
      <c r="U590" s="184"/>
      <c r="V590" s="184"/>
      <c r="W590" s="184"/>
      <c r="X590" s="184"/>
      <c r="Y590" s="184"/>
      <c r="Z590" s="184"/>
      <c r="AA590" s="184"/>
    </row>
    <row r="591" spans="2:27" ht="18" customHeight="1">
      <c r="B591" s="298"/>
      <c r="C591" s="185"/>
      <c r="D591" s="185"/>
      <c r="E591" s="185"/>
      <c r="F591" s="185"/>
      <c r="G591" s="186"/>
      <c r="H591" s="185"/>
      <c r="I591" s="185"/>
      <c r="J591" s="185"/>
      <c r="K591" s="185"/>
      <c r="L591" s="187"/>
      <c r="M591" s="187"/>
      <c r="N591" s="185"/>
      <c r="O591" s="185"/>
      <c r="P591" s="185"/>
      <c r="Q591" s="185"/>
      <c r="R591" s="185"/>
      <c r="S591" s="185"/>
      <c r="T591" s="184"/>
      <c r="U591" s="184"/>
      <c r="V591" s="184"/>
      <c r="W591" s="184"/>
      <c r="X591" s="184"/>
      <c r="Y591" s="184"/>
      <c r="Z591" s="184"/>
      <c r="AA591" s="184"/>
    </row>
    <row r="592" spans="2:27" ht="18" customHeight="1">
      <c r="B592" s="298"/>
      <c r="C592" s="185"/>
      <c r="D592" s="185"/>
      <c r="E592" s="185"/>
      <c r="F592" s="185"/>
      <c r="G592" s="186"/>
      <c r="H592" s="185"/>
      <c r="I592" s="185"/>
      <c r="J592" s="185"/>
      <c r="K592" s="185"/>
      <c r="L592" s="187"/>
      <c r="M592" s="187"/>
      <c r="N592" s="185"/>
      <c r="O592" s="185"/>
      <c r="P592" s="185"/>
      <c r="Q592" s="185"/>
      <c r="R592" s="185"/>
      <c r="S592" s="185"/>
      <c r="T592" s="184"/>
      <c r="U592" s="184"/>
      <c r="V592" s="184"/>
      <c r="W592" s="184"/>
      <c r="X592" s="184"/>
      <c r="Y592" s="184"/>
      <c r="Z592" s="184"/>
      <c r="AA592" s="184"/>
    </row>
    <row r="593" spans="2:27" ht="18" customHeight="1">
      <c r="B593" s="298"/>
      <c r="C593" s="185"/>
      <c r="D593" s="185"/>
      <c r="E593" s="185"/>
      <c r="F593" s="185"/>
      <c r="G593" s="186"/>
      <c r="H593" s="185"/>
      <c r="I593" s="185"/>
      <c r="J593" s="185"/>
      <c r="K593" s="185"/>
      <c r="L593" s="187"/>
      <c r="M593" s="187"/>
      <c r="N593" s="185"/>
      <c r="O593" s="185"/>
      <c r="P593" s="185"/>
      <c r="Q593" s="185"/>
      <c r="R593" s="185"/>
      <c r="S593" s="185"/>
      <c r="T593" s="184"/>
      <c r="U593" s="184"/>
      <c r="V593" s="184"/>
      <c r="W593" s="184"/>
      <c r="X593" s="184"/>
      <c r="Y593" s="184"/>
      <c r="Z593" s="184"/>
      <c r="AA593" s="184"/>
    </row>
    <row r="594" spans="2:27" ht="18" customHeight="1">
      <c r="B594" s="298"/>
      <c r="C594" s="185"/>
      <c r="D594" s="185"/>
      <c r="E594" s="185"/>
      <c r="F594" s="185"/>
      <c r="G594" s="186"/>
      <c r="H594" s="185"/>
      <c r="I594" s="185"/>
      <c r="J594" s="185"/>
      <c r="K594" s="185"/>
      <c r="L594" s="187"/>
      <c r="M594" s="187"/>
      <c r="N594" s="185"/>
      <c r="O594" s="185"/>
      <c r="P594" s="185"/>
      <c r="Q594" s="185"/>
      <c r="R594" s="185"/>
      <c r="S594" s="185"/>
      <c r="T594" s="184"/>
      <c r="U594" s="184"/>
      <c r="V594" s="184"/>
      <c r="W594" s="184"/>
      <c r="X594" s="184"/>
      <c r="Y594" s="184"/>
      <c r="Z594" s="184"/>
      <c r="AA594" s="184"/>
    </row>
    <row r="595" spans="2:27" ht="18" customHeight="1">
      <c r="B595" s="298"/>
      <c r="C595" s="185"/>
      <c r="D595" s="185"/>
      <c r="E595" s="185"/>
      <c r="F595" s="185"/>
      <c r="G595" s="186"/>
      <c r="H595" s="185"/>
      <c r="I595" s="185"/>
      <c r="J595" s="185"/>
      <c r="K595" s="185"/>
      <c r="L595" s="187"/>
      <c r="M595" s="187"/>
      <c r="N595" s="185"/>
      <c r="O595" s="185"/>
      <c r="P595" s="185"/>
      <c r="Q595" s="185"/>
      <c r="R595" s="185"/>
      <c r="S595" s="185"/>
      <c r="T595" s="184"/>
      <c r="U595" s="184"/>
      <c r="V595" s="184"/>
      <c r="W595" s="184"/>
      <c r="X595" s="184"/>
      <c r="Y595" s="184"/>
      <c r="Z595" s="184"/>
      <c r="AA595" s="184"/>
    </row>
    <row r="596" spans="2:27" ht="18" customHeight="1">
      <c r="B596" s="298"/>
      <c r="C596" s="185"/>
      <c r="D596" s="185"/>
      <c r="E596" s="185"/>
      <c r="F596" s="185"/>
      <c r="G596" s="186"/>
      <c r="H596" s="185"/>
      <c r="I596" s="185"/>
      <c r="J596" s="185"/>
      <c r="K596" s="185"/>
      <c r="L596" s="187"/>
      <c r="M596" s="187"/>
      <c r="N596" s="185"/>
      <c r="O596" s="185"/>
      <c r="P596" s="185"/>
      <c r="Q596" s="185"/>
      <c r="R596" s="185"/>
      <c r="S596" s="185"/>
      <c r="T596" s="184"/>
      <c r="U596" s="184"/>
      <c r="V596" s="184"/>
      <c r="W596" s="184"/>
      <c r="X596" s="184"/>
      <c r="Y596" s="184"/>
      <c r="Z596" s="184"/>
      <c r="AA596" s="184"/>
    </row>
    <row r="597" spans="2:27" ht="18" customHeight="1">
      <c r="B597" s="298"/>
      <c r="C597" s="185"/>
      <c r="D597" s="185"/>
      <c r="E597" s="185"/>
      <c r="F597" s="185"/>
      <c r="G597" s="186"/>
      <c r="H597" s="185"/>
      <c r="I597" s="185"/>
      <c r="J597" s="185"/>
      <c r="K597" s="185"/>
      <c r="L597" s="187"/>
      <c r="M597" s="187"/>
      <c r="N597" s="185"/>
      <c r="O597" s="185"/>
      <c r="P597" s="185"/>
      <c r="Q597" s="185"/>
      <c r="R597" s="185"/>
      <c r="S597" s="185"/>
      <c r="T597" s="184"/>
      <c r="U597" s="184"/>
      <c r="V597" s="184"/>
      <c r="W597" s="184"/>
      <c r="X597" s="184"/>
      <c r="Y597" s="184"/>
      <c r="Z597" s="184"/>
      <c r="AA597" s="184"/>
    </row>
    <row r="598" spans="2:27" ht="18" customHeight="1">
      <c r="B598" s="298"/>
      <c r="C598" s="185"/>
      <c r="D598" s="185"/>
      <c r="E598" s="185"/>
      <c r="F598" s="185"/>
      <c r="G598" s="186"/>
      <c r="H598" s="185"/>
      <c r="I598" s="185"/>
      <c r="J598" s="185"/>
      <c r="K598" s="185"/>
      <c r="L598" s="187"/>
      <c r="M598" s="187"/>
      <c r="N598" s="185"/>
      <c r="O598" s="185"/>
      <c r="P598" s="185"/>
      <c r="Q598" s="185"/>
      <c r="R598" s="185"/>
      <c r="S598" s="185"/>
      <c r="T598" s="184"/>
      <c r="U598" s="184"/>
      <c r="V598" s="184"/>
      <c r="W598" s="184"/>
      <c r="X598" s="184"/>
      <c r="Y598" s="184"/>
      <c r="Z598" s="184"/>
      <c r="AA598" s="184"/>
    </row>
    <row r="599" spans="2:27" ht="18" customHeight="1">
      <c r="B599" s="298"/>
      <c r="C599" s="185"/>
      <c r="D599" s="185"/>
      <c r="E599" s="185"/>
      <c r="F599" s="185"/>
      <c r="G599" s="186"/>
      <c r="H599" s="185"/>
      <c r="I599" s="185"/>
      <c r="J599" s="185"/>
      <c r="K599" s="185"/>
      <c r="L599" s="187"/>
      <c r="M599" s="187"/>
      <c r="N599" s="185"/>
      <c r="O599" s="185"/>
      <c r="P599" s="185"/>
      <c r="Q599" s="185"/>
      <c r="R599" s="185"/>
      <c r="S599" s="185"/>
      <c r="T599" s="184"/>
      <c r="U599" s="184"/>
      <c r="V599" s="184"/>
      <c r="W599" s="184"/>
      <c r="X599" s="184"/>
      <c r="Y599" s="184"/>
      <c r="Z599" s="184"/>
      <c r="AA599" s="184"/>
    </row>
    <row r="600" spans="2:27" ht="18" customHeight="1">
      <c r="B600" s="298"/>
      <c r="C600" s="185"/>
      <c r="D600" s="185"/>
      <c r="E600" s="185"/>
      <c r="F600" s="185"/>
      <c r="G600" s="186"/>
      <c r="H600" s="185"/>
      <c r="I600" s="185"/>
      <c r="J600" s="185"/>
      <c r="K600" s="185"/>
      <c r="L600" s="187"/>
      <c r="M600" s="187"/>
      <c r="N600" s="185"/>
      <c r="O600" s="185"/>
      <c r="P600" s="185"/>
      <c r="Q600" s="185"/>
      <c r="R600" s="185"/>
      <c r="S600" s="185"/>
      <c r="T600" s="184"/>
      <c r="U600" s="184"/>
      <c r="V600" s="184"/>
      <c r="W600" s="184"/>
      <c r="X600" s="184"/>
      <c r="Y600" s="184"/>
      <c r="Z600" s="184"/>
      <c r="AA600" s="184"/>
    </row>
    <row r="601" spans="2:27" ht="18" customHeight="1">
      <c r="B601" s="298"/>
      <c r="C601" s="185"/>
      <c r="D601" s="185"/>
      <c r="E601" s="185"/>
      <c r="F601" s="185"/>
      <c r="G601" s="186"/>
      <c r="H601" s="185"/>
      <c r="I601" s="185"/>
      <c r="J601" s="185"/>
      <c r="K601" s="185"/>
      <c r="L601" s="187"/>
      <c r="M601" s="187"/>
      <c r="N601" s="185"/>
      <c r="O601" s="185"/>
      <c r="P601" s="185"/>
      <c r="Q601" s="185"/>
      <c r="R601" s="185"/>
      <c r="S601" s="185"/>
      <c r="T601" s="184"/>
      <c r="U601" s="184"/>
      <c r="V601" s="184"/>
      <c r="W601" s="184"/>
      <c r="X601" s="184"/>
      <c r="Y601" s="184"/>
      <c r="Z601" s="184"/>
      <c r="AA601" s="184"/>
    </row>
    <row r="602" spans="2:27" ht="18" customHeight="1">
      <c r="B602" s="298"/>
      <c r="C602" s="185"/>
      <c r="D602" s="185"/>
      <c r="E602" s="185"/>
      <c r="F602" s="185"/>
      <c r="G602" s="186"/>
      <c r="H602" s="185"/>
      <c r="I602" s="185"/>
      <c r="J602" s="185"/>
      <c r="K602" s="185"/>
      <c r="L602" s="187"/>
      <c r="M602" s="187"/>
      <c r="N602" s="185"/>
      <c r="O602" s="185"/>
      <c r="P602" s="185"/>
      <c r="Q602" s="185"/>
      <c r="R602" s="185"/>
      <c r="S602" s="185"/>
      <c r="T602" s="184"/>
      <c r="U602" s="184"/>
      <c r="V602" s="184"/>
      <c r="W602" s="184"/>
      <c r="X602" s="184"/>
      <c r="Y602" s="184"/>
      <c r="Z602" s="184"/>
      <c r="AA602" s="184"/>
    </row>
    <row r="603" spans="2:27" ht="18" customHeight="1">
      <c r="B603" s="298"/>
      <c r="C603" s="185"/>
      <c r="D603" s="185"/>
      <c r="E603" s="185"/>
      <c r="F603" s="185"/>
      <c r="G603" s="186"/>
      <c r="H603" s="185"/>
      <c r="I603" s="185"/>
      <c r="J603" s="185"/>
      <c r="K603" s="185"/>
      <c r="L603" s="187"/>
      <c r="M603" s="187"/>
      <c r="N603" s="185"/>
      <c r="O603" s="185"/>
      <c r="P603" s="185"/>
      <c r="Q603" s="185"/>
      <c r="R603" s="185"/>
      <c r="S603" s="185"/>
      <c r="T603" s="184"/>
      <c r="U603" s="184"/>
      <c r="V603" s="184"/>
      <c r="W603" s="184"/>
      <c r="X603" s="184"/>
      <c r="Y603" s="184"/>
      <c r="Z603" s="184"/>
      <c r="AA603" s="184"/>
    </row>
    <row r="604" spans="2:27" ht="18" customHeight="1">
      <c r="B604" s="298"/>
      <c r="C604" s="185"/>
      <c r="D604" s="185"/>
      <c r="E604" s="185"/>
      <c r="F604" s="185"/>
      <c r="G604" s="186"/>
      <c r="H604" s="185"/>
      <c r="I604" s="185"/>
      <c r="J604" s="185"/>
      <c r="K604" s="185"/>
      <c r="L604" s="187"/>
      <c r="M604" s="187"/>
      <c r="N604" s="185"/>
      <c r="O604" s="185"/>
      <c r="P604" s="185"/>
      <c r="Q604" s="185"/>
      <c r="R604" s="185"/>
      <c r="S604" s="185"/>
      <c r="T604" s="184"/>
      <c r="U604" s="184"/>
      <c r="V604" s="184"/>
      <c r="W604" s="184"/>
      <c r="X604" s="184"/>
      <c r="Y604" s="184"/>
      <c r="Z604" s="184"/>
      <c r="AA604" s="184"/>
    </row>
    <row r="605" spans="2:27" ht="18" customHeight="1">
      <c r="B605" s="298"/>
      <c r="C605" s="185"/>
      <c r="D605" s="185"/>
      <c r="E605" s="185"/>
      <c r="F605" s="185"/>
      <c r="G605" s="186"/>
      <c r="H605" s="185"/>
      <c r="I605" s="185"/>
      <c r="J605" s="185"/>
      <c r="K605" s="185"/>
      <c r="L605" s="187"/>
      <c r="M605" s="187"/>
      <c r="N605" s="185"/>
      <c r="O605" s="185"/>
      <c r="P605" s="185"/>
      <c r="Q605" s="185"/>
      <c r="R605" s="185"/>
      <c r="S605" s="185"/>
      <c r="T605" s="184"/>
      <c r="U605" s="184"/>
      <c r="V605" s="184"/>
      <c r="W605" s="184"/>
      <c r="X605" s="184"/>
      <c r="Y605" s="184"/>
      <c r="Z605" s="184"/>
      <c r="AA605" s="184"/>
    </row>
    <row r="606" spans="2:27" ht="18" customHeight="1">
      <c r="B606" s="298"/>
      <c r="C606" s="185"/>
      <c r="D606" s="185"/>
      <c r="E606" s="185"/>
      <c r="F606" s="185"/>
      <c r="G606" s="186"/>
      <c r="H606" s="185"/>
      <c r="I606" s="185"/>
      <c r="J606" s="185"/>
      <c r="K606" s="185"/>
      <c r="L606" s="187"/>
      <c r="M606" s="187"/>
      <c r="N606" s="185"/>
      <c r="O606" s="185"/>
      <c r="P606" s="185"/>
      <c r="Q606" s="185"/>
      <c r="R606" s="185"/>
      <c r="S606" s="185"/>
      <c r="T606" s="184"/>
      <c r="U606" s="184"/>
      <c r="V606" s="184"/>
      <c r="W606" s="184"/>
      <c r="X606" s="184"/>
      <c r="Y606" s="184"/>
      <c r="Z606" s="184"/>
      <c r="AA606" s="184"/>
    </row>
    <row r="607" spans="2:27" ht="18" customHeight="1">
      <c r="B607" s="298"/>
      <c r="C607" s="185"/>
      <c r="D607" s="185"/>
      <c r="E607" s="185"/>
      <c r="F607" s="185"/>
      <c r="G607" s="186"/>
      <c r="H607" s="185"/>
      <c r="I607" s="185"/>
      <c r="J607" s="185"/>
      <c r="K607" s="185"/>
      <c r="L607" s="187"/>
      <c r="M607" s="187"/>
      <c r="N607" s="185"/>
      <c r="O607" s="185"/>
      <c r="P607" s="185"/>
      <c r="Q607" s="185"/>
      <c r="R607" s="185"/>
      <c r="S607" s="185"/>
      <c r="T607" s="184"/>
      <c r="U607" s="184"/>
      <c r="V607" s="184"/>
      <c r="W607" s="184"/>
      <c r="X607" s="184"/>
      <c r="Y607" s="184"/>
      <c r="Z607" s="184"/>
      <c r="AA607" s="184"/>
    </row>
    <row r="608" spans="2:27" ht="18" customHeight="1">
      <c r="B608" s="298"/>
      <c r="C608" s="185"/>
      <c r="D608" s="185"/>
      <c r="E608" s="185"/>
      <c r="F608" s="185"/>
      <c r="G608" s="186"/>
      <c r="H608" s="185"/>
      <c r="I608" s="185"/>
      <c r="J608" s="185"/>
      <c r="K608" s="185"/>
      <c r="L608" s="187"/>
      <c r="M608" s="187"/>
      <c r="N608" s="185"/>
      <c r="O608" s="185"/>
      <c r="P608" s="185"/>
      <c r="Q608" s="185"/>
      <c r="R608" s="185"/>
      <c r="S608" s="185"/>
      <c r="T608" s="184"/>
      <c r="U608" s="184"/>
      <c r="V608" s="184"/>
      <c r="W608" s="184"/>
      <c r="X608" s="184"/>
      <c r="Y608" s="184"/>
      <c r="Z608" s="184"/>
      <c r="AA608" s="184"/>
    </row>
    <row r="609" spans="2:27" ht="18" customHeight="1">
      <c r="B609" s="298"/>
      <c r="C609" s="185"/>
      <c r="D609" s="185"/>
      <c r="E609" s="185"/>
      <c r="F609" s="185"/>
      <c r="G609" s="186"/>
      <c r="H609" s="185"/>
      <c r="I609" s="185"/>
      <c r="J609" s="185"/>
      <c r="K609" s="185"/>
      <c r="L609" s="187"/>
      <c r="M609" s="187"/>
      <c r="N609" s="185"/>
      <c r="O609" s="185"/>
      <c r="P609" s="185"/>
      <c r="Q609" s="185"/>
      <c r="R609" s="185"/>
      <c r="S609" s="185"/>
      <c r="T609" s="184"/>
      <c r="U609" s="184"/>
      <c r="V609" s="184"/>
      <c r="W609" s="184"/>
      <c r="X609" s="184"/>
      <c r="Y609" s="184"/>
      <c r="Z609" s="184"/>
      <c r="AA609" s="184"/>
    </row>
    <row r="610" spans="2:27" ht="18" customHeight="1">
      <c r="B610" s="298"/>
      <c r="C610" s="185"/>
      <c r="D610" s="185"/>
      <c r="E610" s="185"/>
      <c r="F610" s="185"/>
      <c r="G610" s="186"/>
      <c r="H610" s="185"/>
      <c r="I610" s="185"/>
      <c r="J610" s="185"/>
      <c r="K610" s="185"/>
      <c r="L610" s="187"/>
      <c r="M610" s="187"/>
      <c r="N610" s="185"/>
      <c r="O610" s="185"/>
      <c r="P610" s="185"/>
      <c r="Q610" s="185"/>
      <c r="R610" s="185"/>
      <c r="S610" s="185"/>
      <c r="T610" s="184"/>
      <c r="U610" s="184"/>
      <c r="V610" s="184"/>
      <c r="W610" s="184"/>
      <c r="X610" s="184"/>
      <c r="Y610" s="184"/>
      <c r="Z610" s="184"/>
      <c r="AA610" s="184"/>
    </row>
    <row r="611" spans="2:27" ht="18" customHeight="1">
      <c r="B611" s="298"/>
      <c r="C611" s="185"/>
      <c r="D611" s="185"/>
      <c r="E611" s="185"/>
      <c r="F611" s="185"/>
      <c r="G611" s="186"/>
      <c r="H611" s="185"/>
      <c r="I611" s="185"/>
      <c r="J611" s="185"/>
      <c r="K611" s="185"/>
      <c r="L611" s="187"/>
      <c r="M611" s="187"/>
      <c r="N611" s="185"/>
      <c r="O611" s="185"/>
      <c r="P611" s="185"/>
      <c r="Q611" s="185"/>
      <c r="R611" s="185"/>
      <c r="S611" s="185"/>
      <c r="T611" s="184"/>
      <c r="U611" s="184"/>
      <c r="V611" s="184"/>
      <c r="W611" s="184"/>
      <c r="X611" s="184"/>
      <c r="Y611" s="184"/>
      <c r="Z611" s="184"/>
      <c r="AA611" s="184"/>
    </row>
    <row r="612" spans="2:27" ht="18" customHeight="1">
      <c r="B612" s="298"/>
      <c r="C612" s="185"/>
      <c r="D612" s="185"/>
      <c r="E612" s="185"/>
      <c r="F612" s="185"/>
      <c r="G612" s="186"/>
      <c r="H612" s="185"/>
      <c r="I612" s="185"/>
      <c r="J612" s="185"/>
      <c r="K612" s="185"/>
      <c r="L612" s="187"/>
      <c r="M612" s="187"/>
      <c r="N612" s="185"/>
      <c r="O612" s="185"/>
      <c r="P612" s="185"/>
      <c r="Q612" s="185"/>
      <c r="R612" s="185"/>
      <c r="S612" s="185"/>
      <c r="T612" s="184"/>
      <c r="U612" s="184"/>
      <c r="V612" s="184"/>
      <c r="W612" s="184"/>
      <c r="X612" s="184"/>
      <c r="Y612" s="184"/>
      <c r="Z612" s="184"/>
      <c r="AA612" s="184"/>
    </row>
    <row r="613" spans="2:27" ht="18" customHeight="1">
      <c r="B613" s="298"/>
      <c r="C613" s="185"/>
      <c r="D613" s="185"/>
      <c r="E613" s="185"/>
      <c r="F613" s="185"/>
      <c r="G613" s="186"/>
      <c r="H613" s="185"/>
      <c r="I613" s="185"/>
      <c r="J613" s="185"/>
      <c r="K613" s="185"/>
      <c r="L613" s="187"/>
      <c r="M613" s="187"/>
      <c r="N613" s="185"/>
      <c r="O613" s="185"/>
      <c r="P613" s="185"/>
      <c r="Q613" s="185"/>
      <c r="R613" s="185"/>
      <c r="S613" s="185"/>
      <c r="T613" s="184"/>
      <c r="U613" s="184"/>
      <c r="V613" s="184"/>
      <c r="W613" s="184"/>
      <c r="X613" s="184"/>
      <c r="Y613" s="184"/>
      <c r="Z613" s="184"/>
      <c r="AA613" s="184"/>
    </row>
    <row r="614" spans="2:27" ht="18" customHeight="1">
      <c r="B614" s="298"/>
      <c r="C614" s="185"/>
      <c r="D614" s="185"/>
      <c r="E614" s="185"/>
      <c r="F614" s="185"/>
      <c r="G614" s="186"/>
      <c r="H614" s="185"/>
      <c r="I614" s="185"/>
      <c r="J614" s="185"/>
      <c r="K614" s="185"/>
      <c r="L614" s="187"/>
      <c r="M614" s="187"/>
      <c r="N614" s="185"/>
      <c r="O614" s="185"/>
      <c r="P614" s="185"/>
      <c r="Q614" s="185"/>
      <c r="R614" s="185"/>
      <c r="S614" s="185"/>
      <c r="T614" s="184"/>
      <c r="U614" s="184"/>
      <c r="V614" s="184"/>
      <c r="W614" s="184"/>
      <c r="X614" s="184"/>
      <c r="Y614" s="184"/>
      <c r="Z614" s="184"/>
      <c r="AA614" s="184"/>
    </row>
    <row r="615" spans="2:27" ht="18" customHeight="1">
      <c r="B615" s="298"/>
      <c r="C615" s="185"/>
      <c r="D615" s="185"/>
      <c r="E615" s="185"/>
      <c r="F615" s="185"/>
      <c r="G615" s="186"/>
      <c r="H615" s="185"/>
      <c r="I615" s="185"/>
      <c r="J615" s="185"/>
      <c r="K615" s="185"/>
      <c r="L615" s="187"/>
      <c r="M615" s="187"/>
      <c r="N615" s="185"/>
      <c r="O615" s="185"/>
      <c r="P615" s="185"/>
      <c r="Q615" s="185"/>
      <c r="R615" s="185"/>
      <c r="S615" s="185"/>
      <c r="T615" s="184"/>
      <c r="U615" s="184"/>
      <c r="V615" s="184"/>
      <c r="W615" s="184"/>
      <c r="X615" s="184"/>
      <c r="Y615" s="184"/>
      <c r="Z615" s="184"/>
      <c r="AA615" s="184"/>
    </row>
    <row r="616" spans="2:27" ht="18" customHeight="1">
      <c r="B616" s="298"/>
      <c r="C616" s="185"/>
      <c r="D616" s="185"/>
      <c r="E616" s="185"/>
      <c r="F616" s="185"/>
      <c r="G616" s="186"/>
      <c r="H616" s="185"/>
      <c r="I616" s="185"/>
      <c r="J616" s="185"/>
      <c r="K616" s="185"/>
      <c r="L616" s="187"/>
      <c r="M616" s="187"/>
      <c r="N616" s="185"/>
      <c r="O616" s="185"/>
      <c r="P616" s="185"/>
      <c r="Q616" s="185"/>
      <c r="R616" s="185"/>
      <c r="S616" s="185"/>
      <c r="T616" s="184"/>
      <c r="U616" s="184"/>
      <c r="V616" s="184"/>
      <c r="W616" s="184"/>
      <c r="X616" s="184"/>
      <c r="Y616" s="184"/>
      <c r="Z616" s="184"/>
      <c r="AA616" s="184"/>
    </row>
    <row r="617" spans="2:27" ht="18" customHeight="1">
      <c r="B617" s="298"/>
      <c r="C617" s="185"/>
      <c r="D617" s="185"/>
      <c r="E617" s="185"/>
      <c r="F617" s="185"/>
      <c r="G617" s="186"/>
      <c r="H617" s="185"/>
      <c r="I617" s="185"/>
      <c r="J617" s="185"/>
      <c r="K617" s="185"/>
      <c r="L617" s="187"/>
      <c r="M617" s="187"/>
      <c r="N617" s="185"/>
      <c r="O617" s="185"/>
      <c r="P617" s="185"/>
      <c r="Q617" s="185"/>
      <c r="R617" s="185"/>
      <c r="S617" s="185"/>
      <c r="T617" s="184"/>
      <c r="U617" s="184"/>
      <c r="V617" s="184"/>
      <c r="W617" s="184"/>
      <c r="X617" s="184"/>
      <c r="Y617" s="184"/>
      <c r="Z617" s="184"/>
      <c r="AA617" s="184"/>
    </row>
    <row r="618" spans="2:27" ht="18" customHeight="1">
      <c r="B618" s="298"/>
      <c r="C618" s="185"/>
      <c r="D618" s="185"/>
      <c r="E618" s="185"/>
      <c r="F618" s="185"/>
      <c r="G618" s="186"/>
      <c r="H618" s="185"/>
      <c r="I618" s="185"/>
      <c r="J618" s="185"/>
      <c r="K618" s="185"/>
      <c r="L618" s="187"/>
      <c r="M618" s="187"/>
      <c r="N618" s="185"/>
      <c r="O618" s="185"/>
      <c r="P618" s="185"/>
      <c r="Q618" s="185"/>
      <c r="R618" s="185"/>
      <c r="S618" s="185"/>
      <c r="T618" s="184"/>
      <c r="U618" s="184"/>
      <c r="V618" s="184"/>
      <c r="W618" s="184"/>
      <c r="X618" s="184"/>
      <c r="Y618" s="184"/>
      <c r="Z618" s="184"/>
      <c r="AA618" s="184"/>
    </row>
    <row r="619" spans="2:27" ht="18" customHeight="1">
      <c r="B619" s="298"/>
      <c r="C619" s="185"/>
      <c r="D619" s="185"/>
      <c r="E619" s="185"/>
      <c r="F619" s="185"/>
      <c r="G619" s="186"/>
      <c r="H619" s="185"/>
      <c r="I619" s="185"/>
      <c r="J619" s="185"/>
      <c r="K619" s="185"/>
      <c r="L619" s="187"/>
      <c r="M619" s="187"/>
      <c r="N619" s="185"/>
      <c r="O619" s="185"/>
      <c r="P619" s="185"/>
      <c r="Q619" s="185"/>
      <c r="R619" s="185"/>
      <c r="S619" s="185"/>
      <c r="T619" s="184"/>
      <c r="U619" s="184"/>
      <c r="V619" s="184"/>
      <c r="W619" s="184"/>
      <c r="X619" s="184"/>
      <c r="Y619" s="184"/>
      <c r="Z619" s="184"/>
      <c r="AA619" s="184"/>
    </row>
    <row r="620" spans="2:27" ht="18" customHeight="1">
      <c r="B620" s="298"/>
      <c r="C620" s="185"/>
      <c r="D620" s="185"/>
      <c r="E620" s="185"/>
      <c r="F620" s="185"/>
      <c r="G620" s="186"/>
      <c r="H620" s="185"/>
      <c r="I620" s="185"/>
      <c r="J620" s="185"/>
      <c r="K620" s="185"/>
      <c r="L620" s="187"/>
      <c r="M620" s="187"/>
      <c r="N620" s="185"/>
      <c r="O620" s="185"/>
      <c r="P620" s="185"/>
      <c r="Q620" s="185"/>
      <c r="R620" s="185"/>
      <c r="S620" s="185"/>
      <c r="T620" s="184"/>
      <c r="U620" s="184"/>
      <c r="V620" s="184"/>
      <c r="W620" s="184"/>
      <c r="X620" s="184"/>
      <c r="Y620" s="184"/>
      <c r="Z620" s="184"/>
      <c r="AA620" s="184"/>
    </row>
    <row r="621" spans="2:27" ht="18" customHeight="1">
      <c r="B621" s="298"/>
      <c r="C621" s="185"/>
      <c r="D621" s="185"/>
      <c r="E621" s="185"/>
      <c r="F621" s="185"/>
      <c r="G621" s="186"/>
      <c r="H621" s="185"/>
      <c r="I621" s="185"/>
      <c r="J621" s="185"/>
      <c r="K621" s="185"/>
      <c r="L621" s="187"/>
      <c r="M621" s="187"/>
      <c r="N621" s="185"/>
      <c r="O621" s="185"/>
      <c r="P621" s="185"/>
      <c r="Q621" s="185"/>
      <c r="R621" s="185"/>
      <c r="S621" s="185"/>
      <c r="T621" s="184"/>
      <c r="U621" s="184"/>
      <c r="V621" s="184"/>
      <c r="W621" s="184"/>
      <c r="X621" s="184"/>
      <c r="Y621" s="184"/>
      <c r="Z621" s="184"/>
      <c r="AA621" s="184"/>
    </row>
    <row r="622" spans="2:27" ht="18" customHeight="1">
      <c r="B622" s="298"/>
      <c r="C622" s="185"/>
      <c r="D622" s="185"/>
      <c r="E622" s="185"/>
      <c r="F622" s="185"/>
      <c r="G622" s="186"/>
      <c r="H622" s="185"/>
      <c r="I622" s="185"/>
      <c r="J622" s="185"/>
      <c r="K622" s="185"/>
      <c r="L622" s="187"/>
      <c r="M622" s="187"/>
      <c r="N622" s="185"/>
      <c r="O622" s="185"/>
      <c r="P622" s="185"/>
      <c r="Q622" s="185"/>
      <c r="R622" s="185"/>
      <c r="S622" s="185"/>
      <c r="T622" s="184"/>
      <c r="U622" s="184"/>
      <c r="V622" s="184"/>
      <c r="W622" s="184"/>
      <c r="X622" s="184"/>
      <c r="Y622" s="184"/>
      <c r="Z622" s="184"/>
      <c r="AA622" s="184"/>
    </row>
    <row r="623" spans="2:27" ht="18" customHeight="1">
      <c r="B623" s="298"/>
      <c r="C623" s="185"/>
      <c r="D623" s="185"/>
      <c r="E623" s="185"/>
      <c r="F623" s="185"/>
      <c r="G623" s="186"/>
      <c r="H623" s="185"/>
      <c r="I623" s="185"/>
      <c r="J623" s="185"/>
      <c r="K623" s="185"/>
      <c r="L623" s="187"/>
      <c r="M623" s="187"/>
      <c r="N623" s="185"/>
      <c r="O623" s="185"/>
      <c r="P623" s="185"/>
      <c r="Q623" s="185"/>
      <c r="R623" s="185"/>
      <c r="S623" s="185"/>
      <c r="T623" s="184"/>
      <c r="U623" s="184"/>
      <c r="V623" s="184"/>
      <c r="W623" s="184"/>
      <c r="X623" s="184"/>
      <c r="Y623" s="184"/>
      <c r="Z623" s="184"/>
      <c r="AA623" s="184"/>
    </row>
    <row r="624" spans="2:27" ht="18" customHeight="1">
      <c r="B624" s="298"/>
      <c r="C624" s="185"/>
      <c r="D624" s="185"/>
      <c r="E624" s="185"/>
      <c r="F624" s="185"/>
      <c r="G624" s="186"/>
      <c r="H624" s="185"/>
      <c r="I624" s="185"/>
      <c r="J624" s="185"/>
      <c r="K624" s="185"/>
      <c r="L624" s="187"/>
      <c r="M624" s="187"/>
      <c r="N624" s="185"/>
      <c r="O624" s="185"/>
      <c r="P624" s="185"/>
      <c r="Q624" s="185"/>
      <c r="R624" s="185"/>
      <c r="S624" s="185"/>
      <c r="T624" s="184"/>
      <c r="U624" s="184"/>
      <c r="V624" s="184"/>
      <c r="W624" s="184"/>
      <c r="X624" s="184"/>
      <c r="Y624" s="184"/>
      <c r="Z624" s="184"/>
      <c r="AA624" s="184"/>
    </row>
    <row r="625" spans="2:27" ht="18" customHeight="1">
      <c r="B625" s="298"/>
      <c r="C625" s="185"/>
      <c r="D625" s="185"/>
      <c r="E625" s="185"/>
      <c r="F625" s="185"/>
      <c r="G625" s="186"/>
      <c r="H625" s="185"/>
      <c r="I625" s="185"/>
      <c r="J625" s="185"/>
      <c r="K625" s="185"/>
      <c r="L625" s="187"/>
      <c r="M625" s="187"/>
      <c r="N625" s="185"/>
      <c r="O625" s="185"/>
      <c r="P625" s="185"/>
      <c r="Q625" s="185"/>
      <c r="R625" s="185"/>
      <c r="S625" s="185"/>
      <c r="T625" s="184"/>
      <c r="U625" s="184"/>
      <c r="V625" s="184"/>
      <c r="W625" s="184"/>
      <c r="X625" s="184"/>
      <c r="Y625" s="184"/>
      <c r="Z625" s="184"/>
      <c r="AA625" s="184"/>
    </row>
    <row r="626" spans="2:27" ht="18" customHeight="1">
      <c r="B626" s="298"/>
      <c r="C626" s="185"/>
      <c r="D626" s="185"/>
      <c r="E626" s="185"/>
      <c r="F626" s="185"/>
      <c r="G626" s="186"/>
      <c r="H626" s="185"/>
      <c r="I626" s="185"/>
      <c r="J626" s="185"/>
      <c r="K626" s="185"/>
      <c r="L626" s="187"/>
      <c r="M626" s="187"/>
      <c r="N626" s="185"/>
      <c r="O626" s="185"/>
      <c r="P626" s="185"/>
      <c r="Q626" s="185"/>
      <c r="R626" s="185"/>
      <c r="S626" s="185"/>
      <c r="T626" s="184"/>
      <c r="U626" s="184"/>
      <c r="V626" s="184"/>
      <c r="W626" s="184"/>
      <c r="X626" s="184"/>
      <c r="Y626" s="184"/>
      <c r="Z626" s="184"/>
      <c r="AA626" s="184"/>
    </row>
    <row r="627" spans="2:27" ht="18" customHeight="1">
      <c r="B627" s="298"/>
      <c r="C627" s="185"/>
      <c r="D627" s="185"/>
      <c r="E627" s="185"/>
      <c r="F627" s="185"/>
      <c r="G627" s="186"/>
      <c r="H627" s="185"/>
      <c r="I627" s="185"/>
      <c r="J627" s="185"/>
      <c r="K627" s="185"/>
      <c r="L627" s="187"/>
      <c r="M627" s="187"/>
      <c r="N627" s="185"/>
      <c r="O627" s="185"/>
      <c r="P627" s="185"/>
      <c r="Q627" s="185"/>
      <c r="R627" s="185"/>
      <c r="S627" s="185"/>
      <c r="T627" s="184"/>
      <c r="U627" s="184"/>
      <c r="V627" s="184"/>
      <c r="W627" s="184"/>
      <c r="X627" s="184"/>
      <c r="Y627" s="184"/>
      <c r="Z627" s="184"/>
      <c r="AA627" s="184"/>
    </row>
    <row r="628" spans="2:27" ht="18" customHeight="1">
      <c r="B628" s="298"/>
      <c r="C628" s="185"/>
      <c r="D628" s="185"/>
      <c r="E628" s="185"/>
      <c r="F628" s="185"/>
      <c r="G628" s="186"/>
      <c r="H628" s="185"/>
      <c r="I628" s="185"/>
      <c r="J628" s="185"/>
      <c r="K628" s="185"/>
      <c r="L628" s="187"/>
      <c r="M628" s="187"/>
      <c r="N628" s="185"/>
      <c r="O628" s="185"/>
      <c r="P628" s="185"/>
      <c r="Q628" s="185"/>
      <c r="R628" s="185"/>
      <c r="S628" s="185"/>
      <c r="T628" s="184"/>
      <c r="U628" s="184"/>
      <c r="V628" s="184"/>
      <c r="W628" s="184"/>
      <c r="X628" s="184"/>
      <c r="Y628" s="184"/>
      <c r="Z628" s="184"/>
      <c r="AA628" s="184"/>
    </row>
    <row r="629" spans="2:27" ht="18" customHeight="1">
      <c r="B629" s="298"/>
      <c r="C629" s="185"/>
      <c r="D629" s="185"/>
      <c r="E629" s="185"/>
      <c r="F629" s="185"/>
      <c r="G629" s="186"/>
      <c r="H629" s="185"/>
      <c r="I629" s="185"/>
      <c r="J629" s="185"/>
      <c r="K629" s="185"/>
      <c r="L629" s="187"/>
      <c r="M629" s="187"/>
      <c r="N629" s="185"/>
      <c r="O629" s="185"/>
      <c r="P629" s="185"/>
      <c r="Q629" s="185"/>
      <c r="R629" s="185"/>
      <c r="S629" s="185"/>
      <c r="T629" s="184"/>
      <c r="U629" s="184"/>
      <c r="V629" s="184"/>
      <c r="W629" s="184"/>
      <c r="X629" s="184"/>
      <c r="Y629" s="184"/>
      <c r="Z629" s="184"/>
      <c r="AA629" s="184"/>
    </row>
    <row r="630" spans="2:27" ht="18" customHeight="1">
      <c r="B630" s="298"/>
      <c r="C630" s="185"/>
      <c r="D630" s="185"/>
      <c r="E630" s="185"/>
      <c r="F630" s="185"/>
      <c r="G630" s="186"/>
      <c r="H630" s="185"/>
      <c r="I630" s="185"/>
      <c r="J630" s="185"/>
      <c r="K630" s="185"/>
      <c r="L630" s="187"/>
      <c r="M630" s="187"/>
      <c r="N630" s="185"/>
      <c r="O630" s="185"/>
      <c r="P630" s="185"/>
      <c r="Q630" s="185"/>
      <c r="R630" s="185"/>
      <c r="S630" s="185"/>
      <c r="T630" s="184"/>
      <c r="U630" s="184"/>
      <c r="V630" s="184"/>
      <c r="W630" s="184"/>
      <c r="X630" s="184"/>
      <c r="Y630" s="184"/>
      <c r="Z630" s="184"/>
      <c r="AA630" s="184"/>
    </row>
    <row r="631" spans="2:27" ht="18" customHeight="1">
      <c r="B631" s="298"/>
      <c r="C631" s="185"/>
      <c r="D631" s="185"/>
      <c r="E631" s="185"/>
      <c r="F631" s="185"/>
      <c r="G631" s="186"/>
      <c r="H631" s="185"/>
      <c r="I631" s="185"/>
      <c r="J631" s="185"/>
      <c r="K631" s="185"/>
      <c r="L631" s="187"/>
      <c r="M631" s="187"/>
      <c r="N631" s="185"/>
      <c r="O631" s="185"/>
      <c r="P631" s="185"/>
      <c r="Q631" s="185"/>
      <c r="R631" s="185"/>
      <c r="S631" s="185"/>
      <c r="T631" s="184"/>
      <c r="U631" s="184"/>
      <c r="V631" s="184"/>
      <c r="W631" s="184"/>
      <c r="X631" s="184"/>
      <c r="Y631" s="184"/>
      <c r="Z631" s="184"/>
      <c r="AA631" s="184"/>
    </row>
    <row r="632" spans="2:27" ht="18" customHeight="1">
      <c r="B632" s="298"/>
      <c r="C632" s="185"/>
      <c r="D632" s="185"/>
      <c r="E632" s="185"/>
      <c r="F632" s="185"/>
      <c r="G632" s="186"/>
      <c r="H632" s="185"/>
      <c r="I632" s="185"/>
      <c r="J632" s="185"/>
      <c r="K632" s="185"/>
      <c r="L632" s="187"/>
      <c r="M632" s="187"/>
      <c r="N632" s="185"/>
      <c r="O632" s="185"/>
      <c r="P632" s="185"/>
      <c r="Q632" s="185"/>
      <c r="R632" s="185"/>
      <c r="S632" s="185"/>
      <c r="T632" s="184"/>
      <c r="U632" s="184"/>
      <c r="V632" s="184"/>
      <c r="W632" s="184"/>
      <c r="X632" s="184"/>
      <c r="Y632" s="184"/>
      <c r="Z632" s="184"/>
      <c r="AA632" s="184"/>
    </row>
    <row r="633" spans="2:27" ht="18" customHeight="1">
      <c r="B633" s="298"/>
      <c r="C633" s="185"/>
      <c r="D633" s="185"/>
      <c r="E633" s="185"/>
      <c r="F633" s="185"/>
      <c r="G633" s="186"/>
      <c r="H633" s="185"/>
      <c r="I633" s="185"/>
      <c r="J633" s="185"/>
      <c r="K633" s="185"/>
      <c r="L633" s="187"/>
      <c r="M633" s="187"/>
      <c r="N633" s="185"/>
      <c r="O633" s="185"/>
      <c r="P633" s="185"/>
      <c r="Q633" s="185"/>
      <c r="R633" s="185"/>
      <c r="S633" s="185"/>
      <c r="T633" s="184"/>
      <c r="U633" s="184"/>
      <c r="V633" s="184"/>
      <c r="W633" s="184"/>
      <c r="X633" s="184"/>
      <c r="Y633" s="184"/>
      <c r="Z633" s="184"/>
      <c r="AA633" s="184"/>
    </row>
    <row r="634" spans="2:27" ht="18" customHeight="1">
      <c r="B634" s="298"/>
      <c r="C634" s="185"/>
      <c r="D634" s="185"/>
      <c r="E634" s="185"/>
      <c r="F634" s="185"/>
      <c r="G634" s="186"/>
      <c r="H634" s="185"/>
      <c r="I634" s="185"/>
      <c r="J634" s="185"/>
      <c r="K634" s="185"/>
      <c r="L634" s="187"/>
      <c r="M634" s="187"/>
      <c r="N634" s="185"/>
      <c r="O634" s="185"/>
      <c r="P634" s="185"/>
      <c r="Q634" s="185"/>
      <c r="R634" s="185"/>
      <c r="S634" s="185"/>
      <c r="T634" s="184"/>
      <c r="U634" s="184"/>
      <c r="V634" s="184"/>
      <c r="W634" s="184"/>
      <c r="X634" s="184"/>
      <c r="Y634" s="184"/>
      <c r="Z634" s="184"/>
      <c r="AA634" s="184"/>
    </row>
    <row r="635" spans="2:27" ht="18" customHeight="1">
      <c r="B635" s="298"/>
      <c r="C635" s="185"/>
      <c r="D635" s="185"/>
      <c r="E635" s="185"/>
      <c r="F635" s="185"/>
      <c r="G635" s="186"/>
      <c r="H635" s="185"/>
      <c r="I635" s="185"/>
      <c r="J635" s="185"/>
      <c r="K635" s="185"/>
      <c r="L635" s="187"/>
      <c r="M635" s="187"/>
      <c r="N635" s="185"/>
      <c r="O635" s="185"/>
      <c r="P635" s="185"/>
      <c r="Q635" s="185"/>
      <c r="R635" s="185"/>
      <c r="S635" s="185"/>
      <c r="T635" s="184"/>
      <c r="U635" s="184"/>
      <c r="V635" s="184"/>
      <c r="W635" s="184"/>
      <c r="X635" s="184"/>
      <c r="Y635" s="184"/>
      <c r="Z635" s="184"/>
      <c r="AA635" s="184"/>
    </row>
    <row r="636" spans="2:27" ht="18" customHeight="1">
      <c r="B636" s="298"/>
      <c r="C636" s="185"/>
      <c r="D636" s="185"/>
      <c r="E636" s="185"/>
      <c r="F636" s="185"/>
      <c r="G636" s="186"/>
      <c r="H636" s="185"/>
      <c r="I636" s="185"/>
      <c r="J636" s="185"/>
      <c r="K636" s="185"/>
      <c r="L636" s="187"/>
      <c r="M636" s="187"/>
      <c r="N636" s="185"/>
      <c r="O636" s="185"/>
      <c r="P636" s="185"/>
      <c r="Q636" s="185"/>
      <c r="R636" s="185"/>
      <c r="S636" s="185"/>
      <c r="T636" s="184"/>
      <c r="U636" s="184"/>
      <c r="V636" s="184"/>
      <c r="W636" s="184"/>
      <c r="X636" s="184"/>
      <c r="Y636" s="184"/>
      <c r="Z636" s="184"/>
      <c r="AA636" s="184"/>
    </row>
    <row r="637" spans="2:27" ht="18" customHeight="1">
      <c r="B637" s="298"/>
      <c r="C637" s="185"/>
      <c r="D637" s="185"/>
      <c r="E637" s="185"/>
      <c r="F637" s="185"/>
      <c r="G637" s="186"/>
      <c r="H637" s="185"/>
      <c r="I637" s="185"/>
      <c r="J637" s="185"/>
      <c r="K637" s="185"/>
      <c r="L637" s="187"/>
      <c r="M637" s="187"/>
      <c r="N637" s="185"/>
      <c r="O637" s="185"/>
      <c r="P637" s="185"/>
      <c r="Q637" s="185"/>
      <c r="R637" s="185"/>
      <c r="S637" s="185"/>
      <c r="T637" s="184"/>
      <c r="U637" s="184"/>
      <c r="V637" s="184"/>
      <c r="W637" s="184"/>
      <c r="X637" s="184"/>
      <c r="Y637" s="184"/>
      <c r="Z637" s="184"/>
      <c r="AA637" s="184"/>
    </row>
    <row r="638" spans="2:27" ht="18" customHeight="1">
      <c r="B638" s="298"/>
      <c r="C638" s="185"/>
      <c r="D638" s="185"/>
      <c r="E638" s="185"/>
      <c r="F638" s="185"/>
      <c r="G638" s="186"/>
      <c r="H638" s="185"/>
      <c r="I638" s="185"/>
      <c r="J638" s="185"/>
      <c r="K638" s="185"/>
      <c r="L638" s="187"/>
      <c r="M638" s="187"/>
      <c r="N638" s="185"/>
      <c r="O638" s="185"/>
      <c r="P638" s="185"/>
      <c r="Q638" s="185"/>
      <c r="R638" s="185"/>
      <c r="S638" s="185"/>
      <c r="T638" s="184"/>
      <c r="U638" s="184"/>
      <c r="V638" s="184"/>
      <c r="W638" s="184"/>
      <c r="X638" s="184"/>
      <c r="Y638" s="184"/>
      <c r="Z638" s="184"/>
      <c r="AA638" s="184"/>
    </row>
    <row r="639" spans="2:27" ht="18" customHeight="1">
      <c r="B639" s="298"/>
      <c r="C639" s="185"/>
      <c r="D639" s="185"/>
      <c r="E639" s="185"/>
      <c r="F639" s="185"/>
      <c r="G639" s="186"/>
      <c r="H639" s="185"/>
      <c r="I639" s="185"/>
      <c r="J639" s="185"/>
      <c r="K639" s="185"/>
      <c r="L639" s="187"/>
      <c r="M639" s="187"/>
      <c r="N639" s="185"/>
      <c r="O639" s="185"/>
      <c r="P639" s="185"/>
      <c r="Q639" s="185"/>
      <c r="R639" s="185"/>
      <c r="S639" s="185"/>
      <c r="T639" s="184"/>
      <c r="U639" s="184"/>
      <c r="V639" s="184"/>
      <c r="W639" s="184"/>
      <c r="X639" s="184"/>
      <c r="Y639" s="184"/>
      <c r="Z639" s="184"/>
      <c r="AA639" s="184"/>
    </row>
    <row r="640" spans="2:27" ht="18" customHeight="1">
      <c r="B640" s="298"/>
      <c r="C640" s="185"/>
      <c r="D640" s="185"/>
      <c r="E640" s="185"/>
      <c r="F640" s="185"/>
      <c r="G640" s="186"/>
      <c r="H640" s="185"/>
      <c r="I640" s="185"/>
      <c r="J640" s="185"/>
      <c r="K640" s="185"/>
      <c r="L640" s="187"/>
      <c r="M640" s="187"/>
      <c r="N640" s="185"/>
      <c r="O640" s="185"/>
      <c r="P640" s="185"/>
      <c r="Q640" s="185"/>
      <c r="R640" s="185"/>
      <c r="S640" s="185"/>
      <c r="T640" s="184"/>
      <c r="U640" s="184"/>
      <c r="V640" s="184"/>
      <c r="W640" s="184"/>
      <c r="X640" s="184"/>
      <c r="Y640" s="184"/>
      <c r="Z640" s="184"/>
      <c r="AA640" s="184"/>
    </row>
    <row r="641" spans="2:27" ht="18" customHeight="1">
      <c r="B641" s="298"/>
      <c r="C641" s="185"/>
      <c r="D641" s="185"/>
      <c r="E641" s="185"/>
      <c r="F641" s="185"/>
      <c r="G641" s="186"/>
      <c r="H641" s="185"/>
      <c r="I641" s="185"/>
      <c r="J641" s="185"/>
      <c r="K641" s="185"/>
      <c r="L641" s="187"/>
      <c r="M641" s="187"/>
      <c r="N641" s="185"/>
      <c r="O641" s="185"/>
      <c r="P641" s="185"/>
      <c r="Q641" s="185"/>
      <c r="R641" s="185"/>
      <c r="S641" s="185"/>
      <c r="T641" s="184"/>
      <c r="U641" s="184"/>
      <c r="V641" s="184"/>
      <c r="W641" s="184"/>
      <c r="X641" s="184"/>
      <c r="Y641" s="184"/>
      <c r="Z641" s="184"/>
      <c r="AA641" s="184"/>
    </row>
    <row r="642" spans="2:27" ht="18" customHeight="1">
      <c r="B642" s="298"/>
      <c r="C642" s="185"/>
      <c r="D642" s="185"/>
      <c r="E642" s="185"/>
      <c r="F642" s="185"/>
      <c r="G642" s="186"/>
      <c r="H642" s="185"/>
      <c r="I642" s="185"/>
      <c r="J642" s="185"/>
      <c r="K642" s="185"/>
      <c r="L642" s="187"/>
      <c r="M642" s="187"/>
      <c r="N642" s="185"/>
      <c r="O642" s="185"/>
      <c r="P642" s="185"/>
      <c r="Q642" s="185"/>
      <c r="R642" s="185"/>
      <c r="S642" s="185"/>
      <c r="T642" s="184"/>
      <c r="U642" s="184"/>
      <c r="V642" s="184"/>
      <c r="W642" s="184"/>
      <c r="X642" s="184"/>
      <c r="Y642" s="184"/>
      <c r="Z642" s="184"/>
      <c r="AA642" s="184"/>
    </row>
    <row r="643" spans="2:27" ht="18" customHeight="1">
      <c r="B643" s="298"/>
      <c r="C643" s="185"/>
      <c r="D643" s="185"/>
      <c r="E643" s="185"/>
      <c r="F643" s="185"/>
      <c r="G643" s="186"/>
      <c r="H643" s="185"/>
      <c r="I643" s="185"/>
      <c r="J643" s="185"/>
      <c r="K643" s="185"/>
      <c r="L643" s="187"/>
      <c r="M643" s="187"/>
      <c r="N643" s="185"/>
      <c r="O643" s="185"/>
      <c r="P643" s="185"/>
      <c r="Q643" s="185"/>
      <c r="R643" s="185"/>
      <c r="S643" s="185"/>
      <c r="T643" s="184"/>
      <c r="U643" s="184"/>
      <c r="V643" s="184"/>
      <c r="W643" s="184"/>
      <c r="X643" s="184"/>
      <c r="Y643" s="184"/>
      <c r="Z643" s="184"/>
      <c r="AA643" s="184"/>
    </row>
    <row r="644" spans="2:27" ht="18" customHeight="1">
      <c r="B644" s="298"/>
      <c r="C644" s="185"/>
      <c r="D644" s="185"/>
      <c r="E644" s="185"/>
      <c r="F644" s="185"/>
      <c r="G644" s="186"/>
      <c r="H644" s="185"/>
      <c r="I644" s="185"/>
      <c r="J644" s="185"/>
      <c r="K644" s="185"/>
      <c r="L644" s="187"/>
      <c r="M644" s="187"/>
      <c r="N644" s="185"/>
      <c r="O644" s="185"/>
      <c r="P644" s="185"/>
      <c r="Q644" s="185"/>
      <c r="R644" s="185"/>
      <c r="S644" s="185"/>
      <c r="T644" s="184"/>
      <c r="U644" s="184"/>
      <c r="V644" s="184"/>
      <c r="W644" s="184"/>
      <c r="X644" s="184"/>
      <c r="Y644" s="184"/>
      <c r="Z644" s="184"/>
      <c r="AA644" s="184"/>
    </row>
    <row r="645" spans="2:27" ht="18" customHeight="1">
      <c r="B645" s="298"/>
      <c r="C645" s="185"/>
      <c r="D645" s="185"/>
      <c r="E645" s="185"/>
      <c r="F645" s="185"/>
      <c r="G645" s="186"/>
      <c r="H645" s="185"/>
      <c r="I645" s="185"/>
      <c r="J645" s="185"/>
      <c r="K645" s="185"/>
      <c r="L645" s="187"/>
      <c r="M645" s="187"/>
      <c r="N645" s="185"/>
      <c r="O645" s="185"/>
      <c r="P645" s="185"/>
      <c r="Q645" s="185"/>
      <c r="R645" s="185"/>
      <c r="S645" s="185"/>
      <c r="T645" s="184"/>
      <c r="U645" s="184"/>
      <c r="V645" s="184"/>
      <c r="W645" s="184"/>
      <c r="X645" s="184"/>
      <c r="Y645" s="184"/>
      <c r="Z645" s="184"/>
      <c r="AA645" s="184"/>
    </row>
    <row r="646" spans="2:27" ht="18" customHeight="1">
      <c r="B646" s="298"/>
      <c r="C646" s="185"/>
      <c r="D646" s="185"/>
      <c r="E646" s="185"/>
      <c r="F646" s="185"/>
      <c r="G646" s="186"/>
      <c r="H646" s="185"/>
      <c r="I646" s="185"/>
      <c r="J646" s="185"/>
      <c r="K646" s="185"/>
      <c r="L646" s="187"/>
      <c r="M646" s="187"/>
      <c r="N646" s="185"/>
      <c r="O646" s="185"/>
      <c r="P646" s="185"/>
      <c r="Q646" s="185"/>
      <c r="R646" s="185"/>
      <c r="S646" s="185"/>
      <c r="T646" s="184"/>
      <c r="U646" s="184"/>
      <c r="V646" s="184"/>
      <c r="W646" s="184"/>
      <c r="X646" s="184"/>
      <c r="Y646" s="184"/>
      <c r="Z646" s="184"/>
      <c r="AA646" s="184"/>
    </row>
    <row r="647" spans="2:27" ht="18" customHeight="1">
      <c r="B647" s="298"/>
      <c r="C647" s="185"/>
      <c r="D647" s="185"/>
      <c r="E647" s="185"/>
      <c r="F647" s="185"/>
      <c r="G647" s="186"/>
      <c r="H647" s="185"/>
      <c r="I647" s="185"/>
      <c r="J647" s="185"/>
      <c r="K647" s="185"/>
      <c r="L647" s="187"/>
      <c r="M647" s="187"/>
      <c r="N647" s="185"/>
      <c r="O647" s="185"/>
      <c r="P647" s="185"/>
      <c r="Q647" s="185"/>
      <c r="R647" s="185"/>
      <c r="S647" s="185"/>
      <c r="T647" s="184"/>
      <c r="U647" s="184"/>
      <c r="V647" s="184"/>
      <c r="W647" s="184"/>
      <c r="X647" s="184"/>
      <c r="Y647" s="184"/>
      <c r="Z647" s="184"/>
      <c r="AA647" s="184"/>
    </row>
    <row r="648" spans="2:27" ht="18" customHeight="1">
      <c r="B648" s="298"/>
      <c r="C648" s="185"/>
      <c r="D648" s="185"/>
      <c r="E648" s="185"/>
      <c r="F648" s="185"/>
      <c r="G648" s="186"/>
      <c r="H648" s="185"/>
      <c r="I648" s="185"/>
      <c r="J648" s="185"/>
      <c r="K648" s="185"/>
      <c r="L648" s="187"/>
      <c r="M648" s="187"/>
      <c r="N648" s="185"/>
      <c r="O648" s="185"/>
      <c r="P648" s="185"/>
      <c r="Q648" s="185"/>
      <c r="R648" s="185"/>
      <c r="S648" s="185"/>
      <c r="T648" s="184"/>
      <c r="U648" s="184"/>
      <c r="V648" s="184"/>
      <c r="W648" s="184"/>
      <c r="X648" s="184"/>
      <c r="Y648" s="184"/>
      <c r="Z648" s="184"/>
      <c r="AA648" s="184"/>
    </row>
    <row r="649" spans="2:27" ht="18" customHeight="1">
      <c r="B649" s="298"/>
      <c r="C649" s="185"/>
      <c r="D649" s="185"/>
      <c r="E649" s="185"/>
      <c r="F649" s="185"/>
      <c r="G649" s="186"/>
      <c r="H649" s="185"/>
      <c r="I649" s="185"/>
      <c r="J649" s="185"/>
      <c r="K649" s="185"/>
      <c r="L649" s="187"/>
      <c r="M649" s="187"/>
      <c r="N649" s="185"/>
      <c r="O649" s="185"/>
      <c r="P649" s="185"/>
      <c r="Q649" s="185"/>
      <c r="R649" s="185"/>
      <c r="S649" s="185"/>
      <c r="T649" s="184"/>
      <c r="U649" s="184"/>
      <c r="V649" s="184"/>
      <c r="W649" s="184"/>
      <c r="X649" s="184"/>
      <c r="Y649" s="184"/>
      <c r="Z649" s="184"/>
      <c r="AA649" s="184"/>
    </row>
    <row r="650" spans="2:27" ht="18" customHeight="1">
      <c r="B650" s="298"/>
      <c r="C650" s="185"/>
      <c r="D650" s="185"/>
      <c r="E650" s="185"/>
      <c r="F650" s="185"/>
      <c r="G650" s="186"/>
      <c r="H650" s="185"/>
      <c r="I650" s="185"/>
      <c r="J650" s="185"/>
      <c r="K650" s="185"/>
      <c r="L650" s="187"/>
      <c r="M650" s="187"/>
      <c r="N650" s="185"/>
      <c r="O650" s="185"/>
      <c r="P650" s="185"/>
      <c r="Q650" s="185"/>
      <c r="R650" s="185"/>
      <c r="S650" s="185"/>
      <c r="T650" s="184"/>
      <c r="U650" s="184"/>
      <c r="V650" s="184"/>
      <c r="W650" s="184"/>
      <c r="X650" s="184"/>
      <c r="Y650" s="184"/>
      <c r="Z650" s="184"/>
      <c r="AA650" s="184"/>
    </row>
    <row r="651" spans="2:27" ht="18" customHeight="1">
      <c r="B651" s="298"/>
      <c r="C651" s="185"/>
      <c r="D651" s="185"/>
      <c r="E651" s="185"/>
      <c r="F651" s="185"/>
      <c r="G651" s="186"/>
      <c r="H651" s="185"/>
      <c r="I651" s="185"/>
      <c r="J651" s="185"/>
      <c r="K651" s="185"/>
      <c r="L651" s="187"/>
      <c r="M651" s="187"/>
      <c r="N651" s="185"/>
      <c r="O651" s="185"/>
      <c r="P651" s="185"/>
      <c r="Q651" s="185"/>
      <c r="R651" s="185"/>
      <c r="S651" s="185"/>
      <c r="T651" s="184"/>
      <c r="U651" s="184"/>
      <c r="V651" s="184"/>
      <c r="W651" s="184"/>
      <c r="X651" s="184"/>
      <c r="Y651" s="184"/>
      <c r="Z651" s="184"/>
      <c r="AA651" s="184"/>
    </row>
    <row r="652" spans="2:27" ht="18" customHeight="1">
      <c r="B652" s="298"/>
      <c r="C652" s="185"/>
      <c r="D652" s="185"/>
      <c r="E652" s="185"/>
      <c r="F652" s="185"/>
      <c r="G652" s="186"/>
      <c r="H652" s="185"/>
      <c r="I652" s="185"/>
      <c r="J652" s="185"/>
      <c r="K652" s="185"/>
      <c r="L652" s="187"/>
      <c r="M652" s="187"/>
      <c r="N652" s="185"/>
      <c r="O652" s="185"/>
      <c r="P652" s="185"/>
      <c r="Q652" s="185"/>
      <c r="R652" s="185"/>
      <c r="S652" s="185"/>
      <c r="T652" s="184"/>
      <c r="U652" s="184"/>
      <c r="V652" s="184"/>
      <c r="W652" s="184"/>
      <c r="X652" s="184"/>
      <c r="Y652" s="184"/>
      <c r="Z652" s="184"/>
      <c r="AA652" s="184"/>
    </row>
    <row r="653" spans="2:27" ht="18" customHeight="1">
      <c r="B653" s="298"/>
      <c r="C653" s="185"/>
      <c r="D653" s="185"/>
      <c r="E653" s="185"/>
      <c r="F653" s="185"/>
      <c r="G653" s="186"/>
      <c r="H653" s="185"/>
      <c r="I653" s="185"/>
      <c r="J653" s="185"/>
      <c r="K653" s="185"/>
      <c r="L653" s="187"/>
      <c r="M653" s="187"/>
      <c r="N653" s="185"/>
      <c r="O653" s="185"/>
      <c r="P653" s="185"/>
      <c r="Q653" s="185"/>
      <c r="R653" s="185"/>
      <c r="S653" s="185"/>
      <c r="T653" s="184"/>
      <c r="U653" s="184"/>
      <c r="V653" s="184"/>
      <c r="W653" s="184"/>
      <c r="X653" s="184"/>
      <c r="Y653" s="184"/>
      <c r="Z653" s="184"/>
      <c r="AA653" s="184"/>
    </row>
    <row r="654" spans="2:27" ht="18" customHeight="1">
      <c r="B654" s="298"/>
      <c r="C654" s="185"/>
      <c r="D654" s="185"/>
      <c r="E654" s="185"/>
      <c r="F654" s="185"/>
      <c r="G654" s="186"/>
      <c r="H654" s="185"/>
      <c r="I654" s="185"/>
      <c r="J654" s="185"/>
      <c r="K654" s="185"/>
      <c r="L654" s="187"/>
      <c r="M654" s="187"/>
      <c r="N654" s="185"/>
      <c r="O654" s="185"/>
      <c r="P654" s="185"/>
      <c r="Q654" s="185"/>
      <c r="R654" s="185"/>
      <c r="S654" s="185"/>
      <c r="T654" s="184"/>
      <c r="U654" s="184"/>
      <c r="V654" s="184"/>
      <c r="W654" s="184"/>
      <c r="X654" s="184"/>
      <c r="Y654" s="184"/>
      <c r="Z654" s="184"/>
      <c r="AA654" s="184"/>
    </row>
    <row r="655" spans="2:27" ht="18" customHeight="1">
      <c r="B655" s="298"/>
      <c r="C655" s="185"/>
      <c r="D655" s="185"/>
      <c r="E655" s="185"/>
      <c r="F655" s="185"/>
      <c r="G655" s="186"/>
      <c r="H655" s="185"/>
      <c r="I655" s="185"/>
      <c r="J655" s="185"/>
      <c r="K655" s="185"/>
      <c r="L655" s="187"/>
      <c r="M655" s="187"/>
      <c r="N655" s="185"/>
      <c r="O655" s="185"/>
      <c r="P655" s="185"/>
      <c r="Q655" s="185"/>
      <c r="R655" s="185"/>
      <c r="S655" s="185"/>
      <c r="T655" s="184"/>
      <c r="U655" s="184"/>
      <c r="V655" s="184"/>
      <c r="W655" s="184"/>
      <c r="X655" s="184"/>
      <c r="Y655" s="184"/>
      <c r="Z655" s="184"/>
      <c r="AA655" s="184"/>
    </row>
    <row r="656" spans="2:27" ht="18" customHeight="1">
      <c r="B656" s="298"/>
      <c r="C656" s="185"/>
      <c r="D656" s="185"/>
      <c r="E656" s="185"/>
      <c r="F656" s="185"/>
      <c r="G656" s="186"/>
      <c r="H656" s="185"/>
      <c r="I656" s="185"/>
      <c r="J656" s="185"/>
      <c r="K656" s="185"/>
      <c r="L656" s="187"/>
      <c r="M656" s="187"/>
      <c r="N656" s="185"/>
      <c r="O656" s="185"/>
      <c r="P656" s="185"/>
      <c r="Q656" s="185"/>
      <c r="R656" s="185"/>
      <c r="S656" s="185"/>
      <c r="T656" s="184"/>
      <c r="U656" s="184"/>
      <c r="V656" s="184"/>
      <c r="W656" s="184"/>
      <c r="X656" s="184"/>
      <c r="Y656" s="184"/>
      <c r="Z656" s="184"/>
      <c r="AA656" s="184"/>
    </row>
    <row r="657" spans="2:27" ht="18" customHeight="1">
      <c r="B657" s="298"/>
      <c r="C657" s="185"/>
      <c r="D657" s="185"/>
      <c r="E657" s="185"/>
      <c r="F657" s="185"/>
      <c r="G657" s="186"/>
      <c r="H657" s="185"/>
      <c r="I657" s="185"/>
      <c r="J657" s="185"/>
      <c r="K657" s="185"/>
      <c r="L657" s="187"/>
      <c r="M657" s="187"/>
      <c r="N657" s="185"/>
      <c r="O657" s="185"/>
      <c r="P657" s="185"/>
      <c r="Q657" s="185"/>
      <c r="R657" s="185"/>
      <c r="S657" s="185"/>
      <c r="T657" s="184"/>
      <c r="U657" s="184"/>
      <c r="V657" s="184"/>
      <c r="W657" s="184"/>
      <c r="X657" s="184"/>
      <c r="Y657" s="184"/>
      <c r="Z657" s="184"/>
      <c r="AA657" s="184"/>
    </row>
    <row r="658" spans="2:27" ht="18" customHeight="1">
      <c r="B658" s="298"/>
      <c r="C658" s="185"/>
      <c r="D658" s="185"/>
      <c r="E658" s="185"/>
      <c r="F658" s="185"/>
      <c r="G658" s="186"/>
      <c r="H658" s="185"/>
      <c r="I658" s="185"/>
      <c r="J658" s="185"/>
      <c r="K658" s="185"/>
      <c r="L658" s="187"/>
      <c r="M658" s="187"/>
      <c r="N658" s="185"/>
      <c r="O658" s="185"/>
      <c r="P658" s="185"/>
      <c r="Q658" s="185"/>
      <c r="R658" s="185"/>
      <c r="S658" s="185"/>
      <c r="T658" s="184"/>
      <c r="U658" s="184"/>
      <c r="V658" s="184"/>
      <c r="W658" s="184"/>
      <c r="X658" s="184"/>
      <c r="Y658" s="184"/>
      <c r="Z658" s="184"/>
      <c r="AA658" s="184"/>
    </row>
    <row r="659" spans="2:27" ht="18" customHeight="1">
      <c r="B659" s="298"/>
      <c r="C659" s="185"/>
      <c r="D659" s="185"/>
      <c r="E659" s="185"/>
      <c r="F659" s="185"/>
      <c r="G659" s="186"/>
      <c r="H659" s="185"/>
      <c r="I659" s="185"/>
      <c r="J659" s="185"/>
      <c r="K659" s="185"/>
      <c r="L659" s="187"/>
      <c r="M659" s="187"/>
      <c r="N659" s="185"/>
      <c r="O659" s="185"/>
      <c r="P659" s="185"/>
      <c r="Q659" s="185"/>
      <c r="R659" s="185"/>
      <c r="S659" s="185"/>
      <c r="T659" s="184"/>
      <c r="U659" s="184"/>
      <c r="V659" s="184"/>
      <c r="W659" s="184"/>
      <c r="X659" s="184"/>
      <c r="Y659" s="184"/>
      <c r="Z659" s="184"/>
      <c r="AA659" s="184"/>
    </row>
    <row r="660" spans="2:27" ht="18" customHeight="1">
      <c r="B660" s="298"/>
      <c r="C660" s="185"/>
      <c r="D660" s="185"/>
      <c r="E660" s="185"/>
      <c r="F660" s="185"/>
      <c r="G660" s="186"/>
      <c r="H660" s="185"/>
      <c r="I660" s="185"/>
      <c r="J660" s="185"/>
      <c r="K660" s="185"/>
      <c r="L660" s="187"/>
      <c r="M660" s="187"/>
      <c r="N660" s="185"/>
      <c r="O660" s="185"/>
      <c r="P660" s="185"/>
      <c r="Q660" s="185"/>
      <c r="R660" s="185"/>
      <c r="S660" s="185"/>
      <c r="T660" s="184"/>
      <c r="U660" s="184"/>
      <c r="V660" s="184"/>
      <c r="W660" s="184"/>
      <c r="X660" s="184"/>
      <c r="Y660" s="184"/>
      <c r="Z660" s="184"/>
      <c r="AA660" s="184"/>
    </row>
    <row r="661" spans="2:27" ht="18" customHeight="1">
      <c r="B661" s="298"/>
      <c r="C661" s="185"/>
      <c r="D661" s="185"/>
      <c r="E661" s="185"/>
      <c r="F661" s="185"/>
      <c r="G661" s="186"/>
      <c r="H661" s="185"/>
      <c r="I661" s="185"/>
      <c r="J661" s="185"/>
      <c r="K661" s="185"/>
      <c r="L661" s="187"/>
      <c r="M661" s="187"/>
      <c r="N661" s="185"/>
      <c r="O661" s="185"/>
      <c r="P661" s="185"/>
      <c r="Q661" s="185"/>
      <c r="R661" s="185"/>
      <c r="S661" s="185"/>
      <c r="T661" s="184"/>
      <c r="U661" s="184"/>
      <c r="V661" s="184"/>
      <c r="W661" s="184"/>
      <c r="X661" s="184"/>
      <c r="Y661" s="184"/>
      <c r="Z661" s="184"/>
      <c r="AA661" s="184"/>
    </row>
    <row r="662" spans="2:27" ht="18" customHeight="1">
      <c r="B662" s="298"/>
      <c r="C662" s="185"/>
      <c r="D662" s="185"/>
      <c r="E662" s="185"/>
      <c r="F662" s="185"/>
      <c r="G662" s="186"/>
      <c r="H662" s="185"/>
      <c r="I662" s="185"/>
      <c r="J662" s="185"/>
      <c r="K662" s="185"/>
      <c r="L662" s="187"/>
      <c r="M662" s="187"/>
      <c r="N662" s="185"/>
      <c r="O662" s="185"/>
      <c r="P662" s="185"/>
      <c r="Q662" s="185"/>
      <c r="R662" s="185"/>
      <c r="S662" s="185"/>
      <c r="T662" s="184"/>
      <c r="U662" s="184"/>
      <c r="V662" s="184"/>
      <c r="W662" s="184"/>
      <c r="X662" s="184"/>
      <c r="Y662" s="184"/>
      <c r="Z662" s="184"/>
      <c r="AA662" s="184"/>
    </row>
    <row r="663" spans="2:27" ht="18" customHeight="1">
      <c r="B663" s="298"/>
      <c r="C663" s="185"/>
      <c r="D663" s="185"/>
      <c r="E663" s="185"/>
      <c r="F663" s="185"/>
      <c r="G663" s="186"/>
      <c r="H663" s="185"/>
      <c r="I663" s="185"/>
      <c r="J663" s="185"/>
      <c r="K663" s="185"/>
      <c r="L663" s="187"/>
      <c r="M663" s="187"/>
      <c r="N663" s="185"/>
      <c r="O663" s="185"/>
      <c r="P663" s="185"/>
      <c r="Q663" s="185"/>
      <c r="R663" s="185"/>
      <c r="S663" s="185"/>
      <c r="T663" s="184"/>
      <c r="U663" s="184"/>
      <c r="V663" s="184"/>
      <c r="W663" s="184"/>
      <c r="X663" s="184"/>
      <c r="Y663" s="184"/>
      <c r="Z663" s="184"/>
      <c r="AA663" s="184"/>
    </row>
    <row r="664" spans="2:27" ht="18" customHeight="1">
      <c r="B664" s="298"/>
      <c r="C664" s="185"/>
      <c r="D664" s="185"/>
      <c r="E664" s="185"/>
      <c r="F664" s="185"/>
      <c r="G664" s="186"/>
      <c r="H664" s="185"/>
      <c r="I664" s="185"/>
      <c r="J664" s="185"/>
      <c r="K664" s="185"/>
      <c r="L664" s="187"/>
      <c r="M664" s="187"/>
      <c r="N664" s="185"/>
      <c r="O664" s="185"/>
      <c r="P664" s="185"/>
      <c r="Q664" s="185"/>
      <c r="R664" s="185"/>
      <c r="S664" s="185"/>
      <c r="T664" s="184"/>
      <c r="U664" s="184"/>
      <c r="V664" s="184"/>
      <c r="W664" s="184"/>
      <c r="X664" s="184"/>
      <c r="Y664" s="184"/>
      <c r="Z664" s="184"/>
      <c r="AA664" s="184"/>
    </row>
    <row r="665" spans="2:27" ht="18" customHeight="1">
      <c r="B665" s="298"/>
      <c r="C665" s="185"/>
      <c r="D665" s="185"/>
      <c r="E665" s="185"/>
      <c r="F665" s="185"/>
      <c r="G665" s="186"/>
      <c r="H665" s="185"/>
      <c r="I665" s="185"/>
      <c r="J665" s="185"/>
      <c r="K665" s="185"/>
      <c r="L665" s="187"/>
      <c r="M665" s="187"/>
      <c r="N665" s="185"/>
      <c r="O665" s="185"/>
      <c r="P665" s="185"/>
      <c r="Q665" s="185"/>
      <c r="R665" s="185"/>
      <c r="S665" s="185"/>
      <c r="T665" s="184"/>
      <c r="U665" s="184"/>
      <c r="V665" s="184"/>
      <c r="W665" s="184"/>
      <c r="X665" s="184"/>
      <c r="Y665" s="184"/>
      <c r="Z665" s="184"/>
      <c r="AA665" s="184"/>
    </row>
    <row r="666" spans="2:27" ht="18" customHeight="1">
      <c r="B666" s="298"/>
      <c r="C666" s="185"/>
      <c r="D666" s="185"/>
      <c r="E666" s="185"/>
      <c r="F666" s="185"/>
      <c r="G666" s="186"/>
      <c r="H666" s="185"/>
      <c r="I666" s="185"/>
      <c r="J666" s="185"/>
      <c r="K666" s="185"/>
      <c r="L666" s="187"/>
      <c r="M666" s="187"/>
      <c r="N666" s="185"/>
      <c r="O666" s="185"/>
      <c r="P666" s="185"/>
      <c r="Q666" s="185"/>
      <c r="R666" s="185"/>
      <c r="S666" s="185"/>
      <c r="T666" s="184"/>
      <c r="U666" s="184"/>
      <c r="V666" s="184"/>
      <c r="W666" s="184"/>
      <c r="X666" s="184"/>
      <c r="Y666" s="184"/>
      <c r="Z666" s="184"/>
      <c r="AA666" s="184"/>
    </row>
    <row r="667" spans="2:27" ht="18" customHeight="1">
      <c r="B667" s="298"/>
      <c r="C667" s="185"/>
      <c r="D667" s="185"/>
      <c r="E667" s="185"/>
      <c r="F667" s="185"/>
      <c r="G667" s="186"/>
      <c r="H667" s="185"/>
      <c r="I667" s="185"/>
      <c r="J667" s="185"/>
      <c r="K667" s="185"/>
      <c r="L667" s="187"/>
      <c r="M667" s="187"/>
      <c r="N667" s="185"/>
      <c r="O667" s="185"/>
      <c r="P667" s="185"/>
      <c r="Q667" s="185"/>
      <c r="R667" s="185"/>
      <c r="S667" s="185"/>
      <c r="T667" s="184"/>
      <c r="U667" s="184"/>
      <c r="V667" s="184"/>
      <c r="W667" s="184"/>
      <c r="X667" s="184"/>
      <c r="Y667" s="184"/>
      <c r="Z667" s="184"/>
      <c r="AA667" s="184"/>
    </row>
    <row r="668" spans="2:27" ht="18" customHeight="1">
      <c r="B668" s="298"/>
      <c r="C668" s="185"/>
      <c r="D668" s="185"/>
      <c r="E668" s="185"/>
      <c r="F668" s="185"/>
      <c r="G668" s="186"/>
      <c r="H668" s="185"/>
      <c r="I668" s="185"/>
      <c r="J668" s="185"/>
      <c r="K668" s="185"/>
      <c r="L668" s="187"/>
      <c r="M668" s="187"/>
      <c r="N668" s="185"/>
      <c r="O668" s="185"/>
      <c r="P668" s="185"/>
      <c r="Q668" s="185"/>
      <c r="R668" s="185"/>
      <c r="S668" s="185"/>
      <c r="T668" s="184"/>
      <c r="U668" s="184"/>
      <c r="V668" s="184"/>
      <c r="W668" s="184"/>
      <c r="X668" s="184"/>
      <c r="Y668" s="184"/>
      <c r="Z668" s="184"/>
      <c r="AA668" s="184"/>
    </row>
    <row r="669" spans="2:27" ht="18" customHeight="1">
      <c r="B669" s="298"/>
      <c r="C669" s="185"/>
      <c r="D669" s="185"/>
      <c r="E669" s="185"/>
      <c r="F669" s="185"/>
      <c r="G669" s="186"/>
      <c r="H669" s="185"/>
      <c r="I669" s="185"/>
      <c r="J669" s="185"/>
      <c r="K669" s="185"/>
      <c r="L669" s="187"/>
      <c r="M669" s="187"/>
      <c r="N669" s="185"/>
      <c r="O669" s="185"/>
      <c r="P669" s="185"/>
      <c r="Q669" s="185"/>
      <c r="R669" s="185"/>
      <c r="S669" s="185"/>
      <c r="T669" s="184"/>
      <c r="U669" s="184"/>
      <c r="V669" s="184"/>
      <c r="W669" s="184"/>
      <c r="X669" s="184"/>
      <c r="Y669" s="184"/>
      <c r="Z669" s="184"/>
      <c r="AA669" s="184"/>
    </row>
    <row r="670" spans="2:27" ht="18" customHeight="1">
      <c r="B670" s="298"/>
      <c r="C670" s="185"/>
      <c r="D670" s="185"/>
      <c r="E670" s="185"/>
      <c r="F670" s="185"/>
      <c r="G670" s="186"/>
      <c r="H670" s="185"/>
      <c r="I670" s="185"/>
      <c r="J670" s="185"/>
      <c r="K670" s="185"/>
      <c r="L670" s="187"/>
      <c r="M670" s="187"/>
      <c r="N670" s="185"/>
      <c r="O670" s="185"/>
      <c r="P670" s="185"/>
      <c r="Q670" s="185"/>
      <c r="R670" s="185"/>
      <c r="S670" s="185"/>
      <c r="T670" s="184"/>
      <c r="U670" s="184"/>
      <c r="V670" s="184"/>
      <c r="W670" s="184"/>
      <c r="X670" s="184"/>
      <c r="Y670" s="184"/>
      <c r="Z670" s="184"/>
      <c r="AA670" s="184"/>
    </row>
    <row r="671" spans="2:27" ht="18" customHeight="1">
      <c r="B671" s="298"/>
      <c r="C671" s="185"/>
      <c r="D671" s="185"/>
      <c r="E671" s="185"/>
      <c r="F671" s="185"/>
      <c r="G671" s="186"/>
      <c r="H671" s="185"/>
      <c r="I671" s="185"/>
      <c r="J671" s="185"/>
      <c r="K671" s="185"/>
      <c r="L671" s="187"/>
      <c r="M671" s="187"/>
      <c r="N671" s="185"/>
      <c r="O671" s="185"/>
      <c r="P671" s="185"/>
      <c r="Q671" s="185"/>
      <c r="R671" s="185"/>
      <c r="S671" s="185"/>
      <c r="T671" s="184"/>
      <c r="U671" s="184"/>
      <c r="V671" s="184"/>
      <c r="W671" s="184"/>
      <c r="X671" s="184"/>
      <c r="Y671" s="184"/>
      <c r="Z671" s="184"/>
      <c r="AA671" s="184"/>
    </row>
    <row r="672" spans="2:27" ht="18" customHeight="1">
      <c r="B672" s="298"/>
      <c r="C672" s="185"/>
      <c r="D672" s="185"/>
      <c r="E672" s="185"/>
      <c r="F672" s="185"/>
      <c r="G672" s="186"/>
      <c r="H672" s="185"/>
      <c r="I672" s="185"/>
      <c r="J672" s="185"/>
      <c r="K672" s="185"/>
      <c r="L672" s="187"/>
      <c r="M672" s="187"/>
      <c r="N672" s="185"/>
      <c r="O672" s="185"/>
      <c r="P672" s="185"/>
      <c r="Q672" s="185"/>
      <c r="R672" s="185"/>
      <c r="S672" s="185"/>
      <c r="T672" s="184"/>
      <c r="U672" s="184"/>
      <c r="V672" s="184"/>
      <c r="W672" s="184"/>
      <c r="X672" s="184"/>
      <c r="Y672" s="184"/>
      <c r="Z672" s="184"/>
      <c r="AA672" s="184"/>
    </row>
    <row r="673" spans="2:27" ht="18" customHeight="1">
      <c r="B673" s="298"/>
      <c r="C673" s="185"/>
      <c r="D673" s="185"/>
      <c r="E673" s="185"/>
      <c r="F673" s="185"/>
      <c r="G673" s="186"/>
      <c r="H673" s="185"/>
      <c r="I673" s="185"/>
      <c r="J673" s="185"/>
      <c r="K673" s="185"/>
      <c r="L673" s="187"/>
      <c r="M673" s="187"/>
      <c r="N673" s="185"/>
      <c r="O673" s="185"/>
      <c r="P673" s="185"/>
      <c r="Q673" s="185"/>
      <c r="R673" s="185"/>
      <c r="S673" s="185"/>
      <c r="T673" s="184"/>
      <c r="U673" s="184"/>
      <c r="V673" s="184"/>
      <c r="W673" s="184"/>
      <c r="X673" s="184"/>
      <c r="Y673" s="184"/>
      <c r="Z673" s="184"/>
      <c r="AA673" s="184"/>
    </row>
    <row r="674" spans="2:27" ht="18" customHeight="1">
      <c r="B674" s="298"/>
      <c r="C674" s="185"/>
      <c r="D674" s="185"/>
      <c r="E674" s="185"/>
      <c r="F674" s="185"/>
      <c r="G674" s="186"/>
      <c r="H674" s="185"/>
      <c r="I674" s="185"/>
      <c r="J674" s="185"/>
      <c r="K674" s="185"/>
      <c r="L674" s="187"/>
      <c r="M674" s="187"/>
      <c r="N674" s="185"/>
      <c r="O674" s="185"/>
      <c r="P674" s="185"/>
      <c r="Q674" s="185"/>
      <c r="R674" s="185"/>
      <c r="S674" s="185"/>
      <c r="T674" s="184"/>
      <c r="U674" s="184"/>
      <c r="V674" s="184"/>
      <c r="W674" s="184"/>
      <c r="X674" s="184"/>
      <c r="Y674" s="184"/>
      <c r="Z674" s="184"/>
      <c r="AA674" s="184"/>
    </row>
    <row r="675" spans="2:27" ht="18" customHeight="1">
      <c r="B675" s="298"/>
      <c r="C675" s="185"/>
      <c r="D675" s="185"/>
      <c r="E675" s="185"/>
      <c r="F675" s="185"/>
      <c r="G675" s="186"/>
      <c r="H675" s="185"/>
      <c r="I675" s="185"/>
      <c r="J675" s="185"/>
      <c r="K675" s="185"/>
      <c r="L675" s="187"/>
      <c r="M675" s="187"/>
      <c r="N675" s="185"/>
      <c r="O675" s="185"/>
      <c r="P675" s="185"/>
      <c r="Q675" s="185"/>
      <c r="R675" s="185"/>
      <c r="S675" s="185"/>
      <c r="T675" s="184"/>
      <c r="U675" s="184"/>
      <c r="V675" s="184"/>
      <c r="W675" s="184"/>
      <c r="X675" s="184"/>
      <c r="Y675" s="184"/>
      <c r="Z675" s="184"/>
      <c r="AA675" s="184"/>
    </row>
    <row r="676" spans="2:27" ht="18" customHeight="1">
      <c r="B676" s="298"/>
      <c r="C676" s="185"/>
      <c r="D676" s="185"/>
      <c r="E676" s="185"/>
      <c r="F676" s="185"/>
      <c r="G676" s="186"/>
      <c r="H676" s="185"/>
      <c r="I676" s="185"/>
      <c r="J676" s="185"/>
      <c r="K676" s="185"/>
      <c r="L676" s="187"/>
      <c r="M676" s="187"/>
      <c r="N676" s="185"/>
      <c r="O676" s="185"/>
      <c r="P676" s="185"/>
      <c r="Q676" s="185"/>
      <c r="R676" s="185"/>
      <c r="S676" s="185"/>
      <c r="T676" s="184"/>
      <c r="U676" s="184"/>
      <c r="V676" s="184"/>
      <c r="W676" s="184"/>
      <c r="X676" s="184"/>
      <c r="Y676" s="184"/>
      <c r="Z676" s="184"/>
      <c r="AA676" s="184"/>
    </row>
    <row r="677" spans="2:27" ht="18" customHeight="1">
      <c r="B677" s="298"/>
      <c r="C677" s="185"/>
      <c r="D677" s="185"/>
      <c r="E677" s="185"/>
      <c r="F677" s="185"/>
      <c r="G677" s="186"/>
      <c r="H677" s="185"/>
      <c r="I677" s="185"/>
      <c r="J677" s="185"/>
      <c r="K677" s="185"/>
      <c r="L677" s="187"/>
      <c r="M677" s="187"/>
      <c r="N677" s="185"/>
      <c r="O677" s="185"/>
      <c r="P677" s="185"/>
      <c r="Q677" s="185"/>
      <c r="R677" s="185"/>
      <c r="S677" s="185"/>
      <c r="T677" s="184"/>
      <c r="U677" s="184"/>
      <c r="V677" s="184"/>
      <c r="W677" s="184"/>
      <c r="X677" s="184"/>
      <c r="Y677" s="184"/>
      <c r="Z677" s="184"/>
      <c r="AA677" s="184"/>
    </row>
    <row r="678" spans="2:27" ht="18" customHeight="1">
      <c r="B678" s="298"/>
      <c r="C678" s="185"/>
      <c r="D678" s="185"/>
      <c r="E678" s="185"/>
      <c r="F678" s="185"/>
      <c r="G678" s="186"/>
      <c r="H678" s="185"/>
      <c r="I678" s="185"/>
      <c r="J678" s="185"/>
      <c r="K678" s="185"/>
      <c r="L678" s="187"/>
      <c r="M678" s="187"/>
      <c r="N678" s="185"/>
      <c r="O678" s="185"/>
      <c r="P678" s="185"/>
      <c r="Q678" s="185"/>
      <c r="R678" s="185"/>
      <c r="S678" s="185"/>
      <c r="T678" s="184"/>
      <c r="U678" s="184"/>
      <c r="V678" s="184"/>
      <c r="W678" s="184"/>
      <c r="X678" s="184"/>
      <c r="Y678" s="184"/>
      <c r="Z678" s="184"/>
      <c r="AA678" s="184"/>
    </row>
    <row r="679" spans="2:27" ht="18" customHeight="1">
      <c r="B679" s="298"/>
      <c r="C679" s="185"/>
      <c r="D679" s="185"/>
      <c r="E679" s="185"/>
      <c r="F679" s="185"/>
      <c r="G679" s="186"/>
      <c r="H679" s="185"/>
      <c r="I679" s="185"/>
      <c r="J679" s="185"/>
      <c r="K679" s="185"/>
      <c r="L679" s="187"/>
      <c r="M679" s="187"/>
      <c r="N679" s="185"/>
      <c r="O679" s="185"/>
      <c r="P679" s="185"/>
      <c r="Q679" s="185"/>
      <c r="R679" s="185"/>
      <c r="S679" s="185"/>
      <c r="T679" s="184"/>
      <c r="U679" s="184"/>
      <c r="V679" s="184"/>
      <c r="W679" s="184"/>
      <c r="X679" s="184"/>
      <c r="Y679" s="184"/>
      <c r="Z679" s="184"/>
      <c r="AA679" s="184"/>
    </row>
    <row r="680" spans="2:27" ht="18" customHeight="1">
      <c r="B680" s="298"/>
      <c r="C680" s="185"/>
      <c r="D680" s="185"/>
      <c r="E680" s="185"/>
      <c r="F680" s="185"/>
      <c r="G680" s="186"/>
      <c r="H680" s="185"/>
      <c r="I680" s="185"/>
      <c r="J680" s="185"/>
      <c r="K680" s="185"/>
      <c r="L680" s="187"/>
      <c r="M680" s="187"/>
      <c r="N680" s="185"/>
      <c r="O680" s="185"/>
      <c r="P680" s="185"/>
      <c r="Q680" s="185"/>
      <c r="R680" s="185"/>
      <c r="S680" s="185"/>
      <c r="T680" s="184"/>
      <c r="U680" s="184"/>
      <c r="V680" s="184"/>
      <c r="W680" s="184"/>
      <c r="X680" s="184"/>
      <c r="Y680" s="184"/>
      <c r="Z680" s="184"/>
      <c r="AA680" s="184"/>
    </row>
    <row r="681" spans="2:27" ht="18" customHeight="1">
      <c r="B681" s="298"/>
      <c r="C681" s="185"/>
      <c r="D681" s="185"/>
      <c r="E681" s="185"/>
      <c r="F681" s="185"/>
      <c r="G681" s="186"/>
      <c r="H681" s="185"/>
      <c r="I681" s="185"/>
      <c r="J681" s="185"/>
      <c r="K681" s="185"/>
      <c r="L681" s="187"/>
      <c r="M681" s="187"/>
      <c r="N681" s="185"/>
      <c r="O681" s="185"/>
      <c r="P681" s="185"/>
      <c r="Q681" s="185"/>
      <c r="R681" s="185"/>
      <c r="S681" s="185"/>
      <c r="T681" s="184"/>
      <c r="U681" s="184"/>
      <c r="V681" s="184"/>
      <c r="W681" s="184"/>
      <c r="X681" s="184"/>
      <c r="Y681" s="184"/>
      <c r="Z681" s="184"/>
      <c r="AA681" s="184"/>
    </row>
    <row r="682" spans="2:27" ht="18" customHeight="1">
      <c r="B682" s="298"/>
      <c r="C682" s="185"/>
      <c r="D682" s="185"/>
      <c r="E682" s="185"/>
      <c r="F682" s="185"/>
      <c r="G682" s="186"/>
      <c r="H682" s="185"/>
      <c r="I682" s="185"/>
      <c r="J682" s="185"/>
      <c r="K682" s="185"/>
      <c r="L682" s="187"/>
      <c r="M682" s="187"/>
      <c r="N682" s="185"/>
      <c r="O682" s="185"/>
      <c r="P682" s="185"/>
      <c r="Q682" s="185"/>
      <c r="R682" s="185"/>
      <c r="S682" s="185"/>
      <c r="T682" s="184"/>
      <c r="U682" s="184"/>
      <c r="V682" s="184"/>
      <c r="W682" s="184"/>
      <c r="X682" s="184"/>
      <c r="Y682" s="184"/>
      <c r="Z682" s="184"/>
      <c r="AA682" s="184"/>
    </row>
    <row r="683" spans="2:27" ht="18" customHeight="1">
      <c r="B683" s="298"/>
      <c r="C683" s="185"/>
      <c r="D683" s="185"/>
      <c r="E683" s="185"/>
      <c r="F683" s="185"/>
      <c r="G683" s="186"/>
      <c r="H683" s="185"/>
      <c r="I683" s="185"/>
      <c r="J683" s="185"/>
      <c r="K683" s="185"/>
      <c r="L683" s="187"/>
      <c r="M683" s="187"/>
      <c r="N683" s="185"/>
      <c r="O683" s="185"/>
      <c r="P683" s="185"/>
      <c r="Q683" s="185"/>
      <c r="R683" s="185"/>
      <c r="S683" s="185"/>
      <c r="T683" s="184"/>
      <c r="U683" s="184"/>
      <c r="V683" s="184"/>
      <c r="W683" s="184"/>
      <c r="X683" s="184"/>
      <c r="Y683" s="184"/>
      <c r="Z683" s="184"/>
      <c r="AA683" s="184"/>
    </row>
    <row r="684" spans="2:27" ht="18" customHeight="1">
      <c r="B684" s="298"/>
      <c r="C684" s="185"/>
      <c r="D684" s="185"/>
      <c r="E684" s="185"/>
      <c r="F684" s="185"/>
      <c r="G684" s="186"/>
      <c r="H684" s="185"/>
      <c r="I684" s="185"/>
      <c r="J684" s="185"/>
      <c r="K684" s="185"/>
      <c r="L684" s="187"/>
      <c r="M684" s="187"/>
      <c r="N684" s="185"/>
      <c r="O684" s="185"/>
      <c r="P684" s="185"/>
      <c r="Q684" s="185"/>
      <c r="R684" s="185"/>
      <c r="S684" s="185"/>
      <c r="T684" s="184"/>
      <c r="U684" s="184"/>
      <c r="V684" s="184"/>
      <c r="W684" s="184"/>
      <c r="X684" s="184"/>
      <c r="Y684" s="184"/>
      <c r="Z684" s="184"/>
      <c r="AA684" s="184"/>
    </row>
    <row r="685" spans="2:27" ht="18" customHeight="1">
      <c r="B685" s="298"/>
      <c r="C685" s="185"/>
      <c r="D685" s="185"/>
      <c r="E685" s="185"/>
      <c r="F685" s="185"/>
      <c r="G685" s="186"/>
      <c r="H685" s="185"/>
      <c r="I685" s="185"/>
      <c r="J685" s="185"/>
      <c r="K685" s="185"/>
      <c r="L685" s="187"/>
      <c r="M685" s="187"/>
      <c r="N685" s="185"/>
      <c r="O685" s="185"/>
      <c r="P685" s="185"/>
      <c r="Q685" s="185"/>
      <c r="R685" s="185"/>
      <c r="S685" s="185"/>
      <c r="T685" s="184"/>
      <c r="U685" s="184"/>
      <c r="V685" s="184"/>
      <c r="W685" s="184"/>
      <c r="X685" s="184"/>
      <c r="Y685" s="184"/>
      <c r="Z685" s="184"/>
      <c r="AA685" s="184"/>
    </row>
    <row r="686" spans="2:27" ht="18" customHeight="1">
      <c r="B686" s="298"/>
      <c r="C686" s="185"/>
      <c r="D686" s="185"/>
      <c r="E686" s="185"/>
      <c r="F686" s="185"/>
      <c r="G686" s="186"/>
      <c r="H686" s="185"/>
      <c r="I686" s="185"/>
      <c r="J686" s="185"/>
      <c r="K686" s="185"/>
      <c r="L686" s="187"/>
      <c r="M686" s="187"/>
      <c r="N686" s="185"/>
      <c r="O686" s="185"/>
      <c r="P686" s="185"/>
      <c r="Q686" s="185"/>
      <c r="R686" s="185"/>
      <c r="S686" s="185"/>
      <c r="T686" s="184"/>
      <c r="U686" s="184"/>
      <c r="V686" s="184"/>
      <c r="W686" s="184"/>
      <c r="X686" s="184"/>
      <c r="Y686" s="184"/>
      <c r="Z686" s="184"/>
      <c r="AA686" s="184"/>
    </row>
    <row r="687" spans="2:27" ht="18" customHeight="1">
      <c r="B687" s="298"/>
      <c r="C687" s="185"/>
      <c r="D687" s="185"/>
      <c r="E687" s="185"/>
      <c r="F687" s="185"/>
      <c r="G687" s="186"/>
      <c r="H687" s="185"/>
      <c r="I687" s="185"/>
      <c r="J687" s="185"/>
      <c r="K687" s="185"/>
      <c r="L687" s="187"/>
      <c r="M687" s="187"/>
      <c r="N687" s="185"/>
      <c r="O687" s="185"/>
      <c r="P687" s="185"/>
      <c r="Q687" s="185"/>
      <c r="R687" s="185"/>
      <c r="S687" s="185"/>
      <c r="T687" s="184"/>
      <c r="U687" s="184"/>
      <c r="V687" s="184"/>
      <c r="W687" s="184"/>
      <c r="X687" s="184"/>
      <c r="Y687" s="184"/>
      <c r="Z687" s="184"/>
      <c r="AA687" s="184"/>
    </row>
    <row r="688" spans="2:27" ht="18" customHeight="1">
      <c r="B688" s="298"/>
      <c r="C688" s="185"/>
      <c r="D688" s="185"/>
      <c r="E688" s="185"/>
      <c r="F688" s="185"/>
      <c r="G688" s="186"/>
      <c r="H688" s="185"/>
      <c r="I688" s="185"/>
      <c r="J688" s="185"/>
      <c r="K688" s="185"/>
      <c r="L688" s="187"/>
      <c r="M688" s="187"/>
      <c r="N688" s="185"/>
      <c r="O688" s="185"/>
      <c r="P688" s="185"/>
      <c r="Q688" s="185"/>
      <c r="R688" s="185"/>
      <c r="S688" s="185"/>
      <c r="T688" s="184"/>
      <c r="U688" s="184"/>
      <c r="V688" s="184"/>
      <c r="W688" s="184"/>
      <c r="X688" s="184"/>
      <c r="Y688" s="184"/>
      <c r="Z688" s="184"/>
      <c r="AA688" s="184"/>
    </row>
    <row r="689" spans="2:27" ht="18" customHeight="1">
      <c r="B689" s="298"/>
      <c r="C689" s="185"/>
      <c r="D689" s="185"/>
      <c r="E689" s="185"/>
      <c r="F689" s="185"/>
      <c r="G689" s="186"/>
      <c r="H689" s="185"/>
      <c r="I689" s="185"/>
      <c r="J689" s="185"/>
      <c r="K689" s="185"/>
      <c r="L689" s="187"/>
      <c r="M689" s="187"/>
      <c r="N689" s="185"/>
      <c r="O689" s="185"/>
      <c r="P689" s="185"/>
      <c r="Q689" s="185"/>
      <c r="R689" s="185"/>
      <c r="S689" s="185"/>
      <c r="T689" s="184"/>
      <c r="U689" s="184"/>
      <c r="V689" s="184"/>
      <c r="W689" s="184"/>
      <c r="X689" s="184"/>
      <c r="Y689" s="184"/>
      <c r="Z689" s="184"/>
      <c r="AA689" s="184"/>
    </row>
    <row r="690" spans="2:27" ht="18" customHeight="1">
      <c r="B690" s="298"/>
      <c r="C690" s="185"/>
      <c r="D690" s="185"/>
      <c r="E690" s="185"/>
      <c r="F690" s="185"/>
      <c r="G690" s="186"/>
      <c r="H690" s="185"/>
      <c r="I690" s="185"/>
      <c r="J690" s="185"/>
      <c r="K690" s="185"/>
      <c r="L690" s="187"/>
      <c r="M690" s="187"/>
      <c r="N690" s="185"/>
      <c r="O690" s="185"/>
      <c r="P690" s="185"/>
      <c r="Q690" s="185"/>
      <c r="R690" s="185"/>
      <c r="S690" s="185"/>
      <c r="T690" s="184"/>
      <c r="U690" s="184"/>
      <c r="V690" s="184"/>
      <c r="W690" s="184"/>
      <c r="X690" s="184"/>
      <c r="Y690" s="184"/>
      <c r="Z690" s="184"/>
      <c r="AA690" s="184"/>
    </row>
    <row r="691" spans="2:27" ht="18" customHeight="1">
      <c r="B691" s="298"/>
      <c r="C691" s="185"/>
      <c r="D691" s="185"/>
      <c r="E691" s="185"/>
      <c r="F691" s="185"/>
      <c r="G691" s="186"/>
      <c r="H691" s="185"/>
      <c r="I691" s="185"/>
      <c r="J691" s="185"/>
      <c r="K691" s="185"/>
      <c r="L691" s="187"/>
      <c r="M691" s="187"/>
      <c r="N691" s="185"/>
      <c r="O691" s="185"/>
      <c r="P691" s="185"/>
      <c r="Q691" s="185"/>
      <c r="R691" s="185"/>
      <c r="S691" s="185"/>
      <c r="T691" s="184"/>
      <c r="U691" s="184"/>
      <c r="V691" s="184"/>
      <c r="W691" s="184"/>
      <c r="X691" s="184"/>
      <c r="Y691" s="184"/>
      <c r="Z691" s="184"/>
      <c r="AA691" s="184"/>
    </row>
    <row r="692" spans="2:27" ht="18" customHeight="1">
      <c r="B692" s="298"/>
      <c r="C692" s="185"/>
      <c r="D692" s="185"/>
      <c r="E692" s="185"/>
      <c r="F692" s="185"/>
      <c r="G692" s="186"/>
      <c r="H692" s="185"/>
      <c r="I692" s="185"/>
      <c r="J692" s="185"/>
      <c r="K692" s="185"/>
      <c r="L692" s="187"/>
      <c r="M692" s="187"/>
      <c r="N692" s="185"/>
      <c r="O692" s="185"/>
      <c r="P692" s="185"/>
      <c r="Q692" s="185"/>
      <c r="R692" s="185"/>
      <c r="S692" s="185"/>
      <c r="T692" s="184"/>
      <c r="U692" s="184"/>
      <c r="V692" s="184"/>
      <c r="W692" s="184"/>
      <c r="X692" s="184"/>
      <c r="Y692" s="184"/>
      <c r="Z692" s="184"/>
      <c r="AA692" s="184"/>
    </row>
    <row r="693" spans="2:27" ht="18" customHeight="1">
      <c r="B693" s="298"/>
      <c r="C693" s="185"/>
      <c r="D693" s="185"/>
      <c r="E693" s="185"/>
      <c r="F693" s="185"/>
      <c r="G693" s="186"/>
      <c r="H693" s="185"/>
      <c r="I693" s="185"/>
      <c r="J693" s="185"/>
      <c r="K693" s="185"/>
      <c r="L693" s="187"/>
      <c r="M693" s="187"/>
      <c r="N693" s="185"/>
      <c r="O693" s="185"/>
      <c r="P693" s="185"/>
      <c r="Q693" s="185"/>
      <c r="R693" s="185"/>
      <c r="S693" s="185"/>
      <c r="T693" s="184"/>
      <c r="U693" s="184"/>
      <c r="V693" s="184"/>
      <c r="W693" s="184"/>
      <c r="X693" s="184"/>
      <c r="Y693" s="184"/>
      <c r="Z693" s="184"/>
      <c r="AA693" s="184"/>
    </row>
    <row r="694" spans="2:27" ht="18" customHeight="1">
      <c r="B694" s="298"/>
      <c r="C694" s="185"/>
      <c r="D694" s="185"/>
      <c r="E694" s="185"/>
      <c r="F694" s="185"/>
      <c r="G694" s="186"/>
      <c r="H694" s="185"/>
      <c r="I694" s="185"/>
      <c r="J694" s="185"/>
      <c r="K694" s="185"/>
      <c r="L694" s="187"/>
      <c r="M694" s="187"/>
      <c r="N694" s="185"/>
      <c r="O694" s="185"/>
      <c r="P694" s="185"/>
      <c r="Q694" s="185"/>
      <c r="R694" s="185"/>
      <c r="S694" s="185"/>
      <c r="T694" s="184"/>
      <c r="U694" s="184"/>
      <c r="V694" s="184"/>
      <c r="W694" s="184"/>
      <c r="X694" s="184"/>
      <c r="Y694" s="184"/>
      <c r="Z694" s="184"/>
      <c r="AA694" s="184"/>
    </row>
    <row r="695" spans="2:27" ht="18" customHeight="1">
      <c r="B695" s="298"/>
      <c r="C695" s="185"/>
      <c r="D695" s="185"/>
      <c r="E695" s="185"/>
      <c r="F695" s="185"/>
      <c r="G695" s="186"/>
      <c r="H695" s="185"/>
      <c r="I695" s="185"/>
      <c r="J695" s="185"/>
      <c r="K695" s="185"/>
      <c r="L695" s="187"/>
      <c r="M695" s="187"/>
      <c r="N695" s="185"/>
      <c r="O695" s="185"/>
      <c r="P695" s="185"/>
      <c r="Q695" s="185"/>
      <c r="R695" s="185"/>
      <c r="S695" s="185"/>
      <c r="T695" s="184"/>
      <c r="U695" s="184"/>
      <c r="V695" s="184"/>
      <c r="W695" s="184"/>
      <c r="X695" s="184"/>
      <c r="Y695" s="184"/>
      <c r="Z695" s="184"/>
      <c r="AA695" s="184"/>
    </row>
    <row r="696" spans="2:27" ht="18" customHeight="1">
      <c r="B696" s="298"/>
      <c r="C696" s="185"/>
      <c r="D696" s="185"/>
      <c r="E696" s="185"/>
      <c r="F696" s="185"/>
      <c r="G696" s="186"/>
      <c r="H696" s="185"/>
      <c r="I696" s="185"/>
      <c r="J696" s="185"/>
      <c r="K696" s="185"/>
      <c r="L696" s="187"/>
      <c r="M696" s="187"/>
      <c r="N696" s="185"/>
      <c r="O696" s="185"/>
      <c r="P696" s="185"/>
      <c r="Q696" s="185"/>
      <c r="R696" s="185"/>
      <c r="S696" s="185"/>
      <c r="T696" s="184"/>
      <c r="U696" s="184"/>
      <c r="V696" s="184"/>
      <c r="W696" s="184"/>
      <c r="X696" s="184"/>
      <c r="Y696" s="184"/>
      <c r="Z696" s="184"/>
      <c r="AA696" s="184"/>
    </row>
    <row r="697" spans="2:27" ht="18" customHeight="1">
      <c r="B697" s="298"/>
      <c r="C697" s="185"/>
      <c r="D697" s="185"/>
      <c r="E697" s="185"/>
      <c r="F697" s="185"/>
      <c r="G697" s="186"/>
      <c r="H697" s="185"/>
      <c r="I697" s="185"/>
      <c r="J697" s="185"/>
      <c r="K697" s="185"/>
      <c r="L697" s="187"/>
      <c r="M697" s="187"/>
      <c r="N697" s="185"/>
      <c r="O697" s="185"/>
      <c r="P697" s="185"/>
      <c r="Q697" s="185"/>
      <c r="R697" s="185"/>
      <c r="S697" s="185"/>
      <c r="T697" s="184"/>
      <c r="U697" s="184"/>
      <c r="V697" s="184"/>
      <c r="W697" s="184"/>
      <c r="X697" s="184"/>
      <c r="Y697" s="184"/>
      <c r="Z697" s="184"/>
      <c r="AA697" s="184"/>
    </row>
    <row r="698" spans="2:27" ht="18" customHeight="1">
      <c r="B698" s="298"/>
      <c r="C698" s="185"/>
      <c r="D698" s="185"/>
      <c r="E698" s="185"/>
      <c r="F698" s="185"/>
      <c r="G698" s="186"/>
      <c r="H698" s="185"/>
      <c r="I698" s="185"/>
      <c r="J698" s="185"/>
      <c r="K698" s="185"/>
      <c r="L698" s="187"/>
      <c r="M698" s="187"/>
      <c r="N698" s="185"/>
      <c r="O698" s="185"/>
      <c r="P698" s="185"/>
      <c r="Q698" s="185"/>
      <c r="R698" s="185"/>
      <c r="S698" s="185"/>
      <c r="T698" s="184"/>
      <c r="U698" s="184"/>
      <c r="V698" s="184"/>
      <c r="W698" s="184"/>
      <c r="X698" s="184"/>
      <c r="Y698" s="184"/>
      <c r="Z698" s="184"/>
      <c r="AA698" s="184"/>
    </row>
    <row r="699" spans="2:27" ht="18" customHeight="1">
      <c r="B699" s="298"/>
      <c r="C699" s="185"/>
      <c r="D699" s="185"/>
      <c r="E699" s="185"/>
      <c r="F699" s="185"/>
      <c r="G699" s="186"/>
      <c r="H699" s="185"/>
      <c r="I699" s="185"/>
      <c r="J699" s="185"/>
      <c r="K699" s="185"/>
      <c r="L699" s="187"/>
      <c r="M699" s="187"/>
      <c r="N699" s="185"/>
      <c r="O699" s="185"/>
      <c r="P699" s="185"/>
      <c r="Q699" s="185"/>
      <c r="R699" s="185"/>
      <c r="S699" s="185"/>
      <c r="T699" s="184"/>
      <c r="U699" s="184"/>
      <c r="V699" s="184"/>
      <c r="W699" s="184"/>
      <c r="X699" s="184"/>
      <c r="Y699" s="184"/>
      <c r="Z699" s="184"/>
      <c r="AA699" s="184"/>
    </row>
    <row r="700" spans="2:27" ht="18" customHeight="1">
      <c r="B700" s="298"/>
      <c r="C700" s="185"/>
      <c r="D700" s="185"/>
      <c r="E700" s="185"/>
      <c r="F700" s="185"/>
      <c r="G700" s="186"/>
      <c r="H700" s="185"/>
      <c r="I700" s="185"/>
      <c r="J700" s="185"/>
      <c r="K700" s="185"/>
      <c r="L700" s="187"/>
      <c r="M700" s="187"/>
      <c r="N700" s="185"/>
      <c r="O700" s="185"/>
      <c r="P700" s="185"/>
      <c r="Q700" s="185"/>
      <c r="R700" s="185"/>
      <c r="S700" s="185"/>
      <c r="T700" s="184"/>
      <c r="U700" s="184"/>
      <c r="V700" s="184"/>
      <c r="W700" s="184"/>
      <c r="X700" s="184"/>
      <c r="Y700" s="184"/>
      <c r="Z700" s="184"/>
      <c r="AA700" s="184"/>
    </row>
    <row r="701" spans="2:27" ht="18" customHeight="1">
      <c r="B701" s="298"/>
      <c r="C701" s="185"/>
      <c r="D701" s="185"/>
      <c r="E701" s="185"/>
      <c r="F701" s="185"/>
      <c r="G701" s="186"/>
      <c r="H701" s="185"/>
      <c r="I701" s="185"/>
      <c r="J701" s="185"/>
      <c r="K701" s="185"/>
      <c r="L701" s="187"/>
      <c r="M701" s="187"/>
      <c r="N701" s="185"/>
      <c r="O701" s="185"/>
      <c r="P701" s="185"/>
      <c r="Q701" s="185"/>
      <c r="R701" s="185"/>
      <c r="S701" s="185"/>
      <c r="T701" s="184"/>
      <c r="U701" s="184"/>
      <c r="V701" s="184"/>
      <c r="W701" s="184"/>
      <c r="X701" s="184"/>
      <c r="Y701" s="184"/>
      <c r="Z701" s="184"/>
      <c r="AA701" s="184"/>
    </row>
    <row r="702" spans="2:27" ht="18" customHeight="1">
      <c r="B702" s="298"/>
      <c r="C702" s="185"/>
      <c r="D702" s="185"/>
      <c r="E702" s="185"/>
      <c r="F702" s="185"/>
      <c r="G702" s="186"/>
      <c r="H702" s="185"/>
      <c r="I702" s="185"/>
      <c r="J702" s="185"/>
      <c r="K702" s="185"/>
      <c r="L702" s="187"/>
      <c r="M702" s="187"/>
      <c r="N702" s="185"/>
      <c r="O702" s="185"/>
      <c r="P702" s="185"/>
      <c r="Q702" s="185"/>
      <c r="R702" s="185"/>
      <c r="S702" s="185"/>
      <c r="T702" s="184"/>
      <c r="U702" s="184"/>
      <c r="V702" s="184"/>
      <c r="W702" s="184"/>
      <c r="X702" s="184"/>
      <c r="Y702" s="184"/>
      <c r="Z702" s="184"/>
      <c r="AA702" s="184"/>
    </row>
    <row r="703" spans="2:27" ht="18" customHeight="1">
      <c r="B703" s="298"/>
      <c r="C703" s="185"/>
      <c r="D703" s="185"/>
      <c r="E703" s="185"/>
      <c r="F703" s="185"/>
      <c r="G703" s="186"/>
      <c r="H703" s="185"/>
      <c r="I703" s="185"/>
      <c r="J703" s="185"/>
      <c r="K703" s="185"/>
      <c r="L703" s="187"/>
      <c r="M703" s="187"/>
      <c r="N703" s="185"/>
      <c r="O703" s="185"/>
      <c r="P703" s="185"/>
      <c r="Q703" s="185"/>
      <c r="R703" s="185"/>
      <c r="S703" s="185"/>
      <c r="T703" s="184"/>
      <c r="U703" s="184"/>
      <c r="V703" s="184"/>
      <c r="W703" s="184"/>
      <c r="X703" s="184"/>
      <c r="Y703" s="184"/>
      <c r="Z703" s="184"/>
      <c r="AA703" s="184"/>
    </row>
    <row r="704" spans="2:27" ht="18" customHeight="1">
      <c r="B704" s="298"/>
      <c r="C704" s="185"/>
      <c r="D704" s="185"/>
      <c r="E704" s="185"/>
      <c r="F704" s="185"/>
      <c r="G704" s="186"/>
      <c r="H704" s="185"/>
      <c r="I704" s="185"/>
      <c r="J704" s="185"/>
      <c r="K704" s="185"/>
      <c r="L704" s="187"/>
      <c r="M704" s="187"/>
      <c r="N704" s="185"/>
      <c r="O704" s="185"/>
      <c r="P704" s="185"/>
      <c r="Q704" s="185"/>
      <c r="R704" s="185"/>
      <c r="S704" s="185"/>
      <c r="T704" s="184"/>
      <c r="U704" s="184"/>
      <c r="V704" s="184"/>
      <c r="W704" s="184"/>
      <c r="X704" s="184"/>
      <c r="Y704" s="184"/>
      <c r="Z704" s="184"/>
      <c r="AA704" s="184"/>
    </row>
    <row r="705" spans="2:27" ht="18" customHeight="1">
      <c r="B705" s="298"/>
      <c r="C705" s="185"/>
      <c r="D705" s="185"/>
      <c r="E705" s="185"/>
      <c r="F705" s="185"/>
      <c r="G705" s="186"/>
      <c r="H705" s="185"/>
      <c r="I705" s="185"/>
      <c r="J705" s="185"/>
      <c r="K705" s="185"/>
      <c r="L705" s="187"/>
      <c r="M705" s="187"/>
      <c r="N705" s="185"/>
      <c r="O705" s="185"/>
      <c r="P705" s="185"/>
      <c r="Q705" s="185"/>
      <c r="R705" s="185"/>
      <c r="S705" s="185"/>
      <c r="T705" s="184"/>
      <c r="U705" s="184"/>
      <c r="V705" s="184"/>
      <c r="W705" s="184"/>
      <c r="X705" s="184"/>
      <c r="Y705" s="184"/>
      <c r="Z705" s="184"/>
      <c r="AA705" s="184"/>
    </row>
    <row r="706" spans="2:27" ht="18" customHeight="1">
      <c r="B706" s="298"/>
      <c r="C706" s="185"/>
      <c r="D706" s="185"/>
      <c r="E706" s="185"/>
      <c r="F706" s="185"/>
      <c r="G706" s="186"/>
      <c r="H706" s="185"/>
      <c r="I706" s="185"/>
      <c r="J706" s="185"/>
      <c r="K706" s="185"/>
      <c r="L706" s="187"/>
      <c r="M706" s="187"/>
      <c r="N706" s="185"/>
      <c r="O706" s="185"/>
      <c r="P706" s="185"/>
      <c r="Q706" s="185"/>
      <c r="R706" s="185"/>
      <c r="S706" s="185"/>
      <c r="T706" s="184"/>
      <c r="U706" s="184"/>
      <c r="V706" s="184"/>
      <c r="W706" s="184"/>
      <c r="X706" s="184"/>
      <c r="Y706" s="184"/>
      <c r="Z706" s="184"/>
      <c r="AA706" s="184"/>
    </row>
    <row r="707" spans="2:27" ht="18" customHeight="1">
      <c r="B707" s="298"/>
      <c r="C707" s="185"/>
      <c r="D707" s="185"/>
      <c r="E707" s="185"/>
      <c r="F707" s="185"/>
      <c r="G707" s="186"/>
      <c r="H707" s="185"/>
      <c r="I707" s="185"/>
      <c r="J707" s="185"/>
      <c r="K707" s="185"/>
      <c r="L707" s="187"/>
      <c r="M707" s="187"/>
      <c r="N707" s="185"/>
      <c r="O707" s="185"/>
      <c r="P707" s="185"/>
      <c r="Q707" s="185"/>
      <c r="R707" s="185"/>
      <c r="S707" s="185"/>
      <c r="T707" s="184"/>
      <c r="U707" s="184"/>
      <c r="V707" s="184"/>
      <c r="W707" s="184"/>
      <c r="X707" s="184"/>
      <c r="Y707" s="184"/>
      <c r="Z707" s="184"/>
      <c r="AA707" s="184"/>
    </row>
    <row r="708" spans="2:27" ht="18" customHeight="1">
      <c r="B708" s="298"/>
      <c r="C708" s="185"/>
      <c r="D708" s="185"/>
      <c r="E708" s="185"/>
      <c r="F708" s="185"/>
      <c r="G708" s="186"/>
      <c r="H708" s="185"/>
      <c r="I708" s="185"/>
      <c r="J708" s="185"/>
      <c r="K708" s="185"/>
      <c r="L708" s="187"/>
      <c r="M708" s="187"/>
      <c r="N708" s="185"/>
      <c r="O708" s="185"/>
      <c r="P708" s="185"/>
      <c r="Q708" s="185"/>
      <c r="R708" s="185"/>
      <c r="S708" s="185"/>
      <c r="T708" s="184"/>
      <c r="U708" s="184"/>
      <c r="V708" s="184"/>
      <c r="W708" s="184"/>
      <c r="X708" s="184"/>
      <c r="Y708" s="184"/>
      <c r="Z708" s="184"/>
      <c r="AA708" s="184"/>
    </row>
    <row r="709" spans="2:27" ht="18" customHeight="1">
      <c r="B709" s="298"/>
      <c r="C709" s="185"/>
      <c r="D709" s="185"/>
      <c r="E709" s="185"/>
      <c r="F709" s="185"/>
      <c r="G709" s="186"/>
      <c r="H709" s="185"/>
      <c r="I709" s="185"/>
      <c r="J709" s="185"/>
      <c r="K709" s="185"/>
      <c r="L709" s="187"/>
      <c r="M709" s="187"/>
      <c r="N709" s="185"/>
      <c r="O709" s="185"/>
      <c r="P709" s="185"/>
      <c r="Q709" s="185"/>
      <c r="R709" s="185"/>
      <c r="S709" s="185"/>
      <c r="T709" s="184"/>
      <c r="U709" s="184"/>
      <c r="V709" s="184"/>
      <c r="W709" s="184"/>
      <c r="X709" s="184"/>
      <c r="Y709" s="184"/>
      <c r="Z709" s="184"/>
      <c r="AA709" s="184"/>
    </row>
    <row r="710" spans="2:27" ht="18" customHeight="1">
      <c r="B710" s="298"/>
      <c r="C710" s="185"/>
      <c r="D710" s="185"/>
      <c r="E710" s="185"/>
      <c r="F710" s="185"/>
      <c r="G710" s="186"/>
      <c r="H710" s="185"/>
      <c r="I710" s="185"/>
      <c r="J710" s="185"/>
      <c r="K710" s="185"/>
      <c r="L710" s="187"/>
      <c r="M710" s="187"/>
      <c r="N710" s="185"/>
      <c r="O710" s="185"/>
      <c r="P710" s="185"/>
      <c r="Q710" s="185"/>
      <c r="R710" s="185"/>
      <c r="S710" s="185"/>
      <c r="T710" s="184"/>
      <c r="U710" s="184"/>
      <c r="V710" s="184"/>
      <c r="W710" s="184"/>
      <c r="X710" s="184"/>
      <c r="Y710" s="184"/>
      <c r="Z710" s="184"/>
      <c r="AA710" s="184"/>
    </row>
    <row r="711" spans="2:27" ht="18" customHeight="1">
      <c r="B711" s="298"/>
      <c r="C711" s="185"/>
      <c r="D711" s="185"/>
      <c r="E711" s="185"/>
      <c r="F711" s="185"/>
      <c r="G711" s="186"/>
      <c r="H711" s="185"/>
      <c r="I711" s="185"/>
      <c r="J711" s="185"/>
      <c r="K711" s="185"/>
      <c r="L711" s="187"/>
      <c r="M711" s="187"/>
      <c r="N711" s="185"/>
      <c r="O711" s="185"/>
      <c r="P711" s="185"/>
      <c r="Q711" s="185"/>
      <c r="R711" s="185"/>
      <c r="S711" s="185"/>
      <c r="T711" s="184"/>
      <c r="U711" s="184"/>
      <c r="V711" s="184"/>
      <c r="W711" s="184"/>
      <c r="X711" s="184"/>
      <c r="Y711" s="184"/>
      <c r="Z711" s="184"/>
      <c r="AA711" s="184"/>
    </row>
    <row r="712" spans="2:27" ht="18" customHeight="1">
      <c r="B712" s="298"/>
      <c r="C712" s="185"/>
      <c r="D712" s="185"/>
      <c r="E712" s="185"/>
      <c r="F712" s="185"/>
      <c r="G712" s="186"/>
      <c r="H712" s="185"/>
      <c r="I712" s="185"/>
      <c r="J712" s="185"/>
      <c r="K712" s="185"/>
      <c r="L712" s="187"/>
      <c r="M712" s="187"/>
      <c r="N712" s="185"/>
      <c r="O712" s="185"/>
      <c r="P712" s="185"/>
      <c r="Q712" s="185"/>
      <c r="R712" s="185"/>
      <c r="S712" s="185"/>
      <c r="T712" s="184"/>
      <c r="U712" s="184"/>
      <c r="V712" s="184"/>
      <c r="W712" s="184"/>
      <c r="X712" s="184"/>
      <c r="Y712" s="184"/>
      <c r="Z712" s="184"/>
      <c r="AA712" s="184"/>
    </row>
    <row r="713" spans="2:27" ht="18" customHeight="1">
      <c r="B713" s="298"/>
      <c r="C713" s="185"/>
      <c r="D713" s="185"/>
      <c r="E713" s="185"/>
      <c r="F713" s="185"/>
      <c r="G713" s="186"/>
      <c r="H713" s="185"/>
      <c r="I713" s="185"/>
      <c r="J713" s="185"/>
      <c r="K713" s="185"/>
      <c r="L713" s="187"/>
      <c r="M713" s="187"/>
      <c r="N713" s="185"/>
      <c r="O713" s="185"/>
      <c r="P713" s="185"/>
      <c r="Q713" s="185"/>
      <c r="R713" s="185"/>
      <c r="S713" s="185"/>
      <c r="T713" s="184"/>
      <c r="U713" s="184"/>
      <c r="V713" s="184"/>
      <c r="W713" s="184"/>
      <c r="X713" s="184"/>
      <c r="Y713" s="184"/>
      <c r="Z713" s="184"/>
      <c r="AA713" s="184"/>
    </row>
    <row r="714" spans="2:27" ht="18" customHeight="1">
      <c r="B714" s="298"/>
      <c r="C714" s="185"/>
      <c r="D714" s="185"/>
      <c r="E714" s="185"/>
      <c r="F714" s="185"/>
      <c r="G714" s="186"/>
      <c r="H714" s="185"/>
      <c r="I714" s="185"/>
      <c r="J714" s="185"/>
      <c r="K714" s="185"/>
      <c r="L714" s="187"/>
      <c r="M714" s="187"/>
      <c r="N714" s="185"/>
      <c r="O714" s="185"/>
      <c r="P714" s="185"/>
      <c r="Q714" s="185"/>
      <c r="R714" s="185"/>
      <c r="S714" s="185"/>
      <c r="T714" s="184"/>
      <c r="U714" s="184"/>
      <c r="V714" s="184"/>
      <c r="W714" s="184"/>
      <c r="X714" s="184"/>
      <c r="Y714" s="184"/>
      <c r="Z714" s="184"/>
      <c r="AA714" s="184"/>
    </row>
    <row r="715" spans="2:27" ht="18" customHeight="1">
      <c r="B715" s="298"/>
      <c r="C715" s="185"/>
      <c r="D715" s="185"/>
      <c r="E715" s="185"/>
      <c r="F715" s="185"/>
      <c r="G715" s="186"/>
      <c r="H715" s="185"/>
      <c r="I715" s="185"/>
      <c r="J715" s="185"/>
      <c r="K715" s="185"/>
      <c r="L715" s="187"/>
      <c r="M715" s="187"/>
      <c r="N715" s="185"/>
      <c r="O715" s="185"/>
      <c r="P715" s="185"/>
      <c r="Q715" s="185"/>
      <c r="R715" s="185"/>
      <c r="S715" s="185"/>
      <c r="T715" s="184"/>
      <c r="U715" s="184"/>
      <c r="V715" s="184"/>
      <c r="W715" s="184"/>
      <c r="X715" s="184"/>
      <c r="Y715" s="184"/>
      <c r="Z715" s="184"/>
      <c r="AA715" s="184"/>
    </row>
    <row r="716" spans="2:27" ht="18" customHeight="1">
      <c r="B716" s="298"/>
      <c r="C716" s="185"/>
      <c r="D716" s="185"/>
      <c r="E716" s="185"/>
      <c r="F716" s="185"/>
      <c r="G716" s="186"/>
      <c r="H716" s="185"/>
      <c r="I716" s="185"/>
      <c r="J716" s="185"/>
      <c r="K716" s="185"/>
      <c r="L716" s="187"/>
      <c r="M716" s="187"/>
      <c r="N716" s="185"/>
      <c r="O716" s="185"/>
      <c r="P716" s="185"/>
      <c r="Q716" s="185"/>
      <c r="R716" s="185"/>
      <c r="S716" s="185"/>
      <c r="T716" s="184"/>
      <c r="U716" s="184"/>
      <c r="V716" s="184"/>
      <c r="W716" s="184"/>
      <c r="X716" s="184"/>
      <c r="Y716" s="184"/>
      <c r="Z716" s="184"/>
      <c r="AA716" s="184"/>
    </row>
    <row r="717" spans="2:27" ht="18" customHeight="1">
      <c r="B717" s="298"/>
      <c r="C717" s="185"/>
      <c r="D717" s="185"/>
      <c r="E717" s="185"/>
      <c r="F717" s="185"/>
      <c r="G717" s="186"/>
      <c r="H717" s="185"/>
      <c r="I717" s="185"/>
      <c r="J717" s="185"/>
      <c r="K717" s="185"/>
      <c r="L717" s="187"/>
      <c r="M717" s="187"/>
      <c r="N717" s="185"/>
      <c r="O717" s="185"/>
      <c r="P717" s="185"/>
      <c r="Q717" s="185"/>
      <c r="R717" s="185"/>
      <c r="S717" s="185"/>
      <c r="T717" s="184"/>
      <c r="U717" s="184"/>
      <c r="V717" s="184"/>
      <c r="W717" s="184"/>
      <c r="X717" s="184"/>
      <c r="Y717" s="184"/>
      <c r="Z717" s="184"/>
      <c r="AA717" s="184"/>
    </row>
    <row r="718" spans="2:27" ht="18" customHeight="1">
      <c r="B718" s="298"/>
      <c r="C718" s="185"/>
      <c r="D718" s="185"/>
      <c r="E718" s="185"/>
      <c r="F718" s="185"/>
      <c r="G718" s="186"/>
      <c r="H718" s="185"/>
      <c r="I718" s="185"/>
      <c r="J718" s="185"/>
      <c r="K718" s="185"/>
      <c r="L718" s="187"/>
      <c r="M718" s="187"/>
      <c r="N718" s="185"/>
      <c r="O718" s="185"/>
      <c r="P718" s="185"/>
      <c r="Q718" s="185"/>
      <c r="R718" s="185"/>
      <c r="S718" s="185"/>
      <c r="T718" s="184"/>
      <c r="U718" s="184"/>
      <c r="V718" s="184"/>
      <c r="W718" s="184"/>
      <c r="X718" s="184"/>
      <c r="Y718" s="184"/>
      <c r="Z718" s="184"/>
      <c r="AA718" s="184"/>
    </row>
    <row r="719" spans="2:27" ht="18" customHeight="1">
      <c r="B719" s="298"/>
      <c r="C719" s="185"/>
      <c r="D719" s="185"/>
      <c r="E719" s="185"/>
      <c r="F719" s="185"/>
      <c r="G719" s="186"/>
      <c r="H719" s="185"/>
      <c r="I719" s="185"/>
      <c r="J719" s="185"/>
      <c r="K719" s="185"/>
      <c r="L719" s="187"/>
      <c r="M719" s="187"/>
      <c r="N719" s="185"/>
      <c r="O719" s="185"/>
      <c r="P719" s="185"/>
      <c r="Q719" s="185"/>
      <c r="R719" s="185"/>
      <c r="S719" s="185"/>
      <c r="T719" s="184"/>
      <c r="U719" s="184"/>
      <c r="V719" s="184"/>
      <c r="W719" s="184"/>
      <c r="X719" s="184"/>
      <c r="Y719" s="184"/>
      <c r="Z719" s="184"/>
      <c r="AA719" s="184"/>
    </row>
    <row r="720" spans="2:27" ht="18" customHeight="1">
      <c r="B720" s="298"/>
      <c r="C720" s="185"/>
      <c r="D720" s="185"/>
      <c r="E720" s="185"/>
      <c r="F720" s="185"/>
      <c r="G720" s="186"/>
      <c r="H720" s="185"/>
      <c r="I720" s="185"/>
      <c r="J720" s="185"/>
      <c r="K720" s="185"/>
      <c r="L720" s="187"/>
      <c r="M720" s="187"/>
      <c r="N720" s="185"/>
      <c r="O720" s="185"/>
      <c r="P720" s="185"/>
      <c r="Q720" s="185"/>
      <c r="R720" s="185"/>
      <c r="S720" s="185"/>
      <c r="T720" s="184"/>
      <c r="U720" s="184"/>
      <c r="V720" s="184"/>
      <c r="W720" s="184"/>
      <c r="X720" s="184"/>
      <c r="Y720" s="184"/>
      <c r="Z720" s="184"/>
      <c r="AA720" s="184"/>
    </row>
    <row r="721" spans="2:27" ht="18" customHeight="1">
      <c r="B721" s="298"/>
      <c r="C721" s="185"/>
      <c r="D721" s="185"/>
      <c r="E721" s="185"/>
      <c r="F721" s="185"/>
      <c r="G721" s="186"/>
      <c r="H721" s="185"/>
      <c r="I721" s="185"/>
      <c r="J721" s="185"/>
      <c r="K721" s="185"/>
      <c r="L721" s="187"/>
      <c r="M721" s="187"/>
      <c r="N721" s="185"/>
      <c r="O721" s="185"/>
      <c r="P721" s="185"/>
      <c r="Q721" s="185"/>
      <c r="R721" s="185"/>
      <c r="S721" s="185"/>
      <c r="T721" s="184"/>
      <c r="U721" s="184"/>
      <c r="V721" s="184"/>
      <c r="W721" s="184"/>
      <c r="X721" s="184"/>
      <c r="Y721" s="184"/>
      <c r="Z721" s="184"/>
      <c r="AA721" s="184"/>
    </row>
    <row r="722" spans="2:27" ht="18" customHeight="1">
      <c r="B722" s="298"/>
      <c r="C722" s="185"/>
      <c r="D722" s="185"/>
      <c r="E722" s="185"/>
      <c r="F722" s="185"/>
      <c r="G722" s="186"/>
      <c r="H722" s="185"/>
      <c r="I722" s="185"/>
      <c r="J722" s="185"/>
      <c r="K722" s="185"/>
      <c r="L722" s="187"/>
      <c r="M722" s="187"/>
      <c r="N722" s="185"/>
      <c r="O722" s="185"/>
      <c r="P722" s="185"/>
      <c r="Q722" s="185"/>
      <c r="R722" s="185"/>
      <c r="S722" s="185"/>
      <c r="T722" s="184"/>
      <c r="U722" s="184"/>
      <c r="V722" s="184"/>
      <c r="W722" s="184"/>
      <c r="X722" s="184"/>
      <c r="Y722" s="184"/>
      <c r="Z722" s="184"/>
      <c r="AA722" s="184"/>
    </row>
    <row r="723" spans="2:27" ht="18" customHeight="1">
      <c r="B723" s="298"/>
      <c r="C723" s="185"/>
      <c r="D723" s="185"/>
      <c r="E723" s="185"/>
      <c r="F723" s="185"/>
      <c r="G723" s="186"/>
      <c r="H723" s="185"/>
      <c r="I723" s="185"/>
      <c r="J723" s="185"/>
      <c r="K723" s="185"/>
      <c r="L723" s="187"/>
      <c r="M723" s="187"/>
      <c r="N723" s="185"/>
      <c r="O723" s="185"/>
      <c r="P723" s="185"/>
      <c r="Q723" s="185"/>
      <c r="R723" s="185"/>
      <c r="S723" s="185"/>
      <c r="T723" s="184"/>
      <c r="U723" s="184"/>
      <c r="V723" s="184"/>
      <c r="W723" s="184"/>
      <c r="X723" s="184"/>
      <c r="Y723" s="184"/>
      <c r="Z723" s="184"/>
      <c r="AA723" s="184"/>
    </row>
    <row r="724" spans="2:27" ht="18" customHeight="1">
      <c r="B724" s="298"/>
      <c r="C724" s="185"/>
      <c r="D724" s="185"/>
      <c r="E724" s="185"/>
      <c r="F724" s="185"/>
      <c r="G724" s="186"/>
      <c r="H724" s="185"/>
      <c r="I724" s="185"/>
      <c r="J724" s="185"/>
      <c r="K724" s="185"/>
      <c r="L724" s="187"/>
      <c r="M724" s="187"/>
      <c r="N724" s="185"/>
      <c r="O724" s="185"/>
      <c r="P724" s="185"/>
      <c r="Q724" s="185"/>
      <c r="R724" s="185"/>
      <c r="S724" s="185"/>
      <c r="T724" s="184"/>
      <c r="U724" s="184"/>
      <c r="V724" s="184"/>
      <c r="W724" s="184"/>
      <c r="X724" s="184"/>
      <c r="Y724" s="184"/>
      <c r="Z724" s="184"/>
      <c r="AA724" s="184"/>
    </row>
    <row r="725" spans="2:27" ht="18" customHeight="1">
      <c r="B725" s="298"/>
      <c r="C725" s="185"/>
      <c r="D725" s="185"/>
      <c r="E725" s="185"/>
      <c r="F725" s="185"/>
      <c r="G725" s="186"/>
      <c r="H725" s="185"/>
      <c r="I725" s="185"/>
      <c r="J725" s="185"/>
      <c r="K725" s="185"/>
      <c r="L725" s="187"/>
      <c r="M725" s="187"/>
      <c r="N725" s="185"/>
      <c r="O725" s="185"/>
      <c r="P725" s="185"/>
      <c r="Q725" s="185"/>
      <c r="R725" s="185"/>
      <c r="S725" s="185"/>
      <c r="T725" s="184"/>
      <c r="U725" s="184"/>
      <c r="V725" s="184"/>
      <c r="W725" s="184"/>
      <c r="X725" s="184"/>
      <c r="Y725" s="184"/>
      <c r="Z725" s="184"/>
      <c r="AA725" s="184"/>
    </row>
    <row r="726" spans="2:27" ht="18" customHeight="1">
      <c r="B726" s="298"/>
      <c r="C726" s="185"/>
      <c r="D726" s="185"/>
      <c r="E726" s="185"/>
      <c r="F726" s="185"/>
      <c r="G726" s="186"/>
      <c r="H726" s="185"/>
      <c r="I726" s="185"/>
      <c r="J726" s="185"/>
      <c r="K726" s="185"/>
      <c r="L726" s="187"/>
      <c r="M726" s="187"/>
      <c r="N726" s="185"/>
      <c r="O726" s="185"/>
      <c r="P726" s="185"/>
      <c r="Q726" s="185"/>
      <c r="R726" s="185"/>
      <c r="S726" s="185"/>
      <c r="T726" s="184"/>
      <c r="U726" s="184"/>
      <c r="V726" s="184"/>
      <c r="W726" s="184"/>
      <c r="X726" s="184"/>
      <c r="Y726" s="184"/>
      <c r="Z726" s="184"/>
      <c r="AA726" s="184"/>
    </row>
    <row r="727" spans="2:27" ht="18" customHeight="1">
      <c r="B727" s="298"/>
      <c r="C727" s="185"/>
      <c r="D727" s="185"/>
      <c r="E727" s="185"/>
      <c r="F727" s="185"/>
      <c r="G727" s="186"/>
      <c r="H727" s="185"/>
      <c r="I727" s="185"/>
      <c r="J727" s="185"/>
      <c r="K727" s="185"/>
      <c r="L727" s="187"/>
      <c r="M727" s="187"/>
      <c r="N727" s="185"/>
      <c r="O727" s="185"/>
      <c r="P727" s="185"/>
      <c r="Q727" s="185"/>
      <c r="R727" s="185"/>
      <c r="S727" s="185"/>
      <c r="T727" s="184"/>
      <c r="U727" s="184"/>
      <c r="V727" s="184"/>
      <c r="W727" s="184"/>
      <c r="X727" s="184"/>
      <c r="Y727" s="184"/>
      <c r="Z727" s="184"/>
      <c r="AA727" s="184"/>
    </row>
    <row r="728" spans="2:27" ht="18" customHeight="1">
      <c r="B728" s="298"/>
      <c r="C728" s="185"/>
      <c r="D728" s="185"/>
      <c r="E728" s="185"/>
      <c r="F728" s="185"/>
      <c r="G728" s="186"/>
      <c r="H728" s="185"/>
      <c r="I728" s="185"/>
      <c r="J728" s="185"/>
      <c r="K728" s="185"/>
      <c r="L728" s="187"/>
      <c r="M728" s="187"/>
      <c r="N728" s="185"/>
      <c r="O728" s="185"/>
      <c r="P728" s="185"/>
      <c r="Q728" s="185"/>
      <c r="R728" s="185"/>
      <c r="S728" s="185"/>
      <c r="T728" s="184"/>
      <c r="U728" s="184"/>
      <c r="V728" s="184"/>
      <c r="W728" s="184"/>
      <c r="X728" s="184"/>
      <c r="Y728" s="184"/>
      <c r="Z728" s="184"/>
      <c r="AA728" s="184"/>
    </row>
    <row r="729" spans="2:27" ht="18" customHeight="1">
      <c r="B729" s="298"/>
      <c r="C729" s="185"/>
      <c r="D729" s="185"/>
      <c r="E729" s="185"/>
      <c r="F729" s="185"/>
      <c r="G729" s="186"/>
      <c r="H729" s="185"/>
      <c r="I729" s="185"/>
      <c r="J729" s="185"/>
      <c r="K729" s="185"/>
      <c r="L729" s="187"/>
      <c r="M729" s="187"/>
      <c r="N729" s="185"/>
      <c r="O729" s="185"/>
      <c r="P729" s="185"/>
      <c r="Q729" s="185"/>
      <c r="R729" s="185"/>
      <c r="S729" s="185"/>
      <c r="T729" s="184"/>
      <c r="U729" s="184"/>
      <c r="V729" s="184"/>
      <c r="W729" s="184"/>
      <c r="X729" s="184"/>
      <c r="Y729" s="184"/>
      <c r="Z729" s="184"/>
      <c r="AA729" s="184"/>
    </row>
    <row r="730" spans="2:27" ht="18" customHeight="1">
      <c r="B730" s="298"/>
      <c r="C730" s="185"/>
      <c r="D730" s="185"/>
      <c r="E730" s="185"/>
      <c r="F730" s="185"/>
      <c r="G730" s="186"/>
      <c r="H730" s="185"/>
      <c r="I730" s="185"/>
      <c r="J730" s="185"/>
      <c r="K730" s="185"/>
      <c r="L730" s="187"/>
      <c r="M730" s="187"/>
      <c r="N730" s="185"/>
      <c r="O730" s="185"/>
      <c r="P730" s="185"/>
      <c r="Q730" s="185"/>
      <c r="R730" s="185"/>
      <c r="S730" s="185"/>
      <c r="T730" s="184"/>
      <c r="U730" s="184"/>
      <c r="V730" s="184"/>
      <c r="W730" s="184"/>
      <c r="X730" s="184"/>
      <c r="Y730" s="184"/>
      <c r="Z730" s="184"/>
      <c r="AA730" s="184"/>
    </row>
    <row r="731" spans="2:27" ht="18" customHeight="1">
      <c r="B731" s="298"/>
      <c r="C731" s="185"/>
      <c r="D731" s="185"/>
      <c r="E731" s="185"/>
      <c r="F731" s="185"/>
      <c r="G731" s="186"/>
      <c r="H731" s="185"/>
      <c r="I731" s="185"/>
      <c r="J731" s="185"/>
      <c r="K731" s="185"/>
      <c r="L731" s="187"/>
      <c r="M731" s="187"/>
      <c r="N731" s="185"/>
      <c r="O731" s="185"/>
      <c r="P731" s="185"/>
      <c r="Q731" s="185"/>
      <c r="R731" s="185"/>
      <c r="S731" s="185"/>
      <c r="T731" s="184"/>
      <c r="U731" s="184"/>
      <c r="V731" s="184"/>
      <c r="W731" s="184"/>
      <c r="X731" s="184"/>
      <c r="Y731" s="184"/>
      <c r="Z731" s="184"/>
      <c r="AA731" s="184"/>
    </row>
    <row r="732" spans="2:27" ht="18" customHeight="1">
      <c r="B732" s="298"/>
      <c r="C732" s="185"/>
      <c r="D732" s="185"/>
      <c r="E732" s="185"/>
      <c r="F732" s="185"/>
      <c r="G732" s="186"/>
      <c r="H732" s="185"/>
      <c r="I732" s="185"/>
      <c r="J732" s="185"/>
      <c r="K732" s="185"/>
      <c r="L732" s="187"/>
      <c r="M732" s="187"/>
      <c r="N732" s="185"/>
      <c r="O732" s="185"/>
      <c r="P732" s="185"/>
      <c r="Q732" s="185"/>
      <c r="R732" s="185"/>
      <c r="S732" s="185"/>
      <c r="T732" s="184"/>
      <c r="U732" s="184"/>
      <c r="V732" s="184"/>
      <c r="W732" s="184"/>
      <c r="X732" s="184"/>
      <c r="Y732" s="184"/>
      <c r="Z732" s="184"/>
      <c r="AA732" s="184"/>
    </row>
    <row r="733" spans="2:27" ht="18" customHeight="1">
      <c r="B733" s="298"/>
      <c r="C733" s="185"/>
      <c r="D733" s="185"/>
      <c r="E733" s="185"/>
      <c r="F733" s="185"/>
      <c r="G733" s="186"/>
      <c r="H733" s="185"/>
      <c r="I733" s="185"/>
      <c r="J733" s="185"/>
      <c r="K733" s="185"/>
      <c r="L733" s="187"/>
      <c r="M733" s="187"/>
      <c r="N733" s="185"/>
      <c r="O733" s="185"/>
      <c r="P733" s="185"/>
      <c r="Q733" s="185"/>
      <c r="R733" s="185"/>
      <c r="S733" s="185"/>
      <c r="T733" s="184"/>
      <c r="U733" s="184"/>
      <c r="V733" s="184"/>
      <c r="W733" s="184"/>
      <c r="X733" s="184"/>
      <c r="Y733" s="184"/>
      <c r="Z733" s="184"/>
      <c r="AA733" s="184"/>
    </row>
    <row r="734" spans="2:27" ht="18" customHeight="1">
      <c r="B734" s="298"/>
      <c r="C734" s="185"/>
      <c r="D734" s="185"/>
      <c r="E734" s="185"/>
      <c r="F734" s="185"/>
      <c r="G734" s="186"/>
      <c r="H734" s="185"/>
      <c r="I734" s="185"/>
      <c r="J734" s="185"/>
      <c r="K734" s="185"/>
      <c r="L734" s="187"/>
      <c r="M734" s="187"/>
      <c r="N734" s="185"/>
      <c r="O734" s="185"/>
      <c r="P734" s="185"/>
      <c r="Q734" s="185"/>
      <c r="R734" s="185"/>
      <c r="S734" s="185"/>
      <c r="T734" s="184"/>
      <c r="U734" s="184"/>
      <c r="V734" s="184"/>
      <c r="W734" s="184"/>
      <c r="X734" s="184"/>
      <c r="Y734" s="184"/>
      <c r="Z734" s="184"/>
      <c r="AA734" s="184"/>
    </row>
    <row r="735" spans="2:27" ht="18" customHeight="1">
      <c r="B735" s="298"/>
      <c r="C735" s="185"/>
      <c r="D735" s="185"/>
      <c r="E735" s="185"/>
      <c r="F735" s="185"/>
      <c r="G735" s="186"/>
      <c r="H735" s="185"/>
      <c r="I735" s="185"/>
      <c r="J735" s="185"/>
      <c r="K735" s="185"/>
      <c r="L735" s="187"/>
      <c r="M735" s="187"/>
      <c r="N735" s="185"/>
      <c r="O735" s="185"/>
      <c r="P735" s="185"/>
      <c r="Q735" s="185"/>
      <c r="R735" s="185"/>
      <c r="S735" s="185"/>
      <c r="T735" s="184"/>
      <c r="U735" s="184"/>
      <c r="V735" s="184"/>
      <c r="W735" s="184"/>
      <c r="X735" s="184"/>
      <c r="Y735" s="184"/>
      <c r="Z735" s="184"/>
      <c r="AA735" s="184"/>
    </row>
    <row r="736" spans="2:27" ht="18" customHeight="1">
      <c r="B736" s="298"/>
      <c r="C736" s="185"/>
      <c r="D736" s="185"/>
      <c r="E736" s="185"/>
      <c r="F736" s="185"/>
      <c r="G736" s="186"/>
      <c r="H736" s="185"/>
      <c r="I736" s="185"/>
      <c r="J736" s="185"/>
      <c r="K736" s="185"/>
      <c r="L736" s="187"/>
      <c r="M736" s="187"/>
      <c r="N736" s="185"/>
      <c r="O736" s="185"/>
      <c r="P736" s="185"/>
      <c r="Q736" s="185"/>
      <c r="R736" s="185"/>
      <c r="S736" s="185"/>
      <c r="T736" s="184"/>
      <c r="U736" s="184"/>
      <c r="V736" s="184"/>
      <c r="W736" s="184"/>
      <c r="X736" s="184"/>
      <c r="Y736" s="184"/>
      <c r="Z736" s="184"/>
      <c r="AA736" s="184"/>
    </row>
    <row r="737" spans="2:27" ht="18" customHeight="1">
      <c r="B737" s="298"/>
      <c r="C737" s="185"/>
      <c r="D737" s="185"/>
      <c r="E737" s="185"/>
      <c r="F737" s="185"/>
      <c r="G737" s="186"/>
      <c r="H737" s="185"/>
      <c r="I737" s="185"/>
      <c r="J737" s="185"/>
      <c r="K737" s="185"/>
      <c r="L737" s="187"/>
      <c r="M737" s="187"/>
      <c r="N737" s="185"/>
      <c r="O737" s="185"/>
      <c r="P737" s="185"/>
      <c r="Q737" s="185"/>
      <c r="R737" s="185"/>
      <c r="S737" s="185"/>
      <c r="T737" s="184"/>
      <c r="U737" s="184"/>
      <c r="V737" s="184"/>
      <c r="W737" s="184"/>
      <c r="X737" s="184"/>
      <c r="Y737" s="184"/>
      <c r="Z737" s="184"/>
      <c r="AA737" s="184"/>
    </row>
    <row r="738" spans="2:27" ht="18" customHeight="1">
      <c r="B738" s="298"/>
      <c r="C738" s="185"/>
      <c r="D738" s="185"/>
      <c r="E738" s="185"/>
      <c r="F738" s="185"/>
      <c r="G738" s="186"/>
      <c r="H738" s="185"/>
      <c r="I738" s="185"/>
      <c r="J738" s="185"/>
      <c r="K738" s="185"/>
      <c r="L738" s="187"/>
      <c r="M738" s="187"/>
      <c r="N738" s="185"/>
      <c r="O738" s="185"/>
      <c r="P738" s="185"/>
      <c r="Q738" s="185"/>
      <c r="R738" s="185"/>
      <c r="S738" s="185"/>
      <c r="T738" s="184"/>
      <c r="U738" s="184"/>
      <c r="V738" s="184"/>
      <c r="W738" s="184"/>
      <c r="X738" s="184"/>
      <c r="Y738" s="184"/>
      <c r="Z738" s="184"/>
      <c r="AA738" s="184"/>
    </row>
    <row r="739" spans="2:27" ht="18" customHeight="1">
      <c r="B739" s="298"/>
      <c r="C739" s="185"/>
      <c r="D739" s="185"/>
      <c r="E739" s="185"/>
      <c r="F739" s="185"/>
      <c r="G739" s="186"/>
      <c r="H739" s="185"/>
      <c r="I739" s="185"/>
      <c r="J739" s="185"/>
      <c r="K739" s="185"/>
      <c r="L739" s="187"/>
      <c r="M739" s="187"/>
      <c r="N739" s="185"/>
      <c r="O739" s="185"/>
      <c r="P739" s="185"/>
      <c r="Q739" s="185"/>
      <c r="R739" s="185"/>
      <c r="S739" s="185"/>
      <c r="T739" s="184"/>
      <c r="U739" s="184"/>
      <c r="V739" s="184"/>
      <c r="W739" s="184"/>
      <c r="X739" s="184"/>
      <c r="Y739" s="184"/>
      <c r="Z739" s="184"/>
      <c r="AA739" s="184"/>
    </row>
    <row r="740" spans="2:27" ht="18" customHeight="1">
      <c r="B740" s="298"/>
      <c r="C740" s="185"/>
      <c r="D740" s="185"/>
      <c r="E740" s="185"/>
      <c r="F740" s="185"/>
      <c r="G740" s="186"/>
      <c r="H740" s="185"/>
      <c r="I740" s="185"/>
      <c r="J740" s="185"/>
      <c r="K740" s="185"/>
      <c r="L740" s="187"/>
      <c r="M740" s="187"/>
      <c r="N740" s="185"/>
      <c r="O740" s="185"/>
      <c r="P740" s="185"/>
      <c r="Q740" s="185"/>
      <c r="R740" s="185"/>
      <c r="S740" s="185"/>
      <c r="T740" s="184"/>
      <c r="U740" s="184"/>
      <c r="V740" s="184"/>
      <c r="W740" s="184"/>
      <c r="X740" s="184"/>
      <c r="Y740" s="184"/>
      <c r="Z740" s="184"/>
      <c r="AA740" s="184"/>
    </row>
    <row r="741" spans="2:27" ht="18" customHeight="1">
      <c r="B741" s="298"/>
      <c r="C741" s="185"/>
      <c r="D741" s="185"/>
      <c r="E741" s="185"/>
      <c r="F741" s="185"/>
      <c r="G741" s="186"/>
      <c r="H741" s="185"/>
      <c r="I741" s="185"/>
      <c r="J741" s="185"/>
      <c r="K741" s="185"/>
      <c r="L741" s="187"/>
      <c r="M741" s="187"/>
      <c r="N741" s="185"/>
      <c r="O741" s="185"/>
      <c r="P741" s="185"/>
      <c r="Q741" s="185"/>
      <c r="R741" s="185"/>
      <c r="S741" s="185"/>
      <c r="T741" s="184"/>
      <c r="U741" s="184"/>
      <c r="V741" s="184"/>
      <c r="W741" s="184"/>
      <c r="X741" s="184"/>
      <c r="Y741" s="184"/>
      <c r="Z741" s="184"/>
      <c r="AA741" s="184"/>
    </row>
    <row r="742" spans="2:27" ht="18" customHeight="1">
      <c r="B742" s="298"/>
      <c r="C742" s="185"/>
      <c r="D742" s="185"/>
      <c r="E742" s="185"/>
      <c r="F742" s="185"/>
      <c r="G742" s="186"/>
      <c r="H742" s="185"/>
      <c r="I742" s="185"/>
      <c r="J742" s="185"/>
      <c r="K742" s="185"/>
      <c r="L742" s="187"/>
      <c r="M742" s="187"/>
      <c r="N742" s="185"/>
      <c r="O742" s="185"/>
      <c r="P742" s="185"/>
      <c r="Q742" s="185"/>
      <c r="R742" s="185"/>
      <c r="S742" s="185"/>
      <c r="T742" s="184"/>
      <c r="U742" s="184"/>
      <c r="V742" s="184"/>
      <c r="W742" s="184"/>
      <c r="X742" s="184"/>
      <c r="Y742" s="184"/>
      <c r="Z742" s="184"/>
      <c r="AA742" s="184"/>
    </row>
    <row r="743" spans="2:27" ht="18" customHeight="1">
      <c r="B743" s="298"/>
      <c r="C743" s="185"/>
      <c r="D743" s="185"/>
      <c r="E743" s="185"/>
      <c r="F743" s="185"/>
      <c r="G743" s="186"/>
      <c r="H743" s="185"/>
      <c r="I743" s="185"/>
      <c r="J743" s="185"/>
      <c r="K743" s="185"/>
      <c r="L743" s="187"/>
      <c r="M743" s="187"/>
      <c r="N743" s="185"/>
      <c r="O743" s="185"/>
      <c r="P743" s="185"/>
      <c r="Q743" s="185"/>
      <c r="R743" s="185"/>
      <c r="S743" s="185"/>
      <c r="T743" s="184"/>
      <c r="U743" s="184"/>
      <c r="V743" s="184"/>
      <c r="W743" s="184"/>
      <c r="X743" s="184"/>
      <c r="Y743" s="184"/>
      <c r="Z743" s="184"/>
      <c r="AA743" s="184"/>
    </row>
    <row r="744" spans="2:27" ht="18" customHeight="1">
      <c r="B744" s="298"/>
      <c r="C744" s="185"/>
      <c r="D744" s="185"/>
      <c r="E744" s="185"/>
      <c r="F744" s="185"/>
      <c r="G744" s="186"/>
      <c r="H744" s="185"/>
      <c r="I744" s="185"/>
      <c r="J744" s="185"/>
      <c r="K744" s="185"/>
      <c r="L744" s="187"/>
      <c r="M744" s="187"/>
      <c r="N744" s="185"/>
      <c r="O744" s="185"/>
      <c r="P744" s="185"/>
      <c r="Q744" s="185"/>
      <c r="R744" s="185"/>
      <c r="S744" s="185"/>
      <c r="T744" s="184"/>
      <c r="U744" s="184"/>
      <c r="V744" s="184"/>
      <c r="W744" s="184"/>
      <c r="X744" s="184"/>
      <c r="Y744" s="184"/>
      <c r="Z744" s="184"/>
      <c r="AA744" s="184"/>
    </row>
    <row r="745" spans="2:27" ht="18" customHeight="1">
      <c r="B745" s="298"/>
      <c r="C745" s="185"/>
      <c r="D745" s="185"/>
      <c r="E745" s="185"/>
      <c r="F745" s="185"/>
      <c r="G745" s="186"/>
      <c r="H745" s="185"/>
      <c r="I745" s="185"/>
      <c r="J745" s="185"/>
      <c r="K745" s="185"/>
      <c r="L745" s="187"/>
      <c r="M745" s="187"/>
      <c r="N745" s="185"/>
      <c r="O745" s="185"/>
      <c r="P745" s="185"/>
      <c r="Q745" s="185"/>
      <c r="R745" s="185"/>
      <c r="S745" s="185"/>
      <c r="T745" s="184"/>
      <c r="U745" s="184"/>
      <c r="V745" s="184"/>
      <c r="W745" s="184"/>
      <c r="X745" s="184"/>
      <c r="Y745" s="184"/>
      <c r="Z745" s="184"/>
      <c r="AA745" s="184"/>
    </row>
    <row r="746" spans="2:27" ht="18" customHeight="1">
      <c r="B746" s="298"/>
      <c r="C746" s="185"/>
      <c r="D746" s="185"/>
      <c r="E746" s="185"/>
      <c r="F746" s="185"/>
      <c r="G746" s="186"/>
      <c r="H746" s="185"/>
      <c r="I746" s="185"/>
      <c r="J746" s="185"/>
      <c r="K746" s="185"/>
      <c r="L746" s="187"/>
      <c r="M746" s="187"/>
      <c r="N746" s="185"/>
      <c r="O746" s="185"/>
      <c r="P746" s="185"/>
      <c r="Q746" s="185"/>
      <c r="R746" s="185"/>
      <c r="S746" s="185"/>
      <c r="T746" s="184"/>
      <c r="U746" s="184"/>
      <c r="V746" s="184"/>
      <c r="W746" s="184"/>
      <c r="X746" s="184"/>
      <c r="Y746" s="184"/>
      <c r="Z746" s="184"/>
      <c r="AA746" s="184"/>
    </row>
    <row r="747" spans="2:27" ht="18" customHeight="1">
      <c r="B747" s="298"/>
      <c r="C747" s="185"/>
      <c r="D747" s="185"/>
      <c r="E747" s="185"/>
      <c r="F747" s="185"/>
      <c r="G747" s="186"/>
      <c r="H747" s="185"/>
      <c r="I747" s="185"/>
      <c r="J747" s="185"/>
      <c r="K747" s="185"/>
      <c r="L747" s="187"/>
      <c r="M747" s="187"/>
      <c r="N747" s="185"/>
      <c r="O747" s="185"/>
      <c r="P747" s="185"/>
      <c r="Q747" s="185"/>
      <c r="R747" s="185"/>
      <c r="S747" s="185"/>
      <c r="T747" s="184"/>
      <c r="U747" s="184"/>
      <c r="V747" s="184"/>
      <c r="W747" s="184"/>
      <c r="X747" s="184"/>
      <c r="Y747" s="184"/>
      <c r="Z747" s="184"/>
      <c r="AA747" s="184"/>
    </row>
    <row r="748" spans="2:27" ht="18" customHeight="1">
      <c r="B748" s="298"/>
      <c r="C748" s="185"/>
      <c r="D748" s="185"/>
      <c r="E748" s="185"/>
      <c r="F748" s="185"/>
      <c r="G748" s="186"/>
      <c r="H748" s="185"/>
      <c r="I748" s="185"/>
      <c r="J748" s="185"/>
      <c r="K748" s="185"/>
      <c r="L748" s="187"/>
      <c r="M748" s="187"/>
      <c r="N748" s="185"/>
      <c r="O748" s="185"/>
      <c r="P748" s="185"/>
      <c r="Q748" s="185"/>
      <c r="R748" s="185"/>
      <c r="S748" s="185"/>
      <c r="T748" s="184"/>
      <c r="U748" s="184"/>
      <c r="V748" s="184"/>
      <c r="W748" s="184"/>
      <c r="X748" s="184"/>
      <c r="Y748" s="184"/>
      <c r="Z748" s="184"/>
      <c r="AA748" s="184"/>
    </row>
    <row r="749" spans="2:27" ht="18" customHeight="1">
      <c r="B749" s="298"/>
      <c r="C749" s="185"/>
      <c r="D749" s="185"/>
      <c r="E749" s="185"/>
      <c r="F749" s="185"/>
      <c r="G749" s="186"/>
      <c r="H749" s="185"/>
      <c r="I749" s="185"/>
      <c r="J749" s="185"/>
      <c r="K749" s="185"/>
      <c r="L749" s="187"/>
      <c r="M749" s="187"/>
      <c r="N749" s="185"/>
      <c r="O749" s="185"/>
      <c r="P749" s="185"/>
      <c r="Q749" s="185"/>
      <c r="R749" s="185"/>
      <c r="S749" s="185"/>
      <c r="T749" s="184"/>
      <c r="U749" s="184"/>
      <c r="V749" s="184"/>
      <c r="W749" s="184"/>
      <c r="X749" s="184"/>
      <c r="Y749" s="184"/>
      <c r="Z749" s="184"/>
      <c r="AA749" s="184"/>
    </row>
    <row r="750" spans="2:27" ht="18" customHeight="1">
      <c r="B750" s="298"/>
      <c r="C750" s="185"/>
      <c r="D750" s="185"/>
      <c r="E750" s="185"/>
      <c r="F750" s="185"/>
      <c r="G750" s="186"/>
      <c r="H750" s="185"/>
      <c r="I750" s="185"/>
      <c r="J750" s="185"/>
      <c r="K750" s="185"/>
      <c r="L750" s="187"/>
      <c r="M750" s="187"/>
      <c r="N750" s="185"/>
      <c r="O750" s="185"/>
      <c r="P750" s="185"/>
      <c r="Q750" s="185"/>
      <c r="R750" s="185"/>
      <c r="S750" s="185"/>
      <c r="T750" s="184"/>
      <c r="U750" s="184"/>
      <c r="V750" s="184"/>
      <c r="W750" s="184"/>
      <c r="X750" s="184"/>
      <c r="Y750" s="184"/>
      <c r="Z750" s="184"/>
      <c r="AA750" s="184"/>
    </row>
    <row r="751" spans="2:27" ht="18" customHeight="1">
      <c r="B751" s="298"/>
      <c r="C751" s="185"/>
      <c r="D751" s="185"/>
      <c r="E751" s="185"/>
      <c r="F751" s="185"/>
      <c r="G751" s="186"/>
      <c r="H751" s="185"/>
      <c r="I751" s="185"/>
      <c r="J751" s="185"/>
      <c r="K751" s="185"/>
      <c r="L751" s="187"/>
      <c r="M751" s="187"/>
      <c r="N751" s="185"/>
      <c r="O751" s="185"/>
      <c r="P751" s="185"/>
      <c r="Q751" s="185"/>
      <c r="R751" s="185"/>
      <c r="S751" s="185"/>
      <c r="T751" s="184"/>
      <c r="U751" s="184"/>
      <c r="V751" s="184"/>
      <c r="W751" s="184"/>
      <c r="X751" s="184"/>
      <c r="Y751" s="184"/>
      <c r="Z751" s="184"/>
      <c r="AA751" s="184"/>
    </row>
    <row r="752" spans="2:27" ht="18" customHeight="1">
      <c r="B752" s="298"/>
      <c r="C752" s="185"/>
      <c r="D752" s="185"/>
      <c r="E752" s="185"/>
      <c r="F752" s="185"/>
      <c r="G752" s="186"/>
      <c r="H752" s="185"/>
      <c r="I752" s="185"/>
      <c r="J752" s="185"/>
      <c r="K752" s="185"/>
      <c r="L752" s="187"/>
      <c r="M752" s="187"/>
      <c r="N752" s="185"/>
      <c r="O752" s="185"/>
      <c r="P752" s="185"/>
      <c r="Q752" s="185"/>
      <c r="R752" s="185"/>
      <c r="S752" s="185"/>
      <c r="T752" s="184"/>
      <c r="U752" s="184"/>
      <c r="V752" s="184"/>
      <c r="W752" s="184"/>
      <c r="X752" s="184"/>
      <c r="Y752" s="184"/>
      <c r="Z752" s="184"/>
      <c r="AA752" s="184"/>
    </row>
    <row r="753" spans="2:27" ht="18" customHeight="1">
      <c r="B753" s="298"/>
      <c r="C753" s="185"/>
      <c r="D753" s="185"/>
      <c r="E753" s="185"/>
      <c r="F753" s="185"/>
      <c r="G753" s="186"/>
      <c r="H753" s="185"/>
      <c r="I753" s="185"/>
      <c r="J753" s="185"/>
      <c r="K753" s="185"/>
      <c r="L753" s="187"/>
      <c r="M753" s="187"/>
      <c r="N753" s="185"/>
      <c r="O753" s="185"/>
      <c r="P753" s="185"/>
      <c r="Q753" s="185"/>
      <c r="R753" s="185"/>
      <c r="S753" s="185"/>
      <c r="T753" s="184"/>
      <c r="U753" s="184"/>
      <c r="V753" s="184"/>
      <c r="W753" s="184"/>
      <c r="X753" s="184"/>
      <c r="Y753" s="184"/>
      <c r="Z753" s="184"/>
      <c r="AA753" s="184"/>
    </row>
    <row r="754" spans="2:27" ht="18" customHeight="1">
      <c r="B754" s="298"/>
      <c r="C754" s="185"/>
      <c r="D754" s="185"/>
      <c r="E754" s="185"/>
      <c r="F754" s="185"/>
      <c r="G754" s="186"/>
      <c r="H754" s="185"/>
      <c r="I754" s="185"/>
      <c r="J754" s="185"/>
      <c r="K754" s="185"/>
      <c r="L754" s="187"/>
      <c r="M754" s="187"/>
      <c r="N754" s="185"/>
      <c r="O754" s="185"/>
      <c r="P754" s="185"/>
      <c r="Q754" s="185"/>
      <c r="R754" s="185"/>
      <c r="S754" s="185"/>
      <c r="T754" s="184"/>
      <c r="U754" s="184"/>
      <c r="V754" s="184"/>
      <c r="W754" s="184"/>
      <c r="X754" s="184"/>
      <c r="Y754" s="184"/>
      <c r="Z754" s="184"/>
      <c r="AA754" s="184"/>
    </row>
    <row r="755" spans="2:27" ht="18" customHeight="1">
      <c r="B755" s="298"/>
      <c r="C755" s="185"/>
      <c r="D755" s="185"/>
      <c r="E755" s="185"/>
      <c r="F755" s="185"/>
      <c r="G755" s="186"/>
      <c r="H755" s="185"/>
      <c r="I755" s="185"/>
      <c r="J755" s="185"/>
      <c r="K755" s="185"/>
      <c r="L755" s="187"/>
      <c r="M755" s="187"/>
      <c r="N755" s="185"/>
      <c r="O755" s="185"/>
      <c r="P755" s="185"/>
      <c r="Q755" s="185"/>
      <c r="R755" s="185"/>
      <c r="S755" s="185"/>
      <c r="T755" s="184"/>
      <c r="U755" s="184"/>
      <c r="V755" s="184"/>
      <c r="W755" s="184"/>
      <c r="X755" s="184"/>
      <c r="Y755" s="184"/>
      <c r="Z755" s="184"/>
      <c r="AA755" s="184"/>
    </row>
    <row r="756" spans="2:27" ht="18" customHeight="1">
      <c r="B756" s="298"/>
      <c r="C756" s="185"/>
      <c r="D756" s="185"/>
      <c r="E756" s="185"/>
      <c r="F756" s="185"/>
      <c r="G756" s="186"/>
      <c r="H756" s="185"/>
      <c r="I756" s="185"/>
      <c r="J756" s="185"/>
      <c r="K756" s="185"/>
      <c r="L756" s="187"/>
      <c r="M756" s="187"/>
      <c r="N756" s="185"/>
      <c r="O756" s="185"/>
      <c r="P756" s="185"/>
      <c r="Q756" s="185"/>
      <c r="R756" s="185"/>
      <c r="S756" s="185"/>
      <c r="T756" s="184"/>
      <c r="U756" s="184"/>
      <c r="V756" s="184"/>
      <c r="W756" s="184"/>
      <c r="X756" s="184"/>
      <c r="Y756" s="184"/>
      <c r="Z756" s="184"/>
      <c r="AA756" s="184"/>
    </row>
    <row r="757" spans="2:27" ht="18" customHeight="1">
      <c r="B757" s="298"/>
      <c r="C757" s="185"/>
      <c r="D757" s="185"/>
      <c r="E757" s="185"/>
      <c r="F757" s="185"/>
      <c r="G757" s="186"/>
      <c r="H757" s="185"/>
      <c r="I757" s="185"/>
      <c r="J757" s="185"/>
      <c r="K757" s="185"/>
      <c r="L757" s="187"/>
      <c r="M757" s="187"/>
      <c r="N757" s="185"/>
      <c r="O757" s="185"/>
      <c r="P757" s="185"/>
      <c r="Q757" s="185"/>
      <c r="R757" s="185"/>
      <c r="S757" s="185"/>
      <c r="T757" s="184"/>
      <c r="U757" s="184"/>
      <c r="V757" s="184"/>
      <c r="W757" s="184"/>
      <c r="X757" s="184"/>
      <c r="Y757" s="184"/>
      <c r="Z757" s="184"/>
      <c r="AA757" s="184"/>
    </row>
    <row r="758" spans="2:27" ht="18" customHeight="1">
      <c r="B758" s="298"/>
      <c r="C758" s="185"/>
      <c r="D758" s="185"/>
      <c r="E758" s="185"/>
      <c r="F758" s="185"/>
      <c r="G758" s="186"/>
      <c r="H758" s="185"/>
      <c r="I758" s="185"/>
      <c r="J758" s="185"/>
      <c r="K758" s="185"/>
      <c r="L758" s="187"/>
      <c r="M758" s="187"/>
      <c r="N758" s="185"/>
      <c r="O758" s="185"/>
      <c r="P758" s="185"/>
      <c r="Q758" s="185"/>
      <c r="R758" s="185"/>
      <c r="S758" s="185"/>
      <c r="T758" s="184"/>
      <c r="U758" s="184"/>
      <c r="V758" s="184"/>
      <c r="W758" s="184"/>
      <c r="X758" s="184"/>
      <c r="Y758" s="184"/>
      <c r="Z758" s="184"/>
      <c r="AA758" s="184"/>
    </row>
    <row r="759" spans="2:27" ht="18" customHeight="1">
      <c r="B759" s="298"/>
      <c r="C759" s="185"/>
      <c r="D759" s="185"/>
      <c r="E759" s="185"/>
      <c r="F759" s="185"/>
      <c r="G759" s="186"/>
      <c r="H759" s="185"/>
      <c r="I759" s="185"/>
      <c r="J759" s="185"/>
      <c r="K759" s="185"/>
      <c r="L759" s="187"/>
      <c r="M759" s="187"/>
      <c r="N759" s="185"/>
      <c r="O759" s="185"/>
      <c r="P759" s="185"/>
      <c r="Q759" s="185"/>
      <c r="R759" s="185"/>
      <c r="S759" s="185"/>
      <c r="T759" s="184"/>
      <c r="U759" s="184"/>
      <c r="V759" s="184"/>
      <c r="W759" s="184"/>
      <c r="X759" s="184"/>
      <c r="Y759" s="184"/>
      <c r="Z759" s="184"/>
      <c r="AA759" s="184"/>
    </row>
    <row r="760" spans="2:27" ht="18" customHeight="1">
      <c r="B760" s="298"/>
      <c r="C760" s="185"/>
      <c r="D760" s="185"/>
      <c r="E760" s="185"/>
      <c r="F760" s="185"/>
      <c r="G760" s="186"/>
      <c r="H760" s="185"/>
      <c r="I760" s="185"/>
      <c r="J760" s="185"/>
      <c r="K760" s="185"/>
      <c r="L760" s="187"/>
      <c r="M760" s="187"/>
      <c r="N760" s="185"/>
      <c r="O760" s="185"/>
      <c r="P760" s="185"/>
      <c r="Q760" s="185"/>
      <c r="R760" s="185"/>
      <c r="S760" s="185"/>
      <c r="T760" s="184"/>
      <c r="U760" s="184"/>
      <c r="V760" s="184"/>
      <c r="W760" s="184"/>
      <c r="X760" s="184"/>
      <c r="Y760" s="184"/>
      <c r="Z760" s="184"/>
      <c r="AA760" s="184"/>
    </row>
    <row r="761" spans="2:27" ht="18" customHeight="1">
      <c r="B761" s="298"/>
      <c r="C761" s="185"/>
      <c r="D761" s="185"/>
      <c r="E761" s="185"/>
      <c r="F761" s="185"/>
      <c r="G761" s="186"/>
      <c r="H761" s="185"/>
      <c r="I761" s="185"/>
      <c r="J761" s="185"/>
      <c r="K761" s="185"/>
      <c r="L761" s="187"/>
      <c r="M761" s="187"/>
      <c r="N761" s="185"/>
      <c r="O761" s="185"/>
      <c r="P761" s="185"/>
      <c r="Q761" s="185"/>
      <c r="R761" s="185"/>
      <c r="S761" s="185"/>
      <c r="T761" s="184"/>
      <c r="U761" s="184"/>
      <c r="V761" s="184"/>
      <c r="W761" s="184"/>
      <c r="X761" s="184"/>
      <c r="Y761" s="184"/>
      <c r="Z761" s="184"/>
      <c r="AA761" s="184"/>
    </row>
    <row r="762" spans="2:27" ht="18" customHeight="1">
      <c r="B762" s="298"/>
      <c r="C762" s="185"/>
      <c r="D762" s="185"/>
      <c r="E762" s="185"/>
      <c r="F762" s="185"/>
      <c r="G762" s="186"/>
      <c r="H762" s="185"/>
      <c r="I762" s="185"/>
      <c r="J762" s="185"/>
      <c r="K762" s="185"/>
      <c r="L762" s="187"/>
      <c r="M762" s="187"/>
      <c r="N762" s="185"/>
      <c r="O762" s="185"/>
      <c r="P762" s="185"/>
      <c r="Q762" s="185"/>
      <c r="R762" s="185"/>
      <c r="S762" s="185"/>
      <c r="T762" s="184"/>
      <c r="U762" s="184"/>
      <c r="V762" s="184"/>
      <c r="W762" s="184"/>
      <c r="X762" s="184"/>
      <c r="Y762" s="184"/>
      <c r="Z762" s="184"/>
      <c r="AA762" s="184"/>
    </row>
    <row r="763" spans="2:27" ht="18" customHeight="1">
      <c r="B763" s="298"/>
      <c r="C763" s="185"/>
      <c r="D763" s="185"/>
      <c r="E763" s="185"/>
      <c r="F763" s="185"/>
      <c r="G763" s="186"/>
      <c r="H763" s="185"/>
      <c r="I763" s="185"/>
      <c r="J763" s="185"/>
      <c r="K763" s="185"/>
      <c r="L763" s="187"/>
      <c r="M763" s="187"/>
      <c r="N763" s="185"/>
      <c r="O763" s="185"/>
      <c r="P763" s="185"/>
      <c r="Q763" s="185"/>
      <c r="R763" s="185"/>
      <c r="S763" s="185"/>
      <c r="T763" s="184"/>
      <c r="U763" s="184"/>
      <c r="V763" s="184"/>
      <c r="W763" s="184"/>
      <c r="X763" s="184"/>
      <c r="Y763" s="184"/>
      <c r="Z763" s="184"/>
      <c r="AA763" s="184"/>
    </row>
    <row r="764" spans="2:27" ht="18" customHeight="1">
      <c r="B764" s="298"/>
      <c r="C764" s="185"/>
      <c r="D764" s="185"/>
      <c r="E764" s="185"/>
      <c r="F764" s="185"/>
      <c r="G764" s="186"/>
      <c r="H764" s="185"/>
      <c r="I764" s="185"/>
      <c r="J764" s="185"/>
      <c r="K764" s="185"/>
      <c r="L764" s="187"/>
      <c r="M764" s="187"/>
      <c r="N764" s="185"/>
      <c r="O764" s="185"/>
      <c r="P764" s="185"/>
      <c r="Q764" s="185"/>
      <c r="R764" s="185"/>
      <c r="S764" s="185"/>
      <c r="T764" s="184"/>
      <c r="U764" s="184"/>
      <c r="V764" s="184"/>
      <c r="W764" s="184"/>
      <c r="X764" s="184"/>
      <c r="Y764" s="184"/>
      <c r="Z764" s="184"/>
      <c r="AA764" s="184"/>
    </row>
    <row r="765" spans="2:27" ht="18" customHeight="1">
      <c r="B765" s="298"/>
      <c r="C765" s="185"/>
      <c r="D765" s="185"/>
      <c r="E765" s="185"/>
      <c r="F765" s="185"/>
      <c r="G765" s="186"/>
      <c r="H765" s="185"/>
      <c r="I765" s="185"/>
      <c r="J765" s="185"/>
      <c r="K765" s="185"/>
      <c r="L765" s="187"/>
      <c r="M765" s="187"/>
      <c r="N765" s="185"/>
      <c r="O765" s="185"/>
      <c r="P765" s="185"/>
      <c r="Q765" s="185"/>
      <c r="R765" s="185"/>
      <c r="S765" s="185"/>
      <c r="T765" s="184"/>
      <c r="U765" s="184"/>
      <c r="V765" s="184"/>
      <c r="W765" s="184"/>
      <c r="X765" s="184"/>
      <c r="Y765" s="184"/>
      <c r="Z765" s="184"/>
      <c r="AA765" s="184"/>
    </row>
    <row r="766" spans="2:27" ht="18" customHeight="1">
      <c r="B766" s="298"/>
      <c r="C766" s="185"/>
      <c r="D766" s="185"/>
      <c r="E766" s="185"/>
      <c r="F766" s="185"/>
      <c r="G766" s="186"/>
      <c r="H766" s="185"/>
      <c r="I766" s="185"/>
      <c r="J766" s="185"/>
      <c r="K766" s="185"/>
      <c r="L766" s="187"/>
      <c r="M766" s="187"/>
      <c r="N766" s="185"/>
      <c r="O766" s="185"/>
      <c r="P766" s="185"/>
      <c r="Q766" s="185"/>
      <c r="R766" s="185"/>
      <c r="S766" s="185"/>
      <c r="T766" s="184"/>
      <c r="U766" s="184"/>
      <c r="V766" s="184"/>
      <c r="W766" s="184"/>
      <c r="X766" s="184"/>
      <c r="Y766" s="184"/>
      <c r="Z766" s="184"/>
      <c r="AA766" s="184"/>
    </row>
    <row r="767" spans="2:27" ht="18" customHeight="1">
      <c r="B767" s="298"/>
      <c r="C767" s="185"/>
      <c r="D767" s="185"/>
      <c r="E767" s="185"/>
      <c r="F767" s="185"/>
      <c r="G767" s="186"/>
      <c r="H767" s="185"/>
      <c r="I767" s="185"/>
      <c r="J767" s="185"/>
      <c r="K767" s="185"/>
      <c r="L767" s="187"/>
      <c r="M767" s="187"/>
      <c r="N767" s="185"/>
      <c r="O767" s="185"/>
      <c r="P767" s="185"/>
      <c r="Q767" s="185"/>
      <c r="R767" s="185"/>
      <c r="S767" s="185"/>
      <c r="T767" s="184"/>
      <c r="U767" s="184"/>
      <c r="V767" s="184"/>
      <c r="W767" s="184"/>
      <c r="X767" s="184"/>
      <c r="Y767" s="184"/>
      <c r="Z767" s="184"/>
      <c r="AA767" s="184"/>
    </row>
    <row r="768" spans="2:27" ht="18" customHeight="1">
      <c r="B768" s="298"/>
      <c r="C768" s="185"/>
      <c r="D768" s="185"/>
      <c r="E768" s="185"/>
      <c r="F768" s="185"/>
      <c r="G768" s="186"/>
      <c r="H768" s="185"/>
      <c r="I768" s="185"/>
      <c r="J768" s="185"/>
      <c r="K768" s="185"/>
      <c r="L768" s="187"/>
      <c r="M768" s="187"/>
      <c r="N768" s="185"/>
      <c r="O768" s="185"/>
      <c r="P768" s="185"/>
      <c r="Q768" s="185"/>
      <c r="R768" s="185"/>
      <c r="S768" s="185"/>
      <c r="T768" s="184"/>
      <c r="U768" s="184"/>
      <c r="V768" s="184"/>
      <c r="W768" s="184"/>
      <c r="X768" s="184"/>
      <c r="Y768" s="184"/>
      <c r="Z768" s="184"/>
      <c r="AA768" s="184"/>
    </row>
    <row r="769" spans="2:27" ht="18" customHeight="1">
      <c r="B769" s="298"/>
      <c r="C769" s="185"/>
      <c r="D769" s="185"/>
      <c r="E769" s="185"/>
      <c r="F769" s="185"/>
      <c r="G769" s="186"/>
      <c r="H769" s="185"/>
      <c r="I769" s="185"/>
      <c r="J769" s="185"/>
      <c r="K769" s="185"/>
      <c r="L769" s="187"/>
      <c r="M769" s="187"/>
      <c r="N769" s="185"/>
      <c r="O769" s="185"/>
      <c r="P769" s="185"/>
      <c r="Q769" s="185"/>
      <c r="R769" s="185"/>
      <c r="S769" s="185"/>
      <c r="T769" s="184"/>
      <c r="U769" s="184"/>
      <c r="V769" s="184"/>
      <c r="W769" s="184"/>
      <c r="X769" s="184"/>
      <c r="Y769" s="184"/>
      <c r="Z769" s="184"/>
      <c r="AA769" s="184"/>
    </row>
    <row r="770" spans="2:27" ht="18" customHeight="1">
      <c r="B770" s="298"/>
      <c r="C770" s="185"/>
      <c r="D770" s="185"/>
      <c r="E770" s="185"/>
      <c r="F770" s="185"/>
      <c r="G770" s="186"/>
      <c r="H770" s="185"/>
      <c r="I770" s="185"/>
      <c r="J770" s="185"/>
      <c r="K770" s="185"/>
      <c r="L770" s="187"/>
      <c r="M770" s="187"/>
      <c r="N770" s="185"/>
      <c r="O770" s="185"/>
      <c r="P770" s="185"/>
      <c r="Q770" s="185"/>
      <c r="R770" s="185"/>
      <c r="S770" s="185"/>
      <c r="T770" s="184"/>
      <c r="U770" s="184"/>
      <c r="V770" s="184"/>
      <c r="W770" s="184"/>
      <c r="X770" s="184"/>
      <c r="Y770" s="184"/>
      <c r="Z770" s="184"/>
      <c r="AA770" s="184"/>
    </row>
    <row r="771" spans="2:27" ht="18" customHeight="1">
      <c r="B771" s="298"/>
      <c r="C771" s="185"/>
      <c r="D771" s="185"/>
      <c r="E771" s="185"/>
      <c r="F771" s="185"/>
      <c r="G771" s="186"/>
      <c r="H771" s="185"/>
      <c r="I771" s="185"/>
      <c r="J771" s="185"/>
      <c r="K771" s="185"/>
      <c r="L771" s="187"/>
      <c r="M771" s="187"/>
      <c r="N771" s="185"/>
      <c r="O771" s="185"/>
      <c r="P771" s="185"/>
      <c r="Q771" s="185"/>
      <c r="R771" s="185"/>
      <c r="S771" s="185"/>
      <c r="T771" s="184"/>
      <c r="U771" s="184"/>
      <c r="V771" s="184"/>
      <c r="W771" s="184"/>
      <c r="X771" s="184"/>
      <c r="Y771" s="184"/>
      <c r="Z771" s="184"/>
      <c r="AA771" s="184"/>
    </row>
    <row r="772" spans="2:27" ht="18" customHeight="1">
      <c r="B772" s="298"/>
      <c r="C772" s="185"/>
      <c r="D772" s="185"/>
      <c r="E772" s="185"/>
      <c r="F772" s="185"/>
      <c r="G772" s="186"/>
      <c r="H772" s="185"/>
      <c r="I772" s="185"/>
      <c r="J772" s="185"/>
      <c r="K772" s="185"/>
      <c r="L772" s="187"/>
      <c r="M772" s="187"/>
      <c r="N772" s="185"/>
      <c r="O772" s="185"/>
      <c r="P772" s="185"/>
      <c r="Q772" s="185"/>
      <c r="R772" s="185"/>
      <c r="S772" s="185"/>
      <c r="T772" s="184"/>
      <c r="U772" s="184"/>
      <c r="V772" s="184"/>
      <c r="W772" s="184"/>
      <c r="X772" s="184"/>
      <c r="Y772" s="184"/>
      <c r="Z772" s="184"/>
      <c r="AA772" s="184"/>
    </row>
    <row r="773" spans="2:27" ht="18" customHeight="1">
      <c r="B773" s="298"/>
      <c r="C773" s="185"/>
      <c r="D773" s="185"/>
      <c r="E773" s="185"/>
      <c r="F773" s="185"/>
      <c r="G773" s="186"/>
      <c r="H773" s="185"/>
      <c r="I773" s="185"/>
      <c r="J773" s="185"/>
      <c r="K773" s="185"/>
      <c r="L773" s="187"/>
      <c r="M773" s="187"/>
      <c r="N773" s="185"/>
      <c r="O773" s="185"/>
      <c r="P773" s="185"/>
      <c r="Q773" s="185"/>
      <c r="R773" s="185"/>
      <c r="S773" s="185"/>
      <c r="T773" s="184"/>
      <c r="U773" s="184"/>
      <c r="V773" s="184"/>
      <c r="W773" s="184"/>
      <c r="X773" s="184"/>
      <c r="Y773" s="184"/>
      <c r="Z773" s="184"/>
      <c r="AA773" s="184"/>
    </row>
    <row r="774" spans="2:27" ht="18" customHeight="1">
      <c r="B774" s="298"/>
      <c r="C774" s="185"/>
      <c r="D774" s="185"/>
      <c r="E774" s="185"/>
      <c r="F774" s="185"/>
      <c r="G774" s="186"/>
      <c r="H774" s="185"/>
      <c r="I774" s="185"/>
      <c r="J774" s="185"/>
      <c r="K774" s="185"/>
      <c r="L774" s="187"/>
      <c r="M774" s="187"/>
      <c r="N774" s="185"/>
      <c r="O774" s="185"/>
      <c r="P774" s="185"/>
      <c r="Q774" s="185"/>
      <c r="R774" s="185"/>
      <c r="S774" s="185"/>
      <c r="T774" s="184"/>
      <c r="U774" s="184"/>
      <c r="V774" s="184"/>
      <c r="W774" s="184"/>
      <c r="X774" s="184"/>
      <c r="Y774" s="184"/>
      <c r="Z774" s="184"/>
      <c r="AA774" s="184"/>
    </row>
    <row r="775" spans="2:27" ht="18" customHeight="1">
      <c r="B775" s="298"/>
      <c r="C775" s="185"/>
      <c r="D775" s="185"/>
      <c r="E775" s="185"/>
      <c r="F775" s="185"/>
      <c r="G775" s="186"/>
      <c r="H775" s="185"/>
      <c r="I775" s="185"/>
      <c r="J775" s="185"/>
      <c r="K775" s="185"/>
      <c r="L775" s="187"/>
      <c r="M775" s="187"/>
      <c r="N775" s="185"/>
      <c r="O775" s="185"/>
      <c r="P775" s="185"/>
      <c r="Q775" s="185"/>
      <c r="R775" s="185"/>
      <c r="S775" s="185"/>
      <c r="T775" s="184"/>
      <c r="U775" s="184"/>
      <c r="V775" s="184"/>
      <c r="W775" s="184"/>
      <c r="X775" s="184"/>
      <c r="Y775" s="184"/>
      <c r="Z775" s="184"/>
      <c r="AA775" s="184"/>
    </row>
    <row r="776" spans="2:27" ht="18" customHeight="1">
      <c r="B776" s="298"/>
      <c r="C776" s="185"/>
      <c r="D776" s="185"/>
      <c r="E776" s="185"/>
      <c r="F776" s="185"/>
      <c r="G776" s="186"/>
      <c r="H776" s="185"/>
      <c r="I776" s="185"/>
      <c r="J776" s="185"/>
      <c r="K776" s="185"/>
      <c r="L776" s="187"/>
      <c r="M776" s="187"/>
      <c r="N776" s="185"/>
      <c r="O776" s="185"/>
      <c r="P776" s="185"/>
      <c r="Q776" s="185"/>
      <c r="R776" s="185"/>
      <c r="S776" s="185"/>
      <c r="T776" s="184"/>
      <c r="U776" s="184"/>
      <c r="V776" s="184"/>
      <c r="W776" s="184"/>
      <c r="X776" s="184"/>
      <c r="Y776" s="184"/>
      <c r="Z776" s="184"/>
      <c r="AA776" s="184"/>
    </row>
    <row r="777" spans="2:27" ht="18" customHeight="1">
      <c r="B777" s="298"/>
      <c r="C777" s="185"/>
      <c r="D777" s="185"/>
      <c r="E777" s="185"/>
      <c r="F777" s="185"/>
      <c r="G777" s="186"/>
      <c r="H777" s="185"/>
      <c r="I777" s="185"/>
      <c r="J777" s="185"/>
      <c r="K777" s="185"/>
      <c r="L777" s="187"/>
      <c r="M777" s="187"/>
      <c r="N777" s="185"/>
      <c r="O777" s="185"/>
      <c r="P777" s="185"/>
      <c r="Q777" s="185"/>
      <c r="R777" s="185"/>
      <c r="S777" s="185"/>
      <c r="T777" s="184"/>
      <c r="U777" s="184"/>
      <c r="V777" s="184"/>
      <c r="W777" s="184"/>
      <c r="X777" s="184"/>
      <c r="Y777" s="184"/>
      <c r="Z777" s="184"/>
      <c r="AA777" s="184"/>
    </row>
    <row r="778" spans="2:27" ht="18" customHeight="1">
      <c r="B778" s="298"/>
      <c r="C778" s="185"/>
      <c r="D778" s="185"/>
      <c r="E778" s="185"/>
      <c r="F778" s="185"/>
      <c r="G778" s="186"/>
      <c r="H778" s="185"/>
      <c r="I778" s="185"/>
      <c r="J778" s="185"/>
      <c r="K778" s="185"/>
      <c r="L778" s="187"/>
      <c r="M778" s="187"/>
      <c r="N778" s="185"/>
      <c r="O778" s="185"/>
      <c r="P778" s="185"/>
      <c r="Q778" s="185"/>
      <c r="R778" s="185"/>
      <c r="S778" s="185"/>
      <c r="T778" s="184"/>
      <c r="U778" s="184"/>
      <c r="V778" s="184"/>
      <c r="W778" s="184"/>
      <c r="X778" s="184"/>
      <c r="Y778" s="184"/>
      <c r="Z778" s="184"/>
      <c r="AA778" s="184"/>
    </row>
    <row r="779" spans="2:27" ht="18" customHeight="1">
      <c r="B779" s="298"/>
      <c r="C779" s="185"/>
      <c r="D779" s="185"/>
      <c r="E779" s="185"/>
      <c r="F779" s="185"/>
      <c r="G779" s="186"/>
      <c r="H779" s="185"/>
      <c r="I779" s="185"/>
      <c r="J779" s="185"/>
      <c r="K779" s="185"/>
      <c r="L779" s="187"/>
      <c r="M779" s="187"/>
      <c r="N779" s="185"/>
      <c r="O779" s="185"/>
      <c r="P779" s="185"/>
      <c r="Q779" s="185"/>
      <c r="R779" s="185"/>
      <c r="S779" s="185"/>
      <c r="T779" s="184"/>
      <c r="U779" s="184"/>
      <c r="V779" s="184"/>
      <c r="W779" s="184"/>
      <c r="X779" s="184"/>
      <c r="Y779" s="184"/>
      <c r="Z779" s="184"/>
      <c r="AA779" s="184"/>
    </row>
    <row r="780" spans="2:27" ht="18" customHeight="1">
      <c r="B780" s="298"/>
      <c r="C780" s="185"/>
      <c r="D780" s="185"/>
      <c r="E780" s="185"/>
      <c r="F780" s="185"/>
      <c r="G780" s="186"/>
      <c r="H780" s="185"/>
      <c r="I780" s="185"/>
      <c r="J780" s="185"/>
      <c r="K780" s="185"/>
      <c r="L780" s="187"/>
      <c r="M780" s="187"/>
      <c r="N780" s="185"/>
      <c r="O780" s="185"/>
      <c r="P780" s="185"/>
      <c r="Q780" s="185"/>
      <c r="R780" s="185"/>
      <c r="S780" s="185"/>
      <c r="T780" s="184"/>
      <c r="U780" s="184"/>
      <c r="V780" s="184"/>
      <c r="W780" s="184"/>
      <c r="X780" s="184"/>
      <c r="Y780" s="184"/>
      <c r="Z780" s="184"/>
      <c r="AA780" s="184"/>
    </row>
    <row r="781" spans="2:27" ht="18" customHeight="1">
      <c r="B781" s="298"/>
      <c r="C781" s="185"/>
      <c r="D781" s="185"/>
      <c r="E781" s="185"/>
      <c r="F781" s="185"/>
      <c r="G781" s="186"/>
      <c r="H781" s="185"/>
      <c r="I781" s="185"/>
      <c r="J781" s="185"/>
      <c r="K781" s="185"/>
      <c r="L781" s="187"/>
      <c r="M781" s="187"/>
      <c r="N781" s="185"/>
      <c r="O781" s="185"/>
      <c r="P781" s="185"/>
      <c r="Q781" s="185"/>
      <c r="R781" s="185"/>
      <c r="S781" s="185"/>
      <c r="T781" s="184"/>
      <c r="U781" s="184"/>
      <c r="V781" s="184"/>
      <c r="W781" s="184"/>
      <c r="X781" s="184"/>
      <c r="Y781" s="184"/>
      <c r="Z781" s="184"/>
      <c r="AA781" s="184"/>
    </row>
    <row r="782" spans="2:27" ht="18" customHeight="1">
      <c r="B782" s="298"/>
      <c r="C782" s="185"/>
      <c r="D782" s="185"/>
      <c r="E782" s="185"/>
      <c r="F782" s="185"/>
      <c r="G782" s="186"/>
      <c r="H782" s="185"/>
      <c r="I782" s="185"/>
      <c r="J782" s="185"/>
      <c r="K782" s="185"/>
      <c r="L782" s="187"/>
      <c r="M782" s="187"/>
      <c r="N782" s="185"/>
      <c r="O782" s="185"/>
      <c r="P782" s="185"/>
      <c r="Q782" s="185"/>
      <c r="R782" s="185"/>
      <c r="S782" s="185"/>
      <c r="T782" s="184"/>
      <c r="U782" s="184"/>
      <c r="V782" s="184"/>
      <c r="W782" s="184"/>
      <c r="X782" s="184"/>
      <c r="Y782" s="184"/>
      <c r="Z782" s="184"/>
      <c r="AA782" s="184"/>
    </row>
    <row r="783" spans="2:27" ht="18" customHeight="1">
      <c r="B783" s="298"/>
      <c r="C783" s="185"/>
      <c r="D783" s="185"/>
      <c r="E783" s="185"/>
      <c r="F783" s="185"/>
      <c r="G783" s="186"/>
      <c r="H783" s="185"/>
      <c r="I783" s="185"/>
      <c r="J783" s="185"/>
      <c r="K783" s="185"/>
      <c r="L783" s="187"/>
      <c r="M783" s="187"/>
      <c r="N783" s="185"/>
      <c r="O783" s="185"/>
      <c r="P783" s="185"/>
      <c r="Q783" s="185"/>
      <c r="R783" s="185"/>
      <c r="S783" s="185"/>
      <c r="T783" s="184"/>
      <c r="U783" s="184"/>
      <c r="V783" s="184"/>
      <c r="W783" s="184"/>
      <c r="X783" s="184"/>
      <c r="Y783" s="184"/>
      <c r="Z783" s="184"/>
      <c r="AA783" s="184"/>
    </row>
    <row r="784" spans="2:27" ht="18" customHeight="1">
      <c r="B784" s="298"/>
      <c r="C784" s="185"/>
      <c r="D784" s="185"/>
      <c r="E784" s="185"/>
      <c r="F784" s="185"/>
      <c r="G784" s="186"/>
      <c r="H784" s="185"/>
      <c r="I784" s="185"/>
      <c r="J784" s="185"/>
      <c r="K784" s="185"/>
      <c r="L784" s="187"/>
      <c r="M784" s="187"/>
      <c r="N784" s="185"/>
      <c r="O784" s="185"/>
      <c r="P784" s="185"/>
      <c r="Q784" s="185"/>
      <c r="R784" s="185"/>
      <c r="S784" s="185"/>
      <c r="T784" s="184"/>
      <c r="U784" s="184"/>
      <c r="V784" s="184"/>
      <c r="W784" s="184"/>
      <c r="X784" s="184"/>
      <c r="Y784" s="184"/>
      <c r="Z784" s="184"/>
      <c r="AA784" s="184"/>
    </row>
    <row r="785" spans="2:27" ht="18" customHeight="1">
      <c r="B785" s="298"/>
      <c r="C785" s="185"/>
      <c r="D785" s="185"/>
      <c r="E785" s="185"/>
      <c r="F785" s="185"/>
      <c r="G785" s="186"/>
      <c r="H785" s="185"/>
      <c r="I785" s="185"/>
      <c r="J785" s="185"/>
      <c r="K785" s="185"/>
      <c r="L785" s="187"/>
      <c r="M785" s="187"/>
      <c r="N785" s="185"/>
      <c r="O785" s="185"/>
      <c r="P785" s="185"/>
      <c r="Q785" s="185"/>
      <c r="R785" s="185"/>
      <c r="S785" s="185"/>
      <c r="T785" s="184"/>
      <c r="U785" s="184"/>
      <c r="V785" s="184"/>
      <c r="W785" s="184"/>
      <c r="X785" s="184"/>
      <c r="Y785" s="184"/>
      <c r="Z785" s="184"/>
      <c r="AA785" s="184"/>
    </row>
    <row r="786" spans="2:27" ht="18" customHeight="1">
      <c r="B786" s="298"/>
      <c r="C786" s="185"/>
      <c r="D786" s="185"/>
      <c r="E786" s="185"/>
      <c r="F786" s="185"/>
      <c r="G786" s="186"/>
      <c r="H786" s="185"/>
      <c r="I786" s="185"/>
      <c r="J786" s="185"/>
      <c r="K786" s="185"/>
      <c r="L786" s="187"/>
      <c r="M786" s="187"/>
      <c r="N786" s="185"/>
      <c r="O786" s="185"/>
      <c r="P786" s="185"/>
      <c r="Q786" s="185"/>
      <c r="R786" s="185"/>
      <c r="S786" s="185"/>
      <c r="T786" s="184"/>
      <c r="U786" s="184"/>
      <c r="V786" s="184"/>
      <c r="W786" s="184"/>
      <c r="X786" s="184"/>
      <c r="Y786" s="184"/>
      <c r="Z786" s="184"/>
      <c r="AA786" s="184"/>
    </row>
    <row r="787" spans="2:27" ht="18" customHeight="1">
      <c r="B787" s="298"/>
      <c r="C787" s="185"/>
      <c r="D787" s="185"/>
      <c r="E787" s="185"/>
      <c r="F787" s="185"/>
      <c r="G787" s="186"/>
      <c r="H787" s="185"/>
      <c r="I787" s="185"/>
      <c r="J787" s="185"/>
      <c r="K787" s="185"/>
      <c r="L787" s="187"/>
      <c r="M787" s="187"/>
      <c r="N787" s="185"/>
      <c r="O787" s="185"/>
      <c r="P787" s="185"/>
      <c r="Q787" s="185"/>
      <c r="R787" s="185"/>
      <c r="S787" s="185"/>
      <c r="T787" s="184"/>
      <c r="U787" s="184"/>
      <c r="V787" s="184"/>
      <c r="W787" s="184"/>
      <c r="X787" s="184"/>
      <c r="Y787" s="184"/>
      <c r="Z787" s="184"/>
      <c r="AA787" s="184"/>
    </row>
    <row r="788" spans="2:27" ht="18" customHeight="1">
      <c r="B788" s="298"/>
      <c r="C788" s="185"/>
      <c r="D788" s="185"/>
      <c r="E788" s="185"/>
      <c r="F788" s="185"/>
      <c r="G788" s="186"/>
      <c r="H788" s="185"/>
      <c r="I788" s="185"/>
      <c r="J788" s="185"/>
      <c r="K788" s="185"/>
      <c r="L788" s="187"/>
      <c r="M788" s="187"/>
      <c r="N788" s="185"/>
      <c r="O788" s="185"/>
      <c r="P788" s="185"/>
      <c r="Q788" s="185"/>
      <c r="R788" s="185"/>
      <c r="S788" s="185"/>
      <c r="T788" s="184"/>
      <c r="U788" s="184"/>
      <c r="V788" s="184"/>
      <c r="W788" s="184"/>
      <c r="X788" s="184"/>
      <c r="Y788" s="184"/>
      <c r="Z788" s="184"/>
      <c r="AA788" s="184"/>
    </row>
    <row r="789" spans="2:27" ht="18" customHeight="1">
      <c r="B789" s="298"/>
      <c r="C789" s="185"/>
      <c r="D789" s="185"/>
      <c r="E789" s="185"/>
      <c r="F789" s="185"/>
      <c r="G789" s="186"/>
      <c r="H789" s="185"/>
      <c r="I789" s="185"/>
      <c r="J789" s="185"/>
      <c r="K789" s="185"/>
      <c r="L789" s="187"/>
      <c r="M789" s="187"/>
      <c r="N789" s="185"/>
      <c r="O789" s="185"/>
      <c r="P789" s="185"/>
      <c r="Q789" s="185"/>
      <c r="R789" s="185"/>
      <c r="S789" s="185"/>
      <c r="T789" s="184"/>
      <c r="U789" s="184"/>
      <c r="V789" s="184"/>
      <c r="W789" s="184"/>
      <c r="X789" s="184"/>
      <c r="Y789" s="184"/>
      <c r="Z789" s="184"/>
      <c r="AA789" s="184"/>
    </row>
    <row r="790" spans="2:27" ht="18" customHeight="1">
      <c r="B790" s="298"/>
      <c r="C790" s="185"/>
      <c r="D790" s="185"/>
      <c r="E790" s="185"/>
      <c r="F790" s="185"/>
      <c r="G790" s="186"/>
      <c r="H790" s="185"/>
      <c r="I790" s="185"/>
      <c r="J790" s="185"/>
      <c r="K790" s="185"/>
      <c r="L790" s="187"/>
      <c r="M790" s="187"/>
      <c r="N790" s="185"/>
      <c r="O790" s="185"/>
      <c r="P790" s="185"/>
      <c r="Q790" s="185"/>
      <c r="R790" s="185"/>
      <c r="S790" s="185"/>
      <c r="T790" s="184"/>
      <c r="U790" s="184"/>
      <c r="V790" s="184"/>
      <c r="W790" s="184"/>
      <c r="X790" s="184"/>
      <c r="Y790" s="184"/>
      <c r="Z790" s="184"/>
      <c r="AA790" s="184"/>
    </row>
    <row r="791" spans="2:27" ht="18" customHeight="1">
      <c r="B791" s="298"/>
      <c r="C791" s="185"/>
      <c r="D791" s="185"/>
      <c r="E791" s="185"/>
      <c r="F791" s="185"/>
      <c r="G791" s="186"/>
      <c r="H791" s="185"/>
      <c r="I791" s="185"/>
      <c r="J791" s="185"/>
      <c r="K791" s="185"/>
      <c r="L791" s="187"/>
      <c r="M791" s="187"/>
      <c r="N791" s="185"/>
      <c r="O791" s="185"/>
      <c r="P791" s="185"/>
      <c r="Q791" s="185"/>
      <c r="R791" s="185"/>
      <c r="S791" s="185"/>
      <c r="T791" s="184"/>
      <c r="U791" s="184"/>
      <c r="V791" s="184"/>
      <c r="W791" s="184"/>
      <c r="X791" s="184"/>
      <c r="Y791" s="184"/>
      <c r="Z791" s="184"/>
      <c r="AA791" s="184"/>
    </row>
    <row r="792" spans="2:27" ht="18" customHeight="1">
      <c r="B792" s="298"/>
      <c r="C792" s="185"/>
      <c r="D792" s="185"/>
      <c r="E792" s="185"/>
      <c r="F792" s="185"/>
      <c r="G792" s="186"/>
      <c r="H792" s="185"/>
      <c r="I792" s="185"/>
      <c r="J792" s="185"/>
      <c r="K792" s="185"/>
      <c r="L792" s="187"/>
      <c r="M792" s="187"/>
      <c r="N792" s="185"/>
      <c r="O792" s="185"/>
      <c r="P792" s="185"/>
      <c r="Q792" s="185"/>
      <c r="R792" s="185"/>
      <c r="S792" s="185"/>
      <c r="T792" s="184"/>
      <c r="U792" s="184"/>
      <c r="V792" s="184"/>
      <c r="W792" s="184"/>
      <c r="X792" s="184"/>
      <c r="Y792" s="184"/>
      <c r="Z792" s="184"/>
      <c r="AA792" s="184"/>
    </row>
    <row r="793" spans="2:27" ht="18" customHeight="1">
      <c r="B793" s="298"/>
      <c r="C793" s="185"/>
      <c r="D793" s="185"/>
      <c r="E793" s="185"/>
      <c r="F793" s="185"/>
      <c r="G793" s="186"/>
      <c r="H793" s="185"/>
      <c r="I793" s="185"/>
      <c r="J793" s="185"/>
      <c r="K793" s="185"/>
      <c r="L793" s="187"/>
      <c r="M793" s="187"/>
      <c r="N793" s="185"/>
      <c r="O793" s="185"/>
      <c r="P793" s="185"/>
      <c r="Q793" s="185"/>
      <c r="R793" s="185"/>
      <c r="S793" s="185"/>
      <c r="T793" s="184"/>
      <c r="U793" s="184"/>
      <c r="V793" s="184"/>
      <c r="W793" s="184"/>
      <c r="X793" s="184"/>
      <c r="Y793" s="184"/>
      <c r="Z793" s="184"/>
      <c r="AA793" s="184"/>
    </row>
    <row r="794" spans="2:27" ht="18" customHeight="1">
      <c r="B794" s="298"/>
      <c r="C794" s="185"/>
      <c r="D794" s="185"/>
      <c r="E794" s="185"/>
      <c r="F794" s="185"/>
      <c r="G794" s="186"/>
      <c r="H794" s="185"/>
      <c r="I794" s="185"/>
      <c r="J794" s="185"/>
      <c r="K794" s="185"/>
      <c r="L794" s="187"/>
      <c r="M794" s="187"/>
      <c r="N794" s="185"/>
      <c r="O794" s="185"/>
      <c r="P794" s="185"/>
      <c r="Q794" s="185"/>
      <c r="R794" s="185"/>
      <c r="S794" s="185"/>
      <c r="T794" s="184"/>
      <c r="U794" s="184"/>
      <c r="V794" s="184"/>
      <c r="W794" s="184"/>
      <c r="X794" s="184"/>
      <c r="Y794" s="184"/>
      <c r="Z794" s="184"/>
      <c r="AA794" s="184"/>
    </row>
    <row r="795" spans="2:27" ht="18" customHeight="1">
      <c r="B795" s="298"/>
      <c r="C795" s="185"/>
      <c r="D795" s="185"/>
      <c r="E795" s="185"/>
      <c r="F795" s="185"/>
      <c r="G795" s="186"/>
      <c r="H795" s="185"/>
      <c r="I795" s="185"/>
      <c r="J795" s="185"/>
      <c r="K795" s="185"/>
      <c r="L795" s="187"/>
      <c r="M795" s="187"/>
      <c r="N795" s="185"/>
      <c r="O795" s="185"/>
      <c r="P795" s="185"/>
      <c r="Q795" s="185"/>
      <c r="R795" s="185"/>
      <c r="S795" s="185"/>
      <c r="T795" s="184"/>
      <c r="U795" s="184"/>
      <c r="V795" s="184"/>
      <c r="W795" s="184"/>
      <c r="X795" s="184"/>
      <c r="Y795" s="184"/>
      <c r="Z795" s="184"/>
      <c r="AA795" s="184"/>
    </row>
    <row r="796" spans="2:27" ht="18" customHeight="1">
      <c r="B796" s="298"/>
      <c r="C796" s="185"/>
      <c r="D796" s="185"/>
      <c r="E796" s="185"/>
      <c r="F796" s="185"/>
      <c r="G796" s="186"/>
      <c r="H796" s="185"/>
      <c r="I796" s="185"/>
      <c r="J796" s="185"/>
      <c r="K796" s="185"/>
      <c r="L796" s="187"/>
      <c r="M796" s="187"/>
      <c r="N796" s="185"/>
      <c r="O796" s="185"/>
      <c r="P796" s="185"/>
      <c r="Q796" s="185"/>
      <c r="R796" s="185"/>
      <c r="S796" s="185"/>
      <c r="T796" s="184"/>
      <c r="U796" s="184"/>
      <c r="V796" s="184"/>
      <c r="W796" s="184"/>
      <c r="X796" s="184"/>
      <c r="Y796" s="184"/>
      <c r="Z796" s="184"/>
      <c r="AA796" s="184"/>
    </row>
    <row r="797" spans="2:27" ht="18" customHeight="1">
      <c r="B797" s="298"/>
      <c r="C797" s="185"/>
      <c r="D797" s="185"/>
      <c r="E797" s="185"/>
      <c r="F797" s="185"/>
      <c r="G797" s="186"/>
      <c r="H797" s="185"/>
      <c r="I797" s="185"/>
      <c r="J797" s="185"/>
      <c r="K797" s="185"/>
      <c r="L797" s="187"/>
      <c r="M797" s="187"/>
      <c r="N797" s="185"/>
      <c r="O797" s="185"/>
      <c r="P797" s="185"/>
      <c r="Q797" s="185"/>
      <c r="R797" s="185"/>
      <c r="S797" s="185"/>
      <c r="T797" s="184"/>
      <c r="U797" s="184"/>
      <c r="V797" s="184"/>
      <c r="W797" s="184"/>
      <c r="X797" s="184"/>
      <c r="Y797" s="184"/>
      <c r="Z797" s="184"/>
      <c r="AA797" s="184"/>
    </row>
    <row r="798" spans="2:27" ht="18" customHeight="1">
      <c r="B798" s="298"/>
      <c r="C798" s="185"/>
      <c r="D798" s="185"/>
      <c r="E798" s="185"/>
      <c r="F798" s="185"/>
      <c r="G798" s="186"/>
      <c r="H798" s="185"/>
      <c r="I798" s="185"/>
      <c r="J798" s="185"/>
      <c r="K798" s="185"/>
      <c r="L798" s="187"/>
      <c r="M798" s="187"/>
      <c r="N798" s="185"/>
      <c r="O798" s="185"/>
      <c r="P798" s="185"/>
      <c r="Q798" s="185"/>
      <c r="R798" s="185"/>
      <c r="S798" s="185"/>
      <c r="T798" s="184"/>
      <c r="U798" s="184"/>
      <c r="V798" s="184"/>
      <c r="W798" s="184"/>
      <c r="X798" s="184"/>
      <c r="Y798" s="184"/>
      <c r="Z798" s="184"/>
      <c r="AA798" s="184"/>
    </row>
    <row r="799" spans="2:27" ht="18" customHeight="1">
      <c r="B799" s="298"/>
      <c r="C799" s="185"/>
      <c r="D799" s="185"/>
      <c r="E799" s="185"/>
      <c r="F799" s="185"/>
      <c r="G799" s="186"/>
      <c r="H799" s="185"/>
      <c r="I799" s="185"/>
      <c r="J799" s="185"/>
      <c r="K799" s="185"/>
      <c r="L799" s="187"/>
      <c r="M799" s="187"/>
      <c r="N799" s="185"/>
      <c r="O799" s="185"/>
      <c r="P799" s="185"/>
      <c r="Q799" s="185"/>
      <c r="R799" s="185"/>
      <c r="S799" s="185"/>
      <c r="T799" s="184"/>
      <c r="U799" s="184"/>
      <c r="V799" s="184"/>
      <c r="W799" s="184"/>
      <c r="X799" s="184"/>
      <c r="Y799" s="184"/>
      <c r="Z799" s="184"/>
      <c r="AA799" s="184"/>
    </row>
    <row r="800" spans="2:27" ht="18" customHeight="1">
      <c r="B800" s="298"/>
      <c r="C800" s="185"/>
      <c r="D800" s="185"/>
      <c r="E800" s="185"/>
      <c r="F800" s="185"/>
      <c r="G800" s="186"/>
      <c r="H800" s="185"/>
      <c r="I800" s="185"/>
      <c r="J800" s="185"/>
      <c r="K800" s="185"/>
      <c r="L800" s="187"/>
      <c r="M800" s="187"/>
      <c r="N800" s="185"/>
      <c r="O800" s="185"/>
      <c r="P800" s="185"/>
      <c r="Q800" s="185"/>
      <c r="R800" s="185"/>
      <c r="S800" s="185"/>
      <c r="T800" s="184"/>
      <c r="U800" s="184"/>
      <c r="V800" s="184"/>
      <c r="W800" s="184"/>
      <c r="X800" s="184"/>
      <c r="Y800" s="184"/>
      <c r="Z800" s="184"/>
      <c r="AA800" s="184"/>
    </row>
    <row r="801" spans="2:27" ht="18" customHeight="1">
      <c r="B801" s="298"/>
      <c r="C801" s="185"/>
      <c r="D801" s="185"/>
      <c r="E801" s="185"/>
      <c r="F801" s="185"/>
      <c r="G801" s="186"/>
      <c r="H801" s="185"/>
      <c r="I801" s="185"/>
      <c r="J801" s="185"/>
      <c r="K801" s="185"/>
      <c r="L801" s="187"/>
      <c r="M801" s="187"/>
      <c r="N801" s="185"/>
      <c r="O801" s="185"/>
      <c r="P801" s="185"/>
      <c r="Q801" s="185"/>
      <c r="R801" s="185"/>
      <c r="S801" s="185"/>
      <c r="T801" s="184"/>
      <c r="U801" s="184"/>
      <c r="V801" s="184"/>
      <c r="W801" s="184"/>
      <c r="X801" s="184"/>
      <c r="Y801" s="184"/>
      <c r="Z801" s="184"/>
      <c r="AA801" s="184"/>
    </row>
    <row r="802" spans="2:27" ht="18" customHeight="1">
      <c r="B802" s="298"/>
      <c r="C802" s="185"/>
      <c r="D802" s="185"/>
      <c r="E802" s="185"/>
      <c r="F802" s="185"/>
      <c r="G802" s="186"/>
      <c r="H802" s="185"/>
      <c r="I802" s="185"/>
      <c r="J802" s="185"/>
      <c r="K802" s="185"/>
      <c r="L802" s="187"/>
      <c r="M802" s="187"/>
      <c r="N802" s="185"/>
      <c r="O802" s="185"/>
      <c r="P802" s="185"/>
      <c r="Q802" s="185"/>
      <c r="R802" s="185"/>
      <c r="S802" s="185"/>
      <c r="T802" s="184"/>
      <c r="U802" s="184"/>
      <c r="V802" s="184"/>
      <c r="W802" s="184"/>
      <c r="X802" s="184"/>
      <c r="Y802" s="184"/>
      <c r="Z802" s="184"/>
      <c r="AA802" s="184"/>
    </row>
    <row r="803" spans="2:27" ht="18" customHeight="1">
      <c r="B803" s="298"/>
      <c r="C803" s="185"/>
      <c r="D803" s="185"/>
      <c r="E803" s="185"/>
      <c r="F803" s="185"/>
      <c r="G803" s="186"/>
      <c r="H803" s="185"/>
      <c r="I803" s="185"/>
      <c r="J803" s="185"/>
      <c r="K803" s="185"/>
      <c r="L803" s="187"/>
      <c r="M803" s="187"/>
      <c r="N803" s="185"/>
      <c r="O803" s="185"/>
      <c r="P803" s="185"/>
      <c r="Q803" s="185"/>
      <c r="R803" s="185"/>
      <c r="S803" s="185"/>
      <c r="T803" s="184"/>
      <c r="U803" s="184"/>
      <c r="V803" s="184"/>
      <c r="W803" s="184"/>
      <c r="X803" s="184"/>
      <c r="Y803" s="184"/>
      <c r="Z803" s="184"/>
      <c r="AA803" s="184"/>
    </row>
    <row r="804" spans="2:27" ht="18" customHeight="1">
      <c r="B804" s="298"/>
      <c r="C804" s="185"/>
      <c r="D804" s="185"/>
      <c r="E804" s="185"/>
      <c r="F804" s="185"/>
      <c r="G804" s="186"/>
      <c r="H804" s="185"/>
      <c r="I804" s="185"/>
      <c r="J804" s="185"/>
      <c r="K804" s="185"/>
      <c r="L804" s="187"/>
      <c r="M804" s="187"/>
      <c r="N804" s="185"/>
      <c r="O804" s="185"/>
      <c r="P804" s="185"/>
      <c r="Q804" s="185"/>
      <c r="R804" s="185"/>
      <c r="S804" s="185"/>
      <c r="T804" s="184"/>
      <c r="U804" s="184"/>
      <c r="V804" s="184"/>
      <c r="W804" s="184"/>
      <c r="X804" s="184"/>
      <c r="Y804" s="184"/>
      <c r="Z804" s="184"/>
      <c r="AA804" s="184"/>
    </row>
    <row r="805" spans="2:27" ht="18" customHeight="1">
      <c r="B805" s="298"/>
      <c r="C805" s="185"/>
      <c r="D805" s="185"/>
      <c r="E805" s="185"/>
      <c r="F805" s="185"/>
      <c r="G805" s="186"/>
      <c r="H805" s="185"/>
      <c r="I805" s="185"/>
      <c r="J805" s="185"/>
      <c r="K805" s="185"/>
      <c r="L805" s="187"/>
      <c r="M805" s="187"/>
      <c r="N805" s="185"/>
      <c r="O805" s="185"/>
      <c r="P805" s="185"/>
      <c r="Q805" s="185"/>
      <c r="R805" s="185"/>
      <c r="S805" s="185"/>
      <c r="T805" s="184"/>
      <c r="U805" s="184"/>
      <c r="V805" s="184"/>
      <c r="W805" s="184"/>
      <c r="X805" s="184"/>
      <c r="Y805" s="184"/>
      <c r="Z805" s="184"/>
      <c r="AA805" s="184"/>
    </row>
    <row r="806" spans="2:27" ht="18" customHeight="1">
      <c r="B806" s="298"/>
      <c r="C806" s="185"/>
      <c r="D806" s="185"/>
      <c r="E806" s="185"/>
      <c r="F806" s="185"/>
      <c r="G806" s="186"/>
      <c r="H806" s="185"/>
      <c r="I806" s="185"/>
      <c r="J806" s="185"/>
      <c r="K806" s="185"/>
      <c r="L806" s="187"/>
      <c r="M806" s="187"/>
      <c r="N806" s="185"/>
      <c r="O806" s="185"/>
      <c r="P806" s="185"/>
      <c r="Q806" s="185"/>
      <c r="R806" s="185"/>
      <c r="S806" s="185"/>
      <c r="T806" s="184"/>
      <c r="U806" s="184"/>
      <c r="V806" s="184"/>
      <c r="W806" s="184"/>
      <c r="X806" s="184"/>
      <c r="Y806" s="184"/>
      <c r="Z806" s="184"/>
      <c r="AA806" s="184"/>
    </row>
    <row r="807" spans="2:27" ht="18" customHeight="1">
      <c r="B807" s="298"/>
      <c r="C807" s="185"/>
      <c r="D807" s="185"/>
      <c r="E807" s="185"/>
      <c r="F807" s="185"/>
      <c r="G807" s="186"/>
      <c r="H807" s="185"/>
      <c r="I807" s="185"/>
      <c r="J807" s="185"/>
      <c r="K807" s="185"/>
      <c r="L807" s="187"/>
      <c r="M807" s="187"/>
      <c r="N807" s="185"/>
      <c r="O807" s="185"/>
      <c r="P807" s="185"/>
      <c r="Q807" s="185"/>
      <c r="R807" s="185"/>
      <c r="S807" s="185"/>
      <c r="T807" s="184"/>
      <c r="U807" s="184"/>
      <c r="V807" s="184"/>
      <c r="W807" s="184"/>
      <c r="X807" s="184"/>
      <c r="Y807" s="184"/>
      <c r="Z807" s="184"/>
      <c r="AA807" s="184"/>
    </row>
    <row r="808" spans="2:27" ht="18" customHeight="1">
      <c r="B808" s="298"/>
      <c r="C808" s="185"/>
      <c r="D808" s="185"/>
      <c r="E808" s="185"/>
      <c r="F808" s="185"/>
      <c r="G808" s="186"/>
      <c r="H808" s="185"/>
      <c r="I808" s="185"/>
      <c r="J808" s="185"/>
      <c r="K808" s="185"/>
      <c r="L808" s="187"/>
      <c r="M808" s="187"/>
      <c r="N808" s="185"/>
      <c r="O808" s="185"/>
      <c r="P808" s="185"/>
      <c r="Q808" s="185"/>
      <c r="R808" s="185"/>
      <c r="S808" s="185"/>
      <c r="T808" s="184"/>
      <c r="U808" s="184"/>
      <c r="V808" s="184"/>
      <c r="W808" s="184"/>
      <c r="X808" s="184"/>
      <c r="Y808" s="184"/>
      <c r="Z808" s="184"/>
      <c r="AA808" s="184"/>
    </row>
    <row r="809" spans="2:27" ht="18" customHeight="1">
      <c r="B809" s="298"/>
      <c r="C809" s="185"/>
      <c r="D809" s="185"/>
      <c r="E809" s="185"/>
      <c r="F809" s="185"/>
      <c r="G809" s="186"/>
      <c r="H809" s="185"/>
      <c r="I809" s="185"/>
      <c r="J809" s="185"/>
      <c r="K809" s="185"/>
      <c r="L809" s="187"/>
      <c r="M809" s="187"/>
      <c r="N809" s="185"/>
      <c r="O809" s="185"/>
      <c r="P809" s="185"/>
      <c r="Q809" s="185"/>
      <c r="R809" s="185"/>
      <c r="S809" s="185"/>
      <c r="T809" s="184"/>
      <c r="U809" s="184"/>
      <c r="V809" s="184"/>
      <c r="W809" s="184"/>
      <c r="X809" s="184"/>
      <c r="Y809" s="184"/>
      <c r="Z809" s="184"/>
      <c r="AA809" s="184"/>
    </row>
    <row r="810" spans="2:27" ht="18" customHeight="1">
      <c r="B810" s="298"/>
      <c r="C810" s="185"/>
      <c r="D810" s="185"/>
      <c r="E810" s="185"/>
      <c r="F810" s="185"/>
      <c r="G810" s="186"/>
      <c r="H810" s="185"/>
      <c r="I810" s="185"/>
      <c r="J810" s="185"/>
      <c r="K810" s="185"/>
      <c r="L810" s="187"/>
      <c r="M810" s="187"/>
      <c r="N810" s="185"/>
      <c r="O810" s="185"/>
      <c r="P810" s="185"/>
      <c r="Q810" s="185"/>
      <c r="R810" s="185"/>
      <c r="S810" s="185"/>
      <c r="T810" s="184"/>
      <c r="U810" s="184"/>
      <c r="V810" s="184"/>
      <c r="W810" s="184"/>
      <c r="X810" s="184"/>
      <c r="Y810" s="184"/>
      <c r="Z810" s="184"/>
      <c r="AA810" s="184"/>
    </row>
    <row r="811" spans="2:27" ht="18" customHeight="1">
      <c r="B811" s="298"/>
      <c r="C811" s="185"/>
      <c r="D811" s="185"/>
      <c r="E811" s="185"/>
      <c r="F811" s="185"/>
      <c r="G811" s="186"/>
      <c r="H811" s="185"/>
      <c r="I811" s="185"/>
      <c r="J811" s="185"/>
      <c r="K811" s="185"/>
      <c r="L811" s="187"/>
      <c r="M811" s="187"/>
      <c r="N811" s="185"/>
      <c r="O811" s="185"/>
      <c r="P811" s="185"/>
      <c r="Q811" s="185"/>
      <c r="R811" s="185"/>
      <c r="S811" s="185"/>
      <c r="T811" s="184"/>
      <c r="U811" s="184"/>
      <c r="V811" s="184"/>
      <c r="W811" s="184"/>
      <c r="X811" s="184"/>
      <c r="Y811" s="184"/>
      <c r="Z811" s="184"/>
      <c r="AA811" s="184"/>
    </row>
    <row r="812" spans="2:27" ht="18" customHeight="1">
      <c r="B812" s="298"/>
      <c r="C812" s="185"/>
      <c r="D812" s="185"/>
      <c r="E812" s="185"/>
      <c r="F812" s="185"/>
      <c r="G812" s="186"/>
      <c r="H812" s="185"/>
      <c r="I812" s="185"/>
      <c r="J812" s="185"/>
      <c r="K812" s="185"/>
      <c r="L812" s="187"/>
      <c r="M812" s="187"/>
      <c r="N812" s="185"/>
      <c r="O812" s="185"/>
      <c r="P812" s="185"/>
      <c r="Q812" s="185"/>
      <c r="R812" s="185"/>
      <c r="S812" s="185"/>
      <c r="T812" s="184"/>
      <c r="U812" s="184"/>
      <c r="V812" s="184"/>
      <c r="W812" s="184"/>
      <c r="X812" s="184"/>
      <c r="Y812" s="184"/>
      <c r="Z812" s="184"/>
      <c r="AA812" s="184"/>
    </row>
    <row r="813" spans="2:27" ht="18" customHeight="1">
      <c r="B813" s="298"/>
      <c r="C813" s="185"/>
      <c r="D813" s="185"/>
      <c r="E813" s="185"/>
      <c r="F813" s="185"/>
      <c r="G813" s="186"/>
      <c r="H813" s="185"/>
      <c r="I813" s="185"/>
      <c r="J813" s="185"/>
      <c r="K813" s="185"/>
      <c r="L813" s="187"/>
      <c r="M813" s="187"/>
      <c r="N813" s="185"/>
      <c r="O813" s="185"/>
      <c r="P813" s="185"/>
      <c r="Q813" s="185"/>
      <c r="R813" s="185"/>
      <c r="S813" s="185"/>
      <c r="T813" s="184"/>
      <c r="U813" s="184"/>
      <c r="V813" s="184"/>
      <c r="W813" s="184"/>
      <c r="X813" s="184"/>
      <c r="Y813" s="184"/>
      <c r="Z813" s="184"/>
      <c r="AA813" s="184"/>
    </row>
    <row r="814" spans="2:27" ht="18" customHeight="1">
      <c r="B814" s="298"/>
      <c r="C814" s="185"/>
      <c r="D814" s="185"/>
      <c r="E814" s="185"/>
      <c r="F814" s="185"/>
      <c r="G814" s="186"/>
      <c r="H814" s="185"/>
      <c r="I814" s="185"/>
      <c r="J814" s="185"/>
      <c r="K814" s="185"/>
      <c r="L814" s="187"/>
      <c r="M814" s="187"/>
      <c r="N814" s="185"/>
      <c r="O814" s="185"/>
      <c r="P814" s="185"/>
      <c r="Q814" s="185"/>
      <c r="R814" s="185"/>
      <c r="S814" s="185"/>
      <c r="T814" s="184"/>
      <c r="U814" s="184"/>
      <c r="V814" s="184"/>
      <c r="W814" s="184"/>
      <c r="X814" s="184"/>
      <c r="Y814" s="184"/>
      <c r="Z814" s="184"/>
      <c r="AA814" s="184"/>
    </row>
    <row r="815" spans="2:27" ht="18" customHeight="1">
      <c r="B815" s="298"/>
      <c r="C815" s="185"/>
      <c r="D815" s="185"/>
      <c r="E815" s="185"/>
      <c r="F815" s="185"/>
      <c r="G815" s="186"/>
      <c r="H815" s="185"/>
      <c r="I815" s="185"/>
      <c r="J815" s="185"/>
      <c r="K815" s="185"/>
      <c r="L815" s="187"/>
      <c r="M815" s="187"/>
      <c r="N815" s="185"/>
      <c r="O815" s="185"/>
      <c r="P815" s="185"/>
      <c r="Q815" s="185"/>
      <c r="R815" s="185"/>
      <c r="S815" s="185"/>
      <c r="T815" s="184"/>
      <c r="U815" s="184"/>
      <c r="V815" s="184"/>
      <c r="W815" s="184"/>
      <c r="X815" s="184"/>
      <c r="Y815" s="184"/>
      <c r="Z815" s="184"/>
      <c r="AA815" s="184"/>
    </row>
    <row r="816" spans="2:27" ht="18" customHeight="1">
      <c r="B816" s="298"/>
      <c r="C816" s="185"/>
      <c r="D816" s="185"/>
      <c r="E816" s="185"/>
      <c r="F816" s="185"/>
      <c r="G816" s="186"/>
      <c r="H816" s="185"/>
      <c r="I816" s="185"/>
      <c r="J816" s="185"/>
      <c r="K816" s="185"/>
      <c r="L816" s="187"/>
      <c r="M816" s="187"/>
      <c r="N816" s="185"/>
      <c r="O816" s="185"/>
      <c r="P816" s="185"/>
      <c r="Q816" s="185"/>
      <c r="R816" s="185"/>
      <c r="S816" s="185"/>
      <c r="T816" s="184"/>
      <c r="U816" s="184"/>
      <c r="V816" s="184"/>
      <c r="W816" s="184"/>
      <c r="X816" s="184"/>
      <c r="Y816" s="184"/>
      <c r="Z816" s="184"/>
      <c r="AA816" s="184"/>
    </row>
    <row r="817" spans="2:27" ht="18" customHeight="1">
      <c r="B817" s="298"/>
      <c r="C817" s="185"/>
      <c r="D817" s="185"/>
      <c r="E817" s="185"/>
      <c r="F817" s="185"/>
      <c r="G817" s="186"/>
      <c r="H817" s="185"/>
      <c r="I817" s="185"/>
      <c r="J817" s="185"/>
      <c r="K817" s="185"/>
      <c r="L817" s="187"/>
      <c r="M817" s="187"/>
      <c r="N817" s="185"/>
      <c r="O817" s="185"/>
      <c r="P817" s="185"/>
      <c r="Q817" s="185"/>
      <c r="R817" s="185"/>
      <c r="S817" s="185"/>
      <c r="T817" s="184"/>
      <c r="U817" s="184"/>
      <c r="V817" s="184"/>
      <c r="W817" s="184"/>
      <c r="X817" s="184"/>
      <c r="Y817" s="184"/>
      <c r="Z817" s="184"/>
      <c r="AA817" s="184"/>
    </row>
    <row r="818" spans="2:27" ht="18" customHeight="1">
      <c r="B818" s="298"/>
      <c r="C818" s="185"/>
      <c r="D818" s="185"/>
      <c r="E818" s="185"/>
      <c r="F818" s="185"/>
      <c r="G818" s="186"/>
      <c r="H818" s="185"/>
      <c r="I818" s="185"/>
      <c r="J818" s="185"/>
      <c r="K818" s="185"/>
      <c r="L818" s="187"/>
      <c r="M818" s="187"/>
      <c r="N818" s="185"/>
      <c r="O818" s="185"/>
      <c r="P818" s="185"/>
      <c r="Q818" s="185"/>
      <c r="R818" s="185"/>
      <c r="S818" s="185"/>
      <c r="T818" s="184"/>
      <c r="U818" s="184"/>
      <c r="V818" s="184"/>
      <c r="W818" s="184"/>
      <c r="X818" s="184"/>
      <c r="Y818" s="184"/>
      <c r="Z818" s="184"/>
      <c r="AA818" s="184"/>
    </row>
    <row r="819" spans="2:27" ht="18" customHeight="1">
      <c r="B819" s="298"/>
      <c r="C819" s="185"/>
      <c r="D819" s="185"/>
      <c r="E819" s="185"/>
      <c r="F819" s="185"/>
      <c r="G819" s="186"/>
      <c r="H819" s="185"/>
      <c r="I819" s="185"/>
      <c r="J819" s="185"/>
      <c r="K819" s="185"/>
      <c r="L819" s="187"/>
      <c r="M819" s="187"/>
      <c r="N819" s="185"/>
      <c r="O819" s="185"/>
      <c r="P819" s="185"/>
      <c r="Q819" s="185"/>
      <c r="R819" s="185"/>
      <c r="S819" s="185"/>
      <c r="T819" s="184"/>
      <c r="U819" s="184"/>
      <c r="V819" s="184"/>
      <c r="W819" s="184"/>
      <c r="X819" s="184"/>
      <c r="Y819" s="184"/>
      <c r="Z819" s="184"/>
      <c r="AA819" s="184"/>
    </row>
    <row r="820" spans="2:27" ht="18" customHeight="1">
      <c r="B820" s="298"/>
      <c r="C820" s="185"/>
      <c r="D820" s="185"/>
      <c r="E820" s="185"/>
      <c r="F820" s="185"/>
      <c r="G820" s="186"/>
      <c r="H820" s="185"/>
      <c r="I820" s="185"/>
      <c r="J820" s="185"/>
      <c r="K820" s="185"/>
      <c r="L820" s="187"/>
      <c r="M820" s="187"/>
      <c r="N820" s="185"/>
      <c r="O820" s="185"/>
      <c r="P820" s="185"/>
      <c r="Q820" s="185"/>
      <c r="R820" s="185"/>
      <c r="S820" s="185"/>
      <c r="T820" s="184"/>
      <c r="U820" s="184"/>
      <c r="V820" s="184"/>
      <c r="W820" s="184"/>
      <c r="X820" s="184"/>
      <c r="Y820" s="184"/>
      <c r="Z820" s="184"/>
      <c r="AA820" s="184"/>
    </row>
    <row r="821" spans="2:27" ht="18" customHeight="1">
      <c r="B821" s="298"/>
      <c r="C821" s="185"/>
      <c r="D821" s="185"/>
      <c r="E821" s="185"/>
      <c r="F821" s="185"/>
      <c r="G821" s="186"/>
      <c r="H821" s="185"/>
      <c r="I821" s="185"/>
      <c r="J821" s="185"/>
      <c r="K821" s="185"/>
      <c r="L821" s="187"/>
      <c r="M821" s="187"/>
      <c r="N821" s="185"/>
      <c r="O821" s="185"/>
      <c r="P821" s="185"/>
      <c r="Q821" s="185"/>
      <c r="R821" s="185"/>
      <c r="S821" s="185"/>
      <c r="T821" s="184"/>
      <c r="U821" s="184"/>
      <c r="V821" s="184"/>
      <c r="W821" s="184"/>
      <c r="X821" s="184"/>
      <c r="Y821" s="184"/>
      <c r="Z821" s="184"/>
      <c r="AA821" s="184"/>
    </row>
    <row r="822" spans="2:27" ht="18" customHeight="1">
      <c r="B822" s="298"/>
      <c r="C822" s="185"/>
      <c r="D822" s="185"/>
      <c r="E822" s="185"/>
      <c r="F822" s="185"/>
      <c r="G822" s="186"/>
      <c r="H822" s="185"/>
      <c r="I822" s="185"/>
      <c r="J822" s="185"/>
      <c r="K822" s="185"/>
      <c r="L822" s="187"/>
      <c r="M822" s="187"/>
      <c r="N822" s="185"/>
      <c r="O822" s="185"/>
      <c r="P822" s="185"/>
      <c r="Q822" s="185"/>
      <c r="R822" s="185"/>
      <c r="S822" s="185"/>
      <c r="T822" s="184"/>
      <c r="U822" s="184"/>
      <c r="V822" s="184"/>
      <c r="W822" s="184"/>
      <c r="X822" s="184"/>
      <c r="Y822" s="184"/>
      <c r="Z822" s="184"/>
      <c r="AA822" s="184"/>
    </row>
    <row r="823" spans="2:27" ht="18" customHeight="1">
      <c r="B823" s="298"/>
      <c r="C823" s="185"/>
      <c r="D823" s="185"/>
      <c r="E823" s="185"/>
      <c r="F823" s="185"/>
      <c r="G823" s="186"/>
      <c r="H823" s="185"/>
      <c r="I823" s="185"/>
      <c r="J823" s="185"/>
      <c r="K823" s="185"/>
      <c r="L823" s="187"/>
      <c r="M823" s="187"/>
      <c r="N823" s="185"/>
      <c r="O823" s="185"/>
      <c r="P823" s="185"/>
      <c r="Q823" s="185"/>
      <c r="R823" s="185"/>
      <c r="S823" s="185"/>
      <c r="T823" s="184"/>
      <c r="U823" s="184"/>
      <c r="V823" s="184"/>
      <c r="W823" s="184"/>
      <c r="X823" s="184"/>
      <c r="Y823" s="184"/>
      <c r="Z823" s="184"/>
      <c r="AA823" s="184"/>
    </row>
    <row r="824" spans="2:27" ht="18" customHeight="1">
      <c r="B824" s="298"/>
      <c r="C824" s="185"/>
      <c r="D824" s="185"/>
      <c r="E824" s="185"/>
      <c r="F824" s="185"/>
      <c r="G824" s="186"/>
      <c r="H824" s="185"/>
      <c r="I824" s="185"/>
      <c r="J824" s="185"/>
      <c r="K824" s="185"/>
      <c r="L824" s="187"/>
      <c r="M824" s="187"/>
      <c r="N824" s="185"/>
      <c r="O824" s="185"/>
      <c r="P824" s="185"/>
      <c r="Q824" s="185"/>
      <c r="R824" s="185"/>
      <c r="S824" s="185"/>
      <c r="T824" s="184"/>
      <c r="U824" s="184"/>
      <c r="V824" s="184"/>
      <c r="W824" s="184"/>
      <c r="X824" s="184"/>
      <c r="Y824" s="184"/>
      <c r="Z824" s="184"/>
      <c r="AA824" s="184"/>
    </row>
    <row r="825" spans="2:27" ht="18" customHeight="1">
      <c r="B825" s="298"/>
      <c r="C825" s="185"/>
      <c r="D825" s="185"/>
      <c r="E825" s="185"/>
      <c r="F825" s="185"/>
      <c r="G825" s="186"/>
      <c r="H825" s="185"/>
      <c r="I825" s="185"/>
      <c r="J825" s="185"/>
      <c r="K825" s="185"/>
      <c r="L825" s="187"/>
      <c r="M825" s="187"/>
      <c r="N825" s="185"/>
      <c r="O825" s="185"/>
      <c r="P825" s="185"/>
      <c r="Q825" s="185"/>
      <c r="R825" s="185"/>
      <c r="S825" s="185"/>
      <c r="T825" s="184"/>
      <c r="U825" s="184"/>
      <c r="V825" s="184"/>
      <c r="W825" s="184"/>
      <c r="X825" s="184"/>
      <c r="Y825" s="184"/>
      <c r="Z825" s="184"/>
      <c r="AA825" s="184"/>
    </row>
    <row r="826" spans="2:27" ht="18" customHeight="1">
      <c r="B826" s="298"/>
      <c r="C826" s="185"/>
      <c r="D826" s="185"/>
      <c r="E826" s="185"/>
      <c r="F826" s="185"/>
      <c r="G826" s="186"/>
      <c r="H826" s="185"/>
      <c r="I826" s="185"/>
      <c r="J826" s="185"/>
      <c r="K826" s="185"/>
      <c r="L826" s="187"/>
      <c r="M826" s="187"/>
      <c r="N826" s="185"/>
      <c r="O826" s="185"/>
      <c r="P826" s="185"/>
      <c r="Q826" s="185"/>
      <c r="R826" s="185"/>
      <c r="S826" s="185"/>
      <c r="T826" s="184"/>
      <c r="U826" s="184"/>
      <c r="V826" s="184"/>
      <c r="W826" s="184"/>
      <c r="X826" s="184"/>
      <c r="Y826" s="184"/>
      <c r="Z826" s="184"/>
      <c r="AA826" s="184"/>
    </row>
    <row r="827" spans="2:27" ht="18" customHeight="1">
      <c r="B827" s="298"/>
      <c r="C827" s="185"/>
      <c r="D827" s="185"/>
      <c r="E827" s="185"/>
      <c r="F827" s="185"/>
      <c r="G827" s="186"/>
      <c r="H827" s="185"/>
      <c r="I827" s="185"/>
      <c r="J827" s="185"/>
      <c r="K827" s="185"/>
      <c r="L827" s="187"/>
      <c r="M827" s="187"/>
      <c r="N827" s="185"/>
      <c r="O827" s="185"/>
      <c r="P827" s="185"/>
      <c r="Q827" s="185"/>
      <c r="R827" s="185"/>
      <c r="S827" s="185"/>
      <c r="T827" s="184"/>
      <c r="U827" s="184"/>
      <c r="V827" s="184"/>
      <c r="W827" s="184"/>
      <c r="X827" s="184"/>
      <c r="Y827" s="184"/>
      <c r="Z827" s="184"/>
      <c r="AA827" s="184"/>
    </row>
    <row r="828" spans="2:27" ht="18" customHeight="1">
      <c r="B828" s="298"/>
      <c r="C828" s="185"/>
      <c r="D828" s="185"/>
      <c r="E828" s="185"/>
      <c r="F828" s="185"/>
      <c r="G828" s="186"/>
      <c r="H828" s="185"/>
      <c r="I828" s="185"/>
      <c r="J828" s="185"/>
      <c r="K828" s="185"/>
      <c r="L828" s="187"/>
      <c r="M828" s="187"/>
      <c r="N828" s="185"/>
      <c r="O828" s="185"/>
      <c r="P828" s="185"/>
      <c r="Q828" s="185"/>
      <c r="R828" s="185"/>
      <c r="S828" s="185"/>
      <c r="T828" s="184"/>
      <c r="U828" s="184"/>
      <c r="V828" s="184"/>
      <c r="W828" s="184"/>
      <c r="X828" s="184"/>
      <c r="Y828" s="184"/>
      <c r="Z828" s="184"/>
      <c r="AA828" s="184"/>
    </row>
    <row r="829" spans="2:27" ht="18" customHeight="1">
      <c r="B829" s="298"/>
      <c r="C829" s="185"/>
      <c r="D829" s="185"/>
      <c r="E829" s="185"/>
      <c r="F829" s="185"/>
      <c r="G829" s="186"/>
      <c r="H829" s="185"/>
      <c r="I829" s="185"/>
      <c r="J829" s="185"/>
      <c r="K829" s="185"/>
      <c r="L829" s="187"/>
      <c r="M829" s="187"/>
      <c r="N829" s="185"/>
      <c r="O829" s="185"/>
      <c r="P829" s="185"/>
      <c r="Q829" s="185"/>
      <c r="R829" s="185"/>
      <c r="S829" s="185"/>
      <c r="T829" s="184"/>
      <c r="U829" s="184"/>
      <c r="V829" s="184"/>
      <c r="W829" s="184"/>
      <c r="X829" s="184"/>
      <c r="Y829" s="184"/>
      <c r="Z829" s="184"/>
      <c r="AA829" s="184"/>
    </row>
    <row r="830" spans="2:27" ht="18" customHeight="1">
      <c r="B830" s="298"/>
      <c r="C830" s="185"/>
      <c r="D830" s="185"/>
      <c r="E830" s="185"/>
      <c r="F830" s="185"/>
      <c r="G830" s="186"/>
      <c r="H830" s="185"/>
      <c r="I830" s="185"/>
      <c r="J830" s="185"/>
      <c r="K830" s="185"/>
      <c r="L830" s="187"/>
      <c r="M830" s="187"/>
      <c r="N830" s="185"/>
      <c r="O830" s="185"/>
      <c r="P830" s="185"/>
      <c r="Q830" s="185"/>
      <c r="R830" s="185"/>
      <c r="S830" s="185"/>
      <c r="T830" s="184"/>
      <c r="U830" s="184"/>
      <c r="V830" s="184"/>
      <c r="W830" s="184"/>
      <c r="X830" s="184"/>
      <c r="Y830" s="184"/>
      <c r="Z830" s="184"/>
      <c r="AA830" s="184"/>
    </row>
    <row r="831" spans="2:27" ht="18" customHeight="1">
      <c r="B831" s="298"/>
      <c r="C831" s="185"/>
      <c r="D831" s="185"/>
      <c r="E831" s="185"/>
      <c r="F831" s="185"/>
      <c r="G831" s="186"/>
      <c r="H831" s="185"/>
      <c r="I831" s="185"/>
      <c r="J831" s="185"/>
      <c r="K831" s="185"/>
      <c r="L831" s="187"/>
      <c r="M831" s="187"/>
      <c r="N831" s="185"/>
      <c r="O831" s="185"/>
      <c r="P831" s="185"/>
      <c r="Q831" s="185"/>
      <c r="R831" s="185"/>
      <c r="S831" s="185"/>
      <c r="T831" s="184"/>
      <c r="U831" s="184"/>
      <c r="V831" s="184"/>
      <c r="W831" s="184"/>
      <c r="X831" s="184"/>
      <c r="Y831" s="184"/>
      <c r="Z831" s="184"/>
      <c r="AA831" s="184"/>
    </row>
    <row r="832" spans="2:27" ht="18" customHeight="1">
      <c r="B832" s="298"/>
      <c r="C832" s="185"/>
      <c r="D832" s="185"/>
      <c r="E832" s="185"/>
      <c r="F832" s="185"/>
      <c r="G832" s="186"/>
      <c r="H832" s="185"/>
      <c r="I832" s="185"/>
      <c r="J832" s="185"/>
      <c r="K832" s="185"/>
      <c r="L832" s="187"/>
      <c r="M832" s="187"/>
      <c r="N832" s="185"/>
      <c r="O832" s="185"/>
      <c r="P832" s="185"/>
      <c r="Q832" s="185"/>
      <c r="R832" s="185"/>
      <c r="S832" s="185"/>
      <c r="T832" s="184"/>
      <c r="U832" s="184"/>
      <c r="V832" s="184"/>
      <c r="W832" s="184"/>
      <c r="X832" s="184"/>
      <c r="Y832" s="184"/>
      <c r="Z832" s="184"/>
      <c r="AA832" s="184"/>
    </row>
    <row r="833" spans="2:27" ht="18" customHeight="1">
      <c r="B833" s="298"/>
      <c r="C833" s="185"/>
      <c r="D833" s="185"/>
      <c r="E833" s="185"/>
      <c r="F833" s="185"/>
      <c r="G833" s="186"/>
      <c r="H833" s="185"/>
      <c r="I833" s="185"/>
      <c r="J833" s="185"/>
      <c r="K833" s="185"/>
      <c r="L833" s="187"/>
      <c r="M833" s="187"/>
      <c r="N833" s="185"/>
      <c r="O833" s="185"/>
      <c r="P833" s="185"/>
      <c r="Q833" s="185"/>
      <c r="R833" s="185"/>
      <c r="S833" s="185"/>
      <c r="T833" s="184"/>
      <c r="U833" s="184"/>
      <c r="V833" s="184"/>
      <c r="W833" s="184"/>
      <c r="X833" s="184"/>
      <c r="Y833" s="184"/>
      <c r="Z833" s="184"/>
      <c r="AA833" s="184"/>
    </row>
    <row r="834" spans="2:27" ht="18" customHeight="1">
      <c r="B834" s="298"/>
      <c r="C834" s="185"/>
      <c r="D834" s="185"/>
      <c r="E834" s="185"/>
      <c r="F834" s="185"/>
      <c r="G834" s="186"/>
      <c r="H834" s="185"/>
      <c r="I834" s="185"/>
      <c r="J834" s="185"/>
      <c r="K834" s="185"/>
      <c r="L834" s="187"/>
      <c r="M834" s="187"/>
      <c r="N834" s="185"/>
      <c r="O834" s="185"/>
      <c r="P834" s="185"/>
      <c r="Q834" s="185"/>
      <c r="R834" s="185"/>
      <c r="S834" s="185"/>
      <c r="T834" s="184"/>
      <c r="U834" s="184"/>
      <c r="V834" s="184"/>
      <c r="W834" s="184"/>
      <c r="X834" s="184"/>
      <c r="Y834" s="184"/>
      <c r="Z834" s="184"/>
      <c r="AA834" s="184"/>
    </row>
    <row r="835" spans="2:27" ht="18" customHeight="1">
      <c r="B835" s="298"/>
      <c r="C835" s="185"/>
      <c r="D835" s="185"/>
      <c r="E835" s="185"/>
      <c r="F835" s="185"/>
      <c r="G835" s="186"/>
      <c r="H835" s="185"/>
      <c r="I835" s="185"/>
      <c r="J835" s="185"/>
      <c r="K835" s="185"/>
      <c r="L835" s="187"/>
      <c r="M835" s="187"/>
      <c r="N835" s="185"/>
      <c r="O835" s="185"/>
      <c r="P835" s="185"/>
      <c r="Q835" s="185"/>
      <c r="R835" s="185"/>
      <c r="S835" s="185"/>
      <c r="T835" s="184"/>
      <c r="U835" s="184"/>
      <c r="V835" s="184"/>
      <c r="W835" s="184"/>
      <c r="X835" s="184"/>
      <c r="Y835" s="184"/>
      <c r="Z835" s="184"/>
      <c r="AA835" s="184"/>
    </row>
    <row r="836" spans="2:27" ht="18" customHeight="1">
      <c r="B836" s="298"/>
      <c r="C836" s="185"/>
      <c r="D836" s="185"/>
      <c r="E836" s="185"/>
      <c r="F836" s="185"/>
      <c r="G836" s="186"/>
      <c r="H836" s="185"/>
      <c r="I836" s="185"/>
      <c r="J836" s="185"/>
      <c r="K836" s="185"/>
      <c r="L836" s="187"/>
      <c r="M836" s="187"/>
      <c r="N836" s="185"/>
      <c r="O836" s="185"/>
      <c r="P836" s="185"/>
      <c r="Q836" s="185"/>
      <c r="R836" s="185"/>
      <c r="S836" s="185"/>
      <c r="T836" s="184"/>
      <c r="U836" s="184"/>
      <c r="V836" s="184"/>
      <c r="W836" s="184"/>
      <c r="X836" s="184"/>
      <c r="Y836" s="184"/>
      <c r="Z836" s="184"/>
      <c r="AA836" s="184"/>
    </row>
    <row r="837" spans="2:27" ht="18" customHeight="1">
      <c r="B837" s="298"/>
      <c r="C837" s="185"/>
      <c r="D837" s="185"/>
      <c r="E837" s="185"/>
      <c r="F837" s="185"/>
      <c r="G837" s="186"/>
      <c r="H837" s="185"/>
      <c r="I837" s="185"/>
      <c r="J837" s="185"/>
      <c r="K837" s="185"/>
      <c r="L837" s="187"/>
      <c r="M837" s="187"/>
      <c r="N837" s="185"/>
      <c r="O837" s="185"/>
      <c r="P837" s="185"/>
      <c r="Q837" s="185"/>
      <c r="R837" s="185"/>
      <c r="S837" s="185"/>
      <c r="T837" s="184"/>
      <c r="U837" s="184"/>
      <c r="V837" s="184"/>
      <c r="W837" s="184"/>
      <c r="X837" s="184"/>
      <c r="Y837" s="184"/>
      <c r="Z837" s="184"/>
      <c r="AA837" s="184"/>
    </row>
    <row r="838" spans="2:27" ht="18" customHeight="1">
      <c r="B838" s="298"/>
      <c r="C838" s="185"/>
      <c r="D838" s="185"/>
      <c r="E838" s="185"/>
      <c r="F838" s="185"/>
      <c r="G838" s="186"/>
      <c r="H838" s="185"/>
      <c r="I838" s="185"/>
      <c r="J838" s="185"/>
      <c r="K838" s="185"/>
      <c r="L838" s="187"/>
      <c r="M838" s="187"/>
      <c r="N838" s="185"/>
      <c r="O838" s="185"/>
      <c r="P838" s="185"/>
      <c r="Q838" s="185"/>
      <c r="R838" s="185"/>
      <c r="S838" s="185"/>
      <c r="T838" s="184"/>
      <c r="U838" s="184"/>
      <c r="V838" s="184"/>
      <c r="W838" s="184"/>
      <c r="X838" s="184"/>
      <c r="Y838" s="184"/>
      <c r="Z838" s="184"/>
      <c r="AA838" s="184"/>
    </row>
    <row r="839" spans="2:27" ht="18" customHeight="1">
      <c r="B839" s="298"/>
      <c r="C839" s="185"/>
      <c r="D839" s="185"/>
      <c r="E839" s="185"/>
      <c r="F839" s="185"/>
      <c r="G839" s="186"/>
      <c r="H839" s="185"/>
      <c r="I839" s="185"/>
      <c r="J839" s="185"/>
      <c r="K839" s="185"/>
      <c r="L839" s="187"/>
      <c r="M839" s="187"/>
      <c r="N839" s="185"/>
      <c r="O839" s="185"/>
      <c r="P839" s="185"/>
      <c r="Q839" s="185"/>
      <c r="R839" s="185"/>
      <c r="S839" s="185"/>
      <c r="T839" s="184"/>
      <c r="U839" s="184"/>
      <c r="V839" s="184"/>
      <c r="W839" s="184"/>
      <c r="X839" s="184"/>
      <c r="Y839" s="184"/>
      <c r="Z839" s="184"/>
      <c r="AA839" s="184"/>
    </row>
    <row r="840" spans="2:27" ht="18" customHeight="1">
      <c r="B840" s="298"/>
      <c r="C840" s="185"/>
      <c r="D840" s="185"/>
      <c r="E840" s="185"/>
      <c r="F840" s="185"/>
      <c r="G840" s="186"/>
      <c r="H840" s="185"/>
      <c r="I840" s="185"/>
      <c r="J840" s="185"/>
      <c r="K840" s="185"/>
      <c r="L840" s="187"/>
      <c r="M840" s="187"/>
      <c r="N840" s="185"/>
      <c r="O840" s="185"/>
      <c r="P840" s="185"/>
      <c r="Q840" s="185"/>
      <c r="R840" s="185"/>
      <c r="S840" s="185"/>
      <c r="T840" s="184"/>
      <c r="U840" s="184"/>
      <c r="V840" s="184"/>
      <c r="W840" s="184"/>
      <c r="X840" s="184"/>
      <c r="Y840" s="184"/>
      <c r="Z840" s="184"/>
      <c r="AA840" s="184"/>
    </row>
    <row r="841" spans="2:27" ht="18" customHeight="1">
      <c r="B841" s="298"/>
      <c r="C841" s="185"/>
      <c r="D841" s="185"/>
      <c r="E841" s="185"/>
      <c r="F841" s="185"/>
      <c r="G841" s="186"/>
      <c r="H841" s="185"/>
      <c r="I841" s="185"/>
      <c r="J841" s="185"/>
      <c r="K841" s="185"/>
      <c r="L841" s="187"/>
      <c r="M841" s="187"/>
      <c r="N841" s="185"/>
      <c r="O841" s="185"/>
      <c r="P841" s="185"/>
      <c r="Q841" s="185"/>
      <c r="R841" s="185"/>
      <c r="S841" s="185"/>
      <c r="T841" s="184"/>
      <c r="U841" s="184"/>
      <c r="V841" s="184"/>
      <c r="W841" s="184"/>
      <c r="X841" s="184"/>
      <c r="Y841" s="184"/>
      <c r="Z841" s="184"/>
      <c r="AA841" s="184"/>
    </row>
    <row r="842" spans="2:27" ht="18" customHeight="1">
      <c r="B842" s="298"/>
      <c r="C842" s="185"/>
      <c r="D842" s="185"/>
      <c r="E842" s="185"/>
      <c r="F842" s="185"/>
      <c r="G842" s="186"/>
      <c r="H842" s="185"/>
      <c r="I842" s="185"/>
      <c r="J842" s="185"/>
      <c r="K842" s="185"/>
      <c r="L842" s="187"/>
      <c r="M842" s="187"/>
      <c r="N842" s="185"/>
      <c r="O842" s="185"/>
      <c r="P842" s="185"/>
      <c r="Q842" s="185"/>
      <c r="R842" s="185"/>
      <c r="S842" s="185"/>
      <c r="T842" s="184"/>
      <c r="U842" s="184"/>
      <c r="V842" s="184"/>
      <c r="W842" s="184"/>
      <c r="X842" s="184"/>
      <c r="Y842" s="184"/>
      <c r="Z842" s="184"/>
      <c r="AA842" s="184"/>
    </row>
    <row r="843" spans="2:27" ht="18" customHeight="1">
      <c r="B843" s="298"/>
      <c r="C843" s="185"/>
      <c r="D843" s="185"/>
      <c r="E843" s="185"/>
      <c r="F843" s="185"/>
      <c r="G843" s="186"/>
      <c r="H843" s="185"/>
      <c r="I843" s="185"/>
      <c r="J843" s="185"/>
      <c r="K843" s="185"/>
      <c r="L843" s="187"/>
      <c r="M843" s="187"/>
      <c r="N843" s="185"/>
      <c r="O843" s="185"/>
      <c r="P843" s="185"/>
      <c r="Q843" s="185"/>
      <c r="R843" s="185"/>
      <c r="S843" s="185"/>
      <c r="T843" s="184"/>
      <c r="U843" s="184"/>
      <c r="V843" s="184"/>
      <c r="W843" s="184"/>
      <c r="X843" s="184"/>
      <c r="Y843" s="184"/>
      <c r="Z843" s="184"/>
      <c r="AA843" s="184"/>
    </row>
    <row r="844" spans="2:27" ht="18" customHeight="1">
      <c r="B844" s="298"/>
      <c r="C844" s="185"/>
      <c r="D844" s="185"/>
      <c r="E844" s="185"/>
      <c r="F844" s="185"/>
      <c r="G844" s="186"/>
      <c r="H844" s="185"/>
      <c r="I844" s="185"/>
      <c r="J844" s="185"/>
      <c r="K844" s="185"/>
      <c r="L844" s="187"/>
      <c r="M844" s="187"/>
      <c r="N844" s="185"/>
      <c r="O844" s="185"/>
      <c r="P844" s="185"/>
      <c r="Q844" s="185"/>
      <c r="R844" s="185"/>
      <c r="S844" s="185"/>
      <c r="T844" s="184"/>
      <c r="U844" s="184"/>
      <c r="V844" s="184"/>
      <c r="W844" s="184"/>
      <c r="X844" s="184"/>
      <c r="Y844" s="184"/>
      <c r="Z844" s="184"/>
      <c r="AA844" s="184"/>
    </row>
    <row r="845" spans="2:27" ht="18" customHeight="1">
      <c r="B845" s="298"/>
      <c r="C845" s="185"/>
      <c r="D845" s="185"/>
      <c r="E845" s="185"/>
      <c r="F845" s="185"/>
      <c r="G845" s="186"/>
      <c r="H845" s="185"/>
      <c r="I845" s="185"/>
      <c r="J845" s="185"/>
      <c r="K845" s="185"/>
      <c r="L845" s="187"/>
      <c r="M845" s="187"/>
      <c r="N845" s="185"/>
      <c r="O845" s="185"/>
      <c r="P845" s="185"/>
      <c r="Q845" s="185"/>
      <c r="R845" s="185"/>
      <c r="S845" s="185"/>
      <c r="T845" s="184"/>
      <c r="U845" s="184"/>
      <c r="V845" s="184"/>
      <c r="W845" s="184"/>
      <c r="X845" s="184"/>
      <c r="Y845" s="184"/>
      <c r="Z845" s="184"/>
      <c r="AA845" s="184"/>
    </row>
    <row r="846" spans="2:27" ht="18" customHeight="1">
      <c r="B846" s="298"/>
      <c r="C846" s="185"/>
      <c r="D846" s="185"/>
      <c r="E846" s="185"/>
      <c r="F846" s="185"/>
      <c r="G846" s="186"/>
      <c r="H846" s="185"/>
      <c r="I846" s="185"/>
      <c r="J846" s="185"/>
      <c r="K846" s="185"/>
      <c r="L846" s="187"/>
      <c r="M846" s="187"/>
      <c r="N846" s="185"/>
      <c r="O846" s="185"/>
      <c r="P846" s="185"/>
      <c r="Q846" s="185"/>
      <c r="R846" s="185"/>
      <c r="S846" s="185"/>
      <c r="T846" s="184"/>
      <c r="U846" s="184"/>
      <c r="V846" s="184"/>
      <c r="W846" s="184"/>
      <c r="X846" s="184"/>
      <c r="Y846" s="184"/>
      <c r="Z846" s="184"/>
      <c r="AA846" s="184"/>
    </row>
    <row r="847" spans="2:27" ht="18" customHeight="1">
      <c r="B847" s="298"/>
      <c r="C847" s="185"/>
      <c r="D847" s="185"/>
      <c r="E847" s="185"/>
      <c r="F847" s="185"/>
      <c r="G847" s="186"/>
      <c r="H847" s="185"/>
      <c r="I847" s="185"/>
      <c r="J847" s="185"/>
      <c r="K847" s="185"/>
      <c r="L847" s="187"/>
      <c r="M847" s="187"/>
      <c r="N847" s="185"/>
      <c r="O847" s="185"/>
      <c r="P847" s="185"/>
      <c r="Q847" s="185"/>
      <c r="R847" s="185"/>
      <c r="S847" s="185"/>
      <c r="T847" s="184"/>
      <c r="U847" s="184"/>
      <c r="V847" s="184"/>
      <c r="W847" s="184"/>
      <c r="X847" s="184"/>
      <c r="Y847" s="184"/>
      <c r="Z847" s="184"/>
      <c r="AA847" s="184"/>
    </row>
    <row r="848" spans="2:27" ht="18" customHeight="1">
      <c r="B848" s="298"/>
      <c r="C848" s="185"/>
      <c r="D848" s="185"/>
      <c r="E848" s="185"/>
      <c r="F848" s="185"/>
      <c r="G848" s="186"/>
      <c r="H848" s="185"/>
      <c r="I848" s="185"/>
      <c r="J848" s="185"/>
      <c r="K848" s="185"/>
      <c r="L848" s="187"/>
      <c r="M848" s="187"/>
      <c r="N848" s="185"/>
      <c r="O848" s="185"/>
      <c r="P848" s="185"/>
      <c r="Q848" s="185"/>
      <c r="R848" s="185"/>
      <c r="S848" s="185"/>
      <c r="T848" s="184"/>
      <c r="U848" s="184"/>
      <c r="V848" s="184"/>
      <c r="W848" s="184"/>
      <c r="X848" s="184"/>
      <c r="Y848" s="184"/>
      <c r="Z848" s="184"/>
      <c r="AA848" s="184"/>
    </row>
    <row r="849" spans="2:27" ht="18" customHeight="1">
      <c r="B849" s="298"/>
      <c r="C849" s="185"/>
      <c r="D849" s="185"/>
      <c r="E849" s="185"/>
      <c r="F849" s="185"/>
      <c r="G849" s="186"/>
      <c r="H849" s="185"/>
      <c r="I849" s="185"/>
      <c r="J849" s="185"/>
      <c r="K849" s="185"/>
      <c r="L849" s="187"/>
      <c r="M849" s="187"/>
      <c r="N849" s="185"/>
      <c r="O849" s="185"/>
      <c r="P849" s="185"/>
      <c r="Q849" s="185"/>
      <c r="R849" s="185"/>
      <c r="S849" s="185"/>
      <c r="T849" s="184"/>
      <c r="U849" s="184"/>
      <c r="V849" s="184"/>
      <c r="W849" s="184"/>
      <c r="X849" s="184"/>
      <c r="Y849" s="184"/>
      <c r="Z849" s="184"/>
      <c r="AA849" s="184"/>
    </row>
    <row r="850" spans="2:27" ht="18" customHeight="1">
      <c r="B850" s="298"/>
      <c r="C850" s="185"/>
      <c r="D850" s="185"/>
      <c r="E850" s="185"/>
      <c r="F850" s="185"/>
      <c r="G850" s="186"/>
      <c r="H850" s="185"/>
      <c r="I850" s="185"/>
      <c r="J850" s="185"/>
      <c r="K850" s="185"/>
      <c r="L850" s="187"/>
      <c r="M850" s="187"/>
      <c r="N850" s="185"/>
      <c r="O850" s="185"/>
      <c r="P850" s="185"/>
      <c r="Q850" s="185"/>
      <c r="R850" s="185"/>
      <c r="S850" s="185"/>
      <c r="T850" s="184"/>
      <c r="U850" s="184"/>
      <c r="V850" s="184"/>
      <c r="W850" s="184"/>
      <c r="X850" s="184"/>
      <c r="Y850" s="184"/>
      <c r="Z850" s="184"/>
      <c r="AA850" s="184"/>
    </row>
    <row r="851" spans="2:27" ht="18" customHeight="1">
      <c r="B851" s="298"/>
      <c r="C851" s="185"/>
      <c r="D851" s="185"/>
      <c r="E851" s="185"/>
      <c r="F851" s="185"/>
      <c r="G851" s="186"/>
      <c r="H851" s="185"/>
      <c r="I851" s="185"/>
      <c r="J851" s="185"/>
      <c r="K851" s="185"/>
      <c r="L851" s="187"/>
      <c r="M851" s="187"/>
      <c r="N851" s="185"/>
      <c r="O851" s="185"/>
      <c r="P851" s="185"/>
      <c r="Q851" s="185"/>
      <c r="R851" s="185"/>
      <c r="S851" s="185"/>
      <c r="T851" s="184"/>
      <c r="U851" s="184"/>
      <c r="V851" s="184"/>
      <c r="W851" s="184"/>
      <c r="X851" s="184"/>
      <c r="Y851" s="184"/>
      <c r="Z851" s="184"/>
      <c r="AA851" s="184"/>
    </row>
    <row r="852" spans="2:27" ht="18" customHeight="1">
      <c r="B852" s="298"/>
      <c r="C852" s="185"/>
      <c r="D852" s="185"/>
      <c r="E852" s="185"/>
      <c r="F852" s="185"/>
      <c r="G852" s="186"/>
      <c r="H852" s="185"/>
      <c r="I852" s="185"/>
      <c r="J852" s="185"/>
      <c r="K852" s="185"/>
      <c r="L852" s="187"/>
      <c r="M852" s="187"/>
      <c r="N852" s="185"/>
      <c r="O852" s="185"/>
      <c r="P852" s="185"/>
      <c r="Q852" s="185"/>
      <c r="R852" s="185"/>
      <c r="S852" s="185"/>
      <c r="T852" s="184"/>
      <c r="U852" s="184"/>
      <c r="V852" s="184"/>
      <c r="W852" s="184"/>
      <c r="X852" s="184"/>
      <c r="Y852" s="184"/>
      <c r="Z852" s="184"/>
      <c r="AA852" s="184"/>
    </row>
    <row r="853" spans="2:27" ht="18" customHeight="1">
      <c r="B853" s="298"/>
      <c r="C853" s="185"/>
      <c r="D853" s="185"/>
      <c r="E853" s="185"/>
      <c r="F853" s="185"/>
      <c r="G853" s="186"/>
      <c r="H853" s="185"/>
      <c r="I853" s="185"/>
      <c r="J853" s="185"/>
      <c r="K853" s="185"/>
      <c r="L853" s="187"/>
      <c r="M853" s="187"/>
      <c r="N853" s="185"/>
      <c r="O853" s="185"/>
      <c r="P853" s="185"/>
      <c r="Q853" s="185"/>
      <c r="R853" s="185"/>
      <c r="S853" s="185"/>
      <c r="T853" s="184"/>
      <c r="U853" s="184"/>
      <c r="V853" s="184"/>
      <c r="W853" s="184"/>
      <c r="X853" s="184"/>
      <c r="Y853" s="184"/>
      <c r="Z853" s="184"/>
      <c r="AA853" s="184"/>
    </row>
    <row r="854" spans="2:27" ht="18" customHeight="1">
      <c r="B854" s="298"/>
      <c r="C854" s="185"/>
      <c r="D854" s="185"/>
      <c r="E854" s="185"/>
      <c r="F854" s="185"/>
      <c r="G854" s="186"/>
      <c r="H854" s="185"/>
      <c r="I854" s="185"/>
      <c r="J854" s="185"/>
      <c r="K854" s="185"/>
      <c r="L854" s="187"/>
      <c r="M854" s="187"/>
      <c r="N854" s="185"/>
      <c r="O854" s="185"/>
      <c r="P854" s="185"/>
      <c r="Q854" s="185"/>
      <c r="R854" s="185"/>
      <c r="S854" s="185"/>
      <c r="T854" s="184"/>
      <c r="U854" s="184"/>
      <c r="V854" s="184"/>
      <c r="W854" s="184"/>
      <c r="X854" s="184"/>
      <c r="Y854" s="184"/>
      <c r="Z854" s="184"/>
      <c r="AA854" s="184"/>
    </row>
    <row r="855" spans="2:27" ht="18" customHeight="1">
      <c r="B855" s="298"/>
      <c r="C855" s="185"/>
      <c r="D855" s="185"/>
      <c r="E855" s="185"/>
      <c r="F855" s="185"/>
      <c r="G855" s="186"/>
      <c r="H855" s="185"/>
      <c r="I855" s="185"/>
      <c r="J855" s="185"/>
      <c r="K855" s="185"/>
      <c r="L855" s="187"/>
      <c r="M855" s="187"/>
      <c r="N855" s="185"/>
      <c r="O855" s="185"/>
      <c r="P855" s="185"/>
      <c r="Q855" s="185"/>
      <c r="R855" s="185"/>
      <c r="S855" s="185"/>
      <c r="T855" s="184"/>
      <c r="U855" s="184"/>
      <c r="V855" s="184"/>
      <c r="W855" s="184"/>
      <c r="X855" s="184"/>
      <c r="Y855" s="184"/>
      <c r="Z855" s="184"/>
      <c r="AA855" s="184"/>
    </row>
    <row r="856" spans="2:27" ht="18" customHeight="1">
      <c r="B856" s="298"/>
      <c r="C856" s="185"/>
      <c r="D856" s="185"/>
      <c r="E856" s="185"/>
      <c r="F856" s="185"/>
      <c r="G856" s="186"/>
      <c r="H856" s="185"/>
      <c r="I856" s="185"/>
      <c r="J856" s="185"/>
      <c r="K856" s="185"/>
      <c r="L856" s="187"/>
      <c r="M856" s="187"/>
      <c r="N856" s="185"/>
      <c r="O856" s="185"/>
      <c r="P856" s="185"/>
      <c r="Q856" s="185"/>
      <c r="R856" s="185"/>
      <c r="S856" s="185"/>
      <c r="T856" s="184"/>
      <c r="U856" s="184"/>
      <c r="V856" s="184"/>
      <c r="W856" s="184"/>
      <c r="X856" s="184"/>
      <c r="Y856" s="184"/>
      <c r="Z856" s="184"/>
      <c r="AA856" s="184"/>
    </row>
    <row r="857" spans="2:27" ht="18" customHeight="1">
      <c r="B857" s="298"/>
      <c r="C857" s="185"/>
      <c r="D857" s="185"/>
      <c r="E857" s="185"/>
      <c r="F857" s="185"/>
      <c r="G857" s="186"/>
      <c r="H857" s="185"/>
      <c r="I857" s="185"/>
      <c r="J857" s="185"/>
      <c r="K857" s="185"/>
      <c r="L857" s="187"/>
      <c r="M857" s="187"/>
      <c r="N857" s="185"/>
      <c r="O857" s="185"/>
      <c r="P857" s="185"/>
      <c r="Q857" s="185"/>
      <c r="R857" s="185"/>
      <c r="S857" s="185"/>
      <c r="T857" s="184"/>
      <c r="U857" s="184"/>
      <c r="V857" s="184"/>
      <c r="W857" s="184"/>
      <c r="X857" s="184"/>
      <c r="Y857" s="184"/>
      <c r="Z857" s="184"/>
      <c r="AA857" s="184"/>
    </row>
    <row r="858" spans="2:27" ht="18" customHeight="1">
      <c r="B858" s="298"/>
      <c r="C858" s="185"/>
      <c r="D858" s="185"/>
      <c r="E858" s="185"/>
      <c r="F858" s="185"/>
      <c r="G858" s="186"/>
      <c r="H858" s="185"/>
      <c r="I858" s="185"/>
      <c r="J858" s="185"/>
      <c r="K858" s="185"/>
      <c r="L858" s="187"/>
      <c r="M858" s="187"/>
      <c r="N858" s="185"/>
      <c r="O858" s="185"/>
      <c r="P858" s="185"/>
      <c r="Q858" s="185"/>
      <c r="R858" s="185"/>
      <c r="S858" s="185"/>
      <c r="T858" s="184"/>
      <c r="U858" s="184"/>
      <c r="V858" s="184"/>
      <c r="W858" s="184"/>
      <c r="X858" s="184"/>
      <c r="Y858" s="184"/>
      <c r="Z858" s="184"/>
      <c r="AA858" s="184"/>
    </row>
    <row r="859" spans="2:27" ht="18" customHeight="1">
      <c r="B859" s="298"/>
      <c r="C859" s="185"/>
      <c r="D859" s="185"/>
      <c r="E859" s="185"/>
      <c r="F859" s="185"/>
      <c r="G859" s="186"/>
      <c r="H859" s="185"/>
      <c r="I859" s="185"/>
      <c r="J859" s="185"/>
      <c r="K859" s="185"/>
      <c r="L859" s="187"/>
      <c r="M859" s="187"/>
      <c r="N859" s="185"/>
      <c r="O859" s="185"/>
      <c r="P859" s="185"/>
      <c r="Q859" s="185"/>
      <c r="R859" s="185"/>
      <c r="S859" s="185"/>
      <c r="T859" s="184"/>
      <c r="U859" s="184"/>
      <c r="V859" s="184"/>
      <c r="W859" s="184"/>
      <c r="X859" s="184"/>
      <c r="Y859" s="184"/>
      <c r="Z859" s="184"/>
      <c r="AA859" s="184"/>
    </row>
    <row r="860" spans="2:27" ht="18" customHeight="1">
      <c r="B860" s="298"/>
      <c r="C860" s="185"/>
      <c r="D860" s="185"/>
      <c r="E860" s="185"/>
      <c r="F860" s="185"/>
      <c r="G860" s="186"/>
      <c r="H860" s="185"/>
      <c r="I860" s="185"/>
      <c r="J860" s="185"/>
      <c r="K860" s="185"/>
      <c r="L860" s="187"/>
      <c r="M860" s="187"/>
      <c r="N860" s="185"/>
      <c r="O860" s="185"/>
      <c r="P860" s="185"/>
      <c r="Q860" s="185"/>
      <c r="R860" s="185"/>
      <c r="S860" s="185"/>
      <c r="T860" s="184"/>
      <c r="U860" s="184"/>
      <c r="V860" s="184"/>
      <c r="W860" s="184"/>
      <c r="X860" s="184"/>
      <c r="Y860" s="184"/>
      <c r="Z860" s="184"/>
      <c r="AA860" s="184"/>
    </row>
    <row r="861" spans="2:27" ht="18" customHeight="1">
      <c r="B861" s="298"/>
      <c r="C861" s="185"/>
      <c r="D861" s="185"/>
      <c r="E861" s="185"/>
      <c r="F861" s="185"/>
      <c r="G861" s="186"/>
      <c r="H861" s="185"/>
      <c r="I861" s="185"/>
      <c r="J861" s="185"/>
      <c r="K861" s="185"/>
      <c r="L861" s="187"/>
      <c r="M861" s="187"/>
      <c r="N861" s="185"/>
      <c r="O861" s="185"/>
      <c r="P861" s="185"/>
      <c r="Q861" s="185"/>
      <c r="R861" s="185"/>
      <c r="S861" s="185"/>
      <c r="T861" s="184"/>
      <c r="U861" s="184"/>
      <c r="V861" s="184"/>
      <c r="W861" s="184"/>
      <c r="X861" s="184"/>
      <c r="Y861" s="184"/>
      <c r="Z861" s="184"/>
      <c r="AA861" s="184"/>
    </row>
    <row r="862" spans="2:27" ht="18" customHeight="1">
      <c r="B862" s="298"/>
      <c r="C862" s="185"/>
      <c r="D862" s="185"/>
      <c r="E862" s="185"/>
      <c r="F862" s="185"/>
      <c r="G862" s="186"/>
      <c r="H862" s="185"/>
      <c r="I862" s="185"/>
      <c r="J862" s="185"/>
      <c r="K862" s="185"/>
      <c r="L862" s="187"/>
      <c r="M862" s="187"/>
      <c r="N862" s="185"/>
      <c r="O862" s="185"/>
      <c r="P862" s="185"/>
      <c r="Q862" s="185"/>
      <c r="R862" s="185"/>
      <c r="S862" s="185"/>
      <c r="T862" s="184"/>
      <c r="U862" s="184"/>
      <c r="V862" s="184"/>
      <c r="W862" s="184"/>
      <c r="X862" s="184"/>
      <c r="Y862" s="184"/>
      <c r="Z862" s="184"/>
      <c r="AA862" s="184"/>
    </row>
    <row r="863" spans="2:27" ht="18" customHeight="1">
      <c r="B863" s="298"/>
      <c r="C863" s="185"/>
      <c r="D863" s="185"/>
      <c r="E863" s="185"/>
      <c r="F863" s="185"/>
      <c r="G863" s="186"/>
      <c r="H863" s="185"/>
      <c r="I863" s="185"/>
      <c r="J863" s="185"/>
      <c r="K863" s="185"/>
      <c r="L863" s="187"/>
      <c r="M863" s="187"/>
      <c r="N863" s="185"/>
      <c r="O863" s="185"/>
      <c r="P863" s="185"/>
      <c r="Q863" s="185"/>
      <c r="R863" s="185"/>
      <c r="S863" s="185"/>
      <c r="T863" s="184"/>
      <c r="U863" s="184"/>
      <c r="V863" s="184"/>
      <c r="W863" s="184"/>
      <c r="X863" s="184"/>
      <c r="Y863" s="184"/>
      <c r="Z863" s="184"/>
      <c r="AA863" s="184"/>
    </row>
    <row r="864" spans="2:27" ht="18" customHeight="1">
      <c r="B864" s="298"/>
      <c r="C864" s="185"/>
      <c r="D864" s="185"/>
      <c r="E864" s="185"/>
      <c r="F864" s="185"/>
      <c r="G864" s="186"/>
      <c r="H864" s="185"/>
      <c r="I864" s="185"/>
      <c r="J864" s="185"/>
      <c r="K864" s="185"/>
      <c r="L864" s="187"/>
      <c r="M864" s="187"/>
      <c r="N864" s="185"/>
      <c r="O864" s="185"/>
      <c r="P864" s="185"/>
      <c r="Q864" s="185"/>
      <c r="R864" s="185"/>
      <c r="S864" s="185"/>
      <c r="T864" s="184"/>
      <c r="U864" s="184"/>
      <c r="V864" s="184"/>
      <c r="W864" s="184"/>
      <c r="X864" s="184"/>
      <c r="Y864" s="184"/>
      <c r="Z864" s="184"/>
      <c r="AA864" s="184"/>
    </row>
    <row r="865" spans="2:27" ht="18" customHeight="1">
      <c r="B865" s="298"/>
      <c r="C865" s="185"/>
      <c r="D865" s="185"/>
      <c r="E865" s="185"/>
      <c r="F865" s="185"/>
      <c r="G865" s="186"/>
      <c r="H865" s="185"/>
      <c r="I865" s="185"/>
      <c r="J865" s="185"/>
      <c r="K865" s="185"/>
      <c r="L865" s="187"/>
      <c r="M865" s="187"/>
      <c r="N865" s="185"/>
      <c r="O865" s="185"/>
      <c r="P865" s="185"/>
      <c r="Q865" s="185"/>
      <c r="R865" s="185"/>
      <c r="S865" s="185"/>
      <c r="T865" s="184"/>
      <c r="U865" s="184"/>
      <c r="V865" s="184"/>
      <c r="W865" s="184"/>
      <c r="X865" s="184"/>
      <c r="Y865" s="184"/>
      <c r="Z865" s="184"/>
      <c r="AA865" s="184"/>
    </row>
    <row r="866" spans="2:27" ht="18" customHeight="1">
      <c r="B866" s="298"/>
      <c r="C866" s="185"/>
      <c r="D866" s="185"/>
      <c r="E866" s="185"/>
      <c r="F866" s="185"/>
      <c r="G866" s="186"/>
      <c r="H866" s="185"/>
      <c r="I866" s="185"/>
      <c r="J866" s="185"/>
      <c r="K866" s="185"/>
      <c r="L866" s="187"/>
      <c r="M866" s="187"/>
      <c r="N866" s="185"/>
      <c r="O866" s="185"/>
      <c r="P866" s="185"/>
      <c r="Q866" s="185"/>
      <c r="R866" s="185"/>
      <c r="S866" s="185"/>
      <c r="T866" s="184"/>
      <c r="U866" s="184"/>
      <c r="V866" s="184"/>
      <c r="W866" s="184"/>
      <c r="X866" s="184"/>
      <c r="Y866" s="184"/>
      <c r="Z866" s="184"/>
      <c r="AA866" s="184"/>
    </row>
    <row r="867" spans="2:27" ht="18" customHeight="1">
      <c r="B867" s="298"/>
      <c r="C867" s="185"/>
      <c r="D867" s="185"/>
      <c r="E867" s="185"/>
      <c r="F867" s="185"/>
      <c r="G867" s="186"/>
      <c r="H867" s="185"/>
      <c r="I867" s="185"/>
      <c r="J867" s="185"/>
      <c r="K867" s="185"/>
      <c r="L867" s="187"/>
      <c r="M867" s="187"/>
      <c r="N867" s="185"/>
      <c r="O867" s="185"/>
      <c r="P867" s="185"/>
      <c r="Q867" s="185"/>
      <c r="R867" s="185"/>
      <c r="S867" s="185"/>
      <c r="T867" s="184"/>
      <c r="U867" s="184"/>
      <c r="V867" s="184"/>
      <c r="W867" s="184"/>
      <c r="X867" s="184"/>
      <c r="Y867" s="184"/>
      <c r="Z867" s="184"/>
      <c r="AA867" s="184"/>
    </row>
    <row r="868" spans="2:27" ht="18" customHeight="1">
      <c r="B868" s="298"/>
      <c r="C868" s="185"/>
      <c r="D868" s="185"/>
      <c r="E868" s="185"/>
      <c r="F868" s="185"/>
      <c r="G868" s="186"/>
      <c r="H868" s="185"/>
      <c r="I868" s="185"/>
      <c r="J868" s="185"/>
      <c r="K868" s="185"/>
      <c r="L868" s="187"/>
      <c r="M868" s="187"/>
      <c r="N868" s="185"/>
      <c r="O868" s="185"/>
      <c r="P868" s="185"/>
      <c r="Q868" s="185"/>
      <c r="R868" s="185"/>
      <c r="S868" s="185"/>
      <c r="T868" s="184"/>
      <c r="U868" s="184"/>
      <c r="V868" s="184"/>
      <c r="W868" s="184"/>
      <c r="X868" s="184"/>
      <c r="Y868" s="184"/>
      <c r="Z868" s="184"/>
      <c r="AA868" s="184"/>
    </row>
    <row r="869" spans="2:27" ht="18" customHeight="1">
      <c r="B869" s="298"/>
      <c r="C869" s="185"/>
      <c r="D869" s="185"/>
      <c r="E869" s="185"/>
      <c r="F869" s="185"/>
      <c r="G869" s="186"/>
      <c r="H869" s="185"/>
      <c r="I869" s="185"/>
      <c r="J869" s="185"/>
      <c r="K869" s="185"/>
      <c r="L869" s="187"/>
      <c r="M869" s="187"/>
      <c r="N869" s="185"/>
      <c r="O869" s="185"/>
      <c r="P869" s="185"/>
      <c r="Q869" s="185"/>
      <c r="R869" s="185"/>
      <c r="S869" s="185"/>
      <c r="T869" s="184"/>
      <c r="U869" s="184"/>
      <c r="V869" s="184"/>
      <c r="W869" s="184"/>
      <c r="X869" s="184"/>
      <c r="Y869" s="184"/>
      <c r="Z869" s="184"/>
      <c r="AA869" s="184"/>
    </row>
    <row r="870" spans="2:27" ht="18" customHeight="1">
      <c r="B870" s="298"/>
      <c r="C870" s="185"/>
      <c r="D870" s="185"/>
      <c r="E870" s="185"/>
      <c r="F870" s="185"/>
      <c r="G870" s="186"/>
      <c r="H870" s="185"/>
      <c r="I870" s="185"/>
      <c r="J870" s="185"/>
      <c r="K870" s="185"/>
      <c r="L870" s="187"/>
      <c r="M870" s="187"/>
      <c r="N870" s="185"/>
      <c r="O870" s="185"/>
      <c r="P870" s="185"/>
      <c r="Q870" s="185"/>
      <c r="R870" s="185"/>
      <c r="S870" s="185"/>
      <c r="T870" s="184"/>
      <c r="U870" s="184"/>
      <c r="V870" s="184"/>
      <c r="W870" s="184"/>
      <c r="X870" s="184"/>
      <c r="Y870" s="184"/>
      <c r="Z870" s="184"/>
      <c r="AA870" s="184"/>
    </row>
    <row r="871" spans="2:27" ht="18" customHeight="1">
      <c r="B871" s="298"/>
      <c r="C871" s="185"/>
      <c r="D871" s="185"/>
      <c r="E871" s="185"/>
      <c r="F871" s="185"/>
      <c r="G871" s="186"/>
      <c r="H871" s="185"/>
      <c r="I871" s="185"/>
      <c r="J871" s="185"/>
      <c r="K871" s="185"/>
      <c r="L871" s="187"/>
      <c r="M871" s="187"/>
      <c r="N871" s="185"/>
      <c r="O871" s="185"/>
      <c r="P871" s="185"/>
      <c r="Q871" s="185"/>
      <c r="R871" s="185"/>
      <c r="S871" s="185"/>
      <c r="T871" s="184"/>
      <c r="U871" s="184"/>
      <c r="V871" s="184"/>
      <c r="W871" s="184"/>
      <c r="X871" s="184"/>
      <c r="Y871" s="184"/>
      <c r="Z871" s="184"/>
      <c r="AA871" s="184"/>
    </row>
    <row r="872" spans="2:27" ht="18" customHeight="1">
      <c r="B872" s="298"/>
      <c r="C872" s="185"/>
      <c r="D872" s="185"/>
      <c r="E872" s="185"/>
      <c r="F872" s="185"/>
      <c r="G872" s="186"/>
      <c r="H872" s="185"/>
      <c r="I872" s="185"/>
      <c r="J872" s="185"/>
      <c r="K872" s="185"/>
      <c r="L872" s="187"/>
      <c r="M872" s="187"/>
      <c r="N872" s="185"/>
      <c r="O872" s="185"/>
      <c r="P872" s="185"/>
      <c r="Q872" s="185"/>
      <c r="R872" s="185"/>
      <c r="S872" s="185"/>
      <c r="T872" s="184"/>
      <c r="U872" s="184"/>
      <c r="V872" s="184"/>
      <c r="W872" s="184"/>
      <c r="X872" s="184"/>
      <c r="Y872" s="184"/>
      <c r="Z872" s="184"/>
      <c r="AA872" s="184"/>
    </row>
    <row r="873" spans="2:27" ht="18" customHeight="1">
      <c r="B873" s="298"/>
      <c r="C873" s="185"/>
      <c r="D873" s="185"/>
      <c r="E873" s="185"/>
      <c r="F873" s="185"/>
      <c r="G873" s="186"/>
      <c r="H873" s="185"/>
      <c r="I873" s="185"/>
      <c r="J873" s="185"/>
      <c r="K873" s="185"/>
      <c r="L873" s="187"/>
      <c r="M873" s="187"/>
      <c r="N873" s="185"/>
      <c r="O873" s="185"/>
      <c r="P873" s="185"/>
      <c r="Q873" s="185"/>
      <c r="R873" s="185"/>
      <c r="S873" s="185"/>
      <c r="T873" s="184"/>
      <c r="U873" s="184"/>
      <c r="V873" s="184"/>
      <c r="W873" s="184"/>
      <c r="X873" s="184"/>
      <c r="Y873" s="184"/>
      <c r="Z873" s="184"/>
      <c r="AA873" s="184"/>
    </row>
    <row r="874" spans="2:27" ht="18" customHeight="1">
      <c r="B874" s="298"/>
      <c r="C874" s="185"/>
      <c r="D874" s="185"/>
      <c r="E874" s="185"/>
      <c r="F874" s="185"/>
      <c r="G874" s="186"/>
      <c r="H874" s="185"/>
      <c r="I874" s="185"/>
      <c r="J874" s="185"/>
      <c r="K874" s="185"/>
      <c r="L874" s="187"/>
      <c r="M874" s="187"/>
      <c r="N874" s="185"/>
      <c r="O874" s="185"/>
      <c r="P874" s="185"/>
      <c r="Q874" s="185"/>
      <c r="R874" s="185"/>
      <c r="S874" s="185"/>
      <c r="T874" s="184"/>
      <c r="U874" s="184"/>
      <c r="V874" s="184"/>
      <c r="W874" s="184"/>
      <c r="X874" s="184"/>
      <c r="Y874" s="184"/>
      <c r="Z874" s="184"/>
      <c r="AA874" s="184"/>
    </row>
    <row r="875" spans="2:27" ht="18" customHeight="1">
      <c r="B875" s="298"/>
      <c r="C875" s="185"/>
      <c r="D875" s="185"/>
      <c r="E875" s="185"/>
      <c r="F875" s="185"/>
      <c r="G875" s="186"/>
      <c r="H875" s="185"/>
      <c r="I875" s="185"/>
      <c r="J875" s="185"/>
      <c r="K875" s="185"/>
      <c r="L875" s="187"/>
      <c r="M875" s="187"/>
      <c r="N875" s="185"/>
      <c r="O875" s="185"/>
      <c r="P875" s="185"/>
      <c r="Q875" s="185"/>
      <c r="R875" s="185"/>
      <c r="S875" s="185"/>
      <c r="T875" s="184"/>
      <c r="U875" s="184"/>
      <c r="V875" s="184"/>
      <c r="W875" s="184"/>
      <c r="X875" s="184"/>
      <c r="Y875" s="184"/>
      <c r="Z875" s="184"/>
      <c r="AA875" s="184"/>
    </row>
    <row r="876" spans="2:27" ht="18" customHeight="1">
      <c r="B876" s="298"/>
      <c r="C876" s="185"/>
      <c r="D876" s="185"/>
      <c r="E876" s="185"/>
      <c r="F876" s="185"/>
      <c r="G876" s="186"/>
      <c r="H876" s="185"/>
      <c r="I876" s="185"/>
      <c r="J876" s="185"/>
      <c r="K876" s="185"/>
      <c r="L876" s="187"/>
      <c r="M876" s="187"/>
      <c r="N876" s="185"/>
      <c r="O876" s="185"/>
      <c r="P876" s="185"/>
      <c r="Q876" s="185"/>
      <c r="R876" s="185"/>
      <c r="S876" s="185"/>
      <c r="T876" s="184"/>
      <c r="U876" s="184"/>
      <c r="V876" s="184"/>
      <c r="W876" s="184"/>
      <c r="X876" s="184"/>
      <c r="Y876" s="184"/>
      <c r="Z876" s="184"/>
      <c r="AA876" s="184"/>
    </row>
    <row r="877" spans="2:27" ht="18" customHeight="1">
      <c r="B877" s="298"/>
      <c r="C877" s="185"/>
      <c r="D877" s="185"/>
      <c r="E877" s="185"/>
      <c r="F877" s="185"/>
      <c r="G877" s="186"/>
      <c r="H877" s="185"/>
      <c r="I877" s="185"/>
      <c r="J877" s="185"/>
      <c r="K877" s="185"/>
      <c r="L877" s="187"/>
      <c r="M877" s="187"/>
      <c r="N877" s="185"/>
      <c r="O877" s="185"/>
      <c r="P877" s="185"/>
      <c r="Q877" s="185"/>
      <c r="R877" s="185"/>
      <c r="S877" s="185"/>
      <c r="T877" s="184"/>
      <c r="U877" s="184"/>
      <c r="V877" s="184"/>
      <c r="W877" s="184"/>
      <c r="X877" s="184"/>
      <c r="Y877" s="184"/>
      <c r="Z877" s="184"/>
      <c r="AA877" s="184"/>
    </row>
    <row r="878" spans="2:27" ht="18" customHeight="1">
      <c r="B878" s="298"/>
      <c r="C878" s="185"/>
      <c r="D878" s="185"/>
      <c r="E878" s="185"/>
      <c r="F878" s="185"/>
      <c r="G878" s="186"/>
      <c r="H878" s="185"/>
      <c r="I878" s="185"/>
      <c r="J878" s="185"/>
      <c r="K878" s="185"/>
      <c r="L878" s="187"/>
      <c r="M878" s="187"/>
      <c r="N878" s="185"/>
      <c r="O878" s="185"/>
      <c r="P878" s="185"/>
      <c r="Q878" s="185"/>
      <c r="R878" s="185"/>
      <c r="S878" s="185"/>
      <c r="T878" s="184"/>
      <c r="U878" s="184"/>
      <c r="V878" s="184"/>
      <c r="W878" s="184"/>
      <c r="X878" s="184"/>
      <c r="Y878" s="184"/>
      <c r="Z878" s="184"/>
      <c r="AA878" s="184"/>
    </row>
    <row r="879" spans="2:27" ht="18" customHeight="1">
      <c r="B879" s="298"/>
      <c r="C879" s="185"/>
      <c r="D879" s="185"/>
      <c r="E879" s="185"/>
      <c r="F879" s="185"/>
      <c r="G879" s="186"/>
      <c r="H879" s="185"/>
      <c r="I879" s="185"/>
      <c r="J879" s="185"/>
      <c r="K879" s="185"/>
      <c r="L879" s="187"/>
      <c r="M879" s="187"/>
      <c r="N879" s="185"/>
      <c r="O879" s="185"/>
      <c r="P879" s="185"/>
      <c r="Q879" s="185"/>
      <c r="R879" s="185"/>
      <c r="S879" s="185"/>
      <c r="T879" s="184"/>
      <c r="U879" s="184"/>
      <c r="V879" s="184"/>
      <c r="W879" s="184"/>
      <c r="X879" s="184"/>
      <c r="Y879" s="184"/>
      <c r="Z879" s="184"/>
      <c r="AA879" s="184"/>
    </row>
    <row r="880" spans="2:27" ht="18" customHeight="1">
      <c r="B880" s="298"/>
      <c r="C880" s="185"/>
      <c r="D880" s="185"/>
      <c r="E880" s="185"/>
      <c r="F880" s="185"/>
      <c r="G880" s="186"/>
      <c r="H880" s="185"/>
      <c r="I880" s="185"/>
      <c r="J880" s="185"/>
      <c r="K880" s="185"/>
      <c r="L880" s="187"/>
      <c r="M880" s="187"/>
      <c r="N880" s="185"/>
      <c r="O880" s="185"/>
      <c r="P880" s="185"/>
      <c r="Q880" s="185"/>
      <c r="R880" s="185"/>
      <c r="S880" s="185"/>
      <c r="T880" s="184"/>
      <c r="U880" s="184"/>
      <c r="V880" s="184"/>
      <c r="W880" s="184"/>
      <c r="X880" s="184"/>
      <c r="Y880" s="184"/>
      <c r="Z880" s="184"/>
      <c r="AA880" s="184"/>
    </row>
    <row r="881" spans="2:27" ht="18" customHeight="1">
      <c r="B881" s="298"/>
      <c r="C881" s="185"/>
      <c r="D881" s="185"/>
      <c r="E881" s="185"/>
      <c r="F881" s="185"/>
      <c r="G881" s="186"/>
      <c r="H881" s="185"/>
      <c r="I881" s="185"/>
      <c r="J881" s="185"/>
      <c r="K881" s="185"/>
      <c r="L881" s="187"/>
      <c r="M881" s="187"/>
      <c r="N881" s="185"/>
      <c r="O881" s="185"/>
      <c r="P881" s="185"/>
      <c r="Q881" s="185"/>
      <c r="R881" s="185"/>
      <c r="S881" s="185"/>
      <c r="T881" s="184"/>
      <c r="U881" s="184"/>
      <c r="V881" s="184"/>
      <c r="W881" s="184"/>
      <c r="X881" s="184"/>
      <c r="Y881" s="184"/>
      <c r="Z881" s="184"/>
      <c r="AA881" s="184"/>
    </row>
    <row r="882" spans="2:27" ht="18" customHeight="1">
      <c r="B882" s="298"/>
      <c r="C882" s="185"/>
      <c r="D882" s="185"/>
      <c r="E882" s="185"/>
      <c r="F882" s="185"/>
      <c r="G882" s="186"/>
      <c r="H882" s="185"/>
      <c r="I882" s="185"/>
      <c r="J882" s="185"/>
      <c r="K882" s="185"/>
      <c r="L882" s="187"/>
      <c r="M882" s="187"/>
      <c r="N882" s="185"/>
      <c r="O882" s="185"/>
      <c r="P882" s="185"/>
      <c r="Q882" s="185"/>
      <c r="R882" s="185"/>
      <c r="S882" s="185"/>
      <c r="T882" s="184"/>
      <c r="U882" s="184"/>
      <c r="V882" s="184"/>
      <c r="W882" s="184"/>
      <c r="X882" s="184"/>
      <c r="Y882" s="184"/>
      <c r="Z882" s="184"/>
      <c r="AA882" s="184"/>
    </row>
    <row r="883" spans="2:27" ht="18" customHeight="1">
      <c r="B883" s="298"/>
      <c r="C883" s="185"/>
      <c r="D883" s="185"/>
      <c r="E883" s="185"/>
      <c r="F883" s="185"/>
      <c r="G883" s="186"/>
      <c r="H883" s="185"/>
      <c r="I883" s="185"/>
      <c r="J883" s="185"/>
      <c r="K883" s="185"/>
      <c r="L883" s="187"/>
      <c r="M883" s="187"/>
      <c r="N883" s="185"/>
      <c r="O883" s="185"/>
      <c r="P883" s="185"/>
      <c r="Q883" s="185"/>
      <c r="R883" s="185"/>
      <c r="S883" s="185"/>
      <c r="T883" s="184"/>
      <c r="U883" s="184"/>
      <c r="V883" s="184"/>
      <c r="W883" s="184"/>
      <c r="X883" s="184"/>
      <c r="Y883" s="184"/>
      <c r="Z883" s="184"/>
      <c r="AA883" s="184"/>
    </row>
    <row r="884" spans="2:27" ht="18" customHeight="1">
      <c r="B884" s="298"/>
      <c r="C884" s="185"/>
      <c r="D884" s="185"/>
      <c r="E884" s="185"/>
      <c r="F884" s="185"/>
      <c r="G884" s="186"/>
      <c r="H884" s="185"/>
      <c r="I884" s="185"/>
      <c r="J884" s="185"/>
      <c r="K884" s="185"/>
      <c r="L884" s="187"/>
      <c r="M884" s="187"/>
      <c r="N884" s="185"/>
      <c r="O884" s="185"/>
      <c r="P884" s="185"/>
      <c r="Q884" s="185"/>
      <c r="R884" s="185"/>
      <c r="S884" s="185"/>
      <c r="T884" s="184"/>
      <c r="U884" s="184"/>
      <c r="V884" s="184"/>
      <c r="W884" s="184"/>
      <c r="X884" s="184"/>
      <c r="Y884" s="184"/>
      <c r="Z884" s="184"/>
      <c r="AA884" s="184"/>
    </row>
    <row r="885" spans="2:27" ht="18" customHeight="1">
      <c r="B885" s="298"/>
      <c r="C885" s="185"/>
      <c r="D885" s="185"/>
      <c r="E885" s="185"/>
      <c r="F885" s="185"/>
      <c r="G885" s="186"/>
      <c r="H885" s="185"/>
      <c r="I885" s="185"/>
      <c r="J885" s="185"/>
      <c r="K885" s="185"/>
      <c r="L885" s="187"/>
      <c r="M885" s="187"/>
      <c r="N885" s="185"/>
      <c r="O885" s="185"/>
      <c r="P885" s="185"/>
      <c r="Q885" s="185"/>
      <c r="R885" s="185"/>
      <c r="S885" s="185"/>
      <c r="T885" s="184"/>
      <c r="U885" s="184"/>
      <c r="V885" s="184"/>
      <c r="W885" s="184"/>
      <c r="X885" s="184"/>
      <c r="Y885" s="184"/>
      <c r="Z885" s="184"/>
      <c r="AA885" s="184"/>
    </row>
    <row r="886" spans="2:27" ht="18" customHeight="1">
      <c r="B886" s="298"/>
      <c r="C886" s="185"/>
      <c r="D886" s="185"/>
      <c r="E886" s="185"/>
      <c r="F886" s="185"/>
      <c r="G886" s="186"/>
      <c r="H886" s="185"/>
      <c r="I886" s="185"/>
      <c r="J886" s="185"/>
      <c r="K886" s="185"/>
      <c r="L886" s="187"/>
      <c r="M886" s="187"/>
      <c r="N886" s="185"/>
      <c r="O886" s="185"/>
      <c r="P886" s="185"/>
      <c r="Q886" s="185"/>
      <c r="R886" s="185"/>
      <c r="S886" s="185"/>
      <c r="T886" s="184"/>
      <c r="U886" s="184"/>
      <c r="V886" s="184"/>
      <c r="W886" s="184"/>
      <c r="X886" s="184"/>
      <c r="Y886" s="184"/>
      <c r="Z886" s="184"/>
      <c r="AA886" s="184"/>
    </row>
    <row r="887" spans="2:27" ht="18" customHeight="1">
      <c r="B887" s="298"/>
      <c r="C887" s="185"/>
      <c r="D887" s="185"/>
      <c r="E887" s="185"/>
      <c r="F887" s="185"/>
      <c r="G887" s="186"/>
      <c r="H887" s="185"/>
      <c r="I887" s="185"/>
      <c r="J887" s="185"/>
      <c r="K887" s="185"/>
      <c r="L887" s="187"/>
      <c r="M887" s="187"/>
      <c r="N887" s="185"/>
      <c r="O887" s="185"/>
      <c r="P887" s="185"/>
      <c r="Q887" s="185"/>
      <c r="R887" s="185"/>
      <c r="S887" s="185"/>
      <c r="T887" s="184"/>
      <c r="U887" s="184"/>
      <c r="V887" s="184"/>
      <c r="W887" s="184"/>
      <c r="X887" s="184"/>
      <c r="Y887" s="184"/>
      <c r="Z887" s="184"/>
      <c r="AA887" s="184"/>
    </row>
    <row r="888" spans="2:27" ht="18" customHeight="1">
      <c r="B888" s="298"/>
      <c r="C888" s="185"/>
      <c r="D888" s="185"/>
      <c r="E888" s="185"/>
      <c r="F888" s="185"/>
      <c r="G888" s="186"/>
      <c r="H888" s="185"/>
      <c r="I888" s="185"/>
      <c r="J888" s="185"/>
      <c r="K888" s="185"/>
      <c r="L888" s="187"/>
      <c r="M888" s="187"/>
      <c r="N888" s="185"/>
      <c r="O888" s="185"/>
      <c r="P888" s="185"/>
      <c r="Q888" s="185"/>
      <c r="R888" s="185"/>
      <c r="S888" s="185"/>
      <c r="T888" s="184"/>
      <c r="U888" s="184"/>
      <c r="V888" s="184"/>
      <c r="W888" s="184"/>
      <c r="X888" s="184"/>
      <c r="Y888" s="184"/>
      <c r="Z888" s="184"/>
      <c r="AA888" s="184"/>
    </row>
    <row r="889" spans="2:27" ht="18" customHeight="1">
      <c r="B889" s="298"/>
      <c r="C889" s="185"/>
      <c r="D889" s="185"/>
      <c r="E889" s="185"/>
      <c r="F889" s="185"/>
      <c r="G889" s="186"/>
      <c r="H889" s="185"/>
      <c r="I889" s="185"/>
      <c r="J889" s="185"/>
      <c r="K889" s="185"/>
      <c r="L889" s="187"/>
      <c r="M889" s="187"/>
      <c r="N889" s="185"/>
      <c r="O889" s="185"/>
      <c r="P889" s="185"/>
      <c r="Q889" s="185"/>
      <c r="R889" s="185"/>
      <c r="S889" s="185"/>
      <c r="T889" s="184"/>
      <c r="U889" s="184"/>
      <c r="V889" s="184"/>
      <c r="W889" s="184"/>
      <c r="X889" s="184"/>
      <c r="Y889" s="184"/>
      <c r="Z889" s="184"/>
      <c r="AA889" s="184"/>
    </row>
    <row r="890" spans="2:27" ht="18" customHeight="1">
      <c r="B890" s="298"/>
      <c r="C890" s="185"/>
      <c r="D890" s="185"/>
      <c r="E890" s="185"/>
      <c r="F890" s="185"/>
      <c r="G890" s="186"/>
      <c r="H890" s="185"/>
      <c r="I890" s="185"/>
      <c r="J890" s="185"/>
      <c r="K890" s="185"/>
      <c r="L890" s="187"/>
      <c r="M890" s="187"/>
      <c r="N890" s="185"/>
      <c r="O890" s="185"/>
      <c r="P890" s="185"/>
      <c r="Q890" s="185"/>
      <c r="R890" s="185"/>
      <c r="S890" s="185"/>
      <c r="T890" s="184"/>
      <c r="U890" s="184"/>
      <c r="V890" s="184"/>
      <c r="W890" s="184"/>
      <c r="X890" s="184"/>
      <c r="Y890" s="184"/>
      <c r="Z890" s="184"/>
      <c r="AA890" s="184"/>
    </row>
    <row r="891" spans="2:27" ht="18" customHeight="1">
      <c r="B891" s="298"/>
      <c r="C891" s="185"/>
      <c r="D891" s="185"/>
      <c r="E891" s="185"/>
      <c r="F891" s="185"/>
      <c r="G891" s="186"/>
      <c r="H891" s="185"/>
      <c r="I891" s="185"/>
      <c r="J891" s="185"/>
      <c r="K891" s="185"/>
      <c r="L891" s="187"/>
      <c r="M891" s="187"/>
      <c r="N891" s="185"/>
      <c r="O891" s="185"/>
      <c r="P891" s="185"/>
      <c r="Q891" s="185"/>
      <c r="R891" s="185"/>
      <c r="S891" s="185"/>
      <c r="T891" s="184"/>
      <c r="U891" s="184"/>
      <c r="V891" s="184"/>
      <c r="W891" s="184"/>
      <c r="X891" s="184"/>
      <c r="Y891" s="184"/>
      <c r="Z891" s="184"/>
      <c r="AA891" s="184"/>
    </row>
    <row r="892" spans="2:27" ht="18" customHeight="1">
      <c r="B892" s="298"/>
      <c r="C892" s="185"/>
      <c r="D892" s="185"/>
      <c r="E892" s="185"/>
      <c r="F892" s="185"/>
      <c r="G892" s="186"/>
      <c r="H892" s="185"/>
      <c r="I892" s="185"/>
      <c r="J892" s="185"/>
      <c r="K892" s="185"/>
      <c r="L892" s="187"/>
      <c r="M892" s="187"/>
      <c r="N892" s="185"/>
      <c r="O892" s="185"/>
      <c r="P892" s="185"/>
      <c r="Q892" s="185"/>
      <c r="R892" s="185"/>
      <c r="S892" s="185"/>
      <c r="T892" s="184"/>
      <c r="U892" s="184"/>
      <c r="V892" s="184"/>
      <c r="W892" s="184"/>
      <c r="X892" s="184"/>
      <c r="Y892" s="184"/>
      <c r="Z892" s="184"/>
      <c r="AA892" s="184"/>
    </row>
    <row r="893" spans="2:27" ht="18" customHeight="1">
      <c r="B893" s="298"/>
      <c r="C893" s="185"/>
      <c r="D893" s="185"/>
      <c r="E893" s="185"/>
      <c r="F893" s="185"/>
      <c r="G893" s="186"/>
      <c r="H893" s="185"/>
      <c r="I893" s="185"/>
      <c r="J893" s="185"/>
      <c r="K893" s="185"/>
      <c r="L893" s="187"/>
      <c r="M893" s="187"/>
      <c r="N893" s="185"/>
      <c r="O893" s="185"/>
      <c r="P893" s="185"/>
      <c r="Q893" s="185"/>
      <c r="R893" s="185"/>
      <c r="S893" s="185"/>
      <c r="T893" s="184"/>
      <c r="U893" s="184"/>
      <c r="V893" s="184"/>
      <c r="W893" s="184"/>
      <c r="X893" s="184"/>
      <c r="Y893" s="184"/>
      <c r="Z893" s="184"/>
      <c r="AA893" s="184"/>
    </row>
    <row r="894" spans="2:27" ht="18" customHeight="1">
      <c r="B894" s="298"/>
      <c r="C894" s="185"/>
      <c r="D894" s="185"/>
      <c r="E894" s="185"/>
      <c r="F894" s="185"/>
      <c r="G894" s="186"/>
      <c r="H894" s="185"/>
      <c r="I894" s="185"/>
      <c r="J894" s="185"/>
      <c r="K894" s="185"/>
      <c r="L894" s="187"/>
      <c r="M894" s="187"/>
      <c r="N894" s="185"/>
      <c r="O894" s="185"/>
      <c r="P894" s="185"/>
      <c r="Q894" s="185"/>
      <c r="R894" s="185"/>
      <c r="S894" s="185"/>
      <c r="T894" s="184"/>
      <c r="U894" s="184"/>
      <c r="V894" s="184"/>
      <c r="W894" s="184"/>
      <c r="X894" s="184"/>
      <c r="Y894" s="184"/>
      <c r="Z894" s="184"/>
      <c r="AA894" s="184"/>
    </row>
    <row r="895" spans="2:27" ht="18" customHeight="1">
      <c r="B895" s="298"/>
      <c r="C895" s="185"/>
      <c r="D895" s="185"/>
      <c r="E895" s="185"/>
      <c r="F895" s="185"/>
      <c r="G895" s="186"/>
      <c r="H895" s="185"/>
      <c r="I895" s="185"/>
      <c r="J895" s="185"/>
      <c r="K895" s="185"/>
      <c r="L895" s="187"/>
      <c r="M895" s="187"/>
      <c r="N895" s="185"/>
      <c r="O895" s="185"/>
      <c r="P895" s="185"/>
      <c r="Q895" s="185"/>
      <c r="R895" s="185"/>
      <c r="S895" s="185"/>
      <c r="T895" s="184"/>
      <c r="U895" s="184"/>
      <c r="V895" s="184"/>
      <c r="W895" s="184"/>
      <c r="X895" s="184"/>
      <c r="Y895" s="184"/>
      <c r="Z895" s="184"/>
      <c r="AA895" s="184"/>
    </row>
    <row r="896" spans="2:27" ht="18" customHeight="1">
      <c r="B896" s="298"/>
      <c r="C896" s="185"/>
      <c r="D896" s="185"/>
      <c r="E896" s="185"/>
      <c r="F896" s="185"/>
      <c r="G896" s="186"/>
      <c r="H896" s="185"/>
      <c r="I896" s="185"/>
      <c r="J896" s="185"/>
      <c r="K896" s="185"/>
      <c r="L896" s="187"/>
      <c r="M896" s="187"/>
      <c r="N896" s="185"/>
      <c r="O896" s="185"/>
      <c r="P896" s="185"/>
      <c r="Q896" s="185"/>
      <c r="R896" s="185"/>
      <c r="S896" s="185"/>
      <c r="T896" s="184"/>
      <c r="U896" s="184"/>
      <c r="V896" s="184"/>
      <c r="W896" s="184"/>
      <c r="X896" s="184"/>
      <c r="Y896" s="184"/>
      <c r="Z896" s="184"/>
      <c r="AA896" s="184"/>
    </row>
    <row r="897" spans="2:27" ht="18" customHeight="1">
      <c r="B897" s="298"/>
      <c r="C897" s="185"/>
      <c r="D897" s="185"/>
      <c r="E897" s="185"/>
      <c r="F897" s="185"/>
      <c r="G897" s="186"/>
      <c r="H897" s="185"/>
      <c r="I897" s="185"/>
      <c r="J897" s="185"/>
      <c r="K897" s="185"/>
      <c r="L897" s="187"/>
      <c r="M897" s="187"/>
      <c r="N897" s="185"/>
      <c r="O897" s="185"/>
      <c r="P897" s="185"/>
      <c r="Q897" s="185"/>
      <c r="R897" s="185"/>
      <c r="S897" s="185"/>
      <c r="T897" s="184"/>
      <c r="U897" s="184"/>
      <c r="V897" s="184"/>
      <c r="W897" s="184"/>
      <c r="X897" s="184"/>
      <c r="Y897" s="184"/>
      <c r="Z897" s="184"/>
      <c r="AA897" s="184"/>
    </row>
    <row r="898" spans="2:27" ht="18" customHeight="1">
      <c r="B898" s="298"/>
      <c r="C898" s="185"/>
      <c r="D898" s="185"/>
      <c r="E898" s="185"/>
      <c r="F898" s="185"/>
      <c r="G898" s="186"/>
      <c r="H898" s="185"/>
      <c r="I898" s="185"/>
      <c r="J898" s="185"/>
      <c r="K898" s="185"/>
      <c r="L898" s="187"/>
      <c r="M898" s="187"/>
      <c r="N898" s="185"/>
      <c r="O898" s="185"/>
      <c r="P898" s="185"/>
      <c r="Q898" s="185"/>
      <c r="R898" s="185"/>
      <c r="S898" s="185"/>
      <c r="T898" s="184"/>
      <c r="U898" s="184"/>
      <c r="V898" s="184"/>
      <c r="W898" s="184"/>
      <c r="X898" s="184"/>
      <c r="Y898" s="184"/>
      <c r="Z898" s="184"/>
      <c r="AA898" s="184"/>
    </row>
    <row r="899" spans="2:27" ht="18" customHeight="1">
      <c r="B899" s="298"/>
      <c r="C899" s="185"/>
      <c r="D899" s="185"/>
      <c r="E899" s="185"/>
      <c r="F899" s="185"/>
      <c r="G899" s="186"/>
      <c r="H899" s="185"/>
      <c r="I899" s="185"/>
      <c r="J899" s="185"/>
      <c r="K899" s="185"/>
      <c r="L899" s="187"/>
      <c r="M899" s="187"/>
      <c r="N899" s="185"/>
      <c r="O899" s="185"/>
      <c r="P899" s="185"/>
      <c r="Q899" s="185"/>
      <c r="R899" s="185"/>
      <c r="S899" s="185"/>
      <c r="T899" s="184"/>
      <c r="U899" s="184"/>
      <c r="V899" s="184"/>
      <c r="W899" s="184"/>
      <c r="X899" s="184"/>
      <c r="Y899" s="184"/>
      <c r="Z899" s="184"/>
      <c r="AA899" s="184"/>
    </row>
    <row r="900" spans="2:27" ht="18" customHeight="1">
      <c r="B900" s="298"/>
      <c r="C900" s="185"/>
      <c r="D900" s="185"/>
      <c r="E900" s="185"/>
      <c r="F900" s="185"/>
      <c r="G900" s="186"/>
      <c r="H900" s="185"/>
      <c r="I900" s="185"/>
      <c r="J900" s="185"/>
      <c r="K900" s="185"/>
      <c r="L900" s="187"/>
      <c r="M900" s="187"/>
      <c r="N900" s="185"/>
      <c r="O900" s="185"/>
      <c r="P900" s="185"/>
      <c r="Q900" s="185"/>
      <c r="R900" s="185"/>
      <c r="S900" s="185"/>
      <c r="T900" s="184"/>
      <c r="U900" s="184"/>
      <c r="V900" s="184"/>
      <c r="W900" s="184"/>
      <c r="X900" s="184"/>
      <c r="Y900" s="184"/>
      <c r="Z900" s="184"/>
      <c r="AA900" s="184"/>
    </row>
    <row r="901" spans="2:27" ht="18" customHeight="1">
      <c r="B901" s="298"/>
      <c r="C901" s="185"/>
      <c r="D901" s="185"/>
      <c r="E901" s="185"/>
      <c r="F901" s="185"/>
      <c r="G901" s="186"/>
      <c r="H901" s="185"/>
      <c r="I901" s="185"/>
      <c r="J901" s="185"/>
      <c r="K901" s="185"/>
      <c r="L901" s="187"/>
      <c r="M901" s="187"/>
      <c r="N901" s="185"/>
      <c r="O901" s="185"/>
      <c r="P901" s="185"/>
      <c r="Q901" s="185"/>
      <c r="R901" s="185"/>
      <c r="S901" s="185"/>
      <c r="T901" s="184"/>
      <c r="U901" s="184"/>
      <c r="V901" s="184"/>
      <c r="W901" s="184"/>
      <c r="X901" s="184"/>
      <c r="Y901" s="184"/>
      <c r="Z901" s="184"/>
      <c r="AA901" s="184"/>
    </row>
    <row r="902" spans="2:27" ht="18" customHeight="1">
      <c r="B902" s="298"/>
      <c r="C902" s="185"/>
      <c r="D902" s="185"/>
      <c r="E902" s="185"/>
      <c r="F902" s="185"/>
      <c r="G902" s="186"/>
      <c r="H902" s="185"/>
      <c r="I902" s="185"/>
      <c r="J902" s="185"/>
      <c r="K902" s="185"/>
      <c r="L902" s="187"/>
      <c r="M902" s="187"/>
      <c r="N902" s="185"/>
      <c r="O902" s="185"/>
      <c r="P902" s="185"/>
      <c r="Q902" s="185"/>
      <c r="R902" s="185"/>
      <c r="S902" s="185"/>
      <c r="T902" s="184"/>
      <c r="U902" s="184"/>
      <c r="V902" s="184"/>
      <c r="W902" s="184"/>
      <c r="X902" s="184"/>
      <c r="Y902" s="184"/>
      <c r="Z902" s="184"/>
      <c r="AA902" s="184"/>
    </row>
    <row r="903" spans="2:27" ht="18" customHeight="1">
      <c r="B903" s="298"/>
      <c r="C903" s="185"/>
      <c r="D903" s="185"/>
      <c r="E903" s="185"/>
      <c r="F903" s="185"/>
      <c r="G903" s="186"/>
      <c r="H903" s="185"/>
      <c r="I903" s="185"/>
      <c r="J903" s="185"/>
      <c r="K903" s="185"/>
      <c r="L903" s="187"/>
      <c r="M903" s="187"/>
      <c r="N903" s="185"/>
      <c r="O903" s="185"/>
      <c r="P903" s="185"/>
      <c r="Q903" s="185"/>
      <c r="R903" s="185"/>
      <c r="S903" s="185"/>
      <c r="T903" s="184"/>
      <c r="U903" s="184"/>
      <c r="V903" s="184"/>
      <c r="W903" s="184"/>
      <c r="X903" s="184"/>
      <c r="Y903" s="184"/>
      <c r="Z903" s="184"/>
      <c r="AA903" s="184"/>
    </row>
    <row r="904" spans="2:27" ht="18" customHeight="1">
      <c r="B904" s="298"/>
      <c r="C904" s="185"/>
      <c r="D904" s="185"/>
      <c r="E904" s="185"/>
      <c r="F904" s="185"/>
      <c r="G904" s="186"/>
      <c r="H904" s="185"/>
      <c r="I904" s="185"/>
      <c r="J904" s="185"/>
      <c r="K904" s="185"/>
      <c r="L904" s="187"/>
      <c r="M904" s="187"/>
      <c r="N904" s="185"/>
      <c r="O904" s="185"/>
      <c r="P904" s="185"/>
      <c r="Q904" s="185"/>
      <c r="R904" s="185"/>
      <c r="S904" s="185"/>
      <c r="T904" s="184"/>
      <c r="U904" s="184"/>
      <c r="V904" s="184"/>
      <c r="W904" s="184"/>
      <c r="X904" s="184"/>
      <c r="Y904" s="184"/>
      <c r="Z904" s="184"/>
      <c r="AA904" s="184"/>
    </row>
    <row r="905" spans="2:27" ht="18" customHeight="1">
      <c r="B905" s="298"/>
      <c r="C905" s="185"/>
      <c r="D905" s="185"/>
      <c r="E905" s="185"/>
      <c r="F905" s="185"/>
      <c r="G905" s="186"/>
      <c r="H905" s="185"/>
      <c r="I905" s="185"/>
      <c r="J905" s="185"/>
      <c r="K905" s="185"/>
      <c r="L905" s="187"/>
      <c r="M905" s="187"/>
      <c r="N905" s="185"/>
      <c r="O905" s="185"/>
      <c r="P905" s="185"/>
      <c r="Q905" s="185"/>
      <c r="R905" s="185"/>
      <c r="S905" s="185"/>
      <c r="T905" s="184"/>
      <c r="U905" s="184"/>
      <c r="V905" s="184"/>
      <c r="W905" s="184"/>
      <c r="X905" s="184"/>
      <c r="Y905" s="184"/>
      <c r="Z905" s="184"/>
      <c r="AA905" s="184"/>
    </row>
    <row r="906" spans="2:27" ht="18" customHeight="1">
      <c r="B906" s="298"/>
      <c r="C906" s="185"/>
      <c r="D906" s="185"/>
      <c r="E906" s="185"/>
      <c r="F906" s="185"/>
      <c r="G906" s="186"/>
      <c r="H906" s="185"/>
      <c r="I906" s="185"/>
      <c r="J906" s="185"/>
      <c r="K906" s="185"/>
      <c r="L906" s="187"/>
      <c r="M906" s="187"/>
      <c r="N906" s="185"/>
      <c r="O906" s="185"/>
      <c r="P906" s="185"/>
      <c r="Q906" s="185"/>
      <c r="R906" s="185"/>
      <c r="S906" s="185"/>
      <c r="T906" s="184"/>
      <c r="U906" s="184"/>
      <c r="V906" s="184"/>
      <c r="W906" s="184"/>
      <c r="X906" s="184"/>
      <c r="Y906" s="184"/>
      <c r="Z906" s="184"/>
      <c r="AA906" s="184"/>
    </row>
    <row r="907" spans="2:27" ht="18" customHeight="1">
      <c r="B907" s="298"/>
      <c r="C907" s="185"/>
      <c r="D907" s="185"/>
      <c r="E907" s="185"/>
      <c r="F907" s="185"/>
      <c r="G907" s="186"/>
      <c r="H907" s="185"/>
      <c r="I907" s="185"/>
      <c r="J907" s="185"/>
      <c r="K907" s="185"/>
      <c r="L907" s="187"/>
      <c r="M907" s="187"/>
      <c r="N907" s="185"/>
      <c r="O907" s="185"/>
      <c r="P907" s="185"/>
      <c r="Q907" s="185"/>
      <c r="R907" s="185"/>
      <c r="S907" s="185"/>
      <c r="T907" s="184"/>
      <c r="U907" s="184"/>
      <c r="V907" s="184"/>
      <c r="W907" s="184"/>
      <c r="X907" s="184"/>
      <c r="Y907" s="184"/>
      <c r="Z907" s="184"/>
      <c r="AA907" s="184"/>
    </row>
    <row r="908" spans="2:27" ht="18" customHeight="1">
      <c r="B908" s="298"/>
      <c r="C908" s="185"/>
      <c r="D908" s="185"/>
      <c r="E908" s="185"/>
      <c r="F908" s="185"/>
      <c r="G908" s="186"/>
      <c r="H908" s="185"/>
      <c r="I908" s="185"/>
      <c r="J908" s="185"/>
      <c r="K908" s="185"/>
      <c r="L908" s="187"/>
      <c r="M908" s="187"/>
      <c r="N908" s="185"/>
      <c r="O908" s="185"/>
      <c r="P908" s="185"/>
      <c r="Q908" s="185"/>
      <c r="R908" s="185"/>
      <c r="S908" s="185"/>
      <c r="T908" s="184"/>
      <c r="U908" s="184"/>
      <c r="V908" s="184"/>
      <c r="W908" s="184"/>
      <c r="X908" s="184"/>
      <c r="Y908" s="184"/>
      <c r="Z908" s="184"/>
      <c r="AA908" s="184"/>
    </row>
    <row r="909" spans="2:27" ht="18" customHeight="1">
      <c r="B909" s="298"/>
      <c r="C909" s="185"/>
      <c r="D909" s="185"/>
      <c r="E909" s="185"/>
      <c r="F909" s="185"/>
      <c r="G909" s="186"/>
      <c r="H909" s="185"/>
      <c r="I909" s="185"/>
      <c r="J909" s="185"/>
      <c r="K909" s="185"/>
      <c r="L909" s="187"/>
      <c r="M909" s="187"/>
      <c r="N909" s="185"/>
      <c r="O909" s="185"/>
      <c r="P909" s="185"/>
      <c r="Q909" s="185"/>
      <c r="R909" s="185"/>
      <c r="S909" s="185"/>
      <c r="T909" s="184"/>
      <c r="U909" s="184"/>
      <c r="V909" s="184"/>
      <c r="W909" s="184"/>
      <c r="X909" s="184"/>
      <c r="Y909" s="184"/>
      <c r="Z909" s="184"/>
      <c r="AA909" s="184"/>
    </row>
    <row r="910" spans="2:27" ht="18" customHeight="1">
      <c r="B910" s="298"/>
      <c r="C910" s="185"/>
      <c r="D910" s="185"/>
      <c r="E910" s="185"/>
      <c r="F910" s="185"/>
      <c r="G910" s="186"/>
      <c r="H910" s="185"/>
      <c r="I910" s="185"/>
      <c r="J910" s="185"/>
      <c r="K910" s="185"/>
      <c r="L910" s="187"/>
      <c r="M910" s="187"/>
      <c r="N910" s="185"/>
      <c r="O910" s="185"/>
      <c r="P910" s="185"/>
      <c r="Q910" s="185"/>
      <c r="R910" s="185"/>
      <c r="S910" s="185"/>
      <c r="T910" s="184"/>
      <c r="U910" s="184"/>
      <c r="V910" s="184"/>
      <c r="W910" s="184"/>
      <c r="X910" s="184"/>
      <c r="Y910" s="184"/>
      <c r="Z910" s="184"/>
      <c r="AA910" s="184"/>
    </row>
    <row r="911" spans="2:27" ht="18" customHeight="1">
      <c r="B911" s="298"/>
      <c r="C911" s="185"/>
      <c r="D911" s="185"/>
      <c r="E911" s="185"/>
      <c r="F911" s="185"/>
      <c r="G911" s="186"/>
      <c r="H911" s="185"/>
      <c r="I911" s="185"/>
      <c r="J911" s="185"/>
      <c r="K911" s="185"/>
      <c r="L911" s="187"/>
      <c r="M911" s="187"/>
      <c r="N911" s="185"/>
      <c r="O911" s="185"/>
      <c r="P911" s="185"/>
      <c r="Q911" s="185"/>
      <c r="R911" s="185"/>
      <c r="S911" s="185"/>
      <c r="T911" s="184"/>
      <c r="U911" s="184"/>
      <c r="V911" s="184"/>
      <c r="W911" s="184"/>
      <c r="X911" s="184"/>
      <c r="Y911" s="184"/>
      <c r="Z911" s="184"/>
      <c r="AA911" s="184"/>
    </row>
    <row r="912" spans="2:27" ht="18" customHeight="1">
      <c r="B912" s="298"/>
      <c r="C912" s="185"/>
      <c r="D912" s="185"/>
      <c r="E912" s="185"/>
      <c r="F912" s="185"/>
      <c r="G912" s="186"/>
      <c r="H912" s="185"/>
      <c r="I912" s="185"/>
      <c r="J912" s="185"/>
      <c r="K912" s="185"/>
      <c r="L912" s="187"/>
      <c r="M912" s="187"/>
      <c r="N912" s="185"/>
      <c r="O912" s="185"/>
      <c r="P912" s="185"/>
      <c r="Q912" s="185"/>
      <c r="R912" s="185"/>
      <c r="S912" s="185"/>
      <c r="T912" s="184"/>
      <c r="U912" s="184"/>
      <c r="V912" s="184"/>
      <c r="W912" s="184"/>
      <c r="X912" s="184"/>
      <c r="Y912" s="184"/>
      <c r="Z912" s="184"/>
      <c r="AA912" s="184"/>
    </row>
    <row r="913" spans="2:27" ht="18" customHeight="1">
      <c r="B913" s="298"/>
      <c r="C913" s="185"/>
      <c r="D913" s="185"/>
      <c r="E913" s="185"/>
      <c r="F913" s="185"/>
      <c r="G913" s="186"/>
      <c r="H913" s="185"/>
      <c r="I913" s="185"/>
      <c r="J913" s="185"/>
      <c r="K913" s="185"/>
      <c r="L913" s="187"/>
      <c r="M913" s="187"/>
      <c r="N913" s="185"/>
      <c r="O913" s="185"/>
      <c r="P913" s="185"/>
      <c r="Q913" s="185"/>
      <c r="R913" s="185"/>
      <c r="S913" s="185"/>
      <c r="T913" s="184"/>
      <c r="U913" s="184"/>
      <c r="V913" s="184"/>
      <c r="W913" s="184"/>
      <c r="X913" s="184"/>
      <c r="Y913" s="184"/>
      <c r="Z913" s="184"/>
      <c r="AA913" s="184"/>
    </row>
    <row r="914" spans="2:27" ht="18" customHeight="1">
      <c r="B914" s="298"/>
      <c r="C914" s="185"/>
      <c r="D914" s="185"/>
      <c r="E914" s="185"/>
      <c r="F914" s="185"/>
      <c r="G914" s="186"/>
      <c r="H914" s="185"/>
      <c r="I914" s="185"/>
      <c r="J914" s="185"/>
      <c r="K914" s="185"/>
      <c r="L914" s="187"/>
      <c r="M914" s="187"/>
      <c r="N914" s="185"/>
      <c r="O914" s="185"/>
      <c r="P914" s="185"/>
      <c r="Q914" s="185"/>
      <c r="R914" s="185"/>
      <c r="S914" s="185"/>
      <c r="T914" s="184"/>
      <c r="U914" s="184"/>
      <c r="V914" s="184"/>
      <c r="W914" s="184"/>
      <c r="X914" s="184"/>
      <c r="Y914" s="184"/>
      <c r="Z914" s="184"/>
      <c r="AA914" s="184"/>
    </row>
    <row r="915" spans="2:27" ht="18" customHeight="1">
      <c r="B915" s="298"/>
      <c r="C915" s="185"/>
      <c r="D915" s="185"/>
      <c r="E915" s="185"/>
      <c r="F915" s="185"/>
      <c r="G915" s="186"/>
      <c r="H915" s="185"/>
      <c r="I915" s="185"/>
      <c r="J915" s="185"/>
      <c r="K915" s="185"/>
      <c r="L915" s="187"/>
      <c r="M915" s="187"/>
      <c r="N915" s="185"/>
      <c r="O915" s="185"/>
      <c r="P915" s="185"/>
      <c r="Q915" s="185"/>
      <c r="R915" s="185"/>
      <c r="S915" s="185"/>
      <c r="T915" s="184"/>
      <c r="U915" s="184"/>
      <c r="V915" s="184"/>
      <c r="W915" s="184"/>
      <c r="X915" s="184"/>
      <c r="Y915" s="184"/>
      <c r="Z915" s="184"/>
      <c r="AA915" s="184"/>
    </row>
    <row r="916" spans="2:27" ht="18" customHeight="1">
      <c r="B916" s="298"/>
      <c r="C916" s="185"/>
      <c r="D916" s="185"/>
      <c r="E916" s="185"/>
      <c r="F916" s="185"/>
      <c r="G916" s="186"/>
      <c r="H916" s="185"/>
      <c r="I916" s="185"/>
      <c r="J916" s="185"/>
      <c r="K916" s="185"/>
      <c r="L916" s="187"/>
      <c r="M916" s="187"/>
      <c r="N916" s="185"/>
      <c r="O916" s="185"/>
      <c r="P916" s="185"/>
      <c r="Q916" s="185"/>
      <c r="R916" s="185"/>
      <c r="S916" s="185"/>
      <c r="T916" s="184"/>
      <c r="U916" s="184"/>
      <c r="V916" s="184"/>
      <c r="W916" s="184"/>
      <c r="X916" s="184"/>
      <c r="Y916" s="184"/>
      <c r="Z916" s="184"/>
      <c r="AA916" s="184"/>
    </row>
    <row r="917" spans="2:27" ht="18" customHeight="1">
      <c r="B917" s="298"/>
      <c r="C917" s="185"/>
      <c r="D917" s="185"/>
      <c r="E917" s="185"/>
      <c r="F917" s="185"/>
      <c r="G917" s="186"/>
      <c r="H917" s="185"/>
      <c r="I917" s="185"/>
      <c r="J917" s="185"/>
      <c r="K917" s="185"/>
      <c r="L917" s="187"/>
      <c r="M917" s="187"/>
      <c r="N917" s="185"/>
      <c r="O917" s="185"/>
      <c r="P917" s="185"/>
      <c r="Q917" s="185"/>
      <c r="R917" s="185"/>
      <c r="S917" s="185"/>
      <c r="T917" s="184"/>
      <c r="U917" s="184"/>
      <c r="V917" s="184"/>
      <c r="W917" s="184"/>
      <c r="X917" s="184"/>
      <c r="Y917" s="184"/>
      <c r="Z917" s="184"/>
      <c r="AA917" s="184"/>
    </row>
    <row r="918" spans="2:27" ht="18" customHeight="1">
      <c r="B918" s="298"/>
      <c r="C918" s="185"/>
      <c r="D918" s="185"/>
      <c r="E918" s="185"/>
      <c r="F918" s="185"/>
      <c r="G918" s="186"/>
      <c r="H918" s="185"/>
      <c r="I918" s="185"/>
      <c r="J918" s="185"/>
      <c r="K918" s="185"/>
      <c r="L918" s="187"/>
      <c r="M918" s="187"/>
      <c r="N918" s="185"/>
      <c r="O918" s="185"/>
      <c r="P918" s="185"/>
      <c r="Q918" s="185"/>
      <c r="R918" s="185"/>
      <c r="S918" s="185"/>
      <c r="T918" s="184"/>
      <c r="U918" s="184"/>
      <c r="V918" s="184"/>
      <c r="W918" s="184"/>
      <c r="X918" s="184"/>
      <c r="Y918" s="184"/>
      <c r="Z918" s="184"/>
      <c r="AA918" s="184"/>
    </row>
    <row r="919" spans="2:27" ht="18" customHeight="1">
      <c r="B919" s="298"/>
      <c r="C919" s="185"/>
      <c r="D919" s="185"/>
      <c r="E919" s="185"/>
      <c r="F919" s="185"/>
      <c r="G919" s="186"/>
      <c r="H919" s="185"/>
      <c r="I919" s="185"/>
      <c r="J919" s="185"/>
      <c r="K919" s="185"/>
      <c r="L919" s="187"/>
      <c r="M919" s="187"/>
      <c r="N919" s="185"/>
      <c r="O919" s="185"/>
      <c r="P919" s="185"/>
      <c r="Q919" s="185"/>
      <c r="R919" s="185"/>
      <c r="S919" s="185"/>
      <c r="T919" s="184"/>
      <c r="U919" s="184"/>
      <c r="V919" s="184"/>
      <c r="W919" s="184"/>
      <c r="X919" s="184"/>
      <c r="Y919" s="184"/>
      <c r="Z919" s="184"/>
      <c r="AA919" s="184"/>
    </row>
    <row r="920" spans="2:27" ht="18" customHeight="1">
      <c r="B920" s="298"/>
      <c r="C920" s="185"/>
      <c r="D920" s="185"/>
      <c r="E920" s="185"/>
      <c r="F920" s="185"/>
      <c r="G920" s="186"/>
      <c r="H920" s="185"/>
      <c r="I920" s="185"/>
      <c r="J920" s="185"/>
      <c r="K920" s="185"/>
      <c r="L920" s="187"/>
      <c r="M920" s="187"/>
      <c r="N920" s="185"/>
      <c r="O920" s="185"/>
      <c r="P920" s="185"/>
      <c r="Q920" s="185"/>
      <c r="R920" s="185"/>
      <c r="S920" s="185"/>
      <c r="T920" s="184"/>
      <c r="U920" s="184"/>
      <c r="V920" s="184"/>
      <c r="W920" s="184"/>
      <c r="X920" s="184"/>
      <c r="Y920" s="184"/>
      <c r="Z920" s="184"/>
      <c r="AA920" s="184"/>
    </row>
    <row r="921" spans="2:27" ht="18" customHeight="1">
      <c r="B921" s="298"/>
      <c r="C921" s="185"/>
      <c r="D921" s="185"/>
      <c r="E921" s="185"/>
      <c r="F921" s="185"/>
      <c r="G921" s="186"/>
      <c r="H921" s="185"/>
      <c r="I921" s="185"/>
      <c r="J921" s="185"/>
      <c r="K921" s="185"/>
      <c r="L921" s="187"/>
      <c r="M921" s="187"/>
      <c r="N921" s="185"/>
      <c r="O921" s="185"/>
      <c r="P921" s="185"/>
      <c r="Q921" s="185"/>
      <c r="R921" s="185"/>
      <c r="S921" s="185"/>
      <c r="T921" s="184"/>
      <c r="U921" s="184"/>
      <c r="V921" s="184"/>
      <c r="W921" s="184"/>
      <c r="X921" s="184"/>
      <c r="Y921" s="184"/>
      <c r="Z921" s="184"/>
      <c r="AA921" s="184"/>
    </row>
    <row r="922" spans="2:27" ht="18" customHeight="1">
      <c r="B922" s="298"/>
      <c r="C922" s="185"/>
      <c r="D922" s="185"/>
      <c r="E922" s="185"/>
      <c r="F922" s="185"/>
      <c r="G922" s="186"/>
      <c r="H922" s="185"/>
      <c r="I922" s="185"/>
      <c r="J922" s="185"/>
      <c r="K922" s="185"/>
      <c r="L922" s="187"/>
      <c r="M922" s="187"/>
      <c r="N922" s="185"/>
      <c r="O922" s="185"/>
      <c r="P922" s="185"/>
      <c r="Q922" s="185"/>
      <c r="R922" s="185"/>
      <c r="S922" s="185"/>
      <c r="T922" s="184"/>
      <c r="U922" s="184"/>
      <c r="V922" s="184"/>
      <c r="W922" s="184"/>
      <c r="X922" s="184"/>
      <c r="Y922" s="184"/>
      <c r="Z922" s="184"/>
      <c r="AA922" s="184"/>
    </row>
    <row r="923" spans="2:27" ht="18" customHeight="1">
      <c r="B923" s="298"/>
      <c r="C923" s="185"/>
      <c r="D923" s="185"/>
      <c r="E923" s="185"/>
      <c r="F923" s="185"/>
      <c r="G923" s="186"/>
      <c r="H923" s="185"/>
      <c r="I923" s="185"/>
      <c r="J923" s="185"/>
      <c r="K923" s="185"/>
      <c r="L923" s="187"/>
      <c r="M923" s="187"/>
      <c r="N923" s="185"/>
      <c r="O923" s="185"/>
      <c r="P923" s="185"/>
      <c r="Q923" s="185"/>
      <c r="R923" s="185"/>
      <c r="S923" s="185"/>
      <c r="T923" s="184"/>
      <c r="U923" s="184"/>
      <c r="V923" s="184"/>
      <c r="W923" s="184"/>
      <c r="X923" s="184"/>
      <c r="Y923" s="184"/>
      <c r="Z923" s="184"/>
      <c r="AA923" s="184"/>
    </row>
    <row r="924" spans="2:27" ht="18" customHeight="1">
      <c r="B924" s="298"/>
      <c r="C924" s="185"/>
      <c r="D924" s="185"/>
      <c r="E924" s="185"/>
      <c r="F924" s="185"/>
      <c r="G924" s="186"/>
      <c r="H924" s="185"/>
      <c r="I924" s="185"/>
      <c r="J924" s="185"/>
      <c r="K924" s="185"/>
      <c r="L924" s="187"/>
      <c r="M924" s="187"/>
      <c r="N924" s="185"/>
      <c r="O924" s="185"/>
      <c r="P924" s="185"/>
      <c r="Q924" s="185"/>
      <c r="R924" s="185"/>
      <c r="S924" s="185"/>
      <c r="T924" s="184"/>
      <c r="U924" s="184"/>
      <c r="V924" s="184"/>
      <c r="W924" s="184"/>
      <c r="X924" s="184"/>
      <c r="Y924" s="184"/>
      <c r="Z924" s="184"/>
      <c r="AA924" s="184"/>
    </row>
    <row r="925" spans="2:27" ht="18" customHeight="1">
      <c r="B925" s="298"/>
      <c r="C925" s="185"/>
      <c r="D925" s="185"/>
      <c r="E925" s="185"/>
      <c r="F925" s="185"/>
      <c r="G925" s="186"/>
      <c r="H925" s="185"/>
      <c r="I925" s="185"/>
      <c r="J925" s="185"/>
      <c r="K925" s="185"/>
      <c r="L925" s="187"/>
      <c r="M925" s="187"/>
      <c r="N925" s="185"/>
      <c r="O925" s="185"/>
      <c r="P925" s="185"/>
      <c r="Q925" s="185"/>
      <c r="R925" s="185"/>
      <c r="S925" s="185"/>
      <c r="T925" s="184"/>
      <c r="U925" s="184"/>
      <c r="V925" s="184"/>
      <c r="W925" s="184"/>
      <c r="X925" s="184"/>
      <c r="Y925" s="184"/>
      <c r="Z925" s="184"/>
      <c r="AA925" s="184"/>
    </row>
    <row r="926" spans="2:27" ht="18" customHeight="1">
      <c r="B926" s="298"/>
      <c r="C926" s="185"/>
      <c r="D926" s="185"/>
      <c r="E926" s="185"/>
      <c r="F926" s="185"/>
      <c r="G926" s="186"/>
      <c r="H926" s="185"/>
      <c r="I926" s="185"/>
      <c r="J926" s="185"/>
      <c r="K926" s="185"/>
      <c r="L926" s="187"/>
      <c r="M926" s="187"/>
      <c r="N926" s="185"/>
      <c r="O926" s="185"/>
      <c r="P926" s="185"/>
      <c r="Q926" s="185"/>
      <c r="R926" s="185"/>
      <c r="S926" s="185"/>
      <c r="T926" s="184"/>
      <c r="U926" s="184"/>
      <c r="V926" s="184"/>
      <c r="W926" s="184"/>
      <c r="X926" s="184"/>
      <c r="Y926" s="184"/>
      <c r="Z926" s="184"/>
      <c r="AA926" s="184"/>
    </row>
    <row r="927" spans="2:27" ht="18" customHeight="1">
      <c r="B927" s="298"/>
      <c r="C927" s="185"/>
      <c r="D927" s="185"/>
      <c r="E927" s="185"/>
      <c r="F927" s="185"/>
      <c r="G927" s="186"/>
      <c r="H927" s="185"/>
      <c r="I927" s="185"/>
      <c r="J927" s="185"/>
      <c r="K927" s="185"/>
      <c r="L927" s="187"/>
      <c r="M927" s="187"/>
      <c r="N927" s="185"/>
      <c r="O927" s="185"/>
      <c r="P927" s="185"/>
      <c r="Q927" s="185"/>
      <c r="R927" s="185"/>
      <c r="S927" s="185"/>
      <c r="T927" s="184"/>
      <c r="U927" s="184"/>
      <c r="V927" s="184"/>
      <c r="W927" s="184"/>
      <c r="X927" s="184"/>
      <c r="Y927" s="184"/>
      <c r="Z927" s="184"/>
      <c r="AA927" s="184"/>
    </row>
    <row r="928" spans="2:27" ht="18" customHeight="1">
      <c r="B928" s="298"/>
      <c r="C928" s="185"/>
      <c r="D928" s="185"/>
      <c r="E928" s="185"/>
      <c r="F928" s="185"/>
      <c r="G928" s="186"/>
      <c r="H928" s="185"/>
      <c r="I928" s="185"/>
      <c r="J928" s="185"/>
      <c r="K928" s="185"/>
      <c r="L928" s="187"/>
      <c r="M928" s="187"/>
      <c r="N928" s="185"/>
      <c r="O928" s="185"/>
      <c r="P928" s="185"/>
      <c r="Q928" s="185"/>
      <c r="R928" s="185"/>
      <c r="S928" s="185"/>
      <c r="T928" s="184"/>
      <c r="U928" s="184"/>
      <c r="V928" s="184"/>
      <c r="W928" s="184"/>
      <c r="X928" s="184"/>
      <c r="Y928" s="184"/>
      <c r="Z928" s="184"/>
      <c r="AA928" s="184"/>
    </row>
    <row r="929" spans="2:27" ht="18" customHeight="1">
      <c r="B929" s="298"/>
      <c r="C929" s="185"/>
      <c r="D929" s="185"/>
      <c r="E929" s="185"/>
      <c r="F929" s="185"/>
      <c r="G929" s="186"/>
      <c r="H929" s="185"/>
      <c r="I929" s="185"/>
      <c r="J929" s="185"/>
      <c r="K929" s="185"/>
      <c r="L929" s="187"/>
      <c r="M929" s="187"/>
      <c r="N929" s="185"/>
      <c r="O929" s="185"/>
      <c r="P929" s="185"/>
      <c r="Q929" s="185"/>
      <c r="R929" s="185"/>
      <c r="S929" s="185"/>
      <c r="T929" s="184"/>
      <c r="U929" s="184"/>
      <c r="V929" s="184"/>
      <c r="W929" s="184"/>
      <c r="X929" s="184"/>
      <c r="Y929" s="184"/>
      <c r="Z929" s="184"/>
      <c r="AA929" s="184"/>
    </row>
    <row r="930" spans="2:27" ht="18" customHeight="1">
      <c r="B930" s="298"/>
      <c r="C930" s="185"/>
      <c r="D930" s="185"/>
      <c r="E930" s="185"/>
      <c r="F930" s="185"/>
      <c r="G930" s="186"/>
      <c r="H930" s="185"/>
      <c r="I930" s="185"/>
      <c r="J930" s="185"/>
      <c r="K930" s="185"/>
      <c r="L930" s="187"/>
      <c r="M930" s="187"/>
      <c r="N930" s="185"/>
      <c r="O930" s="185"/>
      <c r="P930" s="185"/>
      <c r="Q930" s="185"/>
      <c r="R930" s="185"/>
      <c r="S930" s="185"/>
      <c r="T930" s="184"/>
      <c r="U930" s="184"/>
      <c r="V930" s="184"/>
      <c r="W930" s="184"/>
      <c r="X930" s="184"/>
      <c r="Y930" s="184"/>
      <c r="Z930" s="184"/>
      <c r="AA930" s="184"/>
    </row>
    <row r="931" spans="2:27" ht="18" customHeight="1">
      <c r="B931" s="298"/>
      <c r="C931" s="185"/>
      <c r="D931" s="185"/>
      <c r="E931" s="185"/>
      <c r="F931" s="185"/>
      <c r="G931" s="186"/>
      <c r="H931" s="185"/>
      <c r="I931" s="185"/>
      <c r="J931" s="185"/>
      <c r="K931" s="185"/>
      <c r="L931" s="187"/>
      <c r="M931" s="187"/>
      <c r="N931" s="185"/>
      <c r="O931" s="185"/>
      <c r="P931" s="185"/>
      <c r="Q931" s="185"/>
      <c r="R931" s="185"/>
      <c r="S931" s="185"/>
      <c r="T931" s="184"/>
      <c r="U931" s="184"/>
      <c r="V931" s="184"/>
      <c r="W931" s="184"/>
      <c r="X931" s="184"/>
      <c r="Y931" s="184"/>
      <c r="Z931" s="184"/>
      <c r="AA931" s="184"/>
    </row>
    <row r="932" spans="2:27" ht="18" customHeight="1">
      <c r="B932" s="298"/>
      <c r="C932" s="185"/>
      <c r="D932" s="185"/>
      <c r="E932" s="185"/>
      <c r="F932" s="185"/>
      <c r="G932" s="186"/>
      <c r="H932" s="185"/>
      <c r="I932" s="185"/>
      <c r="J932" s="185"/>
      <c r="K932" s="185"/>
      <c r="L932" s="187"/>
      <c r="M932" s="187"/>
      <c r="N932" s="185"/>
      <c r="O932" s="185"/>
      <c r="P932" s="185"/>
      <c r="Q932" s="185"/>
      <c r="R932" s="185"/>
      <c r="S932" s="185"/>
      <c r="T932" s="184"/>
      <c r="U932" s="184"/>
      <c r="V932" s="184"/>
      <c r="W932" s="184"/>
      <c r="X932" s="184"/>
      <c r="Y932" s="184"/>
      <c r="Z932" s="184"/>
      <c r="AA932" s="184"/>
    </row>
    <row r="933" spans="2:27" ht="18" customHeight="1">
      <c r="B933" s="298"/>
      <c r="C933" s="185"/>
      <c r="D933" s="185"/>
      <c r="E933" s="185"/>
      <c r="F933" s="185"/>
      <c r="G933" s="186"/>
      <c r="H933" s="185"/>
      <c r="I933" s="185"/>
      <c r="J933" s="185"/>
      <c r="K933" s="185"/>
      <c r="L933" s="187"/>
      <c r="M933" s="187"/>
      <c r="N933" s="185"/>
      <c r="O933" s="185"/>
      <c r="P933" s="185"/>
      <c r="Q933" s="185"/>
      <c r="R933" s="185"/>
      <c r="S933" s="185"/>
      <c r="T933" s="184"/>
      <c r="U933" s="184"/>
      <c r="V933" s="184"/>
      <c r="W933" s="184"/>
      <c r="X933" s="184"/>
      <c r="Y933" s="184"/>
      <c r="Z933" s="184"/>
      <c r="AA933" s="184"/>
    </row>
    <row r="934" spans="2:27" ht="18" customHeight="1">
      <c r="B934" s="298"/>
      <c r="C934" s="185"/>
      <c r="D934" s="185"/>
      <c r="E934" s="185"/>
      <c r="F934" s="185"/>
      <c r="G934" s="186"/>
      <c r="H934" s="185"/>
      <c r="I934" s="185"/>
      <c r="J934" s="185"/>
      <c r="K934" s="185"/>
      <c r="L934" s="187"/>
      <c r="M934" s="187"/>
      <c r="N934" s="185"/>
      <c r="O934" s="185"/>
      <c r="P934" s="185"/>
      <c r="Q934" s="185"/>
      <c r="R934" s="185"/>
      <c r="S934" s="185"/>
      <c r="T934" s="184"/>
      <c r="U934" s="184"/>
      <c r="V934" s="184"/>
      <c r="W934" s="184"/>
      <c r="X934" s="184"/>
      <c r="Y934" s="184"/>
      <c r="Z934" s="184"/>
      <c r="AA934" s="184"/>
    </row>
    <row r="935" spans="2:27" ht="18" customHeight="1">
      <c r="B935" s="298"/>
      <c r="C935" s="185"/>
      <c r="D935" s="185"/>
      <c r="E935" s="185"/>
      <c r="F935" s="185"/>
      <c r="G935" s="186"/>
      <c r="H935" s="185"/>
      <c r="I935" s="185"/>
      <c r="J935" s="185"/>
      <c r="K935" s="185"/>
      <c r="L935" s="187"/>
      <c r="M935" s="187"/>
      <c r="N935" s="185"/>
      <c r="O935" s="185"/>
      <c r="P935" s="185"/>
      <c r="Q935" s="185"/>
      <c r="R935" s="185"/>
      <c r="S935" s="185"/>
      <c r="T935" s="184"/>
      <c r="U935" s="184"/>
      <c r="V935" s="184"/>
      <c r="W935" s="184"/>
      <c r="X935" s="184"/>
      <c r="Y935" s="184"/>
      <c r="Z935" s="184"/>
      <c r="AA935" s="184"/>
    </row>
    <row r="936" spans="2:27" ht="18" customHeight="1">
      <c r="B936" s="298"/>
      <c r="C936" s="185"/>
      <c r="D936" s="185"/>
      <c r="E936" s="185"/>
      <c r="F936" s="185"/>
      <c r="G936" s="186"/>
      <c r="H936" s="185"/>
      <c r="I936" s="185"/>
      <c r="J936" s="185"/>
      <c r="K936" s="185"/>
      <c r="L936" s="187"/>
      <c r="M936" s="187"/>
      <c r="N936" s="185"/>
      <c r="O936" s="185"/>
      <c r="P936" s="185"/>
      <c r="Q936" s="185"/>
      <c r="R936" s="185"/>
      <c r="S936" s="185"/>
      <c r="T936" s="184"/>
      <c r="U936" s="184"/>
      <c r="V936" s="184"/>
      <c r="W936" s="184"/>
      <c r="X936" s="184"/>
      <c r="Y936" s="184"/>
      <c r="Z936" s="184"/>
      <c r="AA936" s="184"/>
    </row>
    <row r="937" spans="2:27" ht="18" customHeight="1">
      <c r="B937" s="298"/>
      <c r="C937" s="185"/>
      <c r="D937" s="185"/>
      <c r="E937" s="185"/>
      <c r="F937" s="185"/>
      <c r="G937" s="186"/>
      <c r="H937" s="185"/>
      <c r="I937" s="185"/>
      <c r="J937" s="185"/>
      <c r="K937" s="185"/>
      <c r="L937" s="187"/>
      <c r="M937" s="187"/>
      <c r="N937" s="185"/>
      <c r="O937" s="185"/>
      <c r="P937" s="185"/>
      <c r="Q937" s="185"/>
      <c r="R937" s="185"/>
      <c r="S937" s="185"/>
      <c r="T937" s="184"/>
      <c r="U937" s="184"/>
      <c r="V937" s="184"/>
      <c r="W937" s="184"/>
      <c r="X937" s="184"/>
      <c r="Y937" s="184"/>
      <c r="Z937" s="184"/>
      <c r="AA937" s="184"/>
    </row>
    <row r="938" spans="2:27" ht="18" customHeight="1">
      <c r="B938" s="298"/>
      <c r="C938" s="185"/>
      <c r="D938" s="185"/>
      <c r="E938" s="185"/>
      <c r="F938" s="185"/>
      <c r="G938" s="186"/>
      <c r="H938" s="185"/>
      <c r="I938" s="185"/>
      <c r="J938" s="185"/>
      <c r="K938" s="185"/>
      <c r="L938" s="187"/>
      <c r="M938" s="187"/>
      <c r="N938" s="185"/>
      <c r="O938" s="185"/>
      <c r="P938" s="185"/>
      <c r="Q938" s="185"/>
      <c r="R938" s="185"/>
      <c r="S938" s="185"/>
      <c r="T938" s="184"/>
      <c r="U938" s="184"/>
      <c r="V938" s="184"/>
      <c r="W938" s="184"/>
      <c r="X938" s="184"/>
      <c r="Y938" s="184"/>
      <c r="Z938" s="184"/>
      <c r="AA938" s="184"/>
    </row>
    <row r="939" spans="2:27" ht="18" customHeight="1">
      <c r="B939" s="298"/>
      <c r="C939" s="185"/>
      <c r="D939" s="185"/>
      <c r="E939" s="185"/>
      <c r="F939" s="185"/>
      <c r="G939" s="186"/>
      <c r="H939" s="185"/>
      <c r="I939" s="185"/>
      <c r="J939" s="185"/>
      <c r="K939" s="185"/>
      <c r="L939" s="187"/>
      <c r="M939" s="187"/>
      <c r="N939" s="185"/>
      <c r="O939" s="185"/>
      <c r="P939" s="185"/>
      <c r="Q939" s="185"/>
      <c r="R939" s="185"/>
      <c r="S939" s="185"/>
      <c r="T939" s="184"/>
      <c r="U939" s="184"/>
      <c r="V939" s="184"/>
      <c r="W939" s="184"/>
      <c r="X939" s="184"/>
      <c r="Y939" s="184"/>
      <c r="Z939" s="184"/>
      <c r="AA939" s="184"/>
    </row>
    <row r="940" spans="2:27" ht="18" customHeight="1">
      <c r="B940" s="298"/>
      <c r="C940" s="185"/>
      <c r="D940" s="185"/>
      <c r="E940" s="185"/>
      <c r="F940" s="185"/>
      <c r="G940" s="186"/>
      <c r="H940" s="185"/>
      <c r="I940" s="185"/>
      <c r="J940" s="185"/>
      <c r="K940" s="185"/>
      <c r="L940" s="187"/>
      <c r="M940" s="187"/>
      <c r="N940" s="185"/>
      <c r="O940" s="185"/>
      <c r="P940" s="185"/>
      <c r="Q940" s="185"/>
      <c r="R940" s="185"/>
      <c r="S940" s="185"/>
      <c r="T940" s="184"/>
      <c r="U940" s="184"/>
      <c r="V940" s="184"/>
      <c r="W940" s="184"/>
      <c r="X940" s="184"/>
      <c r="Y940" s="184"/>
      <c r="Z940" s="184"/>
      <c r="AA940" s="184"/>
    </row>
    <row r="941" spans="2:27" ht="18" customHeight="1">
      <c r="B941" s="298"/>
      <c r="C941" s="185"/>
      <c r="D941" s="185"/>
      <c r="E941" s="185"/>
      <c r="F941" s="185"/>
      <c r="G941" s="186"/>
      <c r="H941" s="185"/>
      <c r="I941" s="185"/>
      <c r="J941" s="185"/>
      <c r="K941" s="185"/>
      <c r="L941" s="187"/>
      <c r="M941" s="187"/>
      <c r="N941" s="185"/>
      <c r="O941" s="185"/>
      <c r="P941" s="185"/>
      <c r="Q941" s="185"/>
      <c r="R941" s="185"/>
      <c r="S941" s="185"/>
      <c r="T941" s="184"/>
      <c r="U941" s="184"/>
      <c r="V941" s="184"/>
      <c r="W941" s="184"/>
      <c r="X941" s="184"/>
      <c r="Y941" s="184"/>
      <c r="Z941" s="184"/>
      <c r="AA941" s="184"/>
    </row>
    <row r="942" spans="2:27" ht="18" customHeight="1">
      <c r="B942" s="298"/>
      <c r="C942" s="185"/>
      <c r="D942" s="185"/>
      <c r="E942" s="185"/>
      <c r="F942" s="185"/>
      <c r="G942" s="186"/>
      <c r="H942" s="185"/>
      <c r="I942" s="185"/>
      <c r="J942" s="185"/>
      <c r="K942" s="185"/>
      <c r="L942" s="187"/>
      <c r="M942" s="187"/>
      <c r="N942" s="185"/>
      <c r="O942" s="185"/>
      <c r="P942" s="185"/>
      <c r="Q942" s="185"/>
      <c r="R942" s="185"/>
      <c r="S942" s="185"/>
      <c r="T942" s="184"/>
      <c r="U942" s="184"/>
      <c r="V942" s="184"/>
      <c r="W942" s="184"/>
      <c r="X942" s="184"/>
      <c r="Y942" s="184"/>
      <c r="Z942" s="184"/>
      <c r="AA942" s="184"/>
    </row>
    <row r="943" spans="2:27" ht="18" customHeight="1">
      <c r="B943" s="298"/>
      <c r="C943" s="185"/>
      <c r="D943" s="185"/>
      <c r="E943" s="185"/>
      <c r="F943" s="185"/>
      <c r="G943" s="186"/>
      <c r="H943" s="185"/>
      <c r="I943" s="185"/>
      <c r="J943" s="185"/>
      <c r="K943" s="185"/>
      <c r="L943" s="187"/>
      <c r="M943" s="187"/>
      <c r="N943" s="185"/>
      <c r="O943" s="185"/>
      <c r="P943" s="185"/>
      <c r="Q943" s="185"/>
      <c r="R943" s="185"/>
      <c r="S943" s="185"/>
      <c r="T943" s="184"/>
      <c r="U943" s="184"/>
      <c r="V943" s="184"/>
      <c r="W943" s="184"/>
      <c r="X943" s="184"/>
      <c r="Y943" s="184"/>
      <c r="Z943" s="184"/>
      <c r="AA943" s="184"/>
    </row>
    <row r="944" spans="2:27" ht="18" customHeight="1">
      <c r="B944" s="298"/>
      <c r="C944" s="185"/>
      <c r="D944" s="185"/>
      <c r="E944" s="185"/>
      <c r="F944" s="185"/>
      <c r="G944" s="186"/>
      <c r="H944" s="185"/>
      <c r="I944" s="185"/>
      <c r="J944" s="185"/>
      <c r="K944" s="185"/>
      <c r="L944" s="187"/>
      <c r="M944" s="187"/>
      <c r="N944" s="185"/>
      <c r="O944" s="185"/>
      <c r="P944" s="185"/>
      <c r="Q944" s="185"/>
      <c r="R944" s="185"/>
      <c r="S944" s="185"/>
      <c r="T944" s="184"/>
      <c r="U944" s="184"/>
      <c r="V944" s="184"/>
      <c r="W944" s="184"/>
      <c r="X944" s="184"/>
      <c r="Y944" s="184"/>
      <c r="Z944" s="184"/>
      <c r="AA944" s="184"/>
    </row>
    <row r="945" spans="2:27" ht="18" customHeight="1">
      <c r="B945" s="298"/>
      <c r="C945" s="185"/>
      <c r="D945" s="185"/>
      <c r="E945" s="185"/>
      <c r="F945" s="185"/>
      <c r="G945" s="186"/>
      <c r="H945" s="185"/>
      <c r="I945" s="185"/>
      <c r="J945" s="185"/>
      <c r="K945" s="185"/>
      <c r="L945" s="187"/>
      <c r="M945" s="187"/>
      <c r="N945" s="185"/>
      <c r="O945" s="185"/>
      <c r="P945" s="185"/>
      <c r="Q945" s="185"/>
      <c r="R945" s="185"/>
      <c r="S945" s="185"/>
      <c r="T945" s="184"/>
      <c r="U945" s="184"/>
      <c r="V945" s="184"/>
      <c r="W945" s="184"/>
      <c r="X945" s="184"/>
      <c r="Y945" s="184"/>
      <c r="Z945" s="184"/>
      <c r="AA945" s="184"/>
    </row>
    <row r="946" spans="2:27" ht="18" customHeight="1">
      <c r="B946" s="298"/>
      <c r="C946" s="185"/>
      <c r="D946" s="185"/>
      <c r="E946" s="185"/>
      <c r="F946" s="185"/>
      <c r="G946" s="186"/>
      <c r="H946" s="185"/>
      <c r="I946" s="185"/>
      <c r="J946" s="185"/>
      <c r="K946" s="185"/>
      <c r="L946" s="187"/>
      <c r="M946" s="187"/>
      <c r="N946" s="185"/>
      <c r="O946" s="185"/>
      <c r="P946" s="185"/>
      <c r="Q946" s="185"/>
      <c r="R946" s="185"/>
      <c r="S946" s="185"/>
      <c r="T946" s="184"/>
      <c r="U946" s="184"/>
      <c r="V946" s="184"/>
      <c r="W946" s="184"/>
      <c r="X946" s="184"/>
      <c r="Y946" s="184"/>
      <c r="Z946" s="184"/>
      <c r="AA946" s="184"/>
    </row>
    <row r="947" spans="2:27" ht="18" customHeight="1">
      <c r="B947" s="298"/>
      <c r="C947" s="185"/>
      <c r="D947" s="185"/>
      <c r="E947" s="185"/>
      <c r="F947" s="185"/>
      <c r="G947" s="186"/>
      <c r="H947" s="185"/>
      <c r="I947" s="185"/>
      <c r="J947" s="185"/>
      <c r="K947" s="185"/>
      <c r="L947" s="187"/>
      <c r="M947" s="187"/>
      <c r="N947" s="185"/>
      <c r="O947" s="185"/>
      <c r="P947" s="185"/>
      <c r="Q947" s="185"/>
      <c r="R947" s="185"/>
      <c r="S947" s="185"/>
      <c r="T947" s="184"/>
      <c r="U947" s="184"/>
      <c r="V947" s="184"/>
      <c r="W947" s="184"/>
      <c r="X947" s="184"/>
      <c r="Y947" s="184"/>
      <c r="Z947" s="184"/>
      <c r="AA947" s="184"/>
    </row>
    <row r="948" spans="2:27" ht="18" customHeight="1">
      <c r="B948" s="298"/>
      <c r="C948" s="185"/>
      <c r="D948" s="185"/>
      <c r="E948" s="185"/>
      <c r="F948" s="185"/>
      <c r="G948" s="186"/>
      <c r="H948" s="185"/>
      <c r="I948" s="185"/>
      <c r="J948" s="185"/>
      <c r="K948" s="185"/>
      <c r="L948" s="187"/>
      <c r="M948" s="187"/>
      <c r="N948" s="185"/>
      <c r="O948" s="185"/>
      <c r="P948" s="185"/>
      <c r="Q948" s="185"/>
      <c r="R948" s="185"/>
      <c r="S948" s="185"/>
      <c r="T948" s="184"/>
      <c r="U948" s="184"/>
      <c r="V948" s="184"/>
      <c r="W948" s="184"/>
      <c r="X948" s="184"/>
      <c r="Y948" s="184"/>
      <c r="Z948" s="184"/>
      <c r="AA948" s="184"/>
    </row>
    <row r="949" spans="2:27" ht="18" customHeight="1">
      <c r="B949" s="298"/>
      <c r="C949" s="185"/>
      <c r="D949" s="185"/>
      <c r="E949" s="185"/>
      <c r="F949" s="185"/>
      <c r="G949" s="186"/>
      <c r="H949" s="185"/>
      <c r="I949" s="185"/>
      <c r="J949" s="185"/>
      <c r="K949" s="185"/>
      <c r="L949" s="187"/>
      <c r="M949" s="187"/>
      <c r="N949" s="185"/>
      <c r="O949" s="185"/>
      <c r="P949" s="185"/>
      <c r="Q949" s="185"/>
      <c r="R949" s="185"/>
      <c r="S949" s="185"/>
      <c r="T949" s="184"/>
      <c r="U949" s="184"/>
      <c r="V949" s="184"/>
      <c r="W949" s="184"/>
      <c r="X949" s="184"/>
      <c r="Y949" s="184"/>
      <c r="Z949" s="184"/>
      <c r="AA949" s="184"/>
    </row>
    <row r="950" spans="2:27" ht="18" customHeight="1">
      <c r="B950" s="298"/>
      <c r="C950" s="185"/>
      <c r="D950" s="185"/>
      <c r="E950" s="185"/>
      <c r="F950" s="185"/>
      <c r="G950" s="186"/>
      <c r="H950" s="185"/>
      <c r="I950" s="185"/>
      <c r="J950" s="185"/>
      <c r="K950" s="185"/>
      <c r="L950" s="187"/>
      <c r="M950" s="187"/>
      <c r="N950" s="185"/>
      <c r="O950" s="185"/>
      <c r="P950" s="185"/>
      <c r="Q950" s="185"/>
      <c r="R950" s="185"/>
      <c r="S950" s="185"/>
      <c r="T950" s="184"/>
      <c r="U950" s="184"/>
      <c r="V950" s="184"/>
      <c r="W950" s="184"/>
      <c r="X950" s="184"/>
      <c r="Y950" s="184"/>
      <c r="Z950" s="184"/>
      <c r="AA950" s="184"/>
    </row>
    <row r="951" spans="2:27" ht="18" customHeight="1">
      <c r="B951" s="298"/>
      <c r="C951" s="185"/>
      <c r="D951" s="185"/>
      <c r="E951" s="185"/>
      <c r="F951" s="185"/>
      <c r="G951" s="186"/>
      <c r="H951" s="185"/>
      <c r="I951" s="185"/>
      <c r="J951" s="185"/>
      <c r="K951" s="185"/>
      <c r="L951" s="187"/>
      <c r="M951" s="187"/>
      <c r="N951" s="185"/>
      <c r="O951" s="185"/>
      <c r="P951" s="185"/>
      <c r="Q951" s="185"/>
      <c r="R951" s="185"/>
      <c r="S951" s="185"/>
      <c r="T951" s="184"/>
      <c r="U951" s="184"/>
      <c r="V951" s="184"/>
      <c r="W951" s="184"/>
      <c r="X951" s="184"/>
      <c r="Y951" s="184"/>
      <c r="Z951" s="184"/>
      <c r="AA951" s="184"/>
    </row>
    <row r="952" spans="2:27" ht="18" customHeight="1">
      <c r="B952" s="298"/>
      <c r="C952" s="185"/>
      <c r="D952" s="185"/>
      <c r="E952" s="185"/>
      <c r="F952" s="185"/>
      <c r="G952" s="186"/>
      <c r="H952" s="185"/>
      <c r="I952" s="185"/>
      <c r="J952" s="185"/>
      <c r="K952" s="185"/>
      <c r="L952" s="187"/>
      <c r="M952" s="187"/>
      <c r="N952" s="185"/>
      <c r="O952" s="185"/>
      <c r="P952" s="185"/>
      <c r="Q952" s="185"/>
      <c r="R952" s="185"/>
      <c r="S952" s="185"/>
      <c r="T952" s="184"/>
      <c r="U952" s="184"/>
      <c r="V952" s="184"/>
      <c r="W952" s="184"/>
      <c r="X952" s="184"/>
      <c r="Y952" s="184"/>
      <c r="Z952" s="184"/>
      <c r="AA952" s="184"/>
    </row>
    <row r="953" spans="2:27" ht="18" customHeight="1">
      <c r="B953" s="298"/>
      <c r="C953" s="185"/>
      <c r="D953" s="185"/>
      <c r="E953" s="185"/>
      <c r="F953" s="185"/>
      <c r="G953" s="186"/>
      <c r="H953" s="185"/>
      <c r="I953" s="185"/>
      <c r="J953" s="185"/>
      <c r="K953" s="185"/>
      <c r="L953" s="187"/>
      <c r="M953" s="187"/>
      <c r="N953" s="185"/>
      <c r="O953" s="185"/>
      <c r="P953" s="185"/>
      <c r="Q953" s="185"/>
      <c r="R953" s="185"/>
      <c r="S953" s="185"/>
      <c r="T953" s="184"/>
      <c r="U953" s="184"/>
      <c r="V953" s="184"/>
      <c r="W953" s="184"/>
      <c r="X953" s="184"/>
      <c r="Y953" s="184"/>
      <c r="Z953" s="184"/>
      <c r="AA953" s="184"/>
    </row>
    <row r="954" spans="2:27" ht="18" customHeight="1">
      <c r="B954" s="298"/>
      <c r="C954" s="185"/>
      <c r="D954" s="185"/>
      <c r="E954" s="185"/>
      <c r="F954" s="185"/>
      <c r="G954" s="186"/>
      <c r="H954" s="185"/>
      <c r="I954" s="185"/>
      <c r="J954" s="185"/>
      <c r="K954" s="185"/>
      <c r="L954" s="187"/>
      <c r="M954" s="187"/>
      <c r="N954" s="185"/>
      <c r="O954" s="185"/>
      <c r="P954" s="185"/>
      <c r="Q954" s="185"/>
      <c r="R954" s="185"/>
      <c r="S954" s="185"/>
      <c r="T954" s="184"/>
      <c r="U954" s="184"/>
      <c r="V954" s="184"/>
      <c r="W954" s="184"/>
      <c r="X954" s="184"/>
      <c r="Y954" s="184"/>
      <c r="Z954" s="184"/>
      <c r="AA954" s="184"/>
    </row>
    <row r="955" spans="2:27" ht="18" customHeight="1">
      <c r="B955" s="298"/>
      <c r="C955" s="185"/>
      <c r="D955" s="185"/>
      <c r="E955" s="185"/>
      <c r="F955" s="185"/>
      <c r="G955" s="186"/>
      <c r="H955" s="185"/>
      <c r="I955" s="185"/>
      <c r="J955" s="185"/>
      <c r="K955" s="185"/>
      <c r="L955" s="187"/>
      <c r="M955" s="187"/>
      <c r="N955" s="185"/>
      <c r="O955" s="185"/>
      <c r="P955" s="185"/>
      <c r="Q955" s="185"/>
      <c r="R955" s="185"/>
      <c r="S955" s="185"/>
      <c r="T955" s="184"/>
      <c r="U955" s="184"/>
      <c r="V955" s="184"/>
      <c r="W955" s="184"/>
      <c r="X955" s="184"/>
      <c r="Y955" s="184"/>
      <c r="Z955" s="184"/>
      <c r="AA955" s="184"/>
    </row>
    <row r="956" spans="2:27" ht="18" customHeight="1">
      <c r="B956" s="298"/>
      <c r="C956" s="185"/>
      <c r="D956" s="185"/>
      <c r="E956" s="185"/>
      <c r="F956" s="185"/>
      <c r="G956" s="186"/>
      <c r="H956" s="185"/>
      <c r="I956" s="185"/>
      <c r="J956" s="185"/>
      <c r="K956" s="185"/>
      <c r="L956" s="187"/>
      <c r="M956" s="187"/>
      <c r="N956" s="185"/>
      <c r="O956" s="185"/>
      <c r="P956" s="185"/>
      <c r="Q956" s="185"/>
      <c r="R956" s="185"/>
      <c r="S956" s="185"/>
      <c r="T956" s="184"/>
      <c r="U956" s="184"/>
      <c r="V956" s="184"/>
      <c r="W956" s="184"/>
      <c r="X956" s="184"/>
      <c r="Y956" s="184"/>
      <c r="Z956" s="184"/>
      <c r="AA956" s="184"/>
    </row>
    <row r="957" spans="2:27" ht="18" customHeight="1">
      <c r="B957" s="298"/>
      <c r="C957" s="185"/>
      <c r="D957" s="185"/>
      <c r="E957" s="185"/>
      <c r="F957" s="185"/>
      <c r="G957" s="186"/>
      <c r="H957" s="185"/>
      <c r="I957" s="185"/>
      <c r="J957" s="185"/>
      <c r="K957" s="185"/>
      <c r="L957" s="187"/>
      <c r="M957" s="187"/>
      <c r="N957" s="185"/>
      <c r="O957" s="185"/>
      <c r="P957" s="185"/>
      <c r="Q957" s="185"/>
      <c r="R957" s="185"/>
      <c r="S957" s="185"/>
      <c r="T957" s="184"/>
      <c r="U957" s="184"/>
      <c r="V957" s="184"/>
      <c r="W957" s="184"/>
      <c r="X957" s="184"/>
      <c r="Y957" s="184"/>
      <c r="Z957" s="184"/>
      <c r="AA957" s="184"/>
    </row>
    <row r="958" spans="2:27" ht="18" customHeight="1">
      <c r="B958" s="298"/>
      <c r="C958" s="185"/>
      <c r="D958" s="185"/>
      <c r="E958" s="185"/>
      <c r="F958" s="185"/>
      <c r="G958" s="186"/>
      <c r="H958" s="185"/>
      <c r="I958" s="185"/>
      <c r="J958" s="185"/>
      <c r="K958" s="185"/>
      <c r="L958" s="187"/>
      <c r="M958" s="187"/>
      <c r="N958" s="185"/>
      <c r="O958" s="185"/>
      <c r="P958" s="185"/>
      <c r="Q958" s="185"/>
      <c r="R958" s="185"/>
      <c r="S958" s="185"/>
      <c r="T958" s="184"/>
      <c r="U958" s="184"/>
      <c r="V958" s="184"/>
      <c r="W958" s="184"/>
      <c r="X958" s="184"/>
      <c r="Y958" s="184"/>
      <c r="Z958" s="184"/>
      <c r="AA958" s="184"/>
    </row>
    <row r="959" spans="2:27" ht="18" customHeight="1">
      <c r="B959" s="298"/>
      <c r="C959" s="185"/>
      <c r="D959" s="185"/>
      <c r="E959" s="185"/>
      <c r="F959" s="185"/>
      <c r="G959" s="186"/>
      <c r="H959" s="185"/>
      <c r="I959" s="185"/>
      <c r="J959" s="185"/>
      <c r="K959" s="185"/>
      <c r="L959" s="187"/>
      <c r="M959" s="187"/>
      <c r="N959" s="185"/>
      <c r="O959" s="185"/>
      <c r="P959" s="185"/>
      <c r="Q959" s="185"/>
      <c r="R959" s="185"/>
      <c r="S959" s="185"/>
      <c r="T959" s="184"/>
      <c r="U959" s="184"/>
      <c r="V959" s="184"/>
      <c r="W959" s="184"/>
      <c r="X959" s="184"/>
      <c r="Y959" s="184"/>
      <c r="Z959" s="184"/>
      <c r="AA959" s="184"/>
    </row>
    <row r="960" spans="2:27" ht="18" customHeight="1">
      <c r="B960" s="298"/>
      <c r="C960" s="185"/>
      <c r="D960" s="185"/>
      <c r="E960" s="185"/>
      <c r="F960" s="185"/>
      <c r="G960" s="186"/>
      <c r="H960" s="185"/>
      <c r="I960" s="185"/>
      <c r="J960" s="185"/>
      <c r="K960" s="185"/>
      <c r="L960" s="187"/>
      <c r="M960" s="187"/>
      <c r="N960" s="185"/>
      <c r="O960" s="185"/>
      <c r="P960" s="185"/>
      <c r="Q960" s="185"/>
      <c r="R960" s="185"/>
      <c r="S960" s="185"/>
      <c r="T960" s="184"/>
      <c r="U960" s="184"/>
      <c r="V960" s="184"/>
      <c r="W960" s="184"/>
      <c r="X960" s="184"/>
      <c r="Y960" s="184"/>
      <c r="Z960" s="184"/>
      <c r="AA960" s="184"/>
    </row>
    <row r="961" spans="2:27" ht="18" customHeight="1">
      <c r="B961" s="298"/>
      <c r="C961" s="185"/>
      <c r="D961" s="185"/>
      <c r="E961" s="185"/>
      <c r="F961" s="185"/>
      <c r="G961" s="186"/>
      <c r="H961" s="185"/>
      <c r="I961" s="185"/>
      <c r="J961" s="185"/>
      <c r="K961" s="185"/>
      <c r="L961" s="187"/>
      <c r="M961" s="187"/>
      <c r="N961" s="185"/>
      <c r="O961" s="185"/>
      <c r="P961" s="185"/>
      <c r="Q961" s="185"/>
      <c r="R961" s="185"/>
      <c r="S961" s="185"/>
      <c r="T961" s="184"/>
      <c r="U961" s="184"/>
      <c r="V961" s="184"/>
      <c r="W961" s="184"/>
      <c r="X961" s="184"/>
      <c r="Y961" s="184"/>
      <c r="Z961" s="184"/>
      <c r="AA961" s="184"/>
    </row>
    <row r="962" spans="2:27" ht="18" customHeight="1">
      <c r="B962" s="298"/>
      <c r="C962" s="185"/>
      <c r="D962" s="185"/>
      <c r="E962" s="185"/>
      <c r="F962" s="185"/>
      <c r="G962" s="186"/>
      <c r="H962" s="185"/>
      <c r="I962" s="185"/>
      <c r="J962" s="185"/>
      <c r="K962" s="185"/>
      <c r="L962" s="187"/>
      <c r="M962" s="187"/>
      <c r="N962" s="185"/>
      <c r="O962" s="185"/>
      <c r="P962" s="185"/>
      <c r="Q962" s="185"/>
      <c r="R962" s="185"/>
      <c r="S962" s="185"/>
      <c r="T962" s="184"/>
      <c r="U962" s="184"/>
      <c r="V962" s="184"/>
      <c r="W962" s="184"/>
      <c r="X962" s="184"/>
      <c r="Y962" s="184"/>
      <c r="Z962" s="184"/>
      <c r="AA962" s="184"/>
    </row>
    <row r="963" spans="2:27" ht="18" customHeight="1">
      <c r="B963" s="298"/>
      <c r="C963" s="185"/>
      <c r="D963" s="185"/>
      <c r="E963" s="185"/>
      <c r="F963" s="185"/>
      <c r="G963" s="186"/>
      <c r="H963" s="185"/>
      <c r="I963" s="185"/>
      <c r="J963" s="185"/>
      <c r="K963" s="185"/>
      <c r="L963" s="187"/>
      <c r="M963" s="187"/>
      <c r="N963" s="185"/>
      <c r="O963" s="185"/>
      <c r="P963" s="185"/>
      <c r="Q963" s="185"/>
      <c r="R963" s="185"/>
      <c r="S963" s="185"/>
      <c r="T963" s="184"/>
      <c r="U963" s="184"/>
      <c r="V963" s="184"/>
      <c r="W963" s="184"/>
      <c r="X963" s="184"/>
      <c r="Y963" s="184"/>
      <c r="Z963" s="184"/>
      <c r="AA963" s="184"/>
    </row>
    <row r="964" spans="2:27" ht="18" customHeight="1">
      <c r="B964" s="298"/>
      <c r="C964" s="185"/>
      <c r="D964" s="185"/>
      <c r="E964" s="185"/>
      <c r="F964" s="185"/>
      <c r="G964" s="186"/>
      <c r="H964" s="185"/>
      <c r="I964" s="185"/>
      <c r="J964" s="185"/>
      <c r="K964" s="185"/>
      <c r="L964" s="187"/>
      <c r="M964" s="187"/>
      <c r="N964" s="185"/>
      <c r="O964" s="185"/>
      <c r="P964" s="185"/>
      <c r="Q964" s="185"/>
      <c r="R964" s="185"/>
      <c r="S964" s="185"/>
      <c r="T964" s="184"/>
      <c r="U964" s="184"/>
      <c r="V964" s="184"/>
      <c r="W964" s="184"/>
      <c r="X964" s="184"/>
      <c r="Y964" s="184"/>
      <c r="Z964" s="184"/>
      <c r="AA964" s="184"/>
    </row>
    <row r="965" spans="2:27" ht="18" customHeight="1">
      <c r="B965" s="298"/>
      <c r="C965" s="185"/>
      <c r="D965" s="185"/>
      <c r="E965" s="185"/>
      <c r="F965" s="185"/>
      <c r="G965" s="186"/>
      <c r="H965" s="185"/>
      <c r="I965" s="185"/>
      <c r="J965" s="185"/>
      <c r="K965" s="185"/>
      <c r="L965" s="187"/>
      <c r="M965" s="187"/>
      <c r="N965" s="185"/>
      <c r="O965" s="185"/>
      <c r="P965" s="185"/>
      <c r="Q965" s="185"/>
      <c r="R965" s="185"/>
      <c r="S965" s="185"/>
      <c r="T965" s="184"/>
      <c r="U965" s="184"/>
      <c r="V965" s="184"/>
      <c r="W965" s="184"/>
      <c r="X965" s="184"/>
      <c r="Y965" s="184"/>
      <c r="Z965" s="184"/>
      <c r="AA965" s="184"/>
    </row>
    <row r="966" spans="2:27" ht="18" customHeight="1">
      <c r="B966" s="298"/>
      <c r="C966" s="185"/>
      <c r="D966" s="185"/>
      <c r="E966" s="185"/>
      <c r="F966" s="185"/>
      <c r="G966" s="186"/>
      <c r="H966" s="185"/>
      <c r="I966" s="185"/>
      <c r="J966" s="185"/>
      <c r="K966" s="185"/>
      <c r="L966" s="187"/>
      <c r="M966" s="187"/>
      <c r="N966" s="185"/>
      <c r="O966" s="185"/>
      <c r="P966" s="185"/>
      <c r="Q966" s="185"/>
      <c r="R966" s="185"/>
      <c r="S966" s="185"/>
      <c r="T966" s="184"/>
      <c r="U966" s="184"/>
      <c r="V966" s="184"/>
      <c r="W966" s="184"/>
      <c r="X966" s="184"/>
      <c r="Y966" s="184"/>
      <c r="Z966" s="184"/>
      <c r="AA966" s="184"/>
    </row>
    <row r="967" spans="2:27" ht="18" customHeight="1">
      <c r="B967" s="298"/>
      <c r="C967" s="185"/>
      <c r="D967" s="185"/>
      <c r="E967" s="185"/>
      <c r="F967" s="185"/>
      <c r="G967" s="186"/>
      <c r="H967" s="185"/>
      <c r="I967" s="185"/>
      <c r="J967" s="185"/>
      <c r="K967" s="185"/>
      <c r="L967" s="187"/>
      <c r="M967" s="187"/>
      <c r="N967" s="185"/>
      <c r="O967" s="185"/>
      <c r="P967" s="185"/>
      <c r="Q967" s="185"/>
      <c r="R967" s="185"/>
      <c r="S967" s="185"/>
      <c r="T967" s="184"/>
      <c r="U967" s="184"/>
      <c r="V967" s="184"/>
      <c r="W967" s="184"/>
      <c r="X967" s="184"/>
      <c r="Y967" s="184"/>
      <c r="Z967" s="184"/>
      <c r="AA967" s="184"/>
    </row>
    <row r="968" spans="2:27" ht="18" customHeight="1">
      <c r="B968" s="298"/>
      <c r="C968" s="185"/>
      <c r="D968" s="185"/>
      <c r="E968" s="185"/>
      <c r="F968" s="185"/>
      <c r="G968" s="186"/>
      <c r="H968" s="185"/>
      <c r="I968" s="185"/>
      <c r="J968" s="185"/>
      <c r="K968" s="185"/>
      <c r="L968" s="187"/>
      <c r="M968" s="187"/>
      <c r="N968" s="185"/>
      <c r="O968" s="185"/>
      <c r="P968" s="185"/>
      <c r="Q968" s="185"/>
      <c r="R968" s="185"/>
      <c r="S968" s="185"/>
      <c r="T968" s="184"/>
      <c r="U968" s="184"/>
      <c r="V968" s="184"/>
      <c r="W968" s="184"/>
      <c r="X968" s="184"/>
      <c r="Y968" s="184"/>
      <c r="Z968" s="184"/>
      <c r="AA968" s="184"/>
    </row>
    <row r="969" spans="2:27" ht="18" customHeight="1">
      <c r="B969" s="298"/>
      <c r="C969" s="185"/>
      <c r="D969" s="185"/>
      <c r="E969" s="185"/>
      <c r="F969" s="185"/>
      <c r="G969" s="186"/>
      <c r="H969" s="185"/>
      <c r="I969" s="185"/>
      <c r="J969" s="185"/>
      <c r="K969" s="185"/>
      <c r="L969" s="187"/>
      <c r="M969" s="187"/>
      <c r="N969" s="185"/>
      <c r="O969" s="185"/>
      <c r="P969" s="185"/>
      <c r="Q969" s="185"/>
      <c r="R969" s="185"/>
      <c r="S969" s="185"/>
      <c r="T969" s="184"/>
      <c r="U969" s="184"/>
      <c r="V969" s="184"/>
      <c r="W969" s="184"/>
      <c r="X969" s="184"/>
      <c r="Y969" s="184"/>
      <c r="Z969" s="184"/>
      <c r="AA969" s="184"/>
    </row>
    <row r="970" spans="2:27" ht="18" customHeight="1">
      <c r="B970" s="298"/>
      <c r="C970" s="185"/>
      <c r="D970" s="185"/>
      <c r="E970" s="185"/>
      <c r="F970" s="185"/>
      <c r="G970" s="186"/>
      <c r="H970" s="185"/>
      <c r="I970" s="185"/>
      <c r="J970" s="185"/>
      <c r="K970" s="185"/>
      <c r="L970" s="187"/>
      <c r="M970" s="187"/>
      <c r="N970" s="185"/>
      <c r="O970" s="185"/>
      <c r="P970" s="185"/>
      <c r="Q970" s="185"/>
      <c r="R970" s="185"/>
      <c r="S970" s="185"/>
      <c r="T970" s="184"/>
      <c r="U970" s="184"/>
      <c r="V970" s="184"/>
      <c r="W970" s="184"/>
      <c r="X970" s="184"/>
      <c r="Y970" s="184"/>
      <c r="Z970" s="184"/>
      <c r="AA970" s="184"/>
    </row>
    <row r="971" spans="2:27" ht="18" customHeight="1">
      <c r="B971" s="298"/>
      <c r="C971" s="185"/>
      <c r="D971" s="185"/>
      <c r="E971" s="185"/>
      <c r="F971" s="185"/>
      <c r="G971" s="186"/>
      <c r="H971" s="185"/>
      <c r="I971" s="185"/>
      <c r="J971" s="185"/>
      <c r="K971" s="185"/>
      <c r="L971" s="187"/>
      <c r="M971" s="187"/>
      <c r="N971" s="185"/>
      <c r="O971" s="185"/>
      <c r="P971" s="185"/>
      <c r="Q971" s="185"/>
      <c r="R971" s="185"/>
      <c r="S971" s="185"/>
      <c r="T971" s="184"/>
      <c r="U971" s="184"/>
      <c r="V971" s="184"/>
      <c r="W971" s="184"/>
      <c r="X971" s="184"/>
      <c r="Y971" s="184"/>
      <c r="Z971" s="184"/>
      <c r="AA971" s="184"/>
    </row>
    <row r="972" spans="2:27" ht="18" customHeight="1">
      <c r="B972" s="298"/>
      <c r="C972" s="185"/>
      <c r="D972" s="185"/>
      <c r="E972" s="185"/>
      <c r="F972" s="185"/>
      <c r="G972" s="186"/>
      <c r="H972" s="185"/>
      <c r="I972" s="185"/>
      <c r="J972" s="185"/>
      <c r="K972" s="185"/>
      <c r="L972" s="187"/>
      <c r="M972" s="187"/>
      <c r="N972" s="185"/>
      <c r="O972" s="185"/>
      <c r="P972" s="185"/>
      <c r="Q972" s="185"/>
      <c r="R972" s="185"/>
      <c r="S972" s="185"/>
      <c r="T972" s="184"/>
      <c r="U972" s="184"/>
      <c r="V972" s="184"/>
      <c r="W972" s="184"/>
      <c r="X972" s="184"/>
      <c r="Y972" s="184"/>
      <c r="Z972" s="184"/>
      <c r="AA972" s="184"/>
    </row>
    <row r="973" spans="2:27" ht="18" customHeight="1">
      <c r="B973" s="298"/>
      <c r="C973" s="185"/>
      <c r="D973" s="185"/>
      <c r="E973" s="185"/>
      <c r="F973" s="185"/>
      <c r="G973" s="186"/>
      <c r="H973" s="185"/>
      <c r="I973" s="185"/>
      <c r="J973" s="185"/>
      <c r="K973" s="185"/>
      <c r="L973" s="187"/>
      <c r="M973" s="187"/>
      <c r="N973" s="185"/>
      <c r="O973" s="185"/>
      <c r="P973" s="185"/>
      <c r="Q973" s="185"/>
      <c r="R973" s="185"/>
      <c r="S973" s="185"/>
      <c r="T973" s="184"/>
      <c r="U973" s="184"/>
      <c r="V973" s="184"/>
      <c r="W973" s="184"/>
      <c r="X973" s="184"/>
      <c r="Y973" s="184"/>
      <c r="Z973" s="184"/>
      <c r="AA973" s="184"/>
    </row>
    <row r="974" spans="2:27" ht="18" customHeight="1">
      <c r="B974" s="298"/>
      <c r="C974" s="185"/>
      <c r="D974" s="185"/>
      <c r="E974" s="185"/>
      <c r="F974" s="185"/>
      <c r="G974" s="186"/>
      <c r="H974" s="185"/>
      <c r="I974" s="185"/>
      <c r="J974" s="185"/>
      <c r="K974" s="185"/>
      <c r="L974" s="187"/>
      <c r="M974" s="187"/>
      <c r="N974" s="185"/>
      <c r="O974" s="185"/>
      <c r="P974" s="185"/>
      <c r="Q974" s="185"/>
      <c r="R974" s="185"/>
      <c r="S974" s="185"/>
      <c r="T974" s="184"/>
      <c r="U974" s="184"/>
      <c r="V974" s="184"/>
      <c r="W974" s="184"/>
      <c r="X974" s="184"/>
      <c r="Y974" s="184"/>
      <c r="Z974" s="184"/>
      <c r="AA974" s="184"/>
    </row>
    <row r="975" spans="2:27" ht="18" customHeight="1">
      <c r="B975" s="298"/>
      <c r="C975" s="185"/>
      <c r="D975" s="185"/>
      <c r="E975" s="185"/>
      <c r="F975" s="185"/>
      <c r="G975" s="186"/>
      <c r="H975" s="185"/>
      <c r="I975" s="185"/>
      <c r="J975" s="185"/>
      <c r="K975" s="185"/>
      <c r="L975" s="187"/>
      <c r="M975" s="187"/>
      <c r="N975" s="185"/>
      <c r="O975" s="185"/>
      <c r="P975" s="185"/>
      <c r="Q975" s="185"/>
      <c r="R975" s="185"/>
      <c r="S975" s="185"/>
      <c r="T975" s="184"/>
      <c r="U975" s="184"/>
      <c r="V975" s="184"/>
      <c r="W975" s="184"/>
      <c r="X975" s="184"/>
      <c r="Y975" s="184"/>
      <c r="Z975" s="184"/>
      <c r="AA975" s="184"/>
    </row>
    <row r="976" spans="2:27" ht="18" customHeight="1">
      <c r="B976" s="298"/>
      <c r="C976" s="185"/>
      <c r="D976" s="185"/>
      <c r="E976" s="185"/>
      <c r="F976" s="185"/>
      <c r="G976" s="186"/>
      <c r="H976" s="185"/>
      <c r="I976" s="185"/>
      <c r="J976" s="185"/>
      <c r="K976" s="185"/>
      <c r="L976" s="187"/>
      <c r="M976" s="187"/>
      <c r="N976" s="185"/>
      <c r="O976" s="185"/>
      <c r="P976" s="185"/>
      <c r="Q976" s="185"/>
      <c r="R976" s="185"/>
      <c r="S976" s="185"/>
      <c r="T976" s="184"/>
      <c r="U976" s="184"/>
      <c r="V976" s="184"/>
      <c r="W976" s="184"/>
      <c r="X976" s="184"/>
      <c r="Y976" s="184"/>
      <c r="Z976" s="184"/>
      <c r="AA976" s="184"/>
    </row>
    <row r="977" spans="2:27" ht="18" customHeight="1">
      <c r="B977" s="298"/>
      <c r="C977" s="185"/>
      <c r="D977" s="185"/>
      <c r="E977" s="185"/>
      <c r="F977" s="185"/>
      <c r="G977" s="186"/>
      <c r="H977" s="185"/>
      <c r="I977" s="185"/>
      <c r="J977" s="185"/>
      <c r="K977" s="185"/>
      <c r="L977" s="187"/>
      <c r="M977" s="187"/>
      <c r="N977" s="185"/>
      <c r="O977" s="185"/>
      <c r="P977" s="185"/>
      <c r="Q977" s="185"/>
      <c r="R977" s="185"/>
      <c r="S977" s="185"/>
      <c r="T977" s="184"/>
      <c r="U977" s="184"/>
      <c r="V977" s="184"/>
      <c r="W977" s="184"/>
      <c r="X977" s="184"/>
      <c r="Y977" s="184"/>
      <c r="Z977" s="184"/>
      <c r="AA977" s="184"/>
    </row>
    <row r="978" spans="2:27" ht="18" customHeight="1">
      <c r="B978" s="298"/>
      <c r="C978" s="185"/>
      <c r="D978" s="185"/>
      <c r="E978" s="185"/>
      <c r="F978" s="185"/>
      <c r="G978" s="186"/>
      <c r="H978" s="185"/>
      <c r="I978" s="185"/>
      <c r="J978" s="185"/>
      <c r="K978" s="185"/>
      <c r="L978" s="187"/>
      <c r="M978" s="187"/>
      <c r="N978" s="185"/>
      <c r="O978" s="185"/>
      <c r="P978" s="185"/>
      <c r="Q978" s="185"/>
      <c r="R978" s="185"/>
      <c r="S978" s="185"/>
      <c r="T978" s="184"/>
      <c r="U978" s="184"/>
      <c r="V978" s="184"/>
      <c r="W978" s="184"/>
      <c r="X978" s="184"/>
      <c r="Y978" s="184"/>
      <c r="Z978" s="184"/>
      <c r="AA978" s="184"/>
    </row>
    <row r="979" spans="2:27" ht="18" customHeight="1">
      <c r="B979" s="298"/>
      <c r="C979" s="185"/>
      <c r="D979" s="185"/>
      <c r="E979" s="185"/>
      <c r="F979" s="185"/>
      <c r="G979" s="186"/>
      <c r="H979" s="185"/>
      <c r="I979" s="185"/>
      <c r="J979" s="185"/>
      <c r="K979" s="185"/>
      <c r="L979" s="187"/>
      <c r="M979" s="187"/>
      <c r="N979" s="185"/>
      <c r="O979" s="185"/>
      <c r="P979" s="185"/>
      <c r="Q979" s="185"/>
      <c r="R979" s="185"/>
      <c r="S979" s="185"/>
      <c r="T979" s="184"/>
      <c r="U979" s="184"/>
      <c r="V979" s="184"/>
      <c r="W979" s="184"/>
      <c r="X979" s="184"/>
      <c r="Y979" s="184"/>
      <c r="Z979" s="184"/>
      <c r="AA979" s="184"/>
    </row>
    <row r="980" spans="2:27" ht="18" customHeight="1">
      <c r="B980" s="298"/>
      <c r="C980" s="185"/>
      <c r="D980" s="185"/>
      <c r="E980" s="185"/>
      <c r="F980" s="185"/>
      <c r="G980" s="186"/>
      <c r="H980" s="185"/>
      <c r="I980" s="185"/>
      <c r="J980" s="185"/>
      <c r="K980" s="185"/>
      <c r="L980" s="187"/>
      <c r="M980" s="187"/>
      <c r="N980" s="185"/>
      <c r="O980" s="185"/>
      <c r="P980" s="185"/>
      <c r="Q980" s="185"/>
      <c r="R980" s="185"/>
      <c r="S980" s="185"/>
      <c r="T980" s="184"/>
      <c r="U980" s="184"/>
      <c r="V980" s="184"/>
      <c r="W980" s="184"/>
      <c r="X980" s="184"/>
      <c r="Y980" s="184"/>
      <c r="Z980" s="184"/>
      <c r="AA980" s="184"/>
    </row>
    <row r="981" spans="2:27" ht="18" customHeight="1">
      <c r="B981" s="298"/>
      <c r="C981" s="185"/>
      <c r="D981" s="185"/>
      <c r="E981" s="185"/>
      <c r="F981" s="185"/>
      <c r="G981" s="186"/>
      <c r="H981" s="185"/>
      <c r="I981" s="185"/>
      <c r="J981" s="185"/>
      <c r="K981" s="185"/>
      <c r="L981" s="187"/>
      <c r="M981" s="187"/>
      <c r="N981" s="185"/>
      <c r="O981" s="185"/>
      <c r="P981" s="185"/>
      <c r="Q981" s="185"/>
      <c r="R981" s="185"/>
      <c r="S981" s="185"/>
      <c r="T981" s="184"/>
      <c r="U981" s="184"/>
      <c r="V981" s="184"/>
      <c r="W981" s="184"/>
      <c r="X981" s="184"/>
      <c r="Y981" s="184"/>
      <c r="Z981" s="184"/>
      <c r="AA981" s="184"/>
    </row>
    <row r="982" spans="2:27" ht="18" customHeight="1">
      <c r="B982" s="298"/>
      <c r="C982" s="185"/>
      <c r="D982" s="185"/>
      <c r="E982" s="185"/>
      <c r="F982" s="185"/>
      <c r="G982" s="186"/>
      <c r="H982" s="185"/>
      <c r="I982" s="185"/>
      <c r="J982" s="185"/>
      <c r="K982" s="185"/>
      <c r="L982" s="187"/>
      <c r="M982" s="187"/>
      <c r="N982" s="185"/>
      <c r="O982" s="185"/>
      <c r="P982" s="185"/>
      <c r="Q982" s="185"/>
      <c r="R982" s="185"/>
      <c r="S982" s="185"/>
      <c r="T982" s="184"/>
      <c r="U982" s="184"/>
      <c r="V982" s="184"/>
      <c r="W982" s="184"/>
      <c r="X982" s="184"/>
      <c r="Y982" s="184"/>
      <c r="Z982" s="184"/>
      <c r="AA982" s="184"/>
    </row>
    <row r="983" spans="2:27" ht="18" customHeight="1">
      <c r="B983" s="298"/>
      <c r="C983" s="185"/>
      <c r="D983" s="185"/>
      <c r="E983" s="185"/>
      <c r="F983" s="185"/>
      <c r="G983" s="186"/>
      <c r="H983" s="185"/>
      <c r="I983" s="185"/>
      <c r="J983" s="185"/>
      <c r="K983" s="185"/>
      <c r="L983" s="187"/>
      <c r="M983" s="187"/>
      <c r="N983" s="185"/>
      <c r="O983" s="185"/>
      <c r="P983" s="185"/>
      <c r="Q983" s="185"/>
      <c r="R983" s="185"/>
      <c r="S983" s="185"/>
      <c r="T983" s="184"/>
      <c r="U983" s="184"/>
      <c r="V983" s="184"/>
      <c r="W983" s="184"/>
      <c r="X983" s="184"/>
      <c r="Y983" s="184"/>
      <c r="Z983" s="184"/>
      <c r="AA983" s="184"/>
    </row>
    <row r="984" spans="2:27" ht="18" customHeight="1">
      <c r="B984" s="298"/>
      <c r="C984" s="185"/>
      <c r="D984" s="185"/>
      <c r="E984" s="185"/>
      <c r="F984" s="185"/>
      <c r="G984" s="186"/>
      <c r="H984" s="185"/>
      <c r="I984" s="185"/>
      <c r="J984" s="185"/>
      <c r="K984" s="185"/>
      <c r="L984" s="187"/>
      <c r="M984" s="187"/>
      <c r="N984" s="185"/>
      <c r="O984" s="185"/>
      <c r="P984" s="185"/>
      <c r="Q984" s="185"/>
      <c r="R984" s="185"/>
      <c r="S984" s="185"/>
      <c r="T984" s="184"/>
      <c r="U984" s="184"/>
      <c r="V984" s="184"/>
      <c r="W984" s="184"/>
      <c r="X984" s="184"/>
      <c r="Y984" s="184"/>
      <c r="Z984" s="184"/>
      <c r="AA984" s="184"/>
    </row>
    <row r="985" spans="2:27" ht="18" customHeight="1">
      <c r="B985" s="298"/>
      <c r="C985" s="185"/>
      <c r="D985" s="185"/>
      <c r="E985" s="185"/>
      <c r="F985" s="185"/>
      <c r="G985" s="186"/>
      <c r="H985" s="185"/>
      <c r="I985" s="185"/>
      <c r="J985" s="185"/>
      <c r="K985" s="185"/>
      <c r="L985" s="187"/>
      <c r="M985" s="187"/>
      <c r="N985" s="185"/>
      <c r="O985" s="185"/>
      <c r="P985" s="185"/>
      <c r="Q985" s="185"/>
      <c r="R985" s="185"/>
      <c r="S985" s="185"/>
      <c r="T985" s="184"/>
      <c r="U985" s="184"/>
      <c r="V985" s="184"/>
      <c r="W985" s="184"/>
      <c r="X985" s="184"/>
      <c r="Y985" s="184"/>
      <c r="Z985" s="184"/>
      <c r="AA985" s="184"/>
    </row>
    <row r="986" spans="2:27" ht="18" customHeight="1">
      <c r="B986" s="298"/>
      <c r="C986" s="185"/>
      <c r="D986" s="185"/>
      <c r="E986" s="185"/>
      <c r="F986" s="185"/>
      <c r="G986" s="186"/>
      <c r="H986" s="185"/>
      <c r="I986" s="185"/>
      <c r="J986" s="185"/>
      <c r="K986" s="185"/>
      <c r="L986" s="187"/>
      <c r="M986" s="187"/>
      <c r="N986" s="185"/>
      <c r="O986" s="185"/>
      <c r="P986" s="185"/>
      <c r="Q986" s="185"/>
      <c r="R986" s="185"/>
      <c r="S986" s="185"/>
      <c r="T986" s="184"/>
      <c r="U986" s="184"/>
      <c r="V986" s="184"/>
      <c r="W986" s="184"/>
      <c r="X986" s="184"/>
      <c r="Y986" s="184"/>
      <c r="Z986" s="184"/>
      <c r="AA986" s="184"/>
    </row>
    <row r="987" spans="2:27" ht="18" customHeight="1">
      <c r="B987" s="298"/>
      <c r="C987" s="185"/>
      <c r="D987" s="185"/>
      <c r="E987" s="185"/>
      <c r="F987" s="185"/>
      <c r="G987" s="186"/>
      <c r="H987" s="185"/>
      <c r="I987" s="185"/>
      <c r="J987" s="185"/>
      <c r="K987" s="185"/>
      <c r="L987" s="187"/>
      <c r="M987" s="187"/>
      <c r="N987" s="185"/>
      <c r="O987" s="185"/>
      <c r="P987" s="185"/>
      <c r="Q987" s="185"/>
      <c r="R987" s="185"/>
      <c r="S987" s="185"/>
      <c r="T987" s="184"/>
      <c r="U987" s="184"/>
      <c r="V987" s="184"/>
      <c r="W987" s="184"/>
      <c r="X987" s="184"/>
      <c r="Y987" s="184"/>
      <c r="Z987" s="184"/>
      <c r="AA987" s="184"/>
    </row>
    <row r="988" spans="2:27" ht="18" customHeight="1">
      <c r="B988" s="298"/>
      <c r="C988" s="185"/>
      <c r="D988" s="185"/>
      <c r="E988" s="185"/>
      <c r="F988" s="185"/>
      <c r="G988" s="186"/>
      <c r="H988" s="185"/>
      <c r="I988" s="185"/>
      <c r="J988" s="185"/>
      <c r="K988" s="185"/>
      <c r="L988" s="187"/>
      <c r="M988" s="187"/>
      <c r="N988" s="185"/>
      <c r="O988" s="185"/>
      <c r="P988" s="185"/>
      <c r="Q988" s="185"/>
      <c r="R988" s="185"/>
      <c r="S988" s="185"/>
      <c r="T988" s="184"/>
      <c r="U988" s="184"/>
      <c r="V988" s="184"/>
      <c r="W988" s="184"/>
      <c r="X988" s="184"/>
      <c r="Y988" s="184"/>
      <c r="Z988" s="184"/>
      <c r="AA988" s="184"/>
    </row>
    <row r="989" spans="2:27" ht="18" customHeight="1">
      <c r="B989" s="298"/>
      <c r="C989" s="185"/>
      <c r="D989" s="185"/>
      <c r="E989" s="185"/>
      <c r="F989" s="185"/>
      <c r="G989" s="186"/>
      <c r="H989" s="185"/>
      <c r="I989" s="185"/>
      <c r="J989" s="185"/>
      <c r="K989" s="185"/>
      <c r="L989" s="187"/>
      <c r="M989" s="187"/>
      <c r="N989" s="185"/>
      <c r="O989" s="185"/>
      <c r="P989" s="185"/>
      <c r="Q989" s="185"/>
      <c r="R989" s="185"/>
      <c r="S989" s="185"/>
      <c r="T989" s="184"/>
      <c r="U989" s="184"/>
      <c r="V989" s="184"/>
      <c r="W989" s="184"/>
      <c r="X989" s="184"/>
      <c r="Y989" s="184"/>
      <c r="Z989" s="184"/>
      <c r="AA989" s="184"/>
    </row>
    <row r="990" spans="2:27" ht="18" customHeight="1">
      <c r="B990" s="298"/>
      <c r="C990" s="185"/>
      <c r="D990" s="185"/>
      <c r="E990" s="185"/>
      <c r="F990" s="185"/>
      <c r="G990" s="186"/>
      <c r="H990" s="185"/>
      <c r="I990" s="185"/>
      <c r="J990" s="185"/>
      <c r="K990" s="185"/>
      <c r="L990" s="187"/>
      <c r="M990" s="187"/>
      <c r="N990" s="185"/>
      <c r="O990" s="185"/>
      <c r="P990" s="185"/>
      <c r="Q990" s="185"/>
      <c r="R990" s="185"/>
      <c r="S990" s="185"/>
      <c r="T990" s="184"/>
      <c r="U990" s="184"/>
      <c r="V990" s="184"/>
      <c r="W990" s="184"/>
      <c r="X990" s="184"/>
      <c r="Y990" s="184"/>
      <c r="Z990" s="184"/>
      <c r="AA990" s="184"/>
    </row>
    <row r="991" spans="2:27" ht="18" customHeight="1">
      <c r="B991" s="298"/>
      <c r="C991" s="185"/>
      <c r="D991" s="185"/>
      <c r="E991" s="185"/>
      <c r="F991" s="185"/>
      <c r="G991" s="186"/>
      <c r="H991" s="185"/>
      <c r="I991" s="185"/>
      <c r="J991" s="185"/>
      <c r="K991" s="185"/>
      <c r="L991" s="187"/>
      <c r="M991" s="187"/>
      <c r="N991" s="185"/>
      <c r="O991" s="185"/>
      <c r="P991" s="185"/>
      <c r="Q991" s="185"/>
      <c r="R991" s="185"/>
      <c r="S991" s="185"/>
      <c r="T991" s="184"/>
      <c r="U991" s="184"/>
      <c r="V991" s="184"/>
      <c r="W991" s="184"/>
      <c r="X991" s="184"/>
      <c r="Y991" s="184"/>
      <c r="Z991" s="184"/>
      <c r="AA991" s="184"/>
    </row>
    <row r="992" spans="2:27" ht="18" customHeight="1">
      <c r="B992" s="298"/>
      <c r="C992" s="185"/>
      <c r="D992" s="185"/>
      <c r="E992" s="185"/>
      <c r="F992" s="185"/>
      <c r="G992" s="186"/>
      <c r="H992" s="185"/>
      <c r="I992" s="185"/>
      <c r="J992" s="185"/>
      <c r="K992" s="185"/>
      <c r="L992" s="187"/>
      <c r="M992" s="187"/>
      <c r="N992" s="185"/>
      <c r="O992" s="185"/>
      <c r="P992" s="185"/>
      <c r="Q992" s="185"/>
      <c r="R992" s="185"/>
      <c r="S992" s="185"/>
      <c r="T992" s="184"/>
      <c r="U992" s="184"/>
      <c r="V992" s="184"/>
      <c r="W992" s="184"/>
      <c r="X992" s="184"/>
      <c r="Y992" s="184"/>
      <c r="Z992" s="184"/>
      <c r="AA992" s="184"/>
    </row>
    <row r="993" spans="2:27" ht="18" customHeight="1">
      <c r="B993" s="298"/>
      <c r="C993" s="185"/>
      <c r="D993" s="185"/>
      <c r="E993" s="185"/>
      <c r="F993" s="185"/>
      <c r="G993" s="186"/>
      <c r="H993" s="185"/>
      <c r="I993" s="185"/>
      <c r="J993" s="185"/>
      <c r="K993" s="185"/>
      <c r="L993" s="187"/>
      <c r="M993" s="187"/>
      <c r="N993" s="185"/>
      <c r="O993" s="185"/>
      <c r="P993" s="185"/>
      <c r="Q993" s="185"/>
      <c r="R993" s="185"/>
      <c r="S993" s="185"/>
      <c r="T993" s="184"/>
      <c r="U993" s="184"/>
      <c r="V993" s="184"/>
      <c r="W993" s="184"/>
      <c r="X993" s="184"/>
      <c r="Y993" s="184"/>
      <c r="Z993" s="184"/>
      <c r="AA993" s="184"/>
    </row>
    <row r="994" spans="2:27" ht="18" customHeight="1">
      <c r="B994" s="298"/>
      <c r="C994" s="185"/>
      <c r="D994" s="185"/>
      <c r="E994" s="185"/>
      <c r="F994" s="185"/>
      <c r="G994" s="186"/>
      <c r="H994" s="185"/>
      <c r="I994" s="185"/>
      <c r="J994" s="185"/>
      <c r="K994" s="185"/>
      <c r="L994" s="187"/>
      <c r="M994" s="187"/>
      <c r="N994" s="185"/>
      <c r="O994" s="185"/>
      <c r="P994" s="185"/>
      <c r="Q994" s="185"/>
      <c r="R994" s="185"/>
      <c r="S994" s="185"/>
      <c r="T994" s="184"/>
      <c r="U994" s="184"/>
      <c r="V994" s="184"/>
      <c r="W994" s="184"/>
      <c r="X994" s="184"/>
      <c r="Y994" s="184"/>
      <c r="Z994" s="184"/>
      <c r="AA994" s="184"/>
    </row>
    <row r="995" spans="2:27" ht="18" customHeight="1">
      <c r="B995" s="298"/>
      <c r="C995" s="185"/>
      <c r="D995" s="185"/>
      <c r="E995" s="185"/>
      <c r="F995" s="185"/>
      <c r="G995" s="186"/>
      <c r="H995" s="185"/>
      <c r="I995" s="185"/>
      <c r="J995" s="185"/>
      <c r="K995" s="185"/>
      <c r="L995" s="187"/>
      <c r="M995" s="187"/>
      <c r="N995" s="185"/>
      <c r="O995" s="185"/>
      <c r="P995" s="185"/>
      <c r="Q995" s="185"/>
      <c r="R995" s="185"/>
      <c r="S995" s="185"/>
      <c r="T995" s="184"/>
      <c r="U995" s="184"/>
      <c r="V995" s="184"/>
      <c r="W995" s="184"/>
      <c r="X995" s="184"/>
      <c r="Y995" s="184"/>
      <c r="Z995" s="184"/>
      <c r="AA995" s="184"/>
    </row>
    <row r="996" spans="2:27" ht="18" customHeight="1">
      <c r="B996" s="298"/>
      <c r="C996" s="185"/>
      <c r="D996" s="185"/>
      <c r="E996" s="185"/>
      <c r="F996" s="185"/>
      <c r="G996" s="186"/>
      <c r="H996" s="185"/>
      <c r="I996" s="185"/>
      <c r="J996" s="185"/>
      <c r="K996" s="185"/>
      <c r="L996" s="187"/>
      <c r="M996" s="187"/>
      <c r="N996" s="185"/>
      <c r="O996" s="185"/>
      <c r="P996" s="185"/>
      <c r="Q996" s="185"/>
      <c r="R996" s="185"/>
      <c r="S996" s="185"/>
      <c r="T996" s="184"/>
      <c r="U996" s="184"/>
      <c r="V996" s="184"/>
      <c r="W996" s="184"/>
      <c r="X996" s="184"/>
      <c r="Y996" s="184"/>
      <c r="Z996" s="184"/>
      <c r="AA996" s="184"/>
    </row>
    <row r="997" spans="2:27" ht="18" customHeight="1">
      <c r="B997" s="298"/>
      <c r="C997" s="185"/>
      <c r="D997" s="185"/>
      <c r="E997" s="185"/>
      <c r="F997" s="185"/>
      <c r="G997" s="186"/>
      <c r="H997" s="185"/>
      <c r="I997" s="185"/>
      <c r="J997" s="185"/>
      <c r="K997" s="185"/>
      <c r="L997" s="187"/>
      <c r="M997" s="187"/>
      <c r="N997" s="185"/>
      <c r="O997" s="185"/>
      <c r="P997" s="185"/>
      <c r="Q997" s="185"/>
      <c r="R997" s="185"/>
      <c r="S997" s="185"/>
      <c r="T997" s="184"/>
      <c r="U997" s="184"/>
      <c r="V997" s="184"/>
      <c r="W997" s="184"/>
      <c r="X997" s="184"/>
      <c r="Y997" s="184"/>
      <c r="Z997" s="184"/>
      <c r="AA997" s="184"/>
    </row>
    <row r="998" spans="2:27" ht="18" customHeight="1">
      <c r="B998" s="298"/>
      <c r="C998" s="185"/>
      <c r="D998" s="185"/>
      <c r="E998" s="185"/>
      <c r="F998" s="185"/>
      <c r="G998" s="186"/>
      <c r="H998" s="185"/>
      <c r="I998" s="185"/>
      <c r="J998" s="185"/>
      <c r="K998" s="185"/>
      <c r="L998" s="187"/>
      <c r="M998" s="187"/>
      <c r="N998" s="185"/>
      <c r="O998" s="185"/>
      <c r="P998" s="185"/>
      <c r="Q998" s="185"/>
      <c r="R998" s="185"/>
      <c r="S998" s="185"/>
      <c r="T998" s="184"/>
      <c r="U998" s="184"/>
      <c r="V998" s="184"/>
      <c r="W998" s="184"/>
      <c r="X998" s="184"/>
      <c r="Y998" s="184"/>
      <c r="Z998" s="184"/>
      <c r="AA998" s="184"/>
    </row>
    <row r="999" spans="2:27" ht="18" customHeight="1">
      <c r="B999" s="298"/>
      <c r="C999" s="185"/>
      <c r="D999" s="185"/>
      <c r="E999" s="185"/>
      <c r="F999" s="185"/>
      <c r="G999" s="186"/>
      <c r="H999" s="185"/>
      <c r="I999" s="185"/>
      <c r="J999" s="185"/>
      <c r="K999" s="185"/>
      <c r="L999" s="187"/>
      <c r="M999" s="187"/>
      <c r="N999" s="185"/>
      <c r="O999" s="185"/>
      <c r="P999" s="185"/>
      <c r="Q999" s="185"/>
      <c r="R999" s="185"/>
      <c r="S999" s="185"/>
      <c r="T999" s="184"/>
      <c r="U999" s="184"/>
      <c r="V999" s="184"/>
      <c r="W999" s="184"/>
      <c r="X999" s="184"/>
      <c r="Y999" s="184"/>
      <c r="Z999" s="184"/>
      <c r="AA999" s="184"/>
    </row>
    <row r="1000" spans="2:27" ht="18" customHeight="1">
      <c r="B1000" s="298"/>
      <c r="C1000" s="185"/>
      <c r="D1000" s="185"/>
      <c r="E1000" s="185"/>
      <c r="F1000" s="185"/>
      <c r="G1000" s="186"/>
      <c r="H1000" s="185"/>
      <c r="I1000" s="185"/>
      <c r="J1000" s="185"/>
      <c r="K1000" s="185"/>
      <c r="L1000" s="187"/>
      <c r="M1000" s="187"/>
      <c r="N1000" s="185"/>
      <c r="O1000" s="185"/>
      <c r="P1000" s="185"/>
      <c r="Q1000" s="185"/>
      <c r="R1000" s="185"/>
      <c r="S1000" s="185"/>
      <c r="T1000" s="184"/>
      <c r="U1000" s="184"/>
      <c r="V1000" s="184"/>
      <c r="W1000" s="184"/>
      <c r="X1000" s="184"/>
      <c r="Y1000" s="184"/>
      <c r="Z1000" s="184"/>
      <c r="AA1000" s="184"/>
    </row>
  </sheetData>
  <mergeCells count="25">
    <mergeCell ref="C35:G35"/>
    <mergeCell ref="C36:G36"/>
    <mergeCell ref="L8:O10"/>
    <mergeCell ref="C38:G38"/>
    <mergeCell ref="H38:K38"/>
    <mergeCell ref="C37:G37"/>
    <mergeCell ref="H36:K36"/>
    <mergeCell ref="C33:G33"/>
    <mergeCell ref="C34:G34"/>
    <mergeCell ref="L38:O38"/>
    <mergeCell ref="H33:K33"/>
    <mergeCell ref="H34:K34"/>
    <mergeCell ref="H35:K35"/>
    <mergeCell ref="H37:K37"/>
    <mergeCell ref="L37:O37"/>
    <mergeCell ref="P8:S9"/>
    <mergeCell ref="C3:S3"/>
    <mergeCell ref="C5:E6"/>
    <mergeCell ref="F5:S6"/>
    <mergeCell ref="C8:C10"/>
    <mergeCell ref="D8:D10"/>
    <mergeCell ref="E8:E10"/>
    <mergeCell ref="F8:F10"/>
    <mergeCell ref="G8:G10"/>
    <mergeCell ref="H8:K9"/>
  </mergeCells>
  <printOptions horizontalCentered="1"/>
  <pageMargins left="0.27559055118110237" right="0.23622047244094491" top="0.51181102362204722" bottom="0.35433070866141736" header="0" footer="0"/>
  <pageSetup scale="12" orientation="landscape" r:id="rId1"/>
  <ignoredErrors>
    <ignoredError sqref="G14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343"/>
  <sheetViews>
    <sheetView workbookViewId="0">
      <selection sqref="A1:H2"/>
    </sheetView>
  </sheetViews>
  <sheetFormatPr baseColWidth="10" defaultColWidth="10" defaultRowHeight="15"/>
  <cols>
    <col min="1" max="1" width="3.42578125" style="382" customWidth="1"/>
    <col min="2" max="2" width="37.42578125" style="382" customWidth="1"/>
    <col min="3" max="3" width="16.42578125" style="382" customWidth="1"/>
    <col min="4" max="4" width="16.85546875" style="382" customWidth="1"/>
    <col min="5" max="5" width="18.42578125" style="382" customWidth="1"/>
    <col min="6" max="6" width="15.42578125" style="382" customWidth="1"/>
    <col min="7" max="7" width="19" style="382" customWidth="1"/>
    <col min="8" max="8" width="22.85546875" style="382" customWidth="1"/>
    <col min="9" max="16384" width="10" style="382"/>
  </cols>
  <sheetData>
    <row r="1" spans="1:8">
      <c r="A1" s="1190" t="s">
        <v>255</v>
      </c>
      <c r="B1" s="1191"/>
      <c r="C1" s="1191"/>
      <c r="D1" s="1191"/>
      <c r="E1" s="1191"/>
      <c r="F1" s="1191"/>
      <c r="G1" s="1191"/>
      <c r="H1" s="1192"/>
    </row>
    <row r="2" spans="1:8" ht="15.75" thickBot="1">
      <c r="A2" s="1193"/>
      <c r="B2" s="1194"/>
      <c r="C2" s="1194"/>
      <c r="D2" s="1194"/>
      <c r="E2" s="1194"/>
      <c r="F2" s="1194"/>
      <c r="G2" s="1194"/>
      <c r="H2" s="1195"/>
    </row>
    <row r="3" spans="1:8" ht="17.25" thickBot="1">
      <c r="B3" s="1196"/>
      <c r="C3" s="1196"/>
      <c r="D3" s="1196"/>
      <c r="E3" s="1196"/>
      <c r="F3" s="1196"/>
      <c r="G3" s="1196"/>
      <c r="H3" s="1196"/>
    </row>
    <row r="4" spans="1:8" ht="16.5">
      <c r="B4" s="454"/>
      <c r="C4" s="454"/>
      <c r="D4" s="454"/>
      <c r="E4" s="454"/>
      <c r="F4" s="454"/>
      <c r="G4" s="454"/>
      <c r="H4" s="454"/>
    </row>
    <row r="5" spans="1:8" ht="33" customHeight="1">
      <c r="B5" s="456" t="s">
        <v>256</v>
      </c>
      <c r="C5" s="1200" t="e">
        <f>#REF!</f>
        <v>#REF!</v>
      </c>
      <c r="D5" s="1201"/>
      <c r="E5" s="1201"/>
      <c r="F5" s="1201"/>
      <c r="G5" s="1201"/>
      <c r="H5" s="1202"/>
    </row>
    <row r="6" spans="1:8" ht="16.5">
      <c r="B6" s="383"/>
      <c r="C6" s="384"/>
      <c r="D6" s="384"/>
      <c r="E6" s="384"/>
      <c r="F6" s="384"/>
      <c r="G6" s="384"/>
      <c r="H6" s="385"/>
    </row>
    <row r="7" spans="1:8" ht="16.5">
      <c r="B7" s="456" t="s">
        <v>241</v>
      </c>
      <c r="C7" s="1197" t="e">
        <f>#REF!</f>
        <v>#REF!</v>
      </c>
      <c r="D7" s="1198"/>
      <c r="E7" s="1198"/>
      <c r="F7" s="1198"/>
      <c r="G7" s="1198"/>
      <c r="H7" s="1199"/>
    </row>
    <row r="8" spans="1:8" ht="16.5">
      <c r="B8" s="383"/>
      <c r="C8" s="386"/>
      <c r="D8" s="386"/>
      <c r="E8" s="386"/>
      <c r="F8" s="386"/>
      <c r="G8" s="386"/>
      <c r="H8" s="386"/>
    </row>
    <row r="9" spans="1:8" ht="16.5">
      <c r="B9" s="383" t="s">
        <v>244</v>
      </c>
      <c r="C9" s="387" t="e">
        <f>#REF!</f>
        <v>#REF!</v>
      </c>
      <c r="D9" s="383" t="s">
        <v>92</v>
      </c>
      <c r="E9" s="387" t="e">
        <f>#REF!</f>
        <v>#REF!</v>
      </c>
      <c r="F9" s="386"/>
      <c r="G9" s="383" t="s">
        <v>83</v>
      </c>
      <c r="H9" s="387" t="e">
        <f>#REF!</f>
        <v>#REF!</v>
      </c>
    </row>
    <row r="10" spans="1:8" ht="16.5">
      <c r="B10" s="388"/>
      <c r="C10" s="384"/>
      <c r="D10" s="388"/>
      <c r="E10" s="388"/>
      <c r="F10" s="384"/>
      <c r="G10" s="384"/>
      <c r="H10" s="385"/>
    </row>
    <row r="11" spans="1:8" ht="17.25" thickBot="1">
      <c r="B11" s="388" t="s">
        <v>93</v>
      </c>
      <c r="C11" s="384"/>
      <c r="D11" s="384"/>
      <c r="E11" s="384"/>
      <c r="F11" s="384"/>
      <c r="G11" s="384"/>
      <c r="H11" s="385"/>
    </row>
    <row r="12" spans="1:8" ht="17.25" thickBot="1">
      <c r="B12" s="389" t="s">
        <v>242</v>
      </c>
      <c r="C12" s="390"/>
      <c r="D12" s="390" t="s">
        <v>167</v>
      </c>
      <c r="E12" s="390" t="s">
        <v>153</v>
      </c>
      <c r="F12" s="390" t="s">
        <v>111</v>
      </c>
      <c r="G12" s="391" t="s">
        <v>245</v>
      </c>
      <c r="H12" s="392" t="s">
        <v>187</v>
      </c>
    </row>
    <row r="13" spans="1:8" ht="16.5">
      <c r="B13" s="393"/>
      <c r="C13" s="394"/>
      <c r="D13" s="394"/>
      <c r="E13" s="395"/>
      <c r="F13" s="396"/>
      <c r="G13" s="397"/>
      <c r="H13" s="398"/>
    </row>
    <row r="14" spans="1:8" ht="16.5">
      <c r="B14" s="399"/>
      <c r="C14" s="400"/>
      <c r="D14" s="394"/>
      <c r="E14" s="395"/>
      <c r="F14" s="396"/>
      <c r="G14" s="397"/>
      <c r="H14" s="398"/>
    </row>
    <row r="15" spans="1:8" ht="16.5">
      <c r="B15" s="401"/>
      <c r="C15" s="402"/>
      <c r="D15" s="396"/>
      <c r="E15" s="395"/>
      <c r="F15" s="396"/>
      <c r="G15" s="397"/>
      <c r="H15" s="398"/>
    </row>
    <row r="16" spans="1:8" ht="16.5">
      <c r="B16" s="399"/>
      <c r="C16" s="400"/>
      <c r="D16" s="396"/>
      <c r="E16" s="395"/>
      <c r="F16" s="403"/>
      <c r="G16" s="397"/>
      <c r="H16" s="398"/>
    </row>
    <row r="17" spans="2:8" ht="17.25" thickBot="1">
      <c r="B17" s="404"/>
      <c r="C17" s="405"/>
      <c r="D17" s="406"/>
      <c r="E17" s="407"/>
      <c r="F17" s="406"/>
      <c r="G17" s="408"/>
      <c r="H17" s="398"/>
    </row>
    <row r="18" spans="2:8" ht="17.25" thickBot="1">
      <c r="B18" s="384"/>
      <c r="C18" s="384"/>
      <c r="D18" s="384"/>
      <c r="E18" s="384"/>
      <c r="F18" s="384"/>
      <c r="G18" s="386" t="s">
        <v>246</v>
      </c>
      <c r="H18" s="409">
        <f>SUM(G13:G17)</f>
        <v>0</v>
      </c>
    </row>
    <row r="19" spans="2:8" ht="16.5">
      <c r="B19" s="384"/>
      <c r="C19" s="384"/>
      <c r="D19" s="384"/>
      <c r="E19" s="384"/>
      <c r="F19" s="384"/>
      <c r="G19" s="386"/>
      <c r="H19" s="385"/>
    </row>
    <row r="20" spans="2:8" ht="17.25" thickBot="1">
      <c r="B20" s="388" t="s">
        <v>247</v>
      </c>
      <c r="C20" s="384"/>
      <c r="D20" s="384"/>
      <c r="E20" s="384"/>
      <c r="F20" s="384"/>
      <c r="G20" s="384"/>
      <c r="H20" s="385"/>
    </row>
    <row r="21" spans="2:8" ht="17.25" thickBot="1">
      <c r="B21" s="389" t="s">
        <v>242</v>
      </c>
      <c r="C21" s="410"/>
      <c r="D21" s="390" t="s">
        <v>167</v>
      </c>
      <c r="E21" s="411" t="s">
        <v>248</v>
      </c>
      <c r="F21" s="410" t="s">
        <v>243</v>
      </c>
      <c r="G21" s="391" t="s">
        <v>245</v>
      </c>
      <c r="H21" s="392" t="s">
        <v>187</v>
      </c>
    </row>
    <row r="22" spans="2:8" ht="16.5">
      <c r="B22" s="1205" t="str">
        <f>'Materiales PGIO'!C8</f>
        <v>Plástico 4 X $ Claibre 6 X 100 M</v>
      </c>
      <c r="C22" s="1206"/>
      <c r="D22" s="412" t="s">
        <v>139</v>
      </c>
      <c r="E22" s="413" cm="1">
        <f t="array" ref="E22:E23">'Materiales PGIO'!F8:F9/100</f>
        <v>5224.57</v>
      </c>
      <c r="F22" s="412">
        <v>1</v>
      </c>
      <c r="G22" s="397">
        <f>E22*F22</f>
        <v>5224.57</v>
      </c>
      <c r="H22" s="398"/>
    </row>
    <row r="23" spans="2:8" ht="16.5">
      <c r="B23" s="1203"/>
      <c r="C23" s="1204"/>
      <c r="D23" s="396"/>
      <c r="E23" s="395">
        <v>0</v>
      </c>
      <c r="F23" s="403"/>
      <c r="G23" s="397"/>
      <c r="H23" s="398"/>
    </row>
    <row r="24" spans="2:8" ht="16.5">
      <c r="B24" s="1203"/>
      <c r="C24" s="1204"/>
      <c r="D24" s="396"/>
      <c r="E24" s="395"/>
      <c r="F24" s="396"/>
      <c r="G24" s="397"/>
      <c r="H24" s="398"/>
    </row>
    <row r="25" spans="2:8" ht="16.5">
      <c r="B25" s="1203"/>
      <c r="C25" s="1204"/>
      <c r="D25" s="412"/>
      <c r="E25" s="413"/>
      <c r="F25" s="455"/>
      <c r="G25" s="397"/>
      <c r="H25" s="398"/>
    </row>
    <row r="26" spans="2:8" ht="16.5">
      <c r="B26" s="401"/>
      <c r="C26" s="402"/>
      <c r="D26" s="396"/>
      <c r="E26" s="395"/>
      <c r="F26" s="396"/>
      <c r="G26" s="397"/>
      <c r="H26" s="398"/>
    </row>
    <row r="27" spans="2:8" ht="17.25" thickBot="1">
      <c r="B27" s="414"/>
      <c r="C27" s="415"/>
      <c r="D27" s="416"/>
      <c r="E27" s="417"/>
      <c r="F27" s="416"/>
      <c r="G27" s="408"/>
      <c r="H27" s="418"/>
    </row>
    <row r="28" spans="2:8" ht="17.25" thickBot="1">
      <c r="B28" s="384"/>
      <c r="C28" s="384"/>
      <c r="D28" s="384"/>
      <c r="E28" s="384"/>
      <c r="F28" s="384"/>
      <c r="G28" s="386" t="s">
        <v>246</v>
      </c>
      <c r="H28" s="409">
        <f>SUM(G22:G27)</f>
        <v>5224.57</v>
      </c>
    </row>
    <row r="29" spans="2:8" ht="16.5">
      <c r="B29" s="384"/>
      <c r="C29" s="384"/>
      <c r="D29" s="384"/>
      <c r="E29" s="384"/>
      <c r="F29" s="384"/>
      <c r="G29" s="386"/>
      <c r="H29" s="385"/>
    </row>
    <row r="30" spans="2:8" ht="17.25" thickBot="1">
      <c r="B30" s="388" t="s">
        <v>249</v>
      </c>
      <c r="C30" s="384"/>
      <c r="D30" s="384"/>
      <c r="E30" s="384"/>
      <c r="F30" s="384"/>
      <c r="G30" s="384"/>
      <c r="H30" s="385"/>
    </row>
    <row r="31" spans="2:8" ht="17.25" thickBot="1">
      <c r="B31" s="419" t="s">
        <v>250</v>
      </c>
      <c r="C31" s="420" t="s">
        <v>251</v>
      </c>
      <c r="D31" s="390" t="s">
        <v>252</v>
      </c>
      <c r="E31" s="390"/>
      <c r="F31" s="390" t="s">
        <v>153</v>
      </c>
      <c r="G31" s="391" t="s">
        <v>245</v>
      </c>
      <c r="H31" s="392" t="s">
        <v>187</v>
      </c>
    </row>
    <row r="32" spans="2:8" ht="16.5">
      <c r="B32" s="134" t="s">
        <v>125</v>
      </c>
      <c r="C32" s="462">
        <f>0.4*100</f>
        <v>40</v>
      </c>
      <c r="D32" s="67">
        <f>TRANS!F7</f>
        <v>214.2</v>
      </c>
      <c r="E32" s="131"/>
      <c r="F32" s="132">
        <f>TRANS!H7</f>
        <v>0.83</v>
      </c>
      <c r="G32" s="463">
        <f>C32*D32*F32</f>
        <v>7111.44</v>
      </c>
      <c r="H32" s="422"/>
    </row>
    <row r="33" spans="2:8" ht="16.5">
      <c r="B33" s="401"/>
      <c r="C33" s="423"/>
      <c r="D33" s="396"/>
      <c r="E33" s="396"/>
      <c r="F33" s="395"/>
      <c r="G33" s="421">
        <f>E33*F33</f>
        <v>0</v>
      </c>
      <c r="H33" s="422"/>
    </row>
    <row r="34" spans="2:8" ht="17.25" thickBot="1">
      <c r="B34" s="424"/>
      <c r="C34" s="425"/>
      <c r="D34" s="406"/>
      <c r="E34" s="406"/>
      <c r="F34" s="407"/>
      <c r="G34" s="408">
        <f>E34*F34</f>
        <v>0</v>
      </c>
      <c r="H34" s="426"/>
    </row>
    <row r="35" spans="2:8" ht="17.25" thickBot="1">
      <c r="B35" s="384"/>
      <c r="C35" s="384"/>
      <c r="D35" s="384"/>
      <c r="E35" s="384"/>
      <c r="F35" s="384"/>
      <c r="G35" s="386" t="s">
        <v>246</v>
      </c>
      <c r="H35" s="409">
        <f>SUM(G32:G34)</f>
        <v>7111.44</v>
      </c>
    </row>
    <row r="36" spans="2:8" ht="16.5">
      <c r="B36" s="384"/>
      <c r="C36" s="384"/>
      <c r="D36" s="384"/>
      <c r="E36" s="384"/>
      <c r="F36" s="384"/>
      <c r="G36" s="386"/>
      <c r="H36" s="385"/>
    </row>
    <row r="37" spans="2:8" ht="17.25" thickBot="1">
      <c r="B37" s="388" t="s">
        <v>253</v>
      </c>
      <c r="C37" s="384"/>
      <c r="D37" s="384"/>
      <c r="E37" s="384"/>
      <c r="F37" s="384"/>
      <c r="G37" s="384"/>
      <c r="H37" s="385"/>
    </row>
    <row r="38" spans="2:8" ht="17.25" thickBot="1">
      <c r="B38" s="427" t="s">
        <v>107</v>
      </c>
      <c r="C38" s="428" t="s">
        <v>260</v>
      </c>
      <c r="D38" s="429" t="s">
        <v>109</v>
      </c>
      <c r="E38" s="429" t="s">
        <v>110</v>
      </c>
      <c r="F38" s="429" t="s">
        <v>111</v>
      </c>
      <c r="G38" s="430" t="s">
        <v>245</v>
      </c>
      <c r="H38" s="431" t="s">
        <v>187</v>
      </c>
    </row>
    <row r="39" spans="2:8" ht="16.5">
      <c r="B39" s="129" t="str">
        <f>'LIST M.O'!D13</f>
        <v>Auxiliar electricista</v>
      </c>
      <c r="C39" s="127">
        <f>'LIST M.O'!H13</f>
        <v>1.8784000000000001</v>
      </c>
      <c r="D39" s="464">
        <f>'LIST M.O'!G13</f>
        <v>75872.55</v>
      </c>
      <c r="E39" s="126">
        <f>C39*D39</f>
        <v>142518.99792000002</v>
      </c>
      <c r="F39" s="130">
        <v>200</v>
      </c>
      <c r="G39" s="128">
        <f>+E39/F39</f>
        <v>712.59498960000008</v>
      </c>
      <c r="H39" s="434"/>
    </row>
    <row r="40" spans="2:8" ht="16.5">
      <c r="B40" s="435"/>
      <c r="C40" s="436"/>
      <c r="D40" s="432"/>
      <c r="E40" s="437"/>
      <c r="F40" s="438"/>
      <c r="G40" s="433"/>
      <c r="H40" s="434"/>
    </row>
    <row r="41" spans="2:8" ht="16.5">
      <c r="B41" s="439"/>
      <c r="C41" s="440"/>
      <c r="D41" s="441"/>
      <c r="E41" s="442"/>
      <c r="F41" s="443"/>
      <c r="G41" s="433"/>
      <c r="H41" s="434"/>
    </row>
    <row r="42" spans="2:8" ht="17.25" thickBot="1">
      <c r="B42" s="444"/>
      <c r="C42" s="445"/>
      <c r="D42" s="446"/>
      <c r="E42" s="447"/>
      <c r="F42" s="448"/>
      <c r="G42" s="449"/>
      <c r="H42" s="450"/>
    </row>
    <row r="43" spans="2:8" ht="17.25" thickBot="1">
      <c r="B43" s="384"/>
      <c r="C43" s="384"/>
      <c r="D43" s="384"/>
      <c r="E43" s="384"/>
      <c r="F43" s="384"/>
      <c r="G43" s="386" t="s">
        <v>246</v>
      </c>
      <c r="H43" s="409">
        <f>SUM(G39:G42)</f>
        <v>712.59498960000008</v>
      </c>
    </row>
    <row r="44" spans="2:8" ht="17.25" thickBot="1">
      <c r="B44" s="384"/>
      <c r="C44" s="384"/>
      <c r="D44" s="384"/>
      <c r="E44" s="384"/>
      <c r="F44" s="384"/>
      <c r="G44" s="451"/>
      <c r="H44" s="385"/>
    </row>
    <row r="45" spans="2:8" ht="20.25" thickBot="1">
      <c r="B45" s="384"/>
      <c r="C45" s="384"/>
      <c r="D45" s="384"/>
      <c r="E45" s="452" t="s">
        <v>254</v>
      </c>
      <c r="F45" s="452"/>
      <c r="G45" s="452"/>
      <c r="H45" s="453">
        <f>ROUND(H18+H28+H35+H43,0)</f>
        <v>13049</v>
      </c>
    </row>
    <row r="46" spans="2:8" ht="16.5">
      <c r="B46" s="454"/>
      <c r="C46" s="454"/>
      <c r="D46" s="454"/>
      <c r="E46" s="454"/>
      <c r="F46" s="454"/>
      <c r="G46" s="454"/>
      <c r="H46" s="454"/>
    </row>
    <row r="47" spans="2:8" ht="16.5">
      <c r="B47" s="454"/>
      <c r="C47" s="454"/>
      <c r="D47" s="454"/>
      <c r="E47" s="454"/>
      <c r="F47" s="454"/>
      <c r="G47" s="454"/>
      <c r="H47" s="454"/>
    </row>
    <row r="48" spans="2:8" ht="33" customHeight="1">
      <c r="B48" s="456" t="s">
        <v>256</v>
      </c>
      <c r="C48" s="1200" t="e">
        <f>#REF!</f>
        <v>#REF!</v>
      </c>
      <c r="D48" s="1201"/>
      <c r="E48" s="1201"/>
      <c r="F48" s="1201"/>
      <c r="G48" s="1201"/>
      <c r="H48" s="1202"/>
    </row>
    <row r="49" spans="2:8" ht="16.5">
      <c r="B49" s="383"/>
      <c r="C49" s="384"/>
      <c r="D49" s="384"/>
      <c r="E49" s="384"/>
      <c r="F49" s="384"/>
      <c r="G49" s="384"/>
      <c r="H49" s="385"/>
    </row>
    <row r="50" spans="2:8" ht="16.5">
      <c r="B50" s="456" t="s">
        <v>241</v>
      </c>
      <c r="C50" s="1197" t="e">
        <f>#REF!</f>
        <v>#REF!</v>
      </c>
      <c r="D50" s="1198"/>
      <c r="E50" s="1198"/>
      <c r="F50" s="1198"/>
      <c r="G50" s="1198"/>
      <c r="H50" s="1199"/>
    </row>
    <row r="51" spans="2:8" ht="16.5">
      <c r="B51" s="383"/>
      <c r="C51" s="386"/>
      <c r="D51" s="386"/>
      <c r="E51" s="386"/>
      <c r="F51" s="386"/>
      <c r="G51" s="386"/>
      <c r="H51" s="386"/>
    </row>
    <row r="52" spans="2:8" ht="16.5">
      <c r="B52" s="383" t="s">
        <v>244</v>
      </c>
      <c r="C52" s="387" t="e">
        <f>#REF!</f>
        <v>#REF!</v>
      </c>
      <c r="D52" s="383" t="s">
        <v>92</v>
      </c>
      <c r="E52" s="387" t="e">
        <f>#REF!</f>
        <v>#REF!</v>
      </c>
      <c r="F52" s="386"/>
      <c r="G52" s="383" t="s">
        <v>83</v>
      </c>
      <c r="H52" s="387" t="e">
        <f>#REF!</f>
        <v>#REF!</v>
      </c>
    </row>
    <row r="53" spans="2:8" ht="16.5">
      <c r="B53" s="388"/>
      <c r="C53" s="384"/>
      <c r="D53" s="388"/>
      <c r="E53" s="388"/>
      <c r="F53" s="384"/>
      <c r="G53" s="384"/>
      <c r="H53" s="385"/>
    </row>
    <row r="54" spans="2:8" ht="17.25" thickBot="1">
      <c r="B54" s="388" t="s">
        <v>93</v>
      </c>
      <c r="C54" s="384"/>
      <c r="D54" s="384"/>
      <c r="E54" s="384"/>
      <c r="F54" s="384"/>
      <c r="G54" s="384"/>
      <c r="H54" s="385"/>
    </row>
    <row r="55" spans="2:8" ht="17.25" thickBot="1">
      <c r="B55" s="389" t="s">
        <v>242</v>
      </c>
      <c r="C55" s="390"/>
      <c r="D55" s="390" t="s">
        <v>167</v>
      </c>
      <c r="E55" s="390" t="s">
        <v>153</v>
      </c>
      <c r="F55" s="390" t="s">
        <v>111</v>
      </c>
      <c r="G55" s="391" t="s">
        <v>245</v>
      </c>
      <c r="H55" s="392" t="s">
        <v>187</v>
      </c>
    </row>
    <row r="56" spans="2:8" ht="16.5">
      <c r="B56" s="393"/>
      <c r="C56" s="394"/>
      <c r="D56" s="394"/>
      <c r="E56" s="395"/>
      <c r="F56" s="396"/>
      <c r="G56" s="397"/>
      <c r="H56" s="398"/>
    </row>
    <row r="57" spans="2:8" ht="16.5">
      <c r="B57" s="399"/>
      <c r="C57" s="400"/>
      <c r="D57" s="394"/>
      <c r="E57" s="395"/>
      <c r="F57" s="396"/>
      <c r="G57" s="397"/>
      <c r="H57" s="398"/>
    </row>
    <row r="58" spans="2:8" ht="16.5">
      <c r="B58" s="401"/>
      <c r="C58" s="402"/>
      <c r="D58" s="396"/>
      <c r="E58" s="395"/>
      <c r="F58" s="396"/>
      <c r="G58" s="397"/>
      <c r="H58" s="398"/>
    </row>
    <row r="59" spans="2:8" ht="16.5">
      <c r="B59" s="399"/>
      <c r="C59" s="400"/>
      <c r="D59" s="396"/>
      <c r="E59" s="395"/>
      <c r="F59" s="403"/>
      <c r="G59" s="397"/>
      <c r="H59" s="398"/>
    </row>
    <row r="60" spans="2:8" ht="17.25" thickBot="1">
      <c r="B60" s="404"/>
      <c r="C60" s="405"/>
      <c r="D60" s="406"/>
      <c r="E60" s="407"/>
      <c r="F60" s="406"/>
      <c r="G60" s="408"/>
      <c r="H60" s="398"/>
    </row>
    <row r="61" spans="2:8" ht="17.25" thickBot="1">
      <c r="B61" s="384"/>
      <c r="C61" s="384"/>
      <c r="D61" s="384"/>
      <c r="E61" s="384"/>
      <c r="F61" s="384"/>
      <c r="G61" s="386" t="s">
        <v>246</v>
      </c>
      <c r="H61" s="409">
        <f>SUM(G56:G60)</f>
        <v>0</v>
      </c>
    </row>
    <row r="62" spans="2:8" ht="16.5">
      <c r="B62" s="384"/>
      <c r="C62" s="384"/>
      <c r="D62" s="384"/>
      <c r="E62" s="384"/>
      <c r="F62" s="384"/>
      <c r="G62" s="386"/>
      <c r="H62" s="385"/>
    </row>
    <row r="63" spans="2:8" ht="17.25" thickBot="1">
      <c r="B63" s="388" t="s">
        <v>247</v>
      </c>
      <c r="C63" s="384"/>
      <c r="D63" s="384"/>
      <c r="E63" s="384"/>
      <c r="F63" s="384"/>
      <c r="G63" s="384"/>
      <c r="H63" s="385"/>
    </row>
    <row r="64" spans="2:8" ht="17.25" thickBot="1">
      <c r="B64" s="389" t="s">
        <v>242</v>
      </c>
      <c r="C64" s="410"/>
      <c r="D64" s="390" t="s">
        <v>167</v>
      </c>
      <c r="E64" s="411" t="s">
        <v>248</v>
      </c>
      <c r="F64" s="410" t="s">
        <v>243</v>
      </c>
      <c r="G64" s="391" t="s">
        <v>245</v>
      </c>
      <c r="H64" s="392" t="s">
        <v>187</v>
      </c>
    </row>
    <row r="65" spans="2:8" ht="36.6" customHeight="1">
      <c r="B65" s="1207" t="str">
        <f>'Materiales PGIO'!C10</f>
        <v>Punto Ecologico (3 canecas de colores de 55 Litros)</v>
      </c>
      <c r="C65" s="1208"/>
      <c r="D65" s="412" t="str">
        <f>'Materiales PGIO'!D10</f>
        <v>UND</v>
      </c>
      <c r="E65" s="413" cm="1">
        <f t="array" ref="E65:E66">'Materiales PGIO'!G10:G11</f>
        <v>338900</v>
      </c>
      <c r="F65" s="412">
        <v>1</v>
      </c>
      <c r="G65" s="397">
        <f>E65*F65</f>
        <v>338900</v>
      </c>
      <c r="H65" s="398"/>
    </row>
    <row r="66" spans="2:8" ht="16.5">
      <c r="B66" s="1203"/>
      <c r="C66" s="1204"/>
      <c r="D66" s="396"/>
      <c r="E66" s="395">
        <v>0</v>
      </c>
      <c r="F66" s="403"/>
      <c r="G66" s="397"/>
      <c r="H66" s="398"/>
    </row>
    <row r="67" spans="2:8" ht="16.5">
      <c r="B67" s="1203"/>
      <c r="C67" s="1204"/>
      <c r="D67" s="396"/>
      <c r="E67" s="395"/>
      <c r="F67" s="396"/>
      <c r="G67" s="397"/>
      <c r="H67" s="398"/>
    </row>
    <row r="68" spans="2:8" ht="16.5">
      <c r="B68" s="1203"/>
      <c r="C68" s="1204"/>
      <c r="D68" s="412"/>
      <c r="E68" s="413"/>
      <c r="F68" s="455"/>
      <c r="G68" s="397"/>
      <c r="H68" s="398"/>
    </row>
    <row r="69" spans="2:8" ht="16.5">
      <c r="B69" s="401"/>
      <c r="C69" s="402"/>
      <c r="D69" s="396"/>
      <c r="E69" s="395"/>
      <c r="F69" s="396"/>
      <c r="G69" s="397"/>
      <c r="H69" s="398"/>
    </row>
    <row r="70" spans="2:8" ht="17.25" thickBot="1">
      <c r="B70" s="414"/>
      <c r="C70" s="415"/>
      <c r="D70" s="416"/>
      <c r="E70" s="417"/>
      <c r="F70" s="416"/>
      <c r="G70" s="408"/>
      <c r="H70" s="418"/>
    </row>
    <row r="71" spans="2:8" ht="17.25" thickBot="1">
      <c r="B71" s="384"/>
      <c r="C71" s="384"/>
      <c r="D71" s="384"/>
      <c r="E71" s="384"/>
      <c r="F71" s="384"/>
      <c r="G71" s="386" t="s">
        <v>246</v>
      </c>
      <c r="H71" s="409">
        <f>SUM(G65:G70)</f>
        <v>338900</v>
      </c>
    </row>
    <row r="72" spans="2:8" ht="16.5">
      <c r="B72" s="384"/>
      <c r="C72" s="384"/>
      <c r="D72" s="384"/>
      <c r="E72" s="384"/>
      <c r="F72" s="384"/>
      <c r="G72" s="386"/>
      <c r="H72" s="385"/>
    </row>
    <row r="73" spans="2:8" ht="17.25" thickBot="1">
      <c r="B73" s="388" t="s">
        <v>249</v>
      </c>
      <c r="C73" s="384"/>
      <c r="D73" s="384"/>
      <c r="E73" s="384"/>
      <c r="F73" s="384"/>
      <c r="G73" s="384"/>
      <c r="H73" s="385"/>
    </row>
    <row r="74" spans="2:8" ht="17.25" thickBot="1">
      <c r="B74" s="419" t="s">
        <v>250</v>
      </c>
      <c r="C74" s="420" t="s">
        <v>251</v>
      </c>
      <c r="D74" s="390" t="s">
        <v>252</v>
      </c>
      <c r="E74" s="390"/>
      <c r="F74" s="390" t="s">
        <v>153</v>
      </c>
      <c r="G74" s="391" t="s">
        <v>245</v>
      </c>
      <c r="H74" s="392" t="s">
        <v>187</v>
      </c>
    </row>
    <row r="75" spans="2:8" ht="16.5">
      <c r="B75" s="134" t="s">
        <v>125</v>
      </c>
      <c r="C75" s="462">
        <v>65</v>
      </c>
      <c r="D75" s="67">
        <f>TRANS!F7</f>
        <v>214.2</v>
      </c>
      <c r="E75" s="131"/>
      <c r="F75" s="132">
        <f>TRANS!H7</f>
        <v>0.83</v>
      </c>
      <c r="G75" s="463">
        <f>C75*D75*F75</f>
        <v>11556.09</v>
      </c>
      <c r="H75" s="422"/>
    </row>
    <row r="76" spans="2:8" ht="16.5">
      <c r="B76" s="401"/>
      <c r="C76" s="423"/>
      <c r="D76" s="396"/>
      <c r="E76" s="396"/>
      <c r="F76" s="395"/>
      <c r="G76" s="421">
        <f>E76*F76</f>
        <v>0</v>
      </c>
      <c r="H76" s="422"/>
    </row>
    <row r="77" spans="2:8" ht="17.25" thickBot="1">
      <c r="B77" s="424"/>
      <c r="C77" s="425"/>
      <c r="D77" s="406"/>
      <c r="E77" s="406"/>
      <c r="F77" s="407"/>
      <c r="G77" s="408">
        <f>E77*F77</f>
        <v>0</v>
      </c>
      <c r="H77" s="426"/>
    </row>
    <row r="78" spans="2:8" ht="17.25" thickBot="1">
      <c r="B78" s="384"/>
      <c r="C78" s="384"/>
      <c r="D78" s="384"/>
      <c r="E78" s="384"/>
      <c r="F78" s="384"/>
      <c r="G78" s="386" t="s">
        <v>246</v>
      </c>
      <c r="H78" s="409">
        <f>SUM(G75:G77)</f>
        <v>11556.09</v>
      </c>
    </row>
    <row r="79" spans="2:8" ht="16.5">
      <c r="B79" s="384"/>
      <c r="C79" s="384"/>
      <c r="D79" s="384"/>
      <c r="E79" s="384"/>
      <c r="F79" s="384"/>
      <c r="G79" s="386"/>
      <c r="H79" s="385"/>
    </row>
    <row r="80" spans="2:8" ht="17.25" thickBot="1">
      <c r="B80" s="388" t="s">
        <v>253</v>
      </c>
      <c r="C80" s="384"/>
      <c r="D80" s="384"/>
      <c r="E80" s="384"/>
      <c r="F80" s="384"/>
      <c r="G80" s="384"/>
      <c r="H80" s="385"/>
    </row>
    <row r="81" spans="2:8" ht="17.25" thickBot="1">
      <c r="B81" s="427" t="s">
        <v>107</v>
      </c>
      <c r="C81" s="428" t="s">
        <v>260</v>
      </c>
      <c r="D81" s="429" t="s">
        <v>109</v>
      </c>
      <c r="E81" s="429" t="s">
        <v>110</v>
      </c>
      <c r="F81" s="429" t="s">
        <v>111</v>
      </c>
      <c r="G81" s="430" t="s">
        <v>245</v>
      </c>
      <c r="H81" s="431" t="s">
        <v>187</v>
      </c>
    </row>
    <row r="82" spans="2:8" ht="16.5">
      <c r="B82" s="129">
        <f>'LIST M.O'!D56</f>
        <v>0</v>
      </c>
      <c r="C82" s="127">
        <f>'LIST M.O'!H56</f>
        <v>0</v>
      </c>
      <c r="D82" s="464">
        <f>'LIST M.O'!G56</f>
        <v>0</v>
      </c>
      <c r="E82" s="126">
        <f>C82*D82</f>
        <v>0</v>
      </c>
      <c r="F82" s="130">
        <v>8</v>
      </c>
      <c r="G82" s="128">
        <f>+E82/F82</f>
        <v>0</v>
      </c>
      <c r="H82" s="434"/>
    </row>
    <row r="83" spans="2:8" ht="16.5">
      <c r="B83" s="435"/>
      <c r="C83" s="436"/>
      <c r="D83" s="432"/>
      <c r="E83" s="437"/>
      <c r="F83" s="438"/>
      <c r="G83" s="433"/>
      <c r="H83" s="434"/>
    </row>
    <row r="84" spans="2:8" ht="16.5">
      <c r="B84" s="439"/>
      <c r="C84" s="440"/>
      <c r="D84" s="441"/>
      <c r="E84" s="442"/>
      <c r="F84" s="443"/>
      <c r="G84" s="433"/>
      <c r="H84" s="434"/>
    </row>
    <row r="85" spans="2:8" ht="17.25" thickBot="1">
      <c r="B85" s="444"/>
      <c r="C85" s="445"/>
      <c r="D85" s="446"/>
      <c r="E85" s="447"/>
      <c r="F85" s="448"/>
      <c r="G85" s="449"/>
      <c r="H85" s="450"/>
    </row>
    <row r="86" spans="2:8" ht="17.25" thickBot="1">
      <c r="B86" s="384"/>
      <c r="C86" s="384"/>
      <c r="D86" s="384"/>
      <c r="E86" s="384"/>
      <c r="F86" s="384"/>
      <c r="G86" s="386" t="s">
        <v>246</v>
      </c>
      <c r="H86" s="409">
        <f>SUM(G82:G85)</f>
        <v>0</v>
      </c>
    </row>
    <row r="87" spans="2:8" ht="17.25" thickBot="1">
      <c r="B87" s="384"/>
      <c r="C87" s="384"/>
      <c r="D87" s="384"/>
      <c r="E87" s="384"/>
      <c r="F87" s="384"/>
      <c r="G87" s="451"/>
      <c r="H87" s="385"/>
    </row>
    <row r="88" spans="2:8" ht="20.25" thickBot="1">
      <c r="B88" s="384"/>
      <c r="C88" s="384"/>
      <c r="D88" s="384"/>
      <c r="E88" s="452" t="s">
        <v>254</v>
      </c>
      <c r="F88" s="452"/>
      <c r="G88" s="452"/>
      <c r="H88" s="453">
        <f>ROUND(H61+H71+H78+H86,0)</f>
        <v>350456</v>
      </c>
    </row>
    <row r="89" spans="2:8" ht="16.5">
      <c r="B89" s="454"/>
      <c r="C89" s="454"/>
      <c r="D89" s="454"/>
      <c r="E89" s="454"/>
      <c r="F89" s="454"/>
      <c r="G89" s="454"/>
      <c r="H89" s="454"/>
    </row>
    <row r="90" spans="2:8" ht="16.5">
      <c r="B90" s="456" t="s">
        <v>256</v>
      </c>
      <c r="C90" s="1200" t="e">
        <f>#REF!</f>
        <v>#REF!</v>
      </c>
      <c r="D90" s="1201"/>
      <c r="E90" s="1201"/>
      <c r="F90" s="1201"/>
      <c r="G90" s="1201"/>
      <c r="H90" s="1202"/>
    </row>
    <row r="91" spans="2:8" ht="16.5">
      <c r="B91" s="383"/>
      <c r="C91" s="384"/>
      <c r="D91" s="384"/>
      <c r="E91" s="384"/>
      <c r="F91" s="384"/>
      <c r="G91" s="384"/>
      <c r="H91" s="385"/>
    </row>
    <row r="92" spans="2:8" ht="16.5">
      <c r="B92" s="456" t="s">
        <v>241</v>
      </c>
      <c r="C92" s="1197" t="e">
        <f>#REF!</f>
        <v>#REF!</v>
      </c>
      <c r="D92" s="1198"/>
      <c r="E92" s="1198"/>
      <c r="F92" s="1198"/>
      <c r="G92" s="1198"/>
      <c r="H92" s="1199"/>
    </row>
    <row r="93" spans="2:8" ht="16.5">
      <c r="B93" s="383"/>
      <c r="C93" s="386"/>
      <c r="D93" s="386"/>
      <c r="E93" s="386"/>
      <c r="F93" s="386"/>
      <c r="G93" s="386"/>
      <c r="H93" s="386"/>
    </row>
    <row r="94" spans="2:8" ht="16.5">
      <c r="B94" s="383" t="s">
        <v>244</v>
      </c>
      <c r="C94" s="387" t="e">
        <f>#REF!</f>
        <v>#REF!</v>
      </c>
      <c r="D94" s="383" t="s">
        <v>92</v>
      </c>
      <c r="E94" s="387" t="e">
        <f>#REF!</f>
        <v>#REF!</v>
      </c>
      <c r="F94" s="386"/>
      <c r="G94" s="383" t="s">
        <v>83</v>
      </c>
      <c r="H94" s="387" t="e">
        <f>#REF!</f>
        <v>#REF!</v>
      </c>
    </row>
    <row r="95" spans="2:8" ht="16.5">
      <c r="B95" s="388"/>
      <c r="C95" s="384"/>
      <c r="D95" s="388"/>
      <c r="E95" s="388"/>
      <c r="F95" s="384"/>
      <c r="G95" s="384"/>
      <c r="H95" s="385"/>
    </row>
    <row r="96" spans="2:8" ht="17.25" thickBot="1">
      <c r="B96" s="388" t="s">
        <v>93</v>
      </c>
      <c r="C96" s="384"/>
      <c r="D96" s="384"/>
      <c r="E96" s="384"/>
      <c r="F96" s="384"/>
      <c r="G96" s="384"/>
      <c r="H96" s="385"/>
    </row>
    <row r="97" spans="2:8" ht="17.25" thickBot="1">
      <c r="B97" s="389" t="s">
        <v>242</v>
      </c>
      <c r="C97" s="390"/>
      <c r="D97" s="390" t="s">
        <v>167</v>
      </c>
      <c r="E97" s="390" t="s">
        <v>153</v>
      </c>
      <c r="F97" s="390" t="s">
        <v>111</v>
      </c>
      <c r="G97" s="391" t="s">
        <v>245</v>
      </c>
      <c r="H97" s="392" t="s">
        <v>187</v>
      </c>
    </row>
    <row r="98" spans="2:8" ht="16.5">
      <c r="B98" s="393"/>
      <c r="C98" s="394"/>
      <c r="D98" s="394"/>
      <c r="E98" s="395"/>
      <c r="F98" s="396"/>
      <c r="G98" s="397"/>
      <c r="H98" s="398"/>
    </row>
    <row r="99" spans="2:8" ht="16.5">
      <c r="B99" s="399"/>
      <c r="C99" s="400"/>
      <c r="D99" s="394"/>
      <c r="E99" s="395"/>
      <c r="F99" s="396"/>
      <c r="G99" s="397"/>
      <c r="H99" s="398"/>
    </row>
    <row r="100" spans="2:8" ht="16.5">
      <c r="B100" s="401"/>
      <c r="C100" s="402"/>
      <c r="D100" s="396"/>
      <c r="E100" s="395"/>
      <c r="F100" s="396"/>
      <c r="G100" s="397"/>
      <c r="H100" s="398"/>
    </row>
    <row r="101" spans="2:8" ht="16.5">
      <c r="B101" s="399"/>
      <c r="C101" s="400"/>
      <c r="D101" s="396"/>
      <c r="E101" s="395"/>
      <c r="F101" s="403"/>
      <c r="G101" s="397"/>
      <c r="H101" s="398"/>
    </row>
    <row r="102" spans="2:8" ht="17.25" thickBot="1">
      <c r="B102" s="404"/>
      <c r="C102" s="405"/>
      <c r="D102" s="406"/>
      <c r="E102" s="407"/>
      <c r="F102" s="406"/>
      <c r="G102" s="408"/>
      <c r="H102" s="398"/>
    </row>
    <row r="103" spans="2:8" ht="17.25" thickBot="1">
      <c r="B103" s="384"/>
      <c r="C103" s="384"/>
      <c r="D103" s="384"/>
      <c r="E103" s="384"/>
      <c r="F103" s="384"/>
      <c r="G103" s="386" t="s">
        <v>246</v>
      </c>
      <c r="H103" s="409">
        <f>SUM(G98:G102)</f>
        <v>0</v>
      </c>
    </row>
    <row r="104" spans="2:8" ht="16.5">
      <c r="B104" s="384"/>
      <c r="C104" s="384"/>
      <c r="D104" s="384"/>
      <c r="E104" s="384"/>
      <c r="F104" s="384"/>
      <c r="G104" s="386"/>
      <c r="H104" s="385"/>
    </row>
    <row r="105" spans="2:8" ht="17.25" thickBot="1">
      <c r="B105" s="388" t="s">
        <v>247</v>
      </c>
      <c r="C105" s="384"/>
      <c r="D105" s="384"/>
      <c r="E105" s="384"/>
      <c r="F105" s="384"/>
      <c r="G105" s="384"/>
      <c r="H105" s="385"/>
    </row>
    <row r="106" spans="2:8" ht="17.25" thickBot="1">
      <c r="B106" s="389" t="s">
        <v>242</v>
      </c>
      <c r="C106" s="410"/>
      <c r="D106" s="390" t="s">
        <v>167</v>
      </c>
      <c r="E106" s="411" t="s">
        <v>248</v>
      </c>
      <c r="F106" s="410" t="s">
        <v>243</v>
      </c>
      <c r="G106" s="391" t="s">
        <v>245</v>
      </c>
      <c r="H106" s="392" t="s">
        <v>187</v>
      </c>
    </row>
    <row r="107" spans="2:8" ht="16.5">
      <c r="B107" s="1207" t="str">
        <f>'Materiales PGIO'!C12</f>
        <v>KIT de Botiquín Tipo B con Camilla + Señal Acrilica</v>
      </c>
      <c r="C107" s="1208"/>
      <c r="D107" s="412" t="str">
        <f>'Materiales PGIO'!D12</f>
        <v>UND</v>
      </c>
      <c r="E107" s="413" cm="1">
        <f t="array" ref="E107:E108">'Materiales PGIO'!G12:G13</f>
        <v>850000</v>
      </c>
      <c r="F107" s="412">
        <v>1</v>
      </c>
      <c r="G107" s="397">
        <f>E107*F107</f>
        <v>850000</v>
      </c>
      <c r="H107" s="398"/>
    </row>
    <row r="108" spans="2:8" ht="16.5">
      <c r="B108" s="1203"/>
      <c r="C108" s="1204"/>
      <c r="D108" s="396"/>
      <c r="E108" s="395">
        <v>0</v>
      </c>
      <c r="F108" s="403"/>
      <c r="G108" s="397"/>
      <c r="H108" s="398"/>
    </row>
    <row r="109" spans="2:8" ht="16.5">
      <c r="B109" s="1203"/>
      <c r="C109" s="1204"/>
      <c r="D109" s="396"/>
      <c r="E109" s="395"/>
      <c r="F109" s="396"/>
      <c r="G109" s="397"/>
      <c r="H109" s="398"/>
    </row>
    <row r="110" spans="2:8" ht="16.5">
      <c r="B110" s="1203"/>
      <c r="C110" s="1204"/>
      <c r="D110" s="412"/>
      <c r="E110" s="413"/>
      <c r="F110" s="455"/>
      <c r="G110" s="397"/>
      <c r="H110" s="398"/>
    </row>
    <row r="111" spans="2:8" ht="16.5">
      <c r="B111" s="401"/>
      <c r="C111" s="402"/>
      <c r="D111" s="396"/>
      <c r="E111" s="395"/>
      <c r="F111" s="396"/>
      <c r="G111" s="397"/>
      <c r="H111" s="398"/>
    </row>
    <row r="112" spans="2:8" ht="17.25" thickBot="1">
      <c r="B112" s="414"/>
      <c r="C112" s="415"/>
      <c r="D112" s="416"/>
      <c r="E112" s="417"/>
      <c r="F112" s="416"/>
      <c r="G112" s="408"/>
      <c r="H112" s="418"/>
    </row>
    <row r="113" spans="2:8" ht="17.25" thickBot="1">
      <c r="B113" s="384"/>
      <c r="C113" s="384"/>
      <c r="D113" s="384"/>
      <c r="E113" s="384"/>
      <c r="F113" s="384"/>
      <c r="G113" s="386" t="s">
        <v>246</v>
      </c>
      <c r="H113" s="409">
        <f>SUM(G107:G112)</f>
        <v>850000</v>
      </c>
    </row>
    <row r="114" spans="2:8" ht="16.5">
      <c r="B114" s="384"/>
      <c r="C114" s="384"/>
      <c r="D114" s="384"/>
      <c r="E114" s="384"/>
      <c r="F114" s="384"/>
      <c r="G114" s="386"/>
      <c r="H114" s="385"/>
    </row>
    <row r="115" spans="2:8" ht="17.25" thickBot="1">
      <c r="B115" s="388" t="s">
        <v>249</v>
      </c>
      <c r="C115" s="384"/>
      <c r="D115" s="384"/>
      <c r="E115" s="384"/>
      <c r="F115" s="384"/>
      <c r="G115" s="384"/>
      <c r="H115" s="385"/>
    </row>
    <row r="116" spans="2:8" ht="17.25" thickBot="1">
      <c r="B116" s="419" t="s">
        <v>250</v>
      </c>
      <c r="C116" s="420" t="s">
        <v>251</v>
      </c>
      <c r="D116" s="390" t="s">
        <v>252</v>
      </c>
      <c r="E116" s="390"/>
      <c r="F116" s="390" t="s">
        <v>153</v>
      </c>
      <c r="G116" s="391" t="s">
        <v>245</v>
      </c>
      <c r="H116" s="392" t="s">
        <v>187</v>
      </c>
    </row>
    <row r="117" spans="2:8" ht="16.5">
      <c r="B117" s="134" t="s">
        <v>125</v>
      </c>
      <c r="C117" s="462">
        <v>34</v>
      </c>
      <c r="D117" s="67">
        <f>D75</f>
        <v>214.2</v>
      </c>
      <c r="E117" s="131"/>
      <c r="F117" s="132">
        <f>F75</f>
        <v>0.83</v>
      </c>
      <c r="G117" s="463">
        <f>C117*D117*F117</f>
        <v>6044.7239999999993</v>
      </c>
      <c r="H117" s="422"/>
    </row>
    <row r="118" spans="2:8" ht="16.5">
      <c r="B118" s="401"/>
      <c r="C118" s="423"/>
      <c r="D118" s="396"/>
      <c r="E118" s="396"/>
      <c r="F118" s="395"/>
      <c r="G118" s="421">
        <f>E118*F118</f>
        <v>0</v>
      </c>
      <c r="H118" s="422"/>
    </row>
    <row r="119" spans="2:8" ht="17.25" thickBot="1">
      <c r="B119" s="424"/>
      <c r="C119" s="425"/>
      <c r="D119" s="406"/>
      <c r="E119" s="406"/>
      <c r="F119" s="407"/>
      <c r="G119" s="408">
        <f>E119*F119</f>
        <v>0</v>
      </c>
      <c r="H119" s="426"/>
    </row>
    <row r="120" spans="2:8" ht="17.25" thickBot="1">
      <c r="B120" s="384"/>
      <c r="C120" s="384"/>
      <c r="D120" s="384"/>
      <c r="E120" s="384"/>
      <c r="F120" s="384"/>
      <c r="G120" s="386" t="s">
        <v>246</v>
      </c>
      <c r="H120" s="409">
        <f>SUM(G117:G119)</f>
        <v>6044.7239999999993</v>
      </c>
    </row>
    <row r="121" spans="2:8" ht="16.5">
      <c r="B121" s="384"/>
      <c r="C121" s="384"/>
      <c r="D121" s="384"/>
      <c r="E121" s="384"/>
      <c r="F121" s="384"/>
      <c r="G121" s="386"/>
      <c r="H121" s="385"/>
    </row>
    <row r="122" spans="2:8" ht="17.25" thickBot="1">
      <c r="B122" s="388" t="s">
        <v>253</v>
      </c>
      <c r="C122" s="384"/>
      <c r="D122" s="384"/>
      <c r="E122" s="384"/>
      <c r="F122" s="384"/>
      <c r="G122" s="384"/>
      <c r="H122" s="385"/>
    </row>
    <row r="123" spans="2:8" ht="17.25" thickBot="1">
      <c r="B123" s="427" t="s">
        <v>107</v>
      </c>
      <c r="C123" s="428" t="s">
        <v>260</v>
      </c>
      <c r="D123" s="429" t="s">
        <v>109</v>
      </c>
      <c r="E123" s="429" t="s">
        <v>110</v>
      </c>
      <c r="F123" s="429" t="s">
        <v>111</v>
      </c>
      <c r="G123" s="430" t="s">
        <v>245</v>
      </c>
      <c r="H123" s="431" t="s">
        <v>187</v>
      </c>
    </row>
    <row r="124" spans="2:8" ht="16.5">
      <c r="B124" s="129">
        <f>'LIST M.O'!D98</f>
        <v>0</v>
      </c>
      <c r="C124" s="127">
        <f>'LIST M.O'!H98</f>
        <v>0</v>
      </c>
      <c r="D124" s="464">
        <f>'LIST M.O'!G98</f>
        <v>0</v>
      </c>
      <c r="E124" s="126">
        <f>C124*D124</f>
        <v>0</v>
      </c>
      <c r="F124" s="130">
        <v>8</v>
      </c>
      <c r="G124" s="128">
        <f>+E124/F124</f>
        <v>0</v>
      </c>
      <c r="H124" s="434"/>
    </row>
    <row r="125" spans="2:8" ht="16.5">
      <c r="B125" s="435"/>
      <c r="C125" s="436"/>
      <c r="D125" s="432"/>
      <c r="E125" s="437"/>
      <c r="F125" s="438"/>
      <c r="G125" s="433"/>
      <c r="H125" s="434"/>
    </row>
    <row r="126" spans="2:8" ht="16.5">
      <c r="B126" s="439"/>
      <c r="C126" s="440"/>
      <c r="D126" s="441"/>
      <c r="E126" s="442"/>
      <c r="F126" s="443"/>
      <c r="G126" s="433"/>
      <c r="H126" s="434"/>
    </row>
    <row r="127" spans="2:8" ht="17.25" thickBot="1">
      <c r="B127" s="444"/>
      <c r="C127" s="445"/>
      <c r="D127" s="446"/>
      <c r="E127" s="447"/>
      <c r="F127" s="448"/>
      <c r="G127" s="449"/>
      <c r="H127" s="450"/>
    </row>
    <row r="128" spans="2:8" ht="17.25" thickBot="1">
      <c r="B128" s="384"/>
      <c r="C128" s="384"/>
      <c r="D128" s="384"/>
      <c r="E128" s="384"/>
      <c r="F128" s="384"/>
      <c r="G128" s="386" t="s">
        <v>246</v>
      </c>
      <c r="H128" s="409">
        <f>SUM(G124:G127)</f>
        <v>0</v>
      </c>
    </row>
    <row r="129" spans="2:8" ht="17.25" thickBot="1">
      <c r="B129" s="384"/>
      <c r="C129" s="384"/>
      <c r="D129" s="384"/>
      <c r="E129" s="384"/>
      <c r="F129" s="384"/>
      <c r="G129" s="451"/>
      <c r="H129" s="385"/>
    </row>
    <row r="130" spans="2:8" ht="20.25" thickBot="1">
      <c r="B130" s="384"/>
      <c r="C130" s="384"/>
      <c r="D130" s="384"/>
      <c r="E130" s="452" t="s">
        <v>254</v>
      </c>
      <c r="F130" s="452"/>
      <c r="G130" s="452"/>
      <c r="H130" s="453">
        <f>ROUND(H103+H113+H120+H128,0)</f>
        <v>856045</v>
      </c>
    </row>
    <row r="131" spans="2:8" ht="16.5">
      <c r="B131" s="454"/>
      <c r="C131" s="454"/>
      <c r="D131" s="454"/>
      <c r="E131" s="454"/>
      <c r="F131" s="454"/>
      <c r="G131" s="454"/>
      <c r="H131" s="454"/>
    </row>
    <row r="132" spans="2:8" ht="16.5">
      <c r="B132" s="456" t="s">
        <v>256</v>
      </c>
      <c r="C132" s="1200" t="e">
        <f>#REF!</f>
        <v>#REF!</v>
      </c>
      <c r="D132" s="1201"/>
      <c r="E132" s="1201"/>
      <c r="F132" s="1201"/>
      <c r="G132" s="1201"/>
      <c r="H132" s="1202"/>
    </row>
    <row r="133" spans="2:8" ht="16.5">
      <c r="B133" s="383"/>
      <c r="C133" s="384"/>
      <c r="D133" s="384"/>
      <c r="E133" s="384"/>
      <c r="F133" s="384"/>
      <c r="G133" s="384"/>
      <c r="H133" s="385"/>
    </row>
    <row r="134" spans="2:8" ht="16.5">
      <c r="B134" s="456" t="s">
        <v>241</v>
      </c>
      <c r="C134" s="1197" t="e">
        <f>#REF!</f>
        <v>#REF!</v>
      </c>
      <c r="D134" s="1198"/>
      <c r="E134" s="1198"/>
      <c r="F134" s="1198"/>
      <c r="G134" s="1198"/>
      <c r="H134" s="1199"/>
    </row>
    <row r="135" spans="2:8" ht="16.5">
      <c r="B135" s="383"/>
      <c r="C135" s="386"/>
      <c r="D135" s="386"/>
      <c r="E135" s="386"/>
      <c r="F135" s="386"/>
      <c r="G135" s="386"/>
      <c r="H135" s="386"/>
    </row>
    <row r="136" spans="2:8" ht="16.5">
      <c r="B136" s="383" t="s">
        <v>244</v>
      </c>
      <c r="C136" s="387" t="e">
        <f>#REF!</f>
        <v>#REF!</v>
      </c>
      <c r="D136" s="383" t="s">
        <v>92</v>
      </c>
      <c r="E136" s="387" t="e">
        <f>#REF!</f>
        <v>#REF!</v>
      </c>
      <c r="F136" s="386"/>
      <c r="G136" s="383" t="s">
        <v>83</v>
      </c>
      <c r="H136" s="387" t="e">
        <f>#REF!</f>
        <v>#REF!</v>
      </c>
    </row>
    <row r="137" spans="2:8" ht="16.5">
      <c r="B137" s="388"/>
      <c r="C137" s="384"/>
      <c r="D137" s="388"/>
      <c r="E137" s="388"/>
      <c r="F137" s="384"/>
      <c r="G137" s="384"/>
      <c r="H137" s="385"/>
    </row>
    <row r="138" spans="2:8" ht="17.25" thickBot="1">
      <c r="B138" s="388" t="s">
        <v>93</v>
      </c>
      <c r="C138" s="384"/>
      <c r="D138" s="384"/>
      <c r="E138" s="384"/>
      <c r="F138" s="384"/>
      <c r="G138" s="384"/>
      <c r="H138" s="385"/>
    </row>
    <row r="139" spans="2:8" ht="17.25" thickBot="1">
      <c r="B139" s="389" t="s">
        <v>242</v>
      </c>
      <c r="C139" s="390"/>
      <c r="D139" s="390" t="s">
        <v>167</v>
      </c>
      <c r="E139" s="390" t="s">
        <v>153</v>
      </c>
      <c r="F139" s="390" t="s">
        <v>111</v>
      </c>
      <c r="G139" s="391" t="s">
        <v>245</v>
      </c>
      <c r="H139" s="392" t="s">
        <v>187</v>
      </c>
    </row>
    <row r="140" spans="2:8" ht="16.5">
      <c r="B140" s="393"/>
      <c r="C140" s="394"/>
      <c r="D140" s="394"/>
      <c r="E140" s="395"/>
      <c r="F140" s="396"/>
      <c r="G140" s="397"/>
      <c r="H140" s="398"/>
    </row>
    <row r="141" spans="2:8" ht="16.5">
      <c r="B141" s="399"/>
      <c r="C141" s="400"/>
      <c r="D141" s="394"/>
      <c r="E141" s="395"/>
      <c r="F141" s="396"/>
      <c r="G141" s="397"/>
      <c r="H141" s="398"/>
    </row>
    <row r="142" spans="2:8" ht="16.5">
      <c r="B142" s="401"/>
      <c r="C142" s="402"/>
      <c r="D142" s="396"/>
      <c r="E142" s="395"/>
      <c r="F142" s="396"/>
      <c r="G142" s="397"/>
      <c r="H142" s="398"/>
    </row>
    <row r="143" spans="2:8" ht="16.5">
      <c r="B143" s="399"/>
      <c r="C143" s="400"/>
      <c r="D143" s="396"/>
      <c r="E143" s="395"/>
      <c r="F143" s="403"/>
      <c r="G143" s="397"/>
      <c r="H143" s="398"/>
    </row>
    <row r="144" spans="2:8" ht="17.25" thickBot="1">
      <c r="B144" s="404"/>
      <c r="C144" s="405"/>
      <c r="D144" s="406"/>
      <c r="E144" s="407"/>
      <c r="F144" s="406"/>
      <c r="G144" s="408"/>
      <c r="H144" s="398"/>
    </row>
    <row r="145" spans="2:8" ht="17.25" thickBot="1">
      <c r="B145" s="384"/>
      <c r="C145" s="384"/>
      <c r="D145" s="384"/>
      <c r="E145" s="384"/>
      <c r="F145" s="384"/>
      <c r="G145" s="386" t="s">
        <v>246</v>
      </c>
      <c r="H145" s="409">
        <f>SUM(G140:G144)</f>
        <v>0</v>
      </c>
    </row>
    <row r="146" spans="2:8" ht="16.5">
      <c r="B146" s="384"/>
      <c r="C146" s="384"/>
      <c r="D146" s="384"/>
      <c r="E146" s="384"/>
      <c r="F146" s="384"/>
      <c r="G146" s="386"/>
      <c r="H146" s="385"/>
    </row>
    <row r="147" spans="2:8" ht="17.25" thickBot="1">
      <c r="B147" s="388" t="s">
        <v>247</v>
      </c>
      <c r="C147" s="384"/>
      <c r="D147" s="384"/>
      <c r="E147" s="384"/>
      <c r="F147" s="384"/>
      <c r="G147" s="384"/>
      <c r="H147" s="385"/>
    </row>
    <row r="148" spans="2:8" ht="17.25" thickBot="1">
      <c r="B148" s="389" t="s">
        <v>242</v>
      </c>
      <c r="C148" s="410"/>
      <c r="D148" s="390" t="s">
        <v>167</v>
      </c>
      <c r="E148" s="411" t="s">
        <v>248</v>
      </c>
      <c r="F148" s="410" t="s">
        <v>243</v>
      </c>
      <c r="G148" s="391" t="s">
        <v>245</v>
      </c>
      <c r="H148" s="392" t="s">
        <v>187</v>
      </c>
    </row>
    <row r="149" spans="2:8" ht="16.5">
      <c r="B149" s="1207" t="e">
        <f>#REF!</f>
        <v>#REF!</v>
      </c>
      <c r="C149" s="1208"/>
      <c r="D149" s="412" t="e">
        <f>#REF!</f>
        <v>#REF!</v>
      </c>
      <c r="E149" s="413" cm="1">
        <f t="array" ref="E149:E150">'Materiales PGIO'!G14:G15</f>
        <v>76800</v>
      </c>
      <c r="F149" s="412">
        <v>1</v>
      </c>
      <c r="G149" s="397">
        <f>E149*F149</f>
        <v>76800</v>
      </c>
      <c r="H149" s="398"/>
    </row>
    <row r="150" spans="2:8" ht="16.5">
      <c r="B150" s="1203"/>
      <c r="C150" s="1204"/>
      <c r="D150" s="396"/>
      <c r="E150" s="395">
        <v>0</v>
      </c>
      <c r="F150" s="403"/>
      <c r="G150" s="397"/>
      <c r="H150" s="398"/>
    </row>
    <row r="151" spans="2:8" ht="16.5">
      <c r="B151" s="1203"/>
      <c r="C151" s="1204"/>
      <c r="D151" s="396"/>
      <c r="E151" s="395"/>
      <c r="F151" s="396"/>
      <c r="G151" s="397"/>
      <c r="H151" s="398"/>
    </row>
    <row r="152" spans="2:8" ht="16.5">
      <c r="B152" s="1203"/>
      <c r="C152" s="1204"/>
      <c r="D152" s="412"/>
      <c r="E152" s="413"/>
      <c r="F152" s="455"/>
      <c r="G152" s="397"/>
      <c r="H152" s="398"/>
    </row>
    <row r="153" spans="2:8" ht="16.5">
      <c r="B153" s="401"/>
      <c r="C153" s="402"/>
      <c r="D153" s="396"/>
      <c r="E153" s="395"/>
      <c r="F153" s="396"/>
      <c r="G153" s="397"/>
      <c r="H153" s="398"/>
    </row>
    <row r="154" spans="2:8" ht="17.25" thickBot="1">
      <c r="B154" s="414"/>
      <c r="C154" s="415"/>
      <c r="D154" s="416"/>
      <c r="E154" s="417"/>
      <c r="F154" s="416"/>
      <c r="G154" s="408"/>
      <c r="H154" s="418"/>
    </row>
    <row r="155" spans="2:8" ht="17.25" thickBot="1">
      <c r="B155" s="384"/>
      <c r="C155" s="384"/>
      <c r="D155" s="384"/>
      <c r="E155" s="384"/>
      <c r="F155" s="384"/>
      <c r="G155" s="386" t="s">
        <v>246</v>
      </c>
      <c r="H155" s="409">
        <f>SUM(G149:G154)</f>
        <v>76800</v>
      </c>
    </row>
    <row r="156" spans="2:8" ht="16.5">
      <c r="B156" s="384"/>
      <c r="C156" s="384"/>
      <c r="D156" s="384"/>
      <c r="E156" s="384"/>
      <c r="F156" s="384"/>
      <c r="G156" s="386"/>
      <c r="H156" s="385"/>
    </row>
    <row r="157" spans="2:8" ht="17.25" thickBot="1">
      <c r="B157" s="388" t="s">
        <v>249</v>
      </c>
      <c r="C157" s="384"/>
      <c r="D157" s="384"/>
      <c r="E157" s="384"/>
      <c r="F157" s="384"/>
      <c r="G157" s="384"/>
      <c r="H157" s="385"/>
    </row>
    <row r="158" spans="2:8" ht="17.25" thickBot="1">
      <c r="B158" s="419" t="s">
        <v>250</v>
      </c>
      <c r="C158" s="420" t="s">
        <v>251</v>
      </c>
      <c r="D158" s="390" t="s">
        <v>252</v>
      </c>
      <c r="E158" s="390"/>
      <c r="F158" s="390" t="s">
        <v>153</v>
      </c>
      <c r="G158" s="391" t="s">
        <v>245</v>
      </c>
      <c r="H158" s="392" t="s">
        <v>187</v>
      </c>
    </row>
    <row r="159" spans="2:8" ht="16.5">
      <c r="B159" s="134" t="s">
        <v>125</v>
      </c>
      <c r="C159" s="462">
        <v>11</v>
      </c>
      <c r="D159" s="67">
        <f>D117</f>
        <v>214.2</v>
      </c>
      <c r="E159" s="131"/>
      <c r="F159" s="132">
        <f>F117</f>
        <v>0.83</v>
      </c>
      <c r="G159" s="463">
        <f>C159*D159*F159</f>
        <v>1955.6459999999997</v>
      </c>
      <c r="H159" s="422"/>
    </row>
    <row r="160" spans="2:8" ht="16.5">
      <c r="B160" s="401"/>
      <c r="C160" s="423"/>
      <c r="D160" s="396"/>
      <c r="E160" s="396"/>
      <c r="F160" s="395"/>
      <c r="G160" s="421">
        <f>E160*F160</f>
        <v>0</v>
      </c>
      <c r="H160" s="422"/>
    </row>
    <row r="161" spans="2:8" ht="17.25" thickBot="1">
      <c r="B161" s="424"/>
      <c r="C161" s="425"/>
      <c r="D161" s="406"/>
      <c r="E161" s="406"/>
      <c r="F161" s="407"/>
      <c r="G161" s="408">
        <f>E161*F161</f>
        <v>0</v>
      </c>
      <c r="H161" s="426"/>
    </row>
    <row r="162" spans="2:8" ht="17.25" thickBot="1">
      <c r="B162" s="384"/>
      <c r="C162" s="384"/>
      <c r="D162" s="384"/>
      <c r="E162" s="384"/>
      <c r="F162" s="384"/>
      <c r="G162" s="386" t="s">
        <v>246</v>
      </c>
      <c r="H162" s="409">
        <f>SUM(G159:G161)</f>
        <v>1955.6459999999997</v>
      </c>
    </row>
    <row r="163" spans="2:8" ht="16.5">
      <c r="B163" s="384"/>
      <c r="C163" s="384"/>
      <c r="D163" s="384"/>
      <c r="E163" s="384"/>
      <c r="F163" s="384"/>
      <c r="G163" s="386"/>
      <c r="H163" s="385"/>
    </row>
    <row r="164" spans="2:8" ht="17.25" thickBot="1">
      <c r="B164" s="388" t="s">
        <v>253</v>
      </c>
      <c r="C164" s="384"/>
      <c r="D164" s="384"/>
      <c r="E164" s="384"/>
      <c r="F164" s="384"/>
      <c r="G164" s="384"/>
      <c r="H164" s="385"/>
    </row>
    <row r="165" spans="2:8" ht="17.25" thickBot="1">
      <c r="B165" s="427" t="s">
        <v>107</v>
      </c>
      <c r="C165" s="428" t="s">
        <v>260</v>
      </c>
      <c r="D165" s="429" t="s">
        <v>109</v>
      </c>
      <c r="E165" s="429" t="s">
        <v>110</v>
      </c>
      <c r="F165" s="429" t="s">
        <v>111</v>
      </c>
      <c r="G165" s="430" t="s">
        <v>245</v>
      </c>
      <c r="H165" s="431" t="s">
        <v>187</v>
      </c>
    </row>
    <row r="166" spans="2:8" ht="16.5">
      <c r="B166" s="129">
        <f>'LIST M.O'!D140</f>
        <v>0</v>
      </c>
      <c r="C166" s="127">
        <f>'LIST M.O'!H140</f>
        <v>0</v>
      </c>
      <c r="D166" s="464">
        <f>'LIST M.O'!G140</f>
        <v>0</v>
      </c>
      <c r="E166" s="126">
        <f>C166*D166</f>
        <v>0</v>
      </c>
      <c r="F166" s="130">
        <v>8</v>
      </c>
      <c r="G166" s="128">
        <f>+E166/F166</f>
        <v>0</v>
      </c>
      <c r="H166" s="434"/>
    </row>
    <row r="167" spans="2:8" ht="16.5">
      <c r="B167" s="435"/>
      <c r="C167" s="436"/>
      <c r="D167" s="432"/>
      <c r="E167" s="437"/>
      <c r="F167" s="438"/>
      <c r="G167" s="433"/>
      <c r="H167" s="434"/>
    </row>
    <row r="168" spans="2:8" ht="16.5">
      <c r="B168" s="439"/>
      <c r="C168" s="440"/>
      <c r="D168" s="441"/>
      <c r="E168" s="442"/>
      <c r="F168" s="443"/>
      <c r="G168" s="433"/>
      <c r="H168" s="434"/>
    </row>
    <row r="169" spans="2:8" ht="17.25" thickBot="1">
      <c r="B169" s="444"/>
      <c r="C169" s="445"/>
      <c r="D169" s="446"/>
      <c r="E169" s="447"/>
      <c r="F169" s="448"/>
      <c r="G169" s="449"/>
      <c r="H169" s="450"/>
    </row>
    <row r="170" spans="2:8" ht="17.25" thickBot="1">
      <c r="B170" s="384"/>
      <c r="C170" s="384"/>
      <c r="D170" s="384"/>
      <c r="E170" s="384"/>
      <c r="F170" s="384"/>
      <c r="G170" s="386" t="s">
        <v>246</v>
      </c>
      <c r="H170" s="409">
        <f>SUM(G166:G169)</f>
        <v>0</v>
      </c>
    </row>
    <row r="171" spans="2:8" ht="17.25" thickBot="1">
      <c r="B171" s="384"/>
      <c r="C171" s="384"/>
      <c r="D171" s="384"/>
      <c r="E171" s="384"/>
      <c r="F171" s="384"/>
      <c r="G171" s="451"/>
      <c r="H171" s="385"/>
    </row>
    <row r="172" spans="2:8" ht="20.25" thickBot="1">
      <c r="B172" s="384"/>
      <c r="C172" s="384"/>
      <c r="D172" s="384"/>
      <c r="E172" s="452" t="s">
        <v>254</v>
      </c>
      <c r="F172" s="452"/>
      <c r="G172" s="452"/>
      <c r="H172" s="453">
        <f>ROUND(H145+H155+H162+H170,0)</f>
        <v>78756</v>
      </c>
    </row>
    <row r="174" spans="2:8" ht="16.5">
      <c r="B174" s="456" t="s">
        <v>256</v>
      </c>
      <c r="C174" s="1200" t="e">
        <f>#REF!</f>
        <v>#REF!</v>
      </c>
      <c r="D174" s="1201"/>
      <c r="E174" s="1201"/>
      <c r="F174" s="1201"/>
      <c r="G174" s="1201"/>
      <c r="H174" s="1202"/>
    </row>
    <row r="175" spans="2:8" ht="16.5">
      <c r="B175" s="383"/>
      <c r="C175" s="384"/>
      <c r="D175" s="384"/>
      <c r="E175" s="384"/>
      <c r="F175" s="384"/>
      <c r="G175" s="384"/>
      <c r="H175" s="385"/>
    </row>
    <row r="176" spans="2:8" ht="16.5">
      <c r="B176" s="456" t="s">
        <v>241</v>
      </c>
      <c r="C176" s="1197" t="e">
        <f>#REF!</f>
        <v>#REF!</v>
      </c>
      <c r="D176" s="1198"/>
      <c r="E176" s="1198"/>
      <c r="F176" s="1198"/>
      <c r="G176" s="1198"/>
      <c r="H176" s="1199"/>
    </row>
    <row r="177" spans="2:8" ht="16.5">
      <c r="B177" s="383"/>
      <c r="C177" s="386"/>
      <c r="D177" s="386"/>
      <c r="E177" s="386"/>
      <c r="F177" s="386"/>
      <c r="G177" s="386"/>
      <c r="H177" s="386"/>
    </row>
    <row r="178" spans="2:8" ht="16.5">
      <c r="B178" s="383" t="s">
        <v>244</v>
      </c>
      <c r="C178" s="387" t="e">
        <f>#REF!</f>
        <v>#REF!</v>
      </c>
      <c r="D178" s="383" t="s">
        <v>92</v>
      </c>
      <c r="E178" s="387" t="e">
        <f>#REF!</f>
        <v>#REF!</v>
      </c>
      <c r="F178" s="386"/>
      <c r="G178" s="383" t="s">
        <v>83</v>
      </c>
      <c r="H178" s="387" t="e">
        <f>#REF!</f>
        <v>#REF!</v>
      </c>
    </row>
    <row r="179" spans="2:8" ht="16.5">
      <c r="B179" s="388"/>
      <c r="C179" s="384"/>
      <c r="D179" s="388"/>
      <c r="E179" s="388"/>
      <c r="F179" s="384"/>
      <c r="G179" s="384"/>
      <c r="H179" s="385"/>
    </row>
    <row r="180" spans="2:8" ht="17.25" thickBot="1">
      <c r="B180" s="388" t="s">
        <v>93</v>
      </c>
      <c r="C180" s="384"/>
      <c r="D180" s="384"/>
      <c r="E180" s="384"/>
      <c r="F180" s="384"/>
      <c r="G180" s="384"/>
      <c r="H180" s="385"/>
    </row>
    <row r="181" spans="2:8" ht="17.25" thickBot="1">
      <c r="B181" s="389" t="s">
        <v>242</v>
      </c>
      <c r="C181" s="390"/>
      <c r="D181" s="390" t="s">
        <v>167</v>
      </c>
      <c r="E181" s="390" t="s">
        <v>153</v>
      </c>
      <c r="F181" s="390" t="s">
        <v>111</v>
      </c>
      <c r="G181" s="391" t="s">
        <v>245</v>
      </c>
      <c r="H181" s="392" t="s">
        <v>187</v>
      </c>
    </row>
    <row r="182" spans="2:8" ht="16.5">
      <c r="B182" s="393"/>
      <c r="C182" s="394"/>
      <c r="D182" s="394"/>
      <c r="E182" s="395"/>
      <c r="F182" s="396"/>
      <c r="G182" s="397"/>
      <c r="H182" s="398"/>
    </row>
    <row r="183" spans="2:8" ht="16.5">
      <c r="B183" s="399"/>
      <c r="C183" s="400"/>
      <c r="D183" s="394"/>
      <c r="E183" s="395"/>
      <c r="F183" s="396"/>
      <c r="G183" s="397"/>
      <c r="H183" s="398"/>
    </row>
    <row r="184" spans="2:8" ht="16.5">
      <c r="B184" s="401"/>
      <c r="C184" s="402"/>
      <c r="D184" s="396"/>
      <c r="E184" s="395"/>
      <c r="F184" s="396"/>
      <c r="G184" s="397"/>
      <c r="H184" s="398"/>
    </row>
    <row r="185" spans="2:8" ht="16.5">
      <c r="B185" s="399"/>
      <c r="C185" s="400"/>
      <c r="D185" s="396"/>
      <c r="E185" s="395"/>
      <c r="F185" s="403"/>
      <c r="G185" s="397"/>
      <c r="H185" s="398"/>
    </row>
    <row r="186" spans="2:8" ht="17.25" thickBot="1">
      <c r="B186" s="404"/>
      <c r="C186" s="405"/>
      <c r="D186" s="406"/>
      <c r="E186" s="407"/>
      <c r="F186" s="406"/>
      <c r="G186" s="408"/>
      <c r="H186" s="398"/>
    </row>
    <row r="187" spans="2:8" ht="17.25" thickBot="1">
      <c r="B187" s="384"/>
      <c r="C187" s="384"/>
      <c r="D187" s="384"/>
      <c r="E187" s="384"/>
      <c r="F187" s="384"/>
      <c r="G187" s="386" t="s">
        <v>246</v>
      </c>
      <c r="H187" s="409">
        <f>SUM(G182:G186)</f>
        <v>0</v>
      </c>
    </row>
    <row r="188" spans="2:8" ht="16.5">
      <c r="B188" s="384"/>
      <c r="C188" s="384"/>
      <c r="D188" s="384"/>
      <c r="E188" s="384"/>
      <c r="F188" s="384"/>
      <c r="G188" s="386"/>
      <c r="H188" s="385"/>
    </row>
    <row r="189" spans="2:8" ht="17.25" thickBot="1">
      <c r="B189" s="388" t="s">
        <v>247</v>
      </c>
      <c r="C189" s="384"/>
      <c r="D189" s="384"/>
      <c r="E189" s="384"/>
      <c r="F189" s="384"/>
      <c r="G189" s="384"/>
      <c r="H189" s="385"/>
    </row>
    <row r="190" spans="2:8" ht="17.25" thickBot="1">
      <c r="B190" s="389" t="s">
        <v>242</v>
      </c>
      <c r="C190" s="410"/>
      <c r="D190" s="390" t="s">
        <v>167</v>
      </c>
      <c r="E190" s="411" t="s">
        <v>248</v>
      </c>
      <c r="F190" s="410" t="s">
        <v>243</v>
      </c>
      <c r="G190" s="391" t="s">
        <v>245</v>
      </c>
      <c r="H190" s="392" t="s">
        <v>187</v>
      </c>
    </row>
    <row r="191" spans="2:8" ht="16.5">
      <c r="B191" s="1207" t="str">
        <f>'Materiales PGIO'!C16</f>
        <v>Señal Acrilica Riesgo Eléctrico</v>
      </c>
      <c r="C191" s="1208"/>
      <c r="D191" s="412" t="str">
        <f>'Materiales PGIO'!D16</f>
        <v>UND</v>
      </c>
      <c r="E191" s="413">
        <f>'Materiales PGIO'!G16</f>
        <v>13900</v>
      </c>
      <c r="F191" s="412">
        <v>1</v>
      </c>
      <c r="G191" s="397">
        <f>E191*F191</f>
        <v>13900</v>
      </c>
      <c r="H191" s="398"/>
    </row>
    <row r="192" spans="2:8" ht="16.5">
      <c r="B192" s="1203"/>
      <c r="C192" s="1204"/>
      <c r="D192" s="396"/>
      <c r="E192" s="395"/>
      <c r="F192" s="403"/>
      <c r="G192" s="397"/>
      <c r="H192" s="398"/>
    </row>
    <row r="193" spans="2:8" ht="16.5">
      <c r="B193" s="1203"/>
      <c r="C193" s="1204"/>
      <c r="D193" s="396"/>
      <c r="E193" s="395"/>
      <c r="F193" s="396"/>
      <c r="G193" s="397"/>
      <c r="H193" s="398"/>
    </row>
    <row r="194" spans="2:8" ht="16.5">
      <c r="B194" s="1203"/>
      <c r="C194" s="1204"/>
      <c r="D194" s="412"/>
      <c r="E194" s="413"/>
      <c r="F194" s="455"/>
      <c r="G194" s="397"/>
      <c r="H194" s="398"/>
    </row>
    <row r="195" spans="2:8" ht="16.5">
      <c r="B195" s="401"/>
      <c r="C195" s="402"/>
      <c r="D195" s="396"/>
      <c r="E195" s="395"/>
      <c r="F195" s="396"/>
      <c r="G195" s="397"/>
      <c r="H195" s="398"/>
    </row>
    <row r="196" spans="2:8" ht="17.25" thickBot="1">
      <c r="B196" s="414"/>
      <c r="C196" s="415"/>
      <c r="D196" s="416"/>
      <c r="E196" s="417"/>
      <c r="F196" s="416"/>
      <c r="G196" s="408"/>
      <c r="H196" s="418"/>
    </row>
    <row r="197" spans="2:8" ht="17.25" thickBot="1">
      <c r="B197" s="384"/>
      <c r="C197" s="384"/>
      <c r="D197" s="384"/>
      <c r="E197" s="384"/>
      <c r="F197" s="384"/>
      <c r="G197" s="386" t="s">
        <v>246</v>
      </c>
      <c r="H197" s="409">
        <f>SUM(G191:G196)</f>
        <v>13900</v>
      </c>
    </row>
    <row r="198" spans="2:8" ht="16.5">
      <c r="B198" s="384"/>
      <c r="C198" s="384"/>
      <c r="D198" s="384"/>
      <c r="E198" s="384"/>
      <c r="F198" s="384"/>
      <c r="G198" s="386"/>
      <c r="H198" s="385"/>
    </row>
    <row r="199" spans="2:8" ht="17.25" thickBot="1">
      <c r="B199" s="388" t="s">
        <v>249</v>
      </c>
      <c r="C199" s="384"/>
      <c r="D199" s="384"/>
      <c r="E199" s="384"/>
      <c r="F199" s="384"/>
      <c r="G199" s="384"/>
      <c r="H199" s="385"/>
    </row>
    <row r="200" spans="2:8" ht="17.25" thickBot="1">
      <c r="B200" s="419" t="s">
        <v>250</v>
      </c>
      <c r="C200" s="420" t="s">
        <v>251</v>
      </c>
      <c r="D200" s="390" t="s">
        <v>252</v>
      </c>
      <c r="E200" s="390"/>
      <c r="F200" s="390" t="s">
        <v>153</v>
      </c>
      <c r="G200" s="391" t="s">
        <v>245</v>
      </c>
      <c r="H200" s="392" t="s">
        <v>187</v>
      </c>
    </row>
    <row r="201" spans="2:8" ht="16.5">
      <c r="B201" s="134" t="s">
        <v>125</v>
      </c>
      <c r="C201" s="462">
        <v>1</v>
      </c>
      <c r="D201" s="67">
        <f>D159</f>
        <v>214.2</v>
      </c>
      <c r="E201" s="131"/>
      <c r="F201" s="132">
        <f>F159</f>
        <v>0.83</v>
      </c>
      <c r="G201" s="463">
        <f>C201*D201*F201</f>
        <v>177.78599999999997</v>
      </c>
      <c r="H201" s="422"/>
    </row>
    <row r="202" spans="2:8" ht="16.5">
      <c r="B202" s="401"/>
      <c r="C202" s="423"/>
      <c r="D202" s="396"/>
      <c r="E202" s="396"/>
      <c r="F202" s="395"/>
      <c r="G202" s="421">
        <f>E202*F202</f>
        <v>0</v>
      </c>
      <c r="H202" s="422"/>
    </row>
    <row r="203" spans="2:8" ht="17.25" thickBot="1">
      <c r="B203" s="424"/>
      <c r="C203" s="425"/>
      <c r="D203" s="406"/>
      <c r="E203" s="406"/>
      <c r="F203" s="407"/>
      <c r="G203" s="408">
        <f>E203*F203</f>
        <v>0</v>
      </c>
      <c r="H203" s="426"/>
    </row>
    <row r="204" spans="2:8" ht="17.25" thickBot="1">
      <c r="B204" s="384"/>
      <c r="C204" s="384"/>
      <c r="D204" s="384"/>
      <c r="E204" s="384"/>
      <c r="F204" s="384"/>
      <c r="G204" s="386" t="s">
        <v>246</v>
      </c>
      <c r="H204" s="409">
        <f>SUM(G201:G203)</f>
        <v>177.78599999999997</v>
      </c>
    </row>
    <row r="205" spans="2:8" ht="16.5">
      <c r="B205" s="384"/>
      <c r="C205" s="384"/>
      <c r="D205" s="384"/>
      <c r="E205" s="384"/>
      <c r="F205" s="384"/>
      <c r="G205" s="386"/>
      <c r="H205" s="385"/>
    </row>
    <row r="206" spans="2:8" ht="17.25" thickBot="1">
      <c r="B206" s="388" t="s">
        <v>253</v>
      </c>
      <c r="C206" s="384"/>
      <c r="D206" s="384"/>
      <c r="E206" s="384"/>
      <c r="F206" s="384"/>
      <c r="G206" s="384"/>
      <c r="H206" s="385"/>
    </row>
    <row r="207" spans="2:8" ht="17.25" thickBot="1">
      <c r="B207" s="427" t="s">
        <v>107</v>
      </c>
      <c r="C207" s="428" t="s">
        <v>260</v>
      </c>
      <c r="D207" s="429" t="s">
        <v>109</v>
      </c>
      <c r="E207" s="429" t="s">
        <v>110</v>
      </c>
      <c r="F207" s="429" t="s">
        <v>111</v>
      </c>
      <c r="G207" s="430" t="s">
        <v>245</v>
      </c>
      <c r="H207" s="431" t="s">
        <v>187</v>
      </c>
    </row>
    <row r="208" spans="2:8" ht="16.5">
      <c r="B208" s="129">
        <f>'LIST M.O'!D182</f>
        <v>0</v>
      </c>
      <c r="C208" s="127">
        <f>'LIST M.O'!H182</f>
        <v>0</v>
      </c>
      <c r="D208" s="464">
        <f>'LIST M.O'!G182</f>
        <v>0</v>
      </c>
      <c r="E208" s="126">
        <f>C208*D208</f>
        <v>0</v>
      </c>
      <c r="F208" s="130">
        <v>8</v>
      </c>
      <c r="G208" s="128">
        <f>+E208/F208</f>
        <v>0</v>
      </c>
      <c r="H208" s="434"/>
    </row>
    <row r="209" spans="2:8" ht="16.5">
      <c r="B209" s="435"/>
      <c r="C209" s="436"/>
      <c r="D209" s="432"/>
      <c r="E209" s="437"/>
      <c r="F209" s="438"/>
      <c r="G209" s="433"/>
      <c r="H209" s="434"/>
    </row>
    <row r="210" spans="2:8" ht="16.5">
      <c r="B210" s="439"/>
      <c r="C210" s="440"/>
      <c r="D210" s="441"/>
      <c r="E210" s="442"/>
      <c r="F210" s="443"/>
      <c r="G210" s="433"/>
      <c r="H210" s="434"/>
    </row>
    <row r="211" spans="2:8" ht="17.25" thickBot="1">
      <c r="B211" s="444"/>
      <c r="C211" s="445"/>
      <c r="D211" s="446"/>
      <c r="E211" s="447"/>
      <c r="F211" s="448"/>
      <c r="G211" s="449"/>
      <c r="H211" s="450"/>
    </row>
    <row r="212" spans="2:8" ht="17.25" thickBot="1">
      <c r="B212" s="384"/>
      <c r="C212" s="384"/>
      <c r="D212" s="384"/>
      <c r="E212" s="384"/>
      <c r="F212" s="384"/>
      <c r="G212" s="386" t="s">
        <v>246</v>
      </c>
      <c r="H212" s="409">
        <f>SUM(G208:G211)</f>
        <v>0</v>
      </c>
    </row>
    <row r="213" spans="2:8" ht="17.25" thickBot="1">
      <c r="B213" s="384"/>
      <c r="C213" s="384"/>
      <c r="D213" s="384"/>
      <c r="E213" s="384"/>
      <c r="F213" s="384"/>
      <c r="G213" s="451"/>
      <c r="H213" s="385"/>
    </row>
    <row r="214" spans="2:8" ht="20.25" thickBot="1">
      <c r="B214" s="384"/>
      <c r="C214" s="384"/>
      <c r="D214" s="384"/>
      <c r="E214" s="452" t="s">
        <v>254</v>
      </c>
      <c r="F214" s="452"/>
      <c r="G214" s="452"/>
      <c r="H214" s="453">
        <f>ROUND(H187+H197+H204+H212,0)</f>
        <v>14078</v>
      </c>
    </row>
    <row r="216" spans="2:8" ht="16.5">
      <c r="B216" s="456" t="s">
        <v>256</v>
      </c>
      <c r="C216" s="1200" t="e">
        <f>#REF!</f>
        <v>#REF!</v>
      </c>
      <c r="D216" s="1201"/>
      <c r="E216" s="1201"/>
      <c r="F216" s="1201"/>
      <c r="G216" s="1201"/>
      <c r="H216" s="1202"/>
    </row>
    <row r="217" spans="2:8" ht="16.5">
      <c r="B217" s="383"/>
      <c r="C217" s="384"/>
      <c r="D217" s="384"/>
      <c r="E217" s="384"/>
      <c r="F217" s="384"/>
      <c r="G217" s="384"/>
      <c r="H217" s="385"/>
    </row>
    <row r="218" spans="2:8" ht="16.5">
      <c r="B218" s="456" t="s">
        <v>241</v>
      </c>
      <c r="C218" s="1197" t="e">
        <f>#REF!</f>
        <v>#REF!</v>
      </c>
      <c r="D218" s="1198"/>
      <c r="E218" s="1198"/>
      <c r="F218" s="1198"/>
      <c r="G218" s="1198"/>
      <c r="H218" s="1199"/>
    </row>
    <row r="219" spans="2:8" ht="16.5">
      <c r="B219" s="383"/>
      <c r="C219" s="386"/>
      <c r="D219" s="386"/>
      <c r="E219" s="386"/>
      <c r="F219" s="386"/>
      <c r="G219" s="386"/>
      <c r="H219" s="386"/>
    </row>
    <row r="220" spans="2:8" ht="16.5">
      <c r="B220" s="383" t="s">
        <v>244</v>
      </c>
      <c r="C220" s="387" t="e">
        <f>#REF!</f>
        <v>#REF!</v>
      </c>
      <c r="D220" s="383" t="s">
        <v>92</v>
      </c>
      <c r="E220" s="387" t="e">
        <f>#REF!</f>
        <v>#REF!</v>
      </c>
      <c r="F220" s="386"/>
      <c r="G220" s="383" t="s">
        <v>83</v>
      </c>
      <c r="H220" s="387" t="e">
        <f>#REF!</f>
        <v>#REF!</v>
      </c>
    </row>
    <row r="221" spans="2:8" ht="16.5">
      <c r="B221" s="388"/>
      <c r="C221" s="384"/>
      <c r="D221" s="388"/>
      <c r="E221" s="388"/>
      <c r="F221" s="384"/>
      <c r="G221" s="384"/>
      <c r="H221" s="385"/>
    </row>
    <row r="222" spans="2:8" ht="17.25" thickBot="1">
      <c r="B222" s="388" t="s">
        <v>93</v>
      </c>
      <c r="C222" s="384"/>
      <c r="D222" s="384"/>
      <c r="E222" s="384"/>
      <c r="F222" s="384"/>
      <c r="G222" s="384"/>
      <c r="H222" s="385"/>
    </row>
    <row r="223" spans="2:8" ht="17.25" thickBot="1">
      <c r="B223" s="389" t="s">
        <v>242</v>
      </c>
      <c r="C223" s="390"/>
      <c r="D223" s="390" t="s">
        <v>167</v>
      </c>
      <c r="E223" s="390" t="s">
        <v>153</v>
      </c>
      <c r="F223" s="390" t="s">
        <v>111</v>
      </c>
      <c r="G223" s="391" t="s">
        <v>245</v>
      </c>
      <c r="H223" s="392" t="s">
        <v>187</v>
      </c>
    </row>
    <row r="224" spans="2:8" ht="16.5">
      <c r="B224" s="393"/>
      <c r="C224" s="394"/>
      <c r="D224" s="394"/>
      <c r="E224" s="395"/>
      <c r="F224" s="396"/>
      <c r="G224" s="397"/>
      <c r="H224" s="398"/>
    </row>
    <row r="225" spans="2:8" ht="16.5">
      <c r="B225" s="399"/>
      <c r="C225" s="400"/>
      <c r="D225" s="394"/>
      <c r="E225" s="395"/>
      <c r="F225" s="396"/>
      <c r="G225" s="397"/>
      <c r="H225" s="398"/>
    </row>
    <row r="226" spans="2:8" ht="16.5">
      <c r="B226" s="401"/>
      <c r="C226" s="402"/>
      <c r="D226" s="396"/>
      <c r="E226" s="395"/>
      <c r="F226" s="396"/>
      <c r="G226" s="397"/>
      <c r="H226" s="398"/>
    </row>
    <row r="227" spans="2:8" ht="16.5">
      <c r="B227" s="399"/>
      <c r="C227" s="400"/>
      <c r="D227" s="396"/>
      <c r="E227" s="395"/>
      <c r="F227" s="403"/>
      <c r="G227" s="397"/>
      <c r="H227" s="398"/>
    </row>
    <row r="228" spans="2:8" ht="17.25" thickBot="1">
      <c r="B228" s="404"/>
      <c r="C228" s="405"/>
      <c r="D228" s="406"/>
      <c r="E228" s="407"/>
      <c r="F228" s="406"/>
      <c r="G228" s="408"/>
      <c r="H228" s="398"/>
    </row>
    <row r="229" spans="2:8" ht="17.25" thickBot="1">
      <c r="B229" s="384"/>
      <c r="C229" s="384"/>
      <c r="D229" s="384"/>
      <c r="E229" s="384"/>
      <c r="F229" s="384"/>
      <c r="G229" s="386" t="s">
        <v>246</v>
      </c>
      <c r="H229" s="409">
        <f>SUM(G224:G228)</f>
        <v>0</v>
      </c>
    </row>
    <row r="230" spans="2:8" ht="16.5">
      <c r="B230" s="384"/>
      <c r="C230" s="384"/>
      <c r="D230" s="384"/>
      <c r="E230" s="384"/>
      <c r="F230" s="384"/>
      <c r="G230" s="386"/>
      <c r="H230" s="385"/>
    </row>
    <row r="231" spans="2:8" ht="17.25" thickBot="1">
      <c r="B231" s="388" t="s">
        <v>247</v>
      </c>
      <c r="C231" s="384"/>
      <c r="D231" s="384"/>
      <c r="E231" s="384"/>
      <c r="F231" s="384"/>
      <c r="G231" s="384"/>
      <c r="H231" s="385"/>
    </row>
    <row r="232" spans="2:8" ht="17.25" thickBot="1">
      <c r="B232" s="389" t="s">
        <v>242</v>
      </c>
      <c r="C232" s="410"/>
      <c r="D232" s="390" t="s">
        <v>167</v>
      </c>
      <c r="E232" s="411" t="s">
        <v>248</v>
      </c>
      <c r="F232" s="410" t="s">
        <v>243</v>
      </c>
      <c r="G232" s="391" t="s">
        <v>245</v>
      </c>
      <c r="H232" s="392" t="s">
        <v>187</v>
      </c>
    </row>
    <row r="233" spans="2:8" ht="16.5">
      <c r="B233" s="1207" t="str">
        <f>'Materiales PGIO'!C17</f>
        <v>Señal Acrilica Área Restringida</v>
      </c>
      <c r="C233" s="1208"/>
      <c r="D233" s="412" t="str">
        <f>'Materiales PGIO'!D17</f>
        <v>UND</v>
      </c>
      <c r="E233" s="413">
        <f>'Materiales PGIO'!G17</f>
        <v>20900</v>
      </c>
      <c r="F233" s="412">
        <v>1</v>
      </c>
      <c r="G233" s="397">
        <f>E233*F233</f>
        <v>20900</v>
      </c>
      <c r="H233" s="398"/>
    </row>
    <row r="234" spans="2:8" ht="16.5">
      <c r="B234" s="1203"/>
      <c r="C234" s="1204"/>
      <c r="D234" s="396"/>
      <c r="E234" s="395"/>
      <c r="F234" s="403"/>
      <c r="G234" s="397"/>
      <c r="H234" s="398"/>
    </row>
    <row r="235" spans="2:8" ht="16.5">
      <c r="B235" s="1203"/>
      <c r="C235" s="1204"/>
      <c r="D235" s="396"/>
      <c r="E235" s="395"/>
      <c r="F235" s="396"/>
      <c r="G235" s="397"/>
      <c r="H235" s="398"/>
    </row>
    <row r="236" spans="2:8" ht="16.5">
      <c r="B236" s="1203"/>
      <c r="C236" s="1204"/>
      <c r="D236" s="412"/>
      <c r="E236" s="413"/>
      <c r="F236" s="455"/>
      <c r="G236" s="397"/>
      <c r="H236" s="398"/>
    </row>
    <row r="237" spans="2:8" ht="16.5">
      <c r="B237" s="401"/>
      <c r="C237" s="402"/>
      <c r="D237" s="396"/>
      <c r="E237" s="395"/>
      <c r="F237" s="396"/>
      <c r="G237" s="397"/>
      <c r="H237" s="398"/>
    </row>
    <row r="238" spans="2:8" ht="17.25" thickBot="1">
      <c r="B238" s="414"/>
      <c r="C238" s="415"/>
      <c r="D238" s="416"/>
      <c r="E238" s="417"/>
      <c r="F238" s="416"/>
      <c r="G238" s="408"/>
      <c r="H238" s="418"/>
    </row>
    <row r="239" spans="2:8" ht="17.25" thickBot="1">
      <c r="B239" s="384"/>
      <c r="C239" s="384"/>
      <c r="D239" s="384"/>
      <c r="E239" s="384"/>
      <c r="F239" s="384"/>
      <c r="G239" s="386" t="s">
        <v>246</v>
      </c>
      <c r="H239" s="409">
        <f>SUM(G233:G238)</f>
        <v>20900</v>
      </c>
    </row>
    <row r="240" spans="2:8" ht="16.5">
      <c r="B240" s="384"/>
      <c r="C240" s="384"/>
      <c r="D240" s="384"/>
      <c r="E240" s="384"/>
      <c r="F240" s="384"/>
      <c r="G240" s="386"/>
      <c r="H240" s="385"/>
    </row>
    <row r="241" spans="2:8" ht="17.25" thickBot="1">
      <c r="B241" s="388" t="s">
        <v>249</v>
      </c>
      <c r="C241" s="384"/>
      <c r="D241" s="384"/>
      <c r="E241" s="384"/>
      <c r="F241" s="384"/>
      <c r="G241" s="384"/>
      <c r="H241" s="385"/>
    </row>
    <row r="242" spans="2:8" ht="17.25" thickBot="1">
      <c r="B242" s="419" t="s">
        <v>250</v>
      </c>
      <c r="C242" s="420" t="s">
        <v>251</v>
      </c>
      <c r="D242" s="390" t="s">
        <v>252</v>
      </c>
      <c r="E242" s="390"/>
      <c r="F242" s="390" t="s">
        <v>153</v>
      </c>
      <c r="G242" s="391" t="s">
        <v>245</v>
      </c>
      <c r="H242" s="392" t="s">
        <v>187</v>
      </c>
    </row>
    <row r="243" spans="2:8" ht="16.5">
      <c r="B243" s="134" t="s">
        <v>125</v>
      </c>
      <c r="C243" s="462">
        <v>1</v>
      </c>
      <c r="D243" s="67">
        <f>D201</f>
        <v>214.2</v>
      </c>
      <c r="E243" s="131"/>
      <c r="F243" s="132">
        <f>F201</f>
        <v>0.83</v>
      </c>
      <c r="G243" s="463">
        <f>C243*D243*F243</f>
        <v>177.78599999999997</v>
      </c>
      <c r="H243" s="422"/>
    </row>
    <row r="244" spans="2:8" ht="16.5">
      <c r="B244" s="401"/>
      <c r="C244" s="423"/>
      <c r="D244" s="396"/>
      <c r="E244" s="396"/>
      <c r="F244" s="395"/>
      <c r="G244" s="421">
        <f>E244*F244</f>
        <v>0</v>
      </c>
      <c r="H244" s="422"/>
    </row>
    <row r="245" spans="2:8" ht="17.25" thickBot="1">
      <c r="B245" s="424"/>
      <c r="C245" s="425"/>
      <c r="D245" s="406"/>
      <c r="E245" s="406"/>
      <c r="F245" s="407"/>
      <c r="G245" s="408">
        <f>E245*F245</f>
        <v>0</v>
      </c>
      <c r="H245" s="426"/>
    </row>
    <row r="246" spans="2:8" ht="17.25" thickBot="1">
      <c r="B246" s="384"/>
      <c r="C246" s="384"/>
      <c r="D246" s="384"/>
      <c r="E246" s="384"/>
      <c r="F246" s="384"/>
      <c r="G246" s="386" t="s">
        <v>246</v>
      </c>
      <c r="H246" s="409">
        <f>SUM(G243:G245)</f>
        <v>177.78599999999997</v>
      </c>
    </row>
    <row r="247" spans="2:8" ht="16.5">
      <c r="B247" s="384"/>
      <c r="C247" s="384"/>
      <c r="D247" s="384"/>
      <c r="E247" s="384"/>
      <c r="F247" s="384"/>
      <c r="G247" s="386"/>
      <c r="H247" s="385"/>
    </row>
    <row r="248" spans="2:8" ht="17.25" thickBot="1">
      <c r="B248" s="388" t="s">
        <v>253</v>
      </c>
      <c r="C248" s="384"/>
      <c r="D248" s="384"/>
      <c r="E248" s="384"/>
      <c r="F248" s="384"/>
      <c r="G248" s="384"/>
      <c r="H248" s="385"/>
    </row>
    <row r="249" spans="2:8" ht="17.25" thickBot="1">
      <c r="B249" s="427" t="s">
        <v>107</v>
      </c>
      <c r="C249" s="428" t="s">
        <v>260</v>
      </c>
      <c r="D249" s="429" t="s">
        <v>109</v>
      </c>
      <c r="E249" s="429" t="s">
        <v>110</v>
      </c>
      <c r="F249" s="429" t="s">
        <v>111</v>
      </c>
      <c r="G249" s="430" t="s">
        <v>245</v>
      </c>
      <c r="H249" s="431" t="s">
        <v>187</v>
      </c>
    </row>
    <row r="250" spans="2:8" ht="16.5">
      <c r="B250" s="129">
        <f>'LIST M.O'!D224</f>
        <v>0</v>
      </c>
      <c r="C250" s="127">
        <f>'LIST M.O'!H224</f>
        <v>0</v>
      </c>
      <c r="D250" s="464">
        <f>'LIST M.O'!G224</f>
        <v>0</v>
      </c>
      <c r="E250" s="126">
        <f>C250*D250</f>
        <v>0</v>
      </c>
      <c r="F250" s="130">
        <v>8</v>
      </c>
      <c r="G250" s="128">
        <f>+E250/F250</f>
        <v>0</v>
      </c>
      <c r="H250" s="434"/>
    </row>
    <row r="251" spans="2:8" ht="16.5">
      <c r="B251" s="435"/>
      <c r="C251" s="436"/>
      <c r="D251" s="432"/>
      <c r="E251" s="437"/>
      <c r="F251" s="438"/>
      <c r="G251" s="433"/>
      <c r="H251" s="434"/>
    </row>
    <row r="252" spans="2:8" ht="16.5">
      <c r="B252" s="439"/>
      <c r="C252" s="440"/>
      <c r="D252" s="441"/>
      <c r="E252" s="442"/>
      <c r="F252" s="443"/>
      <c r="G252" s="433"/>
      <c r="H252" s="434"/>
    </row>
    <row r="253" spans="2:8" ht="17.25" thickBot="1">
      <c r="B253" s="444"/>
      <c r="C253" s="445"/>
      <c r="D253" s="446"/>
      <c r="E253" s="447"/>
      <c r="F253" s="448"/>
      <c r="G253" s="449"/>
      <c r="H253" s="450"/>
    </row>
    <row r="254" spans="2:8" ht="17.25" thickBot="1">
      <c r="B254" s="384"/>
      <c r="C254" s="384"/>
      <c r="D254" s="384"/>
      <c r="E254" s="384"/>
      <c r="F254" s="384"/>
      <c r="G254" s="386" t="s">
        <v>246</v>
      </c>
      <c r="H254" s="409">
        <f>SUM(G250:G253)</f>
        <v>0</v>
      </c>
    </row>
    <row r="255" spans="2:8" ht="17.25" thickBot="1">
      <c r="B255" s="384"/>
      <c r="C255" s="384"/>
      <c r="D255" s="384"/>
      <c r="E255" s="384"/>
      <c r="F255" s="384"/>
      <c r="G255" s="451"/>
      <c r="H255" s="385"/>
    </row>
    <row r="256" spans="2:8" ht="20.25" thickBot="1">
      <c r="B256" s="384"/>
      <c r="C256" s="384"/>
      <c r="D256" s="384"/>
      <c r="E256" s="452" t="s">
        <v>254</v>
      </c>
      <c r="F256" s="452"/>
      <c r="G256" s="452"/>
      <c r="H256" s="453">
        <f>ROUND(H229+H239+H246+H254,0)</f>
        <v>21078</v>
      </c>
    </row>
    <row r="259" spans="2:8" ht="16.5">
      <c r="B259" s="456" t="s">
        <v>256</v>
      </c>
      <c r="C259" s="1200" t="e">
        <f>#REF!</f>
        <v>#REF!</v>
      </c>
      <c r="D259" s="1201"/>
      <c r="E259" s="1201"/>
      <c r="F259" s="1201"/>
      <c r="G259" s="1201"/>
      <c r="H259" s="1202"/>
    </row>
    <row r="260" spans="2:8" ht="16.5">
      <c r="B260" s="383"/>
      <c r="C260" s="384"/>
      <c r="D260" s="384"/>
      <c r="E260" s="384"/>
      <c r="F260" s="384"/>
      <c r="G260" s="384"/>
      <c r="H260" s="385"/>
    </row>
    <row r="261" spans="2:8" ht="16.5">
      <c r="B261" s="456" t="s">
        <v>241</v>
      </c>
      <c r="C261" s="1197" t="e">
        <f>#REF!</f>
        <v>#REF!</v>
      </c>
      <c r="D261" s="1198"/>
      <c r="E261" s="1198"/>
      <c r="F261" s="1198"/>
      <c r="G261" s="1198"/>
      <c r="H261" s="1199"/>
    </row>
    <row r="262" spans="2:8" ht="16.5">
      <c r="B262" s="383"/>
      <c r="C262" s="386"/>
      <c r="D262" s="386"/>
      <c r="E262" s="386"/>
      <c r="F262" s="386"/>
      <c r="G262" s="386"/>
      <c r="H262" s="386"/>
    </row>
    <row r="263" spans="2:8" ht="16.5">
      <c r="B263" s="383" t="s">
        <v>244</v>
      </c>
      <c r="C263" s="387" t="e">
        <f>#REF!</f>
        <v>#REF!</v>
      </c>
      <c r="D263" s="383" t="s">
        <v>92</v>
      </c>
      <c r="E263" s="387" t="e">
        <f>#REF!</f>
        <v>#REF!</v>
      </c>
      <c r="F263" s="386"/>
      <c r="G263" s="383" t="s">
        <v>83</v>
      </c>
      <c r="H263" s="387" t="e">
        <f>#REF!</f>
        <v>#REF!</v>
      </c>
    </row>
    <row r="264" spans="2:8" ht="16.5">
      <c r="B264" s="388"/>
      <c r="C264" s="384"/>
      <c r="D264" s="388"/>
      <c r="E264" s="388"/>
      <c r="F264" s="384"/>
      <c r="G264" s="384"/>
      <c r="H264" s="385"/>
    </row>
    <row r="265" spans="2:8" ht="17.25" thickBot="1">
      <c r="B265" s="388" t="s">
        <v>93</v>
      </c>
      <c r="C265" s="384"/>
      <c r="D265" s="384"/>
      <c r="E265" s="384"/>
      <c r="F265" s="384"/>
      <c r="G265" s="384"/>
      <c r="H265" s="385"/>
    </row>
    <row r="266" spans="2:8" ht="17.25" thickBot="1">
      <c r="B266" s="389" t="s">
        <v>242</v>
      </c>
      <c r="C266" s="390"/>
      <c r="D266" s="390" t="s">
        <v>167</v>
      </c>
      <c r="E266" s="390" t="s">
        <v>153</v>
      </c>
      <c r="F266" s="390" t="s">
        <v>111</v>
      </c>
      <c r="G266" s="391" t="s">
        <v>245</v>
      </c>
      <c r="H266" s="392" t="s">
        <v>187</v>
      </c>
    </row>
    <row r="267" spans="2:8" ht="16.5">
      <c r="B267" s="393"/>
      <c r="C267" s="394"/>
      <c r="D267" s="394"/>
      <c r="E267" s="395"/>
      <c r="F267" s="396"/>
      <c r="G267" s="397"/>
      <c r="H267" s="398"/>
    </row>
    <row r="268" spans="2:8" ht="16.5">
      <c r="B268" s="399"/>
      <c r="C268" s="400"/>
      <c r="D268" s="394"/>
      <c r="E268" s="395"/>
      <c r="F268" s="396"/>
      <c r="G268" s="397"/>
      <c r="H268" s="398"/>
    </row>
    <row r="269" spans="2:8" ht="16.5">
      <c r="B269" s="401"/>
      <c r="C269" s="402"/>
      <c r="D269" s="396"/>
      <c r="E269" s="395"/>
      <c r="F269" s="396"/>
      <c r="G269" s="397"/>
      <c r="H269" s="398"/>
    </row>
    <row r="270" spans="2:8" ht="16.5">
      <c r="B270" s="399"/>
      <c r="C270" s="400"/>
      <c r="D270" s="396"/>
      <c r="E270" s="395"/>
      <c r="F270" s="403"/>
      <c r="G270" s="397"/>
      <c r="H270" s="398"/>
    </row>
    <row r="271" spans="2:8" ht="17.25" thickBot="1">
      <c r="B271" s="404"/>
      <c r="C271" s="405"/>
      <c r="D271" s="406"/>
      <c r="E271" s="407"/>
      <c r="F271" s="406"/>
      <c r="G271" s="408"/>
      <c r="H271" s="398"/>
    </row>
    <row r="272" spans="2:8" ht="17.25" thickBot="1">
      <c r="B272" s="384"/>
      <c r="C272" s="384"/>
      <c r="D272" s="384"/>
      <c r="E272" s="384"/>
      <c r="F272" s="384"/>
      <c r="G272" s="386" t="s">
        <v>246</v>
      </c>
      <c r="H272" s="409">
        <f>SUM(G267:G271)</f>
        <v>0</v>
      </c>
    </row>
    <row r="273" spans="2:8" ht="16.5">
      <c r="B273" s="384"/>
      <c r="C273" s="384"/>
      <c r="D273" s="384"/>
      <c r="E273" s="384"/>
      <c r="F273" s="384"/>
      <c r="G273" s="386"/>
      <c r="H273" s="385"/>
    </row>
    <row r="274" spans="2:8" ht="17.25" thickBot="1">
      <c r="B274" s="388" t="s">
        <v>247</v>
      </c>
      <c r="C274" s="384"/>
      <c r="D274" s="384"/>
      <c r="E274" s="384"/>
      <c r="F274" s="384"/>
      <c r="G274" s="384"/>
      <c r="H274" s="385"/>
    </row>
    <row r="275" spans="2:8" ht="17.25" thickBot="1">
      <c r="B275" s="389" t="s">
        <v>242</v>
      </c>
      <c r="C275" s="410"/>
      <c r="D275" s="390" t="s">
        <v>167</v>
      </c>
      <c r="E275" s="411" t="s">
        <v>248</v>
      </c>
      <c r="F275" s="410" t="s">
        <v>243</v>
      </c>
      <c r="G275" s="391" t="s">
        <v>245</v>
      </c>
      <c r="H275" s="392" t="s">
        <v>187</v>
      </c>
    </row>
    <row r="276" spans="2:8" ht="16.5">
      <c r="B276" s="1207" t="str">
        <f>'Materiales PGIO'!C18</f>
        <v>Cinta Peligro Amarilla</v>
      </c>
      <c r="C276" s="1208"/>
      <c r="D276" s="412" t="str">
        <f>'Materiales PGIO'!D18</f>
        <v>UND</v>
      </c>
      <c r="E276" s="413">
        <f>'Materiales PGIO'!G18</f>
        <v>68900</v>
      </c>
      <c r="F276" s="412">
        <v>1</v>
      </c>
      <c r="G276" s="397">
        <f>E276*F276</f>
        <v>68900</v>
      </c>
      <c r="H276" s="398"/>
    </row>
    <row r="277" spans="2:8" ht="16.5">
      <c r="B277" s="1203"/>
      <c r="C277" s="1204"/>
      <c r="D277" s="396"/>
      <c r="E277" s="395"/>
      <c r="F277" s="403"/>
      <c r="G277" s="397"/>
      <c r="H277" s="398"/>
    </row>
    <row r="278" spans="2:8" ht="16.5">
      <c r="B278" s="1203"/>
      <c r="C278" s="1204"/>
      <c r="D278" s="396"/>
      <c r="E278" s="395"/>
      <c r="F278" s="396"/>
      <c r="G278" s="397"/>
      <c r="H278" s="398"/>
    </row>
    <row r="279" spans="2:8" ht="16.5">
      <c r="B279" s="1203"/>
      <c r="C279" s="1204"/>
      <c r="D279" s="412"/>
      <c r="E279" s="413"/>
      <c r="F279" s="455"/>
      <c r="G279" s="397"/>
      <c r="H279" s="398"/>
    </row>
    <row r="280" spans="2:8" ht="16.5">
      <c r="B280" s="401"/>
      <c r="C280" s="402"/>
      <c r="D280" s="396"/>
      <c r="E280" s="395"/>
      <c r="F280" s="396"/>
      <c r="G280" s="397"/>
      <c r="H280" s="398"/>
    </row>
    <row r="281" spans="2:8" ht="17.25" thickBot="1">
      <c r="B281" s="414"/>
      <c r="C281" s="415"/>
      <c r="D281" s="416"/>
      <c r="E281" s="417"/>
      <c r="F281" s="416"/>
      <c r="G281" s="408"/>
      <c r="H281" s="418"/>
    </row>
    <row r="282" spans="2:8" ht="17.25" thickBot="1">
      <c r="B282" s="384"/>
      <c r="C282" s="384"/>
      <c r="D282" s="384"/>
      <c r="E282" s="384"/>
      <c r="F282" s="384"/>
      <c r="G282" s="386" t="s">
        <v>246</v>
      </c>
      <c r="H282" s="409">
        <f>SUM(G276:G281)</f>
        <v>68900</v>
      </c>
    </row>
    <row r="283" spans="2:8" ht="16.5">
      <c r="B283" s="384"/>
      <c r="C283" s="384"/>
      <c r="D283" s="384"/>
      <c r="E283" s="384"/>
      <c r="F283" s="384"/>
      <c r="G283" s="386"/>
      <c r="H283" s="385"/>
    </row>
    <row r="284" spans="2:8" ht="17.25" thickBot="1">
      <c r="B284" s="388" t="s">
        <v>249</v>
      </c>
      <c r="C284" s="384"/>
      <c r="D284" s="384"/>
      <c r="E284" s="384"/>
      <c r="F284" s="384"/>
      <c r="G284" s="384"/>
      <c r="H284" s="385"/>
    </row>
    <row r="285" spans="2:8" ht="17.25" thickBot="1">
      <c r="B285" s="419" t="s">
        <v>250</v>
      </c>
      <c r="C285" s="420" t="s">
        <v>251</v>
      </c>
      <c r="D285" s="390" t="s">
        <v>252</v>
      </c>
      <c r="E285" s="390"/>
      <c r="F285" s="390" t="s">
        <v>153</v>
      </c>
      <c r="G285" s="391" t="s">
        <v>245</v>
      </c>
      <c r="H285" s="392" t="s">
        <v>187</v>
      </c>
    </row>
    <row r="286" spans="2:8" ht="16.5">
      <c r="B286" s="134" t="s">
        <v>125</v>
      </c>
      <c r="C286" s="462">
        <v>3</v>
      </c>
      <c r="D286" s="67">
        <f>D243</f>
        <v>214.2</v>
      </c>
      <c r="E286" s="131"/>
      <c r="F286" s="132">
        <f>F243</f>
        <v>0.83</v>
      </c>
      <c r="G286" s="463">
        <f>C286*D286*F286</f>
        <v>533.35799999999995</v>
      </c>
      <c r="H286" s="422"/>
    </row>
    <row r="287" spans="2:8" ht="16.5">
      <c r="B287" s="401"/>
      <c r="C287" s="423"/>
      <c r="D287" s="396"/>
      <c r="E287" s="396"/>
      <c r="F287" s="395"/>
      <c r="G287" s="421">
        <f>E287*F287</f>
        <v>0</v>
      </c>
      <c r="H287" s="422"/>
    </row>
    <row r="288" spans="2:8" ht="17.25" thickBot="1">
      <c r="B288" s="424"/>
      <c r="C288" s="425"/>
      <c r="D288" s="406"/>
      <c r="E288" s="406"/>
      <c r="F288" s="407"/>
      <c r="G288" s="408">
        <f>E288*F288</f>
        <v>0</v>
      </c>
      <c r="H288" s="426"/>
    </row>
    <row r="289" spans="2:8" ht="17.25" thickBot="1">
      <c r="B289" s="384"/>
      <c r="C289" s="384"/>
      <c r="D289" s="384"/>
      <c r="E289" s="384"/>
      <c r="F289" s="384"/>
      <c r="G289" s="386" t="s">
        <v>246</v>
      </c>
      <c r="H289" s="409">
        <f>SUM(G286:G288)</f>
        <v>533.35799999999995</v>
      </c>
    </row>
    <row r="290" spans="2:8" ht="16.5">
      <c r="B290" s="384"/>
      <c r="C290" s="384"/>
      <c r="D290" s="384"/>
      <c r="E290" s="384"/>
      <c r="F290" s="384"/>
      <c r="G290" s="386"/>
      <c r="H290" s="385"/>
    </row>
    <row r="291" spans="2:8" ht="17.25" thickBot="1">
      <c r="B291" s="388" t="s">
        <v>253</v>
      </c>
      <c r="C291" s="384"/>
      <c r="D291" s="384"/>
      <c r="E291" s="384"/>
      <c r="F291" s="384"/>
      <c r="G291" s="384"/>
      <c r="H291" s="385"/>
    </row>
    <row r="292" spans="2:8" ht="17.25" thickBot="1">
      <c r="B292" s="427" t="s">
        <v>107</v>
      </c>
      <c r="C292" s="428" t="s">
        <v>260</v>
      </c>
      <c r="D292" s="429" t="s">
        <v>109</v>
      </c>
      <c r="E292" s="429" t="s">
        <v>110</v>
      </c>
      <c r="F292" s="429" t="s">
        <v>111</v>
      </c>
      <c r="G292" s="430" t="s">
        <v>245</v>
      </c>
      <c r="H292" s="431" t="s">
        <v>187</v>
      </c>
    </row>
    <row r="293" spans="2:8" ht="16.5">
      <c r="B293" s="129">
        <f>'LIST M.O'!D267</f>
        <v>0</v>
      </c>
      <c r="C293" s="127">
        <f>'LIST M.O'!H267</f>
        <v>0</v>
      </c>
      <c r="D293" s="464">
        <f>'LIST M.O'!G267</f>
        <v>0</v>
      </c>
      <c r="E293" s="126">
        <f>C293*D293</f>
        <v>0</v>
      </c>
      <c r="F293" s="130">
        <v>8</v>
      </c>
      <c r="G293" s="128">
        <f>+E293/F293</f>
        <v>0</v>
      </c>
      <c r="H293" s="434"/>
    </row>
    <row r="294" spans="2:8" ht="16.5">
      <c r="B294" s="435"/>
      <c r="C294" s="436"/>
      <c r="D294" s="432"/>
      <c r="E294" s="437"/>
      <c r="F294" s="438"/>
      <c r="G294" s="433"/>
      <c r="H294" s="434"/>
    </row>
    <row r="295" spans="2:8" ht="16.5">
      <c r="B295" s="439"/>
      <c r="C295" s="440"/>
      <c r="D295" s="441"/>
      <c r="E295" s="442"/>
      <c r="F295" s="443"/>
      <c r="G295" s="433"/>
      <c r="H295" s="434"/>
    </row>
    <row r="296" spans="2:8" ht="17.25" thickBot="1">
      <c r="B296" s="444"/>
      <c r="C296" s="445"/>
      <c r="D296" s="446"/>
      <c r="E296" s="447"/>
      <c r="F296" s="448"/>
      <c r="G296" s="449"/>
      <c r="H296" s="450"/>
    </row>
    <row r="297" spans="2:8" ht="17.25" thickBot="1">
      <c r="B297" s="384"/>
      <c r="C297" s="384"/>
      <c r="D297" s="384"/>
      <c r="E297" s="384"/>
      <c r="F297" s="384"/>
      <c r="G297" s="386" t="s">
        <v>246</v>
      </c>
      <c r="H297" s="409">
        <f>SUM(G293:G296)</f>
        <v>0</v>
      </c>
    </row>
    <row r="298" spans="2:8" ht="17.25" thickBot="1">
      <c r="B298" s="384"/>
      <c r="C298" s="384"/>
      <c r="D298" s="384"/>
      <c r="E298" s="384"/>
      <c r="F298" s="384"/>
      <c r="G298" s="451"/>
      <c r="H298" s="385"/>
    </row>
    <row r="299" spans="2:8" ht="20.25" thickBot="1">
      <c r="B299" s="384"/>
      <c r="C299" s="384"/>
      <c r="D299" s="384"/>
      <c r="E299" s="452" t="s">
        <v>254</v>
      </c>
      <c r="F299" s="452"/>
      <c r="G299" s="452"/>
      <c r="H299" s="453">
        <f>ROUND(H272+H282+H289+H297,0)</f>
        <v>69433</v>
      </c>
    </row>
    <row r="303" spans="2:8" ht="16.5">
      <c r="B303" s="456" t="s">
        <v>256</v>
      </c>
      <c r="C303" s="1200" t="e">
        <f>#REF!</f>
        <v>#REF!</v>
      </c>
      <c r="D303" s="1201"/>
      <c r="E303" s="1201"/>
      <c r="F303" s="1201"/>
      <c r="G303" s="1201"/>
      <c r="H303" s="1202"/>
    </row>
    <row r="304" spans="2:8" ht="16.5">
      <c r="B304" s="383"/>
      <c r="C304" s="384"/>
      <c r="D304" s="384"/>
      <c r="E304" s="384"/>
      <c r="F304" s="384"/>
      <c r="G304" s="384"/>
      <c r="H304" s="385"/>
    </row>
    <row r="305" spans="2:8" ht="16.5">
      <c r="B305" s="456" t="s">
        <v>241</v>
      </c>
      <c r="C305" s="1197" t="e">
        <f>#REF!</f>
        <v>#REF!</v>
      </c>
      <c r="D305" s="1198"/>
      <c r="E305" s="1198"/>
      <c r="F305" s="1198"/>
      <c r="G305" s="1198"/>
      <c r="H305" s="1199"/>
    </row>
    <row r="306" spans="2:8" ht="16.5">
      <c r="B306" s="383"/>
      <c r="C306" s="386"/>
      <c r="D306" s="386"/>
      <c r="E306" s="386"/>
      <c r="F306" s="386"/>
      <c r="G306" s="386"/>
      <c r="H306" s="386"/>
    </row>
    <row r="307" spans="2:8" ht="16.5">
      <c r="B307" s="383" t="s">
        <v>244</v>
      </c>
      <c r="C307" s="387" t="e">
        <f>#REF!</f>
        <v>#REF!</v>
      </c>
      <c r="D307" s="383" t="s">
        <v>92</v>
      </c>
      <c r="E307" s="387" t="e">
        <f>#REF!</f>
        <v>#REF!</v>
      </c>
      <c r="F307" s="386"/>
      <c r="G307" s="383" t="s">
        <v>83</v>
      </c>
      <c r="H307" s="387" t="e">
        <f>#REF!</f>
        <v>#REF!</v>
      </c>
    </row>
    <row r="308" spans="2:8" ht="16.5">
      <c r="B308" s="388"/>
      <c r="C308" s="384"/>
      <c r="D308" s="388"/>
      <c r="E308" s="388"/>
      <c r="F308" s="384"/>
      <c r="G308" s="384"/>
      <c r="H308" s="385"/>
    </row>
    <row r="309" spans="2:8" ht="17.25" thickBot="1">
      <c r="B309" s="388" t="s">
        <v>93</v>
      </c>
      <c r="C309" s="384"/>
      <c r="D309" s="384"/>
      <c r="E309" s="384"/>
      <c r="F309" s="384"/>
      <c r="G309" s="384"/>
      <c r="H309" s="385"/>
    </row>
    <row r="310" spans="2:8" ht="17.25" thickBot="1">
      <c r="B310" s="389" t="s">
        <v>242</v>
      </c>
      <c r="C310" s="390"/>
      <c r="D310" s="390" t="s">
        <v>167</v>
      </c>
      <c r="E310" s="390" t="s">
        <v>153</v>
      </c>
      <c r="F310" s="390" t="s">
        <v>111</v>
      </c>
      <c r="G310" s="391" t="s">
        <v>245</v>
      </c>
      <c r="H310" s="392" t="s">
        <v>187</v>
      </c>
    </row>
    <row r="311" spans="2:8" ht="16.5">
      <c r="B311" s="393"/>
      <c r="C311" s="394"/>
      <c r="D311" s="394"/>
      <c r="E311" s="395"/>
      <c r="F311" s="396"/>
      <c r="G311" s="397"/>
      <c r="H311" s="398"/>
    </row>
    <row r="312" spans="2:8" ht="16.5">
      <c r="B312" s="399"/>
      <c r="C312" s="400"/>
      <c r="D312" s="394"/>
      <c r="E312" s="395"/>
      <c r="F312" s="396"/>
      <c r="G312" s="397"/>
      <c r="H312" s="398"/>
    </row>
    <row r="313" spans="2:8" ht="16.5">
      <c r="B313" s="401"/>
      <c r="C313" s="402"/>
      <c r="D313" s="396"/>
      <c r="E313" s="395"/>
      <c r="F313" s="396"/>
      <c r="G313" s="397"/>
      <c r="H313" s="398"/>
    </row>
    <row r="314" spans="2:8" ht="16.5">
      <c r="B314" s="399"/>
      <c r="C314" s="400"/>
      <c r="D314" s="396"/>
      <c r="E314" s="395"/>
      <c r="F314" s="403"/>
      <c r="G314" s="397"/>
      <c r="H314" s="398"/>
    </row>
    <row r="315" spans="2:8" ht="17.25" thickBot="1">
      <c r="B315" s="404"/>
      <c r="C315" s="405"/>
      <c r="D315" s="406"/>
      <c r="E315" s="407"/>
      <c r="F315" s="406"/>
      <c r="G315" s="408"/>
      <c r="H315" s="398"/>
    </row>
    <row r="316" spans="2:8" ht="17.25" thickBot="1">
      <c r="B316" s="384"/>
      <c r="C316" s="384"/>
      <c r="D316" s="384"/>
      <c r="E316" s="384"/>
      <c r="F316" s="384"/>
      <c r="G316" s="386" t="s">
        <v>246</v>
      </c>
      <c r="H316" s="409">
        <f>SUM(G311:G315)</f>
        <v>0</v>
      </c>
    </row>
    <row r="317" spans="2:8" ht="16.5">
      <c r="B317" s="384"/>
      <c r="C317" s="384"/>
      <c r="D317" s="384"/>
      <c r="E317" s="384"/>
      <c r="F317" s="384"/>
      <c r="G317" s="386"/>
      <c r="H317" s="385"/>
    </row>
    <row r="318" spans="2:8" ht="17.25" thickBot="1">
      <c r="B318" s="388" t="s">
        <v>247</v>
      </c>
      <c r="C318" s="384"/>
      <c r="D318" s="384"/>
      <c r="E318" s="384"/>
      <c r="F318" s="384"/>
      <c r="G318" s="384"/>
      <c r="H318" s="385"/>
    </row>
    <row r="319" spans="2:8" ht="17.25" thickBot="1">
      <c r="B319" s="389" t="s">
        <v>242</v>
      </c>
      <c r="C319" s="410"/>
      <c r="D319" s="390" t="s">
        <v>167</v>
      </c>
      <c r="E319" s="411" t="s">
        <v>248</v>
      </c>
      <c r="F319" s="410" t="s">
        <v>243</v>
      </c>
      <c r="G319" s="391" t="s">
        <v>245</v>
      </c>
      <c r="H319" s="392" t="s">
        <v>187</v>
      </c>
    </row>
    <row r="320" spans="2:8" ht="16.5">
      <c r="B320" s="1207" t="str">
        <f>'Materiales PGIO'!C20</f>
        <v>Poste Señalizador Trafico 1.4 m Base Caucho</v>
      </c>
      <c r="C320" s="1208"/>
      <c r="D320" s="412" t="str">
        <f>'Materiales PGIO'!D20</f>
        <v>UND</v>
      </c>
      <c r="E320" s="413" cm="1">
        <f t="array" ref="E320:E321">'Materiales PGIO'!F20:F21</f>
        <v>79900</v>
      </c>
      <c r="F320" s="412">
        <v>1</v>
      </c>
      <c r="G320" s="397">
        <f>E320*F320</f>
        <v>79900</v>
      </c>
      <c r="H320" s="398"/>
    </row>
    <row r="321" spans="2:8" ht="16.5">
      <c r="B321" s="1203"/>
      <c r="C321" s="1204"/>
      <c r="D321" s="396"/>
      <c r="E321" s="395">
        <v>0</v>
      </c>
      <c r="F321" s="403"/>
      <c r="G321" s="397"/>
      <c r="H321" s="398"/>
    </row>
    <row r="322" spans="2:8" ht="16.5">
      <c r="B322" s="1203"/>
      <c r="C322" s="1204"/>
      <c r="D322" s="396"/>
      <c r="E322" s="395"/>
      <c r="F322" s="396"/>
      <c r="G322" s="397"/>
      <c r="H322" s="398"/>
    </row>
    <row r="323" spans="2:8" ht="16.5">
      <c r="B323" s="1203"/>
      <c r="C323" s="1204"/>
      <c r="D323" s="412"/>
      <c r="E323" s="413"/>
      <c r="F323" s="455"/>
      <c r="G323" s="397"/>
      <c r="H323" s="398"/>
    </row>
    <row r="324" spans="2:8" ht="16.5">
      <c r="B324" s="401"/>
      <c r="C324" s="402"/>
      <c r="D324" s="396"/>
      <c r="E324" s="395"/>
      <c r="F324" s="396"/>
      <c r="G324" s="397"/>
      <c r="H324" s="398"/>
    </row>
    <row r="325" spans="2:8" ht="17.25" thickBot="1">
      <c r="B325" s="414"/>
      <c r="C325" s="415"/>
      <c r="D325" s="416"/>
      <c r="E325" s="417"/>
      <c r="F325" s="416"/>
      <c r="G325" s="408"/>
      <c r="H325" s="418"/>
    </row>
    <row r="326" spans="2:8" ht="17.25" thickBot="1">
      <c r="B326" s="384"/>
      <c r="C326" s="384"/>
      <c r="D326" s="384"/>
      <c r="E326" s="384"/>
      <c r="F326" s="384"/>
      <c r="G326" s="386" t="s">
        <v>246</v>
      </c>
      <c r="H326" s="409">
        <f>SUM(G320:G325)</f>
        <v>79900</v>
      </c>
    </row>
    <row r="327" spans="2:8" ht="16.5">
      <c r="B327" s="384"/>
      <c r="C327" s="384"/>
      <c r="D327" s="384"/>
      <c r="E327" s="384"/>
      <c r="F327" s="384"/>
      <c r="G327" s="386"/>
      <c r="H327" s="385"/>
    </row>
    <row r="328" spans="2:8" ht="17.25" thickBot="1">
      <c r="B328" s="388" t="s">
        <v>249</v>
      </c>
      <c r="C328" s="384"/>
      <c r="D328" s="384"/>
      <c r="E328" s="384"/>
      <c r="F328" s="384"/>
      <c r="G328" s="384"/>
      <c r="H328" s="385"/>
    </row>
    <row r="329" spans="2:8" ht="17.25" thickBot="1">
      <c r="B329" s="419" t="s">
        <v>250</v>
      </c>
      <c r="C329" s="420" t="s">
        <v>251</v>
      </c>
      <c r="D329" s="390" t="s">
        <v>252</v>
      </c>
      <c r="E329" s="390"/>
      <c r="F329" s="390" t="s">
        <v>153</v>
      </c>
      <c r="G329" s="391" t="s">
        <v>245</v>
      </c>
      <c r="H329" s="392" t="s">
        <v>187</v>
      </c>
    </row>
    <row r="330" spans="2:8" ht="16.5">
      <c r="B330" s="134" t="s">
        <v>125</v>
      </c>
      <c r="C330" s="462">
        <v>8</v>
      </c>
      <c r="D330" s="67">
        <f>D286</f>
        <v>214.2</v>
      </c>
      <c r="E330" s="131"/>
      <c r="F330" s="132">
        <f>F286</f>
        <v>0.83</v>
      </c>
      <c r="G330" s="463">
        <f>C330*D330*F330</f>
        <v>1422.2879999999998</v>
      </c>
      <c r="H330" s="422"/>
    </row>
    <row r="331" spans="2:8" ht="16.5">
      <c r="B331" s="401"/>
      <c r="C331" s="423"/>
      <c r="D331" s="396"/>
      <c r="E331" s="396"/>
      <c r="F331" s="395"/>
      <c r="G331" s="421">
        <f>E331*F331</f>
        <v>0</v>
      </c>
      <c r="H331" s="422"/>
    </row>
    <row r="332" spans="2:8" ht="17.25" thickBot="1">
      <c r="B332" s="424"/>
      <c r="C332" s="425"/>
      <c r="D332" s="406"/>
      <c r="E332" s="406"/>
      <c r="F332" s="407"/>
      <c r="G332" s="408">
        <f>E332*F332</f>
        <v>0</v>
      </c>
      <c r="H332" s="426"/>
    </row>
    <row r="333" spans="2:8" ht="17.25" thickBot="1">
      <c r="B333" s="384"/>
      <c r="C333" s="384"/>
      <c r="D333" s="384"/>
      <c r="E333" s="384"/>
      <c r="F333" s="384"/>
      <c r="G333" s="386" t="s">
        <v>246</v>
      </c>
      <c r="H333" s="409">
        <f>SUM(G330:G332)</f>
        <v>1422.2879999999998</v>
      </c>
    </row>
    <row r="334" spans="2:8" ht="16.5">
      <c r="B334" s="384"/>
      <c r="C334" s="384"/>
      <c r="D334" s="384"/>
      <c r="E334" s="384"/>
      <c r="F334" s="384"/>
      <c r="G334" s="386"/>
      <c r="H334" s="385"/>
    </row>
    <row r="335" spans="2:8" ht="17.25" thickBot="1">
      <c r="B335" s="388" t="s">
        <v>253</v>
      </c>
      <c r="C335" s="384"/>
      <c r="D335" s="384"/>
      <c r="E335" s="384"/>
      <c r="F335" s="384"/>
      <c r="G335" s="384"/>
      <c r="H335" s="385"/>
    </row>
    <row r="336" spans="2:8" ht="17.25" thickBot="1">
      <c r="B336" s="427" t="s">
        <v>107</v>
      </c>
      <c r="C336" s="428" t="s">
        <v>260</v>
      </c>
      <c r="D336" s="429" t="s">
        <v>109</v>
      </c>
      <c r="E336" s="429" t="s">
        <v>110</v>
      </c>
      <c r="F336" s="429" t="s">
        <v>111</v>
      </c>
      <c r="G336" s="430" t="s">
        <v>245</v>
      </c>
      <c r="H336" s="431" t="s">
        <v>187</v>
      </c>
    </row>
    <row r="337" spans="2:8" ht="16.5">
      <c r="B337" s="129">
        <f>'LIST M.O'!D311</f>
        <v>0</v>
      </c>
      <c r="C337" s="127">
        <f>'LIST M.O'!H311</f>
        <v>0</v>
      </c>
      <c r="D337" s="464">
        <f>'LIST M.O'!G311</f>
        <v>0</v>
      </c>
      <c r="E337" s="126">
        <f>C337*D337</f>
        <v>0</v>
      </c>
      <c r="F337" s="130">
        <v>8</v>
      </c>
      <c r="G337" s="128">
        <f>+E337/F337</f>
        <v>0</v>
      </c>
      <c r="H337" s="434"/>
    </row>
    <row r="338" spans="2:8" ht="16.5">
      <c r="B338" s="435"/>
      <c r="C338" s="436"/>
      <c r="D338" s="432"/>
      <c r="E338" s="437"/>
      <c r="F338" s="438"/>
      <c r="G338" s="433"/>
      <c r="H338" s="434"/>
    </row>
    <row r="339" spans="2:8" ht="16.5">
      <c r="B339" s="439"/>
      <c r="C339" s="440"/>
      <c r="D339" s="441"/>
      <c r="E339" s="442"/>
      <c r="F339" s="443"/>
      <c r="G339" s="433"/>
      <c r="H339" s="434"/>
    </row>
    <row r="340" spans="2:8" ht="17.25" thickBot="1">
      <c r="B340" s="444"/>
      <c r="C340" s="445"/>
      <c r="D340" s="446"/>
      <c r="E340" s="447"/>
      <c r="F340" s="448"/>
      <c r="G340" s="449"/>
      <c r="H340" s="450"/>
    </row>
    <row r="341" spans="2:8" ht="17.25" thickBot="1">
      <c r="B341" s="384"/>
      <c r="C341" s="384"/>
      <c r="D341" s="384"/>
      <c r="E341" s="384"/>
      <c r="F341" s="384"/>
      <c r="G341" s="386" t="s">
        <v>246</v>
      </c>
      <c r="H341" s="409">
        <f>SUM(G337:G340)</f>
        <v>0</v>
      </c>
    </row>
    <row r="342" spans="2:8" ht="17.25" thickBot="1">
      <c r="B342" s="384"/>
      <c r="C342" s="384"/>
      <c r="D342" s="384"/>
      <c r="E342" s="384"/>
      <c r="F342" s="384"/>
      <c r="G342" s="451"/>
      <c r="H342" s="385"/>
    </row>
    <row r="343" spans="2:8" ht="20.25" thickBot="1">
      <c r="B343" s="384"/>
      <c r="C343" s="384"/>
      <c r="D343" s="384"/>
      <c r="E343" s="452" t="s">
        <v>254</v>
      </c>
      <c r="F343" s="452"/>
      <c r="G343" s="452"/>
      <c r="H343" s="453">
        <f>ROUND(H316+H326+H333+H341,0)</f>
        <v>81322</v>
      </c>
    </row>
  </sheetData>
  <mergeCells count="50">
    <mergeCell ref="B323:C323"/>
    <mergeCell ref="C259:H259"/>
    <mergeCell ref="C261:H261"/>
    <mergeCell ref="B276:C276"/>
    <mergeCell ref="B277:C277"/>
    <mergeCell ref="B278:C278"/>
    <mergeCell ref="C303:H303"/>
    <mergeCell ref="B320:C320"/>
    <mergeCell ref="B321:C321"/>
    <mergeCell ref="B322:C322"/>
    <mergeCell ref="B107:C107"/>
    <mergeCell ref="B108:C108"/>
    <mergeCell ref="B233:C233"/>
    <mergeCell ref="B109:C109"/>
    <mergeCell ref="B110:C110"/>
    <mergeCell ref="C132:H132"/>
    <mergeCell ref="C134:H134"/>
    <mergeCell ref="B149:C149"/>
    <mergeCell ref="B150:C150"/>
    <mergeCell ref="B192:C192"/>
    <mergeCell ref="B193:C193"/>
    <mergeCell ref="B194:C194"/>
    <mergeCell ref="C216:H216"/>
    <mergeCell ref="C218:H218"/>
    <mergeCell ref="C174:H174"/>
    <mergeCell ref="C176:H176"/>
    <mergeCell ref="B191:C191"/>
    <mergeCell ref="B151:C151"/>
    <mergeCell ref="B152:C152"/>
    <mergeCell ref="C305:H305"/>
    <mergeCell ref="B279:C279"/>
    <mergeCell ref="B234:C234"/>
    <mergeCell ref="B235:C235"/>
    <mergeCell ref="B236:C236"/>
    <mergeCell ref="C90:H90"/>
    <mergeCell ref="C92:H92"/>
    <mergeCell ref="C48:H48"/>
    <mergeCell ref="C50:H50"/>
    <mergeCell ref="B65:C65"/>
    <mergeCell ref="B66:C66"/>
    <mergeCell ref="B67:C67"/>
    <mergeCell ref="A1:H2"/>
    <mergeCell ref="B3:H3"/>
    <mergeCell ref="C7:H7"/>
    <mergeCell ref="C5:H5"/>
    <mergeCell ref="B68:C68"/>
    <mergeCell ref="B22:C22"/>
    <mergeCell ref="B23:C23"/>
    <mergeCell ref="B24:C24"/>
    <mergeCell ref="B25:C25"/>
  </mergeCells>
  <pageMargins left="0.7" right="0.7" top="0.75" bottom="0.75" header="0.3" footer="0.3"/>
  <pageSetup paperSize="9" scale="6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Z1012"/>
  <sheetViews>
    <sheetView workbookViewId="0"/>
  </sheetViews>
  <sheetFormatPr baseColWidth="10" defaultColWidth="14.42578125" defaultRowHeight="15" customHeight="1"/>
  <cols>
    <col min="1" max="1" width="3" customWidth="1"/>
    <col min="2" max="2" width="2.140625" customWidth="1"/>
    <col min="3" max="3" width="21.140625" customWidth="1"/>
    <col min="4" max="4" width="14.42578125" customWidth="1"/>
    <col min="5" max="5" width="12" customWidth="1"/>
    <col min="6" max="6" width="15.140625" customWidth="1"/>
    <col min="7" max="7" width="16.42578125" customWidth="1"/>
    <col min="8" max="8" width="51.42578125" customWidth="1"/>
    <col min="9" max="9" width="4.42578125" customWidth="1"/>
    <col min="10" max="26" width="9.42578125" customWidth="1"/>
  </cols>
  <sheetData>
    <row r="1" spans="1:26" ht="14.25" customHeight="1">
      <c r="A1" s="237"/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</row>
    <row r="2" spans="1:26" ht="14.25" customHeight="1" thickBot="1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1:26" ht="47.25" customHeight="1" thickBot="1">
      <c r="A3" s="237"/>
      <c r="B3" s="237"/>
      <c r="C3" s="1213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" s="1214"/>
      <c r="E3" s="1214"/>
      <c r="F3" s="1214"/>
      <c r="G3" s="1214"/>
      <c r="H3" s="1215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7"/>
    </row>
    <row r="4" spans="1:26" ht="9" customHeight="1" thickBot="1">
      <c r="A4" s="237"/>
      <c r="B4" s="237"/>
      <c r="C4" s="375"/>
      <c r="D4" s="375"/>
      <c r="E4" s="375"/>
      <c r="F4" s="375"/>
      <c r="G4" s="375"/>
      <c r="H4" s="374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</row>
    <row r="5" spans="1:26" ht="32.1" customHeight="1" thickBot="1">
      <c r="A5" s="237"/>
      <c r="B5" s="237"/>
      <c r="C5" s="1210" t="s">
        <v>279</v>
      </c>
      <c r="D5" s="1211"/>
      <c r="E5" s="1211"/>
      <c r="F5" s="1211"/>
      <c r="G5" s="1211"/>
      <c r="H5" s="1212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</row>
    <row r="6" spans="1:26" ht="14.25" customHeight="1">
      <c r="A6" s="237"/>
      <c r="B6" s="237"/>
      <c r="C6" s="238"/>
      <c r="D6" s="239"/>
      <c r="E6" s="239"/>
      <c r="F6" s="239"/>
      <c r="G6" s="239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</row>
    <row r="7" spans="1:26" ht="58.5" customHeight="1">
      <c r="A7" s="237"/>
      <c r="B7" s="237"/>
      <c r="C7" s="376" t="s">
        <v>142</v>
      </c>
      <c r="D7" s="377" t="s">
        <v>185</v>
      </c>
      <c r="E7" s="378" t="s">
        <v>4</v>
      </c>
      <c r="F7" s="378" t="s">
        <v>186</v>
      </c>
      <c r="G7" s="379" t="s">
        <v>187</v>
      </c>
      <c r="H7" s="380" t="s">
        <v>233</v>
      </c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</row>
    <row r="8" spans="1:26" ht="52.5" customHeight="1">
      <c r="A8" s="237"/>
      <c r="B8" s="237"/>
      <c r="C8" s="1227" t="s">
        <v>258</v>
      </c>
      <c r="D8" s="1229" t="s">
        <v>3</v>
      </c>
      <c r="E8" s="1231">
        <v>1</v>
      </c>
      <c r="F8" s="1233">
        <v>522457</v>
      </c>
      <c r="G8" s="1216">
        <f>E8*F8</f>
        <v>522457</v>
      </c>
      <c r="H8" s="465" t="s">
        <v>257</v>
      </c>
      <c r="I8" s="240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  <c r="W8" s="237"/>
      <c r="X8" s="237"/>
      <c r="Y8" s="237"/>
      <c r="Z8" s="237"/>
    </row>
    <row r="9" spans="1:26">
      <c r="A9" s="237"/>
      <c r="B9" s="237"/>
      <c r="C9" s="1228"/>
      <c r="D9" s="1230"/>
      <c r="E9" s="1232"/>
      <c r="F9" s="1234"/>
      <c r="G9" s="1217"/>
      <c r="H9" s="465" t="s">
        <v>259</v>
      </c>
      <c r="I9" s="240"/>
      <c r="J9" s="237"/>
      <c r="K9" s="237"/>
      <c r="L9" s="237"/>
      <c r="M9" s="237"/>
      <c r="N9" s="237"/>
      <c r="O9" s="237"/>
      <c r="P9" s="237"/>
      <c r="Q9" s="237"/>
      <c r="R9" s="237"/>
      <c r="S9" s="237"/>
      <c r="T9" s="237"/>
      <c r="U9" s="237"/>
      <c r="V9" s="237"/>
      <c r="W9" s="237"/>
      <c r="X9" s="237"/>
      <c r="Y9" s="237"/>
      <c r="Z9" s="237"/>
    </row>
    <row r="10" spans="1:26" ht="41.1" customHeight="1">
      <c r="A10" s="237"/>
      <c r="B10" s="237"/>
      <c r="C10" s="1227" t="s">
        <v>263</v>
      </c>
      <c r="D10" s="1229" t="s">
        <v>3</v>
      </c>
      <c r="E10" s="1231">
        <v>1</v>
      </c>
      <c r="F10" s="1233">
        <v>338900</v>
      </c>
      <c r="G10" s="1216">
        <f>E10*F10</f>
        <v>338900</v>
      </c>
      <c r="H10" s="465" t="s">
        <v>261</v>
      </c>
      <c r="I10" s="240"/>
      <c r="J10" s="237"/>
      <c r="K10" s="237"/>
      <c r="L10" s="237"/>
      <c r="M10" s="237"/>
      <c r="N10" s="237"/>
      <c r="O10" s="237"/>
      <c r="P10" s="237"/>
      <c r="Q10" s="237"/>
      <c r="R10" s="237"/>
      <c r="S10" s="237"/>
      <c r="T10" s="237"/>
      <c r="U10" s="237"/>
      <c r="V10" s="237"/>
      <c r="W10" s="237"/>
      <c r="X10" s="237"/>
      <c r="Y10" s="237"/>
      <c r="Z10" s="237"/>
    </row>
    <row r="11" spans="1:26" ht="156" customHeight="1">
      <c r="A11" s="237"/>
      <c r="B11" s="237"/>
      <c r="C11" s="1228"/>
      <c r="D11" s="1230"/>
      <c r="E11" s="1232"/>
      <c r="F11" s="1234"/>
      <c r="G11" s="1217"/>
      <c r="H11" s="465" t="s">
        <v>262</v>
      </c>
      <c r="I11" s="240"/>
      <c r="J11" s="237"/>
      <c r="K11" s="237"/>
      <c r="L11" s="237"/>
      <c r="M11" s="237"/>
      <c r="N11" s="237"/>
      <c r="O11" s="237"/>
      <c r="P11" s="237"/>
      <c r="Q11" s="237"/>
      <c r="R11" s="237"/>
      <c r="S11" s="237"/>
      <c r="T11" s="237"/>
      <c r="U11" s="237"/>
      <c r="V11" s="237"/>
      <c r="W11" s="237"/>
      <c r="X11" s="237"/>
      <c r="Y11" s="237"/>
      <c r="Z11" s="237"/>
    </row>
    <row r="12" spans="1:26" ht="25.5" customHeight="1">
      <c r="A12" s="237"/>
      <c r="B12" s="237"/>
      <c r="C12" s="1227" t="s">
        <v>273</v>
      </c>
      <c r="D12" s="1229" t="s">
        <v>3</v>
      </c>
      <c r="E12" s="1231">
        <v>1</v>
      </c>
      <c r="F12" s="1233">
        <v>850000</v>
      </c>
      <c r="G12" s="1216">
        <f>E12*F12</f>
        <v>850000</v>
      </c>
      <c r="H12" s="465" t="s">
        <v>264</v>
      </c>
      <c r="I12" s="240"/>
      <c r="J12" s="237"/>
      <c r="K12" s="237"/>
      <c r="L12" s="237"/>
      <c r="M12" s="237"/>
      <c r="N12" s="237"/>
      <c r="O12" s="237"/>
      <c r="P12" s="237"/>
      <c r="Q12" s="237"/>
      <c r="R12" s="237"/>
      <c r="S12" s="237"/>
      <c r="T12" s="237"/>
      <c r="U12" s="237"/>
      <c r="V12" s="237"/>
      <c r="W12" s="237"/>
      <c r="X12" s="237"/>
      <c r="Y12" s="237"/>
      <c r="Z12" s="237"/>
    </row>
    <row r="13" spans="1:26" ht="32.450000000000003" customHeight="1">
      <c r="A13" s="237"/>
      <c r="B13" s="237"/>
      <c r="C13" s="1218"/>
      <c r="D13" s="1219"/>
      <c r="E13" s="1220"/>
      <c r="F13" s="1221"/>
      <c r="G13" s="1222"/>
      <c r="H13" s="466" t="s">
        <v>265</v>
      </c>
      <c r="I13" s="240"/>
      <c r="J13" s="237"/>
      <c r="K13" s="237"/>
      <c r="L13" s="237"/>
      <c r="M13" s="237"/>
      <c r="N13" s="237"/>
      <c r="O13" s="237"/>
      <c r="P13" s="237"/>
      <c r="Q13" s="237"/>
      <c r="R13" s="237"/>
      <c r="S13" s="237"/>
      <c r="T13" s="237"/>
      <c r="U13" s="237"/>
      <c r="V13" s="237"/>
      <c r="W13" s="237"/>
      <c r="X13" s="237"/>
      <c r="Y13" s="237"/>
      <c r="Z13" s="237"/>
    </row>
    <row r="14" spans="1:26" ht="105.6" customHeight="1">
      <c r="A14" s="237"/>
      <c r="B14" s="237"/>
      <c r="C14" s="1223" t="s">
        <v>272</v>
      </c>
      <c r="D14" s="1224" t="s">
        <v>3</v>
      </c>
      <c r="E14" s="1225">
        <v>1</v>
      </c>
      <c r="F14" s="1226">
        <v>76800</v>
      </c>
      <c r="G14" s="1226">
        <f>E14*F14</f>
        <v>76800</v>
      </c>
      <c r="H14" s="465" t="s">
        <v>266</v>
      </c>
      <c r="I14" s="240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</row>
    <row r="15" spans="1:26" ht="105.6" customHeight="1">
      <c r="A15" s="237"/>
      <c r="B15" s="237"/>
      <c r="C15" s="1223"/>
      <c r="D15" s="1224"/>
      <c r="E15" s="1225"/>
      <c r="F15" s="1226"/>
      <c r="G15" s="1226"/>
      <c r="H15" s="466" t="s">
        <v>267</v>
      </c>
      <c r="I15" s="240"/>
      <c r="J15" s="237"/>
      <c r="K15" s="237"/>
      <c r="L15" s="237"/>
      <c r="M15" s="237"/>
      <c r="N15" s="237"/>
      <c r="O15" s="237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</row>
    <row r="16" spans="1:26" ht="38.1" customHeight="1">
      <c r="A16" s="237"/>
      <c r="B16" s="237"/>
      <c r="C16" s="467" t="s">
        <v>269</v>
      </c>
      <c r="D16" s="468" t="s">
        <v>3</v>
      </c>
      <c r="E16" s="469">
        <v>1</v>
      </c>
      <c r="F16" s="461">
        <v>13900</v>
      </c>
      <c r="G16" s="461">
        <f>E16*F16</f>
        <v>13900</v>
      </c>
      <c r="H16" s="466" t="s">
        <v>268</v>
      </c>
      <c r="I16" s="240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</row>
    <row r="17" spans="1:26" ht="38.1" customHeight="1">
      <c r="A17" s="237"/>
      <c r="B17" s="237"/>
      <c r="C17" s="467" t="s">
        <v>271</v>
      </c>
      <c r="D17" s="468" t="s">
        <v>3</v>
      </c>
      <c r="E17" s="469">
        <v>1</v>
      </c>
      <c r="F17" s="461">
        <v>20900</v>
      </c>
      <c r="G17" s="461">
        <f>E17*F17</f>
        <v>20900</v>
      </c>
      <c r="H17" s="466" t="s">
        <v>270</v>
      </c>
      <c r="I17" s="240"/>
      <c r="J17" s="237"/>
      <c r="K17" s="237"/>
      <c r="L17" s="237"/>
      <c r="M17" s="237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</row>
    <row r="18" spans="1:26" ht="52.5" customHeight="1">
      <c r="A18" s="237"/>
      <c r="B18" s="237"/>
      <c r="C18" s="1218" t="s">
        <v>236</v>
      </c>
      <c r="D18" s="1219" t="s">
        <v>3</v>
      </c>
      <c r="E18" s="1220">
        <v>1</v>
      </c>
      <c r="F18" s="1221">
        <v>68900</v>
      </c>
      <c r="G18" s="1222">
        <f>E18*F18</f>
        <v>68900</v>
      </c>
      <c r="H18" s="465" t="s">
        <v>237</v>
      </c>
      <c r="I18" s="240"/>
      <c r="J18" s="237"/>
      <c r="K18" s="237"/>
      <c r="L18" s="237"/>
      <c r="M18" s="237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</row>
    <row r="19" spans="1:26" ht="46.5" customHeight="1">
      <c r="A19" s="237"/>
      <c r="B19" s="237"/>
      <c r="C19" s="1218"/>
      <c r="D19" s="1219"/>
      <c r="E19" s="1220"/>
      <c r="F19" s="1221"/>
      <c r="G19" s="1217"/>
      <c r="H19" s="466" t="s">
        <v>239</v>
      </c>
      <c r="I19" s="240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</row>
    <row r="20" spans="1:26" ht="64.5" customHeight="1">
      <c r="A20" s="237"/>
      <c r="B20" s="237"/>
      <c r="C20" s="1223" t="s">
        <v>234</v>
      </c>
      <c r="D20" s="1224" t="s">
        <v>3</v>
      </c>
      <c r="E20" s="1225">
        <v>4</v>
      </c>
      <c r="F20" s="1226">
        <v>79900</v>
      </c>
      <c r="G20" s="1216">
        <f>E20*F20</f>
        <v>319600</v>
      </c>
      <c r="H20" s="465" t="s">
        <v>235</v>
      </c>
      <c r="I20" s="240"/>
      <c r="J20" s="237"/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</row>
    <row r="21" spans="1:26" ht="40.5" customHeight="1">
      <c r="A21" s="237"/>
      <c r="B21" s="237"/>
      <c r="C21" s="1223"/>
      <c r="D21" s="1224"/>
      <c r="E21" s="1225"/>
      <c r="F21" s="1226"/>
      <c r="G21" s="1217"/>
      <c r="H21" s="465" t="s">
        <v>240</v>
      </c>
      <c r="I21" s="240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</row>
    <row r="22" spans="1:26" ht="15.75" customHeight="1">
      <c r="A22" s="237"/>
      <c r="B22" s="237"/>
      <c r="C22" s="1209"/>
      <c r="D22" s="1112"/>
      <c r="E22" s="1112"/>
      <c r="F22" s="1112"/>
      <c r="G22" s="1113"/>
      <c r="H22" s="237"/>
      <c r="I22" s="237"/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</row>
    <row r="23" spans="1:26" ht="18" customHeight="1">
      <c r="A23" s="237"/>
      <c r="B23" s="237"/>
      <c r="C23" s="1209"/>
      <c r="D23" s="1112"/>
      <c r="E23" s="1112"/>
      <c r="F23" s="1112"/>
      <c r="G23" s="1113"/>
      <c r="H23" s="237"/>
      <c r="I23" s="237"/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</row>
    <row r="24" spans="1:26" ht="39.75" customHeight="1">
      <c r="A24" s="237"/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</row>
    <row r="25" spans="1:26" ht="15" customHeight="1">
      <c r="A25" s="237"/>
      <c r="B25" s="237"/>
      <c r="C25" s="241"/>
      <c r="D25" s="241"/>
      <c r="E25" s="241"/>
      <c r="F25" s="241"/>
      <c r="G25" s="237"/>
      <c r="H25" s="237"/>
      <c r="I25" s="237"/>
      <c r="J25" s="237"/>
      <c r="K25" s="237"/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</row>
    <row r="26" spans="1:26" ht="14.25" customHeight="1">
      <c r="A26" s="237"/>
      <c r="B26" s="237"/>
      <c r="C26" s="242"/>
      <c r="D26" s="242"/>
      <c r="E26" s="242"/>
      <c r="F26" s="237"/>
      <c r="G26" s="243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</row>
    <row r="27" spans="1:26" ht="19.5" customHeight="1">
      <c r="A27" s="237"/>
      <c r="B27" s="237"/>
      <c r="C27" s="242"/>
      <c r="D27" s="242"/>
      <c r="E27" s="242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</row>
    <row r="28" spans="1:26" ht="14.25" customHeight="1">
      <c r="A28" s="237"/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</row>
    <row r="29" spans="1:26" ht="14.25" customHeight="1">
      <c r="A29" s="237"/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</row>
    <row r="30" spans="1:26" ht="14.25" customHeight="1">
      <c r="A30" s="237"/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</row>
    <row r="31" spans="1:26" ht="14.25" customHeight="1">
      <c r="A31" s="237"/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7"/>
      <c r="T31" s="237"/>
      <c r="U31" s="237"/>
      <c r="V31" s="237"/>
      <c r="W31" s="237"/>
      <c r="X31" s="237"/>
      <c r="Y31" s="237"/>
      <c r="Z31" s="237"/>
    </row>
    <row r="32" spans="1:26" ht="14.25" customHeight="1">
      <c r="A32" s="237"/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</row>
    <row r="33" spans="1:26" ht="14.25" customHeight="1">
      <c r="A33" s="237"/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7"/>
      <c r="T33" s="237"/>
      <c r="U33" s="237"/>
      <c r="V33" s="237"/>
      <c r="W33" s="237"/>
      <c r="X33" s="237"/>
      <c r="Y33" s="237"/>
      <c r="Z33" s="237"/>
    </row>
    <row r="34" spans="1:26" ht="14.25" customHeight="1">
      <c r="A34" s="237"/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7"/>
      <c r="T34" s="237"/>
      <c r="U34" s="237"/>
      <c r="V34" s="237"/>
      <c r="W34" s="237"/>
      <c r="X34" s="237"/>
      <c r="Y34" s="237"/>
      <c r="Z34" s="237"/>
    </row>
    <row r="35" spans="1:26" ht="14.25" customHeight="1">
      <c r="A35" s="237"/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7"/>
      <c r="T35" s="237"/>
      <c r="U35" s="237"/>
      <c r="V35" s="237"/>
      <c r="W35" s="237"/>
      <c r="X35" s="237"/>
      <c r="Y35" s="237"/>
      <c r="Z35" s="237"/>
    </row>
    <row r="36" spans="1:26" ht="14.25" customHeight="1">
      <c r="A36" s="237"/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</row>
    <row r="37" spans="1:26" ht="14.25" customHeight="1">
      <c r="A37" s="237"/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</row>
    <row r="38" spans="1:26" ht="14.25" customHeight="1">
      <c r="A38" s="237"/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</row>
    <row r="39" spans="1:26" ht="14.25" customHeight="1">
      <c r="A39" s="237"/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</row>
    <row r="40" spans="1:26" ht="14.25" customHeight="1">
      <c r="A40" s="237"/>
      <c r="B40" s="237"/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7"/>
      <c r="T40" s="237"/>
      <c r="U40" s="237"/>
      <c r="V40" s="237"/>
      <c r="W40" s="237"/>
      <c r="X40" s="237"/>
      <c r="Y40" s="237"/>
      <c r="Z40" s="237"/>
    </row>
    <row r="41" spans="1:26" ht="14.25" customHeight="1">
      <c r="A41" s="237"/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237"/>
      <c r="P41" s="237"/>
      <c r="Q41" s="237"/>
      <c r="R41" s="237"/>
      <c r="S41" s="237"/>
      <c r="T41" s="237"/>
      <c r="U41" s="237"/>
      <c r="V41" s="237"/>
      <c r="W41" s="237"/>
      <c r="X41" s="237"/>
      <c r="Y41" s="237"/>
      <c r="Z41" s="237"/>
    </row>
    <row r="42" spans="1:26" ht="14.25" customHeight="1">
      <c r="A42" s="237"/>
      <c r="B42" s="237"/>
      <c r="C42" s="237"/>
      <c r="D42" s="237"/>
      <c r="E42" s="237"/>
      <c r="F42" s="237"/>
      <c r="G42" s="237"/>
      <c r="H42" s="237"/>
      <c r="I42" s="237"/>
      <c r="J42" s="237"/>
      <c r="K42" s="237"/>
      <c r="L42" s="237"/>
      <c r="M42" s="237"/>
      <c r="N42" s="237"/>
      <c r="O42" s="237"/>
      <c r="P42" s="237"/>
      <c r="Q42" s="237"/>
      <c r="R42" s="237"/>
      <c r="S42" s="237"/>
      <c r="T42" s="237"/>
      <c r="U42" s="237"/>
      <c r="V42" s="237"/>
      <c r="W42" s="237"/>
      <c r="X42" s="237"/>
      <c r="Y42" s="237"/>
      <c r="Z42" s="237"/>
    </row>
    <row r="43" spans="1:26" ht="14.25" customHeight="1">
      <c r="A43" s="237"/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37"/>
      <c r="R43" s="237"/>
      <c r="S43" s="237"/>
      <c r="T43" s="237"/>
      <c r="U43" s="237"/>
      <c r="V43" s="237"/>
      <c r="W43" s="237"/>
      <c r="X43" s="237"/>
      <c r="Y43" s="237"/>
      <c r="Z43" s="237"/>
    </row>
    <row r="44" spans="1:26" ht="14.25" customHeight="1">
      <c r="A44" s="237"/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237"/>
      <c r="Y44" s="237"/>
      <c r="Z44" s="237"/>
    </row>
    <row r="45" spans="1:26" ht="14.25" customHeight="1">
      <c r="A45" s="237"/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7"/>
      <c r="T45" s="237"/>
      <c r="U45" s="237"/>
      <c r="V45" s="237"/>
      <c r="W45" s="237"/>
      <c r="X45" s="237"/>
      <c r="Y45" s="237"/>
      <c r="Z45" s="237"/>
    </row>
    <row r="46" spans="1:26" ht="14.25" customHeight="1">
      <c r="A46" s="237"/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7"/>
      <c r="T46" s="237"/>
      <c r="U46" s="237"/>
      <c r="V46" s="237"/>
      <c r="W46" s="237"/>
      <c r="X46" s="237"/>
      <c r="Y46" s="237"/>
      <c r="Z46" s="237"/>
    </row>
    <row r="47" spans="1:26" ht="14.25" customHeight="1">
      <c r="A47" s="237"/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237"/>
      <c r="Y47" s="237"/>
      <c r="Z47" s="237"/>
    </row>
    <row r="48" spans="1:26" ht="14.25" customHeight="1">
      <c r="A48" s="237"/>
      <c r="B48" s="237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O48" s="237"/>
      <c r="P48" s="237"/>
      <c r="Q48" s="237"/>
      <c r="R48" s="237"/>
      <c r="S48" s="237"/>
      <c r="T48" s="237"/>
      <c r="U48" s="237"/>
      <c r="V48" s="237"/>
      <c r="W48" s="237"/>
      <c r="X48" s="237"/>
      <c r="Y48" s="237"/>
      <c r="Z48" s="237"/>
    </row>
    <row r="49" spans="1:26" ht="14.25" customHeight="1">
      <c r="A49" s="237"/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7"/>
      <c r="T49" s="237"/>
      <c r="U49" s="237"/>
      <c r="V49" s="237"/>
      <c r="W49" s="237"/>
      <c r="X49" s="237"/>
      <c r="Y49" s="237"/>
      <c r="Z49" s="237"/>
    </row>
    <row r="50" spans="1:26" ht="14.25" customHeight="1">
      <c r="A50" s="237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</row>
    <row r="51" spans="1:26" ht="14.25" customHeight="1">
      <c r="A51" s="237"/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7"/>
      <c r="T51" s="237"/>
      <c r="U51" s="237"/>
      <c r="V51" s="237"/>
      <c r="W51" s="237"/>
      <c r="X51" s="237"/>
      <c r="Y51" s="237"/>
      <c r="Z51" s="237"/>
    </row>
    <row r="52" spans="1:26" ht="14.25" customHeight="1">
      <c r="A52" s="237"/>
      <c r="B52" s="237"/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</row>
    <row r="53" spans="1:26" ht="14.25" customHeight="1">
      <c r="A53" s="237"/>
      <c r="B53" s="237"/>
      <c r="C53" s="237"/>
      <c r="D53" s="237"/>
      <c r="E53" s="237"/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37"/>
    </row>
    <row r="54" spans="1:26" ht="14.25" customHeight="1">
      <c r="A54" s="237"/>
      <c r="B54" s="237"/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237"/>
      <c r="Y54" s="237"/>
      <c r="Z54" s="237"/>
    </row>
    <row r="55" spans="1:26" ht="14.25" customHeight="1">
      <c r="A55" s="237"/>
      <c r="B55" s="237"/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7"/>
      <c r="O55" s="237"/>
      <c r="P55" s="237"/>
      <c r="Q55" s="237"/>
      <c r="R55" s="237"/>
      <c r="S55" s="237"/>
      <c r="T55" s="237"/>
      <c r="U55" s="237"/>
      <c r="V55" s="237"/>
      <c r="W55" s="237"/>
      <c r="X55" s="237"/>
      <c r="Y55" s="237"/>
      <c r="Z55" s="237"/>
    </row>
    <row r="56" spans="1:26" ht="14.25" customHeight="1">
      <c r="A56" s="237"/>
      <c r="B56" s="237"/>
      <c r="C56" s="237"/>
      <c r="D56" s="237"/>
      <c r="E56" s="237"/>
      <c r="F56" s="237"/>
      <c r="G56" s="237"/>
      <c r="H56" s="237"/>
      <c r="I56" s="237"/>
      <c r="J56" s="237"/>
      <c r="K56" s="237"/>
      <c r="L56" s="237"/>
      <c r="M56" s="237"/>
      <c r="N56" s="237"/>
      <c r="O56" s="237"/>
      <c r="P56" s="237"/>
      <c r="Q56" s="237"/>
      <c r="R56" s="237"/>
      <c r="S56" s="237"/>
      <c r="T56" s="237"/>
      <c r="U56" s="237"/>
      <c r="V56" s="237"/>
      <c r="W56" s="237"/>
      <c r="X56" s="237"/>
      <c r="Y56" s="237"/>
      <c r="Z56" s="237"/>
    </row>
    <row r="57" spans="1:26" ht="14.25" customHeight="1">
      <c r="A57" s="237"/>
      <c r="B57" s="237"/>
      <c r="C57" s="237"/>
      <c r="D57" s="237"/>
      <c r="E57" s="237"/>
      <c r="F57" s="237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</row>
    <row r="58" spans="1:26" ht="14.25" customHeight="1">
      <c r="A58" s="237"/>
      <c r="B58" s="237"/>
      <c r="C58" s="237"/>
      <c r="D58" s="237"/>
      <c r="E58" s="237"/>
      <c r="F58" s="237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</row>
    <row r="59" spans="1:26" ht="14.25" customHeight="1">
      <c r="A59" s="237"/>
      <c r="B59" s="237"/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</row>
    <row r="60" spans="1:26" ht="14.25" customHeight="1">
      <c r="A60" s="237"/>
      <c r="B60" s="237"/>
      <c r="C60" s="237"/>
      <c r="D60" s="237"/>
      <c r="E60" s="237"/>
      <c r="F60" s="237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</row>
    <row r="61" spans="1:26" ht="14.25" customHeight="1">
      <c r="A61" s="237"/>
      <c r="B61" s="237"/>
      <c r="C61" s="237"/>
      <c r="D61" s="237"/>
      <c r="E61" s="237"/>
      <c r="F61" s="237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</row>
    <row r="62" spans="1:26" ht="14.25" customHeight="1">
      <c r="A62" s="237"/>
      <c r="B62" s="237"/>
      <c r="C62" s="237"/>
      <c r="D62" s="237"/>
      <c r="E62" s="237"/>
      <c r="F62" s="237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</row>
    <row r="63" spans="1:26" ht="14.25" customHeight="1">
      <c r="A63" s="237"/>
      <c r="B63" s="237"/>
      <c r="C63" s="237"/>
      <c r="D63" s="237"/>
      <c r="E63" s="237"/>
      <c r="F63" s="237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</row>
    <row r="64" spans="1:26" ht="14.25" customHeight="1">
      <c r="A64" s="237"/>
      <c r="B64" s="237"/>
      <c r="C64" s="237"/>
      <c r="D64" s="237"/>
      <c r="E64" s="237"/>
      <c r="F64" s="237"/>
      <c r="G64" s="237"/>
      <c r="H64" s="237"/>
      <c r="I64" s="237"/>
      <c r="J64" s="237"/>
      <c r="K64" s="237"/>
      <c r="L64" s="237"/>
      <c r="M64" s="237"/>
      <c r="N64" s="237"/>
      <c r="O64" s="237"/>
      <c r="P64" s="237"/>
      <c r="Q64" s="237"/>
      <c r="R64" s="237"/>
      <c r="S64" s="237"/>
      <c r="T64" s="237"/>
      <c r="U64" s="237"/>
      <c r="V64" s="237"/>
      <c r="W64" s="237"/>
      <c r="X64" s="237"/>
      <c r="Y64" s="237"/>
      <c r="Z64" s="237"/>
    </row>
    <row r="65" spans="1:26" ht="14.25" customHeight="1">
      <c r="A65" s="237"/>
      <c r="B65" s="237"/>
      <c r="C65" s="237"/>
      <c r="D65" s="237"/>
      <c r="E65" s="237"/>
      <c r="F65" s="237"/>
      <c r="G65" s="237"/>
      <c r="H65" s="237"/>
      <c r="I65" s="237"/>
      <c r="J65" s="237"/>
      <c r="K65" s="237"/>
      <c r="L65" s="237"/>
      <c r="M65" s="237"/>
      <c r="N65" s="237"/>
      <c r="O65" s="237"/>
      <c r="P65" s="237"/>
      <c r="Q65" s="237"/>
      <c r="R65" s="237"/>
      <c r="S65" s="237"/>
      <c r="T65" s="237"/>
      <c r="U65" s="237"/>
      <c r="V65" s="237"/>
      <c r="W65" s="237"/>
      <c r="X65" s="237"/>
      <c r="Y65" s="237"/>
      <c r="Z65" s="237"/>
    </row>
    <row r="66" spans="1:26" ht="14.25" customHeight="1">
      <c r="A66" s="237"/>
      <c r="B66" s="237"/>
      <c r="C66" s="237"/>
      <c r="D66" s="237"/>
      <c r="E66" s="237"/>
      <c r="F66" s="237"/>
      <c r="G66" s="237"/>
      <c r="H66" s="237"/>
      <c r="I66" s="237"/>
      <c r="J66" s="237"/>
      <c r="K66" s="237"/>
      <c r="L66" s="237"/>
      <c r="M66" s="237"/>
      <c r="N66" s="237"/>
      <c r="O66" s="237"/>
      <c r="P66" s="237"/>
      <c r="Q66" s="237"/>
      <c r="R66" s="237"/>
      <c r="S66" s="237"/>
      <c r="T66" s="237"/>
      <c r="U66" s="237"/>
      <c r="V66" s="237"/>
      <c r="W66" s="237"/>
      <c r="X66" s="237"/>
      <c r="Y66" s="237"/>
      <c r="Z66" s="237"/>
    </row>
    <row r="67" spans="1:26" ht="14.25" customHeight="1">
      <c r="A67" s="237"/>
      <c r="B67" s="237"/>
      <c r="C67" s="237"/>
      <c r="D67" s="237"/>
      <c r="E67" s="237"/>
      <c r="F67" s="237"/>
      <c r="G67" s="237"/>
      <c r="H67" s="237"/>
      <c r="I67" s="237"/>
      <c r="J67" s="237"/>
      <c r="K67" s="237"/>
      <c r="L67" s="237"/>
      <c r="M67" s="237"/>
      <c r="N67" s="237"/>
      <c r="O67" s="237"/>
      <c r="P67" s="237"/>
      <c r="Q67" s="237"/>
      <c r="R67" s="237"/>
      <c r="S67" s="237"/>
      <c r="T67" s="237"/>
      <c r="U67" s="237"/>
      <c r="V67" s="237"/>
      <c r="W67" s="237"/>
      <c r="X67" s="237"/>
      <c r="Y67" s="237"/>
      <c r="Z67" s="237"/>
    </row>
    <row r="68" spans="1:26" ht="14.25" customHeight="1">
      <c r="A68" s="237"/>
      <c r="B68" s="237"/>
      <c r="C68" s="237"/>
      <c r="D68" s="237"/>
      <c r="E68" s="237"/>
      <c r="F68" s="237"/>
      <c r="G68" s="237"/>
      <c r="H68" s="237"/>
      <c r="I68" s="237"/>
      <c r="J68" s="237"/>
      <c r="K68" s="237"/>
      <c r="L68" s="237"/>
      <c r="M68" s="237"/>
      <c r="N68" s="237"/>
      <c r="O68" s="237"/>
      <c r="P68" s="237"/>
      <c r="Q68" s="237"/>
      <c r="R68" s="237"/>
      <c r="S68" s="237"/>
      <c r="T68" s="237"/>
      <c r="U68" s="237"/>
      <c r="V68" s="237"/>
      <c r="W68" s="237"/>
      <c r="X68" s="237"/>
      <c r="Y68" s="237"/>
      <c r="Z68" s="237"/>
    </row>
    <row r="69" spans="1:26" ht="14.25" customHeight="1">
      <c r="A69" s="237"/>
      <c r="B69" s="237"/>
      <c r="C69" s="237"/>
      <c r="D69" s="237"/>
      <c r="E69" s="237"/>
      <c r="F69" s="237"/>
      <c r="G69" s="237"/>
      <c r="H69" s="237"/>
      <c r="I69" s="237"/>
      <c r="J69" s="237"/>
      <c r="K69" s="237"/>
      <c r="L69" s="237"/>
      <c r="M69" s="237"/>
      <c r="N69" s="237"/>
      <c r="O69" s="237"/>
      <c r="P69" s="237"/>
      <c r="Q69" s="237"/>
      <c r="R69" s="237"/>
      <c r="S69" s="237"/>
      <c r="T69" s="237"/>
      <c r="U69" s="237"/>
      <c r="V69" s="237"/>
      <c r="W69" s="237"/>
      <c r="X69" s="237"/>
      <c r="Y69" s="237"/>
      <c r="Z69" s="237"/>
    </row>
    <row r="70" spans="1:26" ht="14.25" customHeight="1">
      <c r="A70" s="237"/>
      <c r="B70" s="237"/>
      <c r="C70" s="237"/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7"/>
      <c r="S70" s="237"/>
      <c r="T70" s="237"/>
      <c r="U70" s="237"/>
      <c r="V70" s="237"/>
      <c r="W70" s="237"/>
      <c r="X70" s="237"/>
      <c r="Y70" s="237"/>
      <c r="Z70" s="237"/>
    </row>
    <row r="71" spans="1:26" ht="14.25" customHeight="1">
      <c r="A71" s="237"/>
      <c r="B71" s="237"/>
      <c r="C71" s="237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7"/>
      <c r="S71" s="237"/>
      <c r="T71" s="237"/>
      <c r="U71" s="237"/>
      <c r="V71" s="237"/>
      <c r="W71" s="237"/>
      <c r="X71" s="237"/>
      <c r="Y71" s="237"/>
      <c r="Z71" s="237"/>
    </row>
    <row r="72" spans="1:26" ht="14.25" customHeight="1">
      <c r="A72" s="237"/>
      <c r="B72" s="237"/>
      <c r="C72" s="237"/>
      <c r="D72" s="237"/>
      <c r="E72" s="237"/>
      <c r="F72" s="237"/>
      <c r="G72" s="237"/>
      <c r="H72" s="237"/>
      <c r="I72" s="237"/>
      <c r="J72" s="237"/>
      <c r="K72" s="237"/>
      <c r="L72" s="237"/>
      <c r="M72" s="237"/>
      <c r="N72" s="237"/>
      <c r="O72" s="237"/>
      <c r="P72" s="237"/>
      <c r="Q72" s="237"/>
      <c r="R72" s="237"/>
      <c r="S72" s="237"/>
      <c r="T72" s="237"/>
      <c r="U72" s="237"/>
      <c r="V72" s="237"/>
      <c r="W72" s="237"/>
      <c r="X72" s="237"/>
      <c r="Y72" s="237"/>
      <c r="Z72" s="237"/>
    </row>
    <row r="73" spans="1:26" ht="14.25" customHeight="1">
      <c r="A73" s="237"/>
      <c r="B73" s="237"/>
      <c r="C73" s="237"/>
      <c r="D73" s="237"/>
      <c r="E73" s="237"/>
      <c r="F73" s="237"/>
      <c r="G73" s="237"/>
      <c r="H73" s="237"/>
      <c r="I73" s="237"/>
      <c r="J73" s="237"/>
      <c r="K73" s="237"/>
      <c r="L73" s="237"/>
      <c r="M73" s="237"/>
      <c r="N73" s="237"/>
      <c r="O73" s="237"/>
      <c r="P73" s="237"/>
      <c r="Q73" s="237"/>
      <c r="R73" s="237"/>
      <c r="S73" s="237"/>
      <c r="T73" s="237"/>
      <c r="U73" s="237"/>
      <c r="V73" s="237"/>
      <c r="W73" s="237"/>
      <c r="X73" s="237"/>
      <c r="Y73" s="237"/>
      <c r="Z73" s="237"/>
    </row>
    <row r="74" spans="1:26" ht="14.25" customHeight="1">
      <c r="A74" s="237"/>
      <c r="B74" s="237"/>
      <c r="C74" s="237"/>
      <c r="D74" s="237"/>
      <c r="E74" s="237"/>
      <c r="F74" s="237"/>
      <c r="G74" s="237"/>
      <c r="H74" s="237"/>
      <c r="I74" s="237"/>
      <c r="J74" s="237"/>
      <c r="K74" s="237"/>
      <c r="L74" s="237"/>
      <c r="M74" s="237"/>
      <c r="N74" s="237"/>
      <c r="O74" s="237"/>
      <c r="P74" s="237"/>
      <c r="Q74" s="237"/>
      <c r="R74" s="237"/>
      <c r="S74" s="237"/>
      <c r="T74" s="237"/>
      <c r="U74" s="237"/>
      <c r="V74" s="237"/>
      <c r="W74" s="237"/>
      <c r="X74" s="237"/>
      <c r="Y74" s="237"/>
      <c r="Z74" s="237"/>
    </row>
    <row r="75" spans="1:26" ht="14.25" customHeight="1">
      <c r="A75" s="237"/>
      <c r="B75" s="237"/>
      <c r="C75" s="237"/>
      <c r="D75" s="237"/>
      <c r="E75" s="237"/>
      <c r="F75" s="237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37"/>
      <c r="R75" s="237"/>
      <c r="S75" s="237"/>
      <c r="T75" s="237"/>
      <c r="U75" s="237"/>
      <c r="V75" s="237"/>
      <c r="W75" s="237"/>
      <c r="X75" s="237"/>
      <c r="Y75" s="237"/>
      <c r="Z75" s="237"/>
    </row>
    <row r="76" spans="1:26" ht="14.25" customHeight="1">
      <c r="A76" s="237"/>
      <c r="B76" s="237"/>
      <c r="C76" s="237"/>
      <c r="D76" s="237"/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  <c r="Q76" s="237"/>
      <c r="R76" s="237"/>
      <c r="S76" s="237"/>
      <c r="T76" s="237"/>
      <c r="U76" s="237"/>
      <c r="V76" s="237"/>
      <c r="W76" s="237"/>
      <c r="X76" s="237"/>
      <c r="Y76" s="237"/>
      <c r="Z76" s="237"/>
    </row>
    <row r="77" spans="1:26" ht="14.25" customHeight="1">
      <c r="A77" s="237"/>
      <c r="B77" s="237"/>
      <c r="C77" s="237"/>
      <c r="D77" s="237"/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7"/>
      <c r="Q77" s="237"/>
      <c r="R77" s="237"/>
      <c r="S77" s="237"/>
      <c r="T77" s="237"/>
      <c r="U77" s="237"/>
      <c r="V77" s="237"/>
      <c r="W77" s="237"/>
      <c r="X77" s="237"/>
      <c r="Y77" s="237"/>
      <c r="Z77" s="237"/>
    </row>
    <row r="78" spans="1:26" ht="14.25" customHeight="1">
      <c r="A78" s="237"/>
      <c r="B78" s="237"/>
      <c r="C78" s="237"/>
      <c r="D78" s="237"/>
      <c r="E78" s="237"/>
      <c r="F78" s="237"/>
      <c r="G78" s="237"/>
      <c r="H78" s="237"/>
      <c r="I78" s="237"/>
      <c r="J78" s="237"/>
      <c r="K78" s="237"/>
      <c r="L78" s="237"/>
      <c r="M78" s="237"/>
      <c r="N78" s="237"/>
      <c r="O78" s="237"/>
      <c r="P78" s="237"/>
      <c r="Q78" s="237"/>
      <c r="R78" s="237"/>
      <c r="S78" s="237"/>
      <c r="T78" s="237"/>
      <c r="U78" s="237"/>
      <c r="V78" s="237"/>
      <c r="W78" s="237"/>
      <c r="X78" s="237"/>
      <c r="Y78" s="237"/>
      <c r="Z78" s="237"/>
    </row>
    <row r="79" spans="1:26" ht="14.25" customHeight="1">
      <c r="A79" s="237"/>
      <c r="B79" s="237"/>
      <c r="C79" s="237"/>
      <c r="D79" s="237"/>
      <c r="E79" s="237"/>
      <c r="F79" s="237"/>
      <c r="G79" s="237"/>
      <c r="H79" s="237"/>
      <c r="I79" s="237"/>
      <c r="J79" s="237"/>
      <c r="K79" s="237"/>
      <c r="L79" s="237"/>
      <c r="M79" s="237"/>
      <c r="N79" s="237"/>
      <c r="O79" s="237"/>
      <c r="P79" s="237"/>
      <c r="Q79" s="237"/>
      <c r="R79" s="237"/>
      <c r="S79" s="237"/>
      <c r="T79" s="237"/>
      <c r="U79" s="237"/>
      <c r="V79" s="237"/>
      <c r="W79" s="237"/>
      <c r="X79" s="237"/>
      <c r="Y79" s="237"/>
      <c r="Z79" s="237"/>
    </row>
    <row r="80" spans="1:26" ht="14.25" customHeight="1">
      <c r="A80" s="237"/>
      <c r="B80" s="237"/>
      <c r="C80" s="237"/>
      <c r="D80" s="237"/>
      <c r="E80" s="237"/>
      <c r="F80" s="237"/>
      <c r="G80" s="237"/>
      <c r="H80" s="237"/>
      <c r="I80" s="237"/>
      <c r="J80" s="237"/>
      <c r="K80" s="237"/>
      <c r="L80" s="237"/>
      <c r="M80" s="237"/>
      <c r="N80" s="237"/>
      <c r="O80" s="237"/>
      <c r="P80" s="237"/>
      <c r="Q80" s="237"/>
      <c r="R80" s="237"/>
      <c r="S80" s="237"/>
      <c r="T80" s="237"/>
      <c r="U80" s="237"/>
      <c r="V80" s="237"/>
      <c r="W80" s="237"/>
      <c r="X80" s="237"/>
      <c r="Y80" s="237"/>
      <c r="Z80" s="237"/>
    </row>
    <row r="81" spans="1:26" ht="14.25" customHeight="1">
      <c r="A81" s="237"/>
      <c r="B81" s="237"/>
      <c r="C81" s="237"/>
      <c r="D81" s="237"/>
      <c r="E81" s="237"/>
      <c r="F81" s="237"/>
      <c r="G81" s="237"/>
      <c r="H81" s="237"/>
      <c r="I81" s="237"/>
      <c r="J81" s="237"/>
      <c r="K81" s="237"/>
      <c r="L81" s="237"/>
      <c r="M81" s="237"/>
      <c r="N81" s="237"/>
      <c r="O81" s="237"/>
      <c r="P81" s="237"/>
      <c r="Q81" s="237"/>
      <c r="R81" s="237"/>
      <c r="S81" s="237"/>
      <c r="T81" s="237"/>
      <c r="U81" s="237"/>
      <c r="V81" s="237"/>
      <c r="W81" s="237"/>
      <c r="X81" s="237"/>
      <c r="Y81" s="237"/>
      <c r="Z81" s="237"/>
    </row>
    <row r="82" spans="1:26" ht="14.25" customHeight="1">
      <c r="A82" s="237"/>
      <c r="B82" s="237"/>
      <c r="C82" s="237"/>
      <c r="D82" s="237"/>
      <c r="E82" s="237"/>
      <c r="F82" s="237"/>
      <c r="G82" s="237"/>
      <c r="H82" s="237"/>
      <c r="I82" s="237"/>
      <c r="J82" s="237"/>
      <c r="K82" s="237"/>
      <c r="L82" s="237"/>
      <c r="M82" s="237"/>
      <c r="N82" s="237"/>
      <c r="O82" s="237"/>
      <c r="P82" s="237"/>
      <c r="Q82" s="237"/>
      <c r="R82" s="237"/>
      <c r="S82" s="237"/>
      <c r="T82" s="237"/>
      <c r="U82" s="237"/>
      <c r="V82" s="237"/>
      <c r="W82" s="237"/>
      <c r="X82" s="237"/>
      <c r="Y82" s="237"/>
      <c r="Z82" s="237"/>
    </row>
    <row r="83" spans="1:26" ht="14.25" customHeight="1">
      <c r="A83" s="237"/>
      <c r="B83" s="237"/>
      <c r="C83" s="237"/>
      <c r="D83" s="237"/>
      <c r="E83" s="237"/>
      <c r="F83" s="237"/>
      <c r="G83" s="237"/>
      <c r="H83" s="237"/>
      <c r="I83" s="237"/>
      <c r="J83" s="237"/>
      <c r="K83" s="237"/>
      <c r="L83" s="237"/>
      <c r="M83" s="237"/>
      <c r="N83" s="237"/>
      <c r="O83" s="237"/>
      <c r="P83" s="237"/>
      <c r="Q83" s="237"/>
      <c r="R83" s="237"/>
      <c r="S83" s="237"/>
      <c r="T83" s="237"/>
      <c r="U83" s="237"/>
      <c r="V83" s="237"/>
      <c r="W83" s="237"/>
      <c r="X83" s="237"/>
      <c r="Y83" s="237"/>
      <c r="Z83" s="237"/>
    </row>
    <row r="84" spans="1:26" ht="14.25" customHeight="1">
      <c r="A84" s="237"/>
      <c r="B84" s="237"/>
      <c r="C84" s="237"/>
      <c r="D84" s="237"/>
      <c r="E84" s="237"/>
      <c r="F84" s="237"/>
      <c r="G84" s="237"/>
      <c r="H84" s="237"/>
      <c r="I84" s="237"/>
      <c r="J84" s="237"/>
      <c r="K84" s="237"/>
      <c r="L84" s="237"/>
      <c r="M84" s="237"/>
      <c r="N84" s="237"/>
      <c r="O84" s="237"/>
      <c r="P84" s="237"/>
      <c r="Q84" s="237"/>
      <c r="R84" s="237"/>
      <c r="S84" s="237"/>
      <c r="T84" s="237"/>
      <c r="U84" s="237"/>
      <c r="V84" s="237"/>
      <c r="W84" s="237"/>
      <c r="X84" s="237"/>
      <c r="Y84" s="237"/>
      <c r="Z84" s="237"/>
    </row>
    <row r="85" spans="1:26" ht="14.25" customHeight="1">
      <c r="A85" s="237"/>
      <c r="B85" s="237"/>
      <c r="C85" s="237"/>
      <c r="D85" s="237"/>
      <c r="E85" s="237"/>
      <c r="F85" s="237"/>
      <c r="G85" s="237"/>
      <c r="H85" s="237"/>
      <c r="I85" s="237"/>
      <c r="J85" s="237"/>
      <c r="K85" s="237"/>
      <c r="L85" s="237"/>
      <c r="M85" s="237"/>
      <c r="N85" s="237"/>
      <c r="O85" s="237"/>
      <c r="P85" s="237"/>
      <c r="Q85" s="237"/>
      <c r="R85" s="237"/>
      <c r="S85" s="237"/>
      <c r="T85" s="237"/>
      <c r="U85" s="237"/>
      <c r="V85" s="237"/>
      <c r="W85" s="237"/>
      <c r="X85" s="237"/>
      <c r="Y85" s="237"/>
      <c r="Z85" s="237"/>
    </row>
    <row r="86" spans="1:26" ht="14.25" customHeight="1">
      <c r="A86" s="237"/>
      <c r="B86" s="237"/>
      <c r="C86" s="237"/>
      <c r="D86" s="237"/>
      <c r="E86" s="237"/>
      <c r="F86" s="237"/>
      <c r="G86" s="237"/>
      <c r="H86" s="237"/>
      <c r="I86" s="237"/>
      <c r="J86" s="237"/>
      <c r="K86" s="237"/>
      <c r="L86" s="237"/>
      <c r="M86" s="237"/>
      <c r="N86" s="237"/>
      <c r="O86" s="237"/>
      <c r="P86" s="237"/>
      <c r="Q86" s="237"/>
      <c r="R86" s="237"/>
      <c r="S86" s="237"/>
      <c r="T86" s="237"/>
      <c r="U86" s="237"/>
      <c r="V86" s="237"/>
      <c r="W86" s="237"/>
      <c r="X86" s="237"/>
      <c r="Y86" s="237"/>
      <c r="Z86" s="237"/>
    </row>
    <row r="87" spans="1:26" ht="14.25" customHeight="1">
      <c r="A87" s="237"/>
      <c r="B87" s="237"/>
      <c r="C87" s="237"/>
      <c r="D87" s="237"/>
      <c r="E87" s="237"/>
      <c r="F87" s="237"/>
      <c r="G87" s="237"/>
      <c r="H87" s="237"/>
      <c r="I87" s="237"/>
      <c r="J87" s="237"/>
      <c r="K87" s="237"/>
      <c r="L87" s="237"/>
      <c r="M87" s="237"/>
      <c r="N87" s="237"/>
      <c r="O87" s="237"/>
      <c r="P87" s="237"/>
      <c r="Q87" s="237"/>
      <c r="R87" s="237"/>
      <c r="S87" s="237"/>
      <c r="T87" s="237"/>
      <c r="U87" s="237"/>
      <c r="V87" s="237"/>
      <c r="W87" s="237"/>
      <c r="X87" s="237"/>
      <c r="Y87" s="237"/>
      <c r="Z87" s="237"/>
    </row>
    <row r="88" spans="1:26" ht="14.25" customHeight="1">
      <c r="A88" s="237"/>
      <c r="B88" s="237"/>
      <c r="C88" s="237"/>
      <c r="D88" s="237"/>
      <c r="E88" s="237"/>
      <c r="F88" s="237"/>
      <c r="G88" s="237"/>
      <c r="H88" s="237"/>
      <c r="I88" s="237"/>
      <c r="J88" s="237"/>
      <c r="K88" s="237"/>
      <c r="L88" s="237"/>
      <c r="M88" s="237"/>
      <c r="N88" s="237"/>
      <c r="O88" s="237"/>
      <c r="P88" s="237"/>
      <c r="Q88" s="237"/>
      <c r="R88" s="237"/>
      <c r="S88" s="237"/>
      <c r="T88" s="237"/>
      <c r="U88" s="237"/>
      <c r="V88" s="237"/>
      <c r="W88" s="237"/>
      <c r="X88" s="237"/>
      <c r="Y88" s="237"/>
      <c r="Z88" s="237"/>
    </row>
    <row r="89" spans="1:26" ht="14.25" customHeight="1">
      <c r="A89" s="237"/>
      <c r="B89" s="237"/>
      <c r="C89" s="237"/>
      <c r="D89" s="237"/>
      <c r="E89" s="237"/>
      <c r="F89" s="237"/>
      <c r="G89" s="237"/>
      <c r="H89" s="237"/>
      <c r="I89" s="237"/>
      <c r="J89" s="237"/>
      <c r="K89" s="237"/>
      <c r="L89" s="237"/>
      <c r="M89" s="237"/>
      <c r="N89" s="237"/>
      <c r="O89" s="237"/>
      <c r="P89" s="237"/>
      <c r="Q89" s="237"/>
      <c r="R89" s="237"/>
      <c r="S89" s="237"/>
      <c r="T89" s="237"/>
      <c r="U89" s="237"/>
      <c r="V89" s="237"/>
      <c r="W89" s="237"/>
      <c r="X89" s="237"/>
      <c r="Y89" s="237"/>
      <c r="Z89" s="237"/>
    </row>
    <row r="90" spans="1:26" ht="14.25" customHeight="1">
      <c r="A90" s="237"/>
      <c r="B90" s="237"/>
      <c r="C90" s="237"/>
      <c r="D90" s="237"/>
      <c r="E90" s="237"/>
      <c r="F90" s="237"/>
      <c r="G90" s="237"/>
      <c r="H90" s="237"/>
      <c r="I90" s="237"/>
      <c r="J90" s="237"/>
      <c r="K90" s="237"/>
      <c r="L90" s="237"/>
      <c r="M90" s="237"/>
      <c r="N90" s="237"/>
      <c r="O90" s="237"/>
      <c r="P90" s="237"/>
      <c r="Q90" s="237"/>
      <c r="R90" s="237"/>
      <c r="S90" s="237"/>
      <c r="T90" s="237"/>
      <c r="U90" s="237"/>
      <c r="V90" s="237"/>
      <c r="W90" s="237"/>
      <c r="X90" s="237"/>
      <c r="Y90" s="237"/>
      <c r="Z90" s="237"/>
    </row>
    <row r="91" spans="1:26" ht="14.25" customHeight="1">
      <c r="A91" s="237"/>
      <c r="B91" s="237"/>
      <c r="C91" s="237"/>
      <c r="D91" s="237"/>
      <c r="E91" s="237"/>
      <c r="F91" s="237"/>
      <c r="G91" s="237"/>
      <c r="H91" s="237"/>
      <c r="I91" s="237"/>
      <c r="J91" s="237"/>
      <c r="K91" s="237"/>
      <c r="L91" s="237"/>
      <c r="M91" s="237"/>
      <c r="N91" s="237"/>
      <c r="O91" s="237"/>
      <c r="P91" s="237"/>
      <c r="Q91" s="237"/>
      <c r="R91" s="237"/>
      <c r="S91" s="237"/>
      <c r="T91" s="237"/>
      <c r="U91" s="237"/>
      <c r="V91" s="237"/>
      <c r="W91" s="237"/>
      <c r="X91" s="237"/>
      <c r="Y91" s="237"/>
      <c r="Z91" s="237"/>
    </row>
    <row r="92" spans="1:26" ht="14.25" customHeight="1">
      <c r="A92" s="237"/>
      <c r="B92" s="237"/>
      <c r="C92" s="237"/>
      <c r="D92" s="237"/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7"/>
      <c r="Q92" s="237"/>
      <c r="R92" s="237"/>
      <c r="S92" s="237"/>
      <c r="T92" s="237"/>
      <c r="U92" s="237"/>
      <c r="V92" s="237"/>
      <c r="W92" s="237"/>
      <c r="X92" s="237"/>
      <c r="Y92" s="237"/>
      <c r="Z92" s="237"/>
    </row>
    <row r="93" spans="1:26" ht="14.25" customHeight="1">
      <c r="A93" s="237"/>
      <c r="B93" s="237"/>
      <c r="C93" s="237"/>
      <c r="D93" s="237"/>
      <c r="E93" s="237"/>
      <c r="F93" s="237"/>
      <c r="G93" s="237"/>
      <c r="H93" s="237"/>
      <c r="I93" s="237"/>
      <c r="J93" s="237"/>
      <c r="K93" s="237"/>
      <c r="L93" s="237"/>
      <c r="M93" s="237"/>
      <c r="N93" s="237"/>
      <c r="O93" s="237"/>
      <c r="P93" s="237"/>
      <c r="Q93" s="237"/>
      <c r="R93" s="237"/>
      <c r="S93" s="237"/>
      <c r="T93" s="237"/>
      <c r="U93" s="237"/>
      <c r="V93" s="237"/>
      <c r="W93" s="237"/>
      <c r="X93" s="237"/>
      <c r="Y93" s="237"/>
      <c r="Z93" s="237"/>
    </row>
    <row r="94" spans="1:26" ht="14.25" customHeight="1">
      <c r="A94" s="237"/>
      <c r="B94" s="237"/>
      <c r="C94" s="237"/>
      <c r="D94" s="237"/>
      <c r="E94" s="237"/>
      <c r="F94" s="237"/>
      <c r="G94" s="237"/>
      <c r="H94" s="237"/>
      <c r="I94" s="237"/>
      <c r="J94" s="237"/>
      <c r="K94" s="237"/>
      <c r="L94" s="237"/>
      <c r="M94" s="237"/>
      <c r="N94" s="237"/>
      <c r="O94" s="237"/>
      <c r="P94" s="237"/>
      <c r="Q94" s="237"/>
      <c r="R94" s="237"/>
      <c r="S94" s="237"/>
      <c r="T94" s="237"/>
      <c r="U94" s="237"/>
      <c r="V94" s="237"/>
      <c r="W94" s="237"/>
      <c r="X94" s="237"/>
      <c r="Y94" s="237"/>
      <c r="Z94" s="237"/>
    </row>
    <row r="95" spans="1:26" ht="14.25" customHeight="1">
      <c r="A95" s="237"/>
      <c r="B95" s="237"/>
      <c r="C95" s="237"/>
      <c r="D95" s="237"/>
      <c r="E95" s="237"/>
      <c r="F95" s="237"/>
      <c r="G95" s="237"/>
      <c r="H95" s="237"/>
      <c r="I95" s="237"/>
      <c r="J95" s="237"/>
      <c r="K95" s="237"/>
      <c r="L95" s="237"/>
      <c r="M95" s="237"/>
      <c r="N95" s="237"/>
      <c r="O95" s="237"/>
      <c r="P95" s="237"/>
      <c r="Q95" s="237"/>
      <c r="R95" s="237"/>
      <c r="S95" s="237"/>
      <c r="T95" s="237"/>
      <c r="U95" s="237"/>
      <c r="V95" s="237"/>
      <c r="W95" s="237"/>
      <c r="X95" s="237"/>
      <c r="Y95" s="237"/>
      <c r="Z95" s="237"/>
    </row>
    <row r="96" spans="1:26" ht="14.25" customHeight="1">
      <c r="A96" s="237"/>
      <c r="B96" s="237"/>
      <c r="C96" s="237"/>
      <c r="D96" s="237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7"/>
      <c r="Q96" s="237"/>
      <c r="R96" s="237"/>
      <c r="S96" s="237"/>
      <c r="T96" s="237"/>
      <c r="U96" s="237"/>
      <c r="V96" s="237"/>
      <c r="W96" s="237"/>
      <c r="X96" s="237"/>
      <c r="Y96" s="237"/>
      <c r="Z96" s="237"/>
    </row>
    <row r="97" spans="1:26" ht="14.25" customHeight="1">
      <c r="A97" s="237"/>
      <c r="B97" s="237"/>
      <c r="C97" s="237"/>
      <c r="D97" s="237"/>
      <c r="E97" s="237"/>
      <c r="F97" s="237"/>
      <c r="G97" s="237"/>
      <c r="H97" s="237"/>
      <c r="I97" s="237"/>
      <c r="J97" s="237"/>
      <c r="K97" s="237"/>
      <c r="L97" s="237"/>
      <c r="M97" s="237"/>
      <c r="N97" s="237"/>
      <c r="O97" s="237"/>
      <c r="P97" s="237"/>
      <c r="Q97" s="237"/>
      <c r="R97" s="237"/>
      <c r="S97" s="237"/>
      <c r="T97" s="237"/>
      <c r="U97" s="237"/>
      <c r="V97" s="237"/>
      <c r="W97" s="237"/>
      <c r="X97" s="237"/>
      <c r="Y97" s="237"/>
      <c r="Z97" s="237"/>
    </row>
    <row r="98" spans="1:26" ht="14.25" customHeight="1">
      <c r="A98" s="237"/>
      <c r="B98" s="237"/>
      <c r="C98" s="237"/>
      <c r="D98" s="237"/>
      <c r="E98" s="237"/>
      <c r="F98" s="237"/>
      <c r="G98" s="237"/>
      <c r="H98" s="237"/>
      <c r="I98" s="237"/>
      <c r="J98" s="237"/>
      <c r="K98" s="237"/>
      <c r="L98" s="237"/>
      <c r="M98" s="237"/>
      <c r="N98" s="237"/>
      <c r="O98" s="237"/>
      <c r="P98" s="237"/>
      <c r="Q98" s="237"/>
      <c r="R98" s="237"/>
      <c r="S98" s="237"/>
      <c r="T98" s="237"/>
      <c r="U98" s="237"/>
      <c r="V98" s="237"/>
      <c r="W98" s="237"/>
      <c r="X98" s="237"/>
      <c r="Y98" s="237"/>
      <c r="Z98" s="237"/>
    </row>
    <row r="99" spans="1:26" ht="14.25" customHeight="1">
      <c r="A99" s="237"/>
      <c r="B99" s="237"/>
      <c r="C99" s="237"/>
      <c r="D99" s="237"/>
      <c r="E99" s="237"/>
      <c r="F99" s="237"/>
      <c r="G99" s="237"/>
      <c r="H99" s="237"/>
      <c r="I99" s="237"/>
      <c r="J99" s="237"/>
      <c r="K99" s="237"/>
      <c r="L99" s="237"/>
      <c r="M99" s="237"/>
      <c r="N99" s="237"/>
      <c r="O99" s="237"/>
      <c r="P99" s="237"/>
      <c r="Q99" s="237"/>
      <c r="R99" s="237"/>
      <c r="S99" s="237"/>
      <c r="T99" s="237"/>
      <c r="U99" s="237"/>
      <c r="V99" s="237"/>
      <c r="W99" s="237"/>
      <c r="X99" s="237"/>
      <c r="Y99" s="237"/>
      <c r="Z99" s="237"/>
    </row>
    <row r="100" spans="1:26" ht="14.25" customHeight="1">
      <c r="A100" s="237"/>
      <c r="B100" s="237"/>
      <c r="C100" s="237"/>
      <c r="D100" s="237"/>
      <c r="E100" s="237"/>
      <c r="F100" s="237"/>
      <c r="G100" s="237"/>
      <c r="H100" s="237"/>
      <c r="I100" s="237"/>
      <c r="J100" s="237"/>
      <c r="K100" s="237"/>
      <c r="L100" s="237"/>
      <c r="M100" s="237"/>
      <c r="N100" s="237"/>
      <c r="O100" s="237"/>
      <c r="P100" s="237"/>
      <c r="Q100" s="237"/>
      <c r="R100" s="237"/>
      <c r="S100" s="237"/>
      <c r="T100" s="237"/>
      <c r="U100" s="237"/>
      <c r="V100" s="237"/>
      <c r="W100" s="237"/>
      <c r="X100" s="237"/>
      <c r="Y100" s="237"/>
      <c r="Z100" s="237"/>
    </row>
    <row r="101" spans="1:26" ht="14.25" customHeight="1">
      <c r="A101" s="237"/>
      <c r="B101" s="237"/>
      <c r="C101" s="237"/>
      <c r="D101" s="237"/>
      <c r="E101" s="237"/>
      <c r="F101" s="237"/>
      <c r="G101" s="237"/>
      <c r="H101" s="237"/>
      <c r="I101" s="237"/>
      <c r="J101" s="237"/>
      <c r="K101" s="237"/>
      <c r="L101" s="237"/>
      <c r="M101" s="237"/>
      <c r="N101" s="237"/>
      <c r="O101" s="237"/>
      <c r="P101" s="237"/>
      <c r="Q101" s="237"/>
      <c r="R101" s="237"/>
      <c r="S101" s="237"/>
      <c r="T101" s="237"/>
      <c r="U101" s="237"/>
      <c r="V101" s="237"/>
      <c r="W101" s="237"/>
      <c r="X101" s="237"/>
      <c r="Y101" s="237"/>
      <c r="Z101" s="237"/>
    </row>
    <row r="102" spans="1:26" ht="14.25" customHeight="1">
      <c r="A102" s="237"/>
      <c r="B102" s="237"/>
      <c r="C102" s="237"/>
      <c r="D102" s="237"/>
      <c r="E102" s="237"/>
      <c r="F102" s="237"/>
      <c r="G102" s="237"/>
      <c r="H102" s="237"/>
      <c r="I102" s="237"/>
      <c r="J102" s="237"/>
      <c r="K102" s="237"/>
      <c r="L102" s="237"/>
      <c r="M102" s="237"/>
      <c r="N102" s="237"/>
      <c r="O102" s="237"/>
      <c r="P102" s="237"/>
      <c r="Q102" s="237"/>
      <c r="R102" s="237"/>
      <c r="S102" s="237"/>
      <c r="T102" s="237"/>
      <c r="U102" s="237"/>
      <c r="V102" s="237"/>
      <c r="W102" s="237"/>
      <c r="X102" s="237"/>
      <c r="Y102" s="237"/>
      <c r="Z102" s="237"/>
    </row>
    <row r="103" spans="1:26" ht="14.25" customHeight="1">
      <c r="A103" s="237"/>
      <c r="B103" s="237"/>
      <c r="C103" s="237"/>
      <c r="D103" s="237"/>
      <c r="E103" s="237"/>
      <c r="F103" s="237"/>
      <c r="G103" s="237"/>
      <c r="H103" s="237"/>
      <c r="I103" s="237"/>
      <c r="J103" s="237"/>
      <c r="K103" s="237"/>
      <c r="L103" s="237"/>
      <c r="M103" s="237"/>
      <c r="N103" s="237"/>
      <c r="O103" s="237"/>
      <c r="P103" s="237"/>
      <c r="Q103" s="237"/>
      <c r="R103" s="237"/>
      <c r="S103" s="237"/>
      <c r="T103" s="237"/>
      <c r="U103" s="237"/>
      <c r="V103" s="237"/>
      <c r="W103" s="237"/>
      <c r="X103" s="237"/>
      <c r="Y103" s="237"/>
      <c r="Z103" s="237"/>
    </row>
    <row r="104" spans="1:26" ht="14.25" customHeight="1">
      <c r="A104" s="237"/>
      <c r="B104" s="237"/>
      <c r="C104" s="237"/>
      <c r="D104" s="237"/>
      <c r="E104" s="237"/>
      <c r="F104" s="237"/>
      <c r="G104" s="237"/>
      <c r="H104" s="237"/>
      <c r="I104" s="237"/>
      <c r="J104" s="237"/>
      <c r="K104" s="237"/>
      <c r="L104" s="237"/>
      <c r="M104" s="237"/>
      <c r="N104" s="237"/>
      <c r="O104" s="237"/>
      <c r="P104" s="237"/>
      <c r="Q104" s="237"/>
      <c r="R104" s="237"/>
      <c r="S104" s="237"/>
      <c r="T104" s="237"/>
      <c r="U104" s="237"/>
      <c r="V104" s="237"/>
      <c r="W104" s="237"/>
      <c r="X104" s="237"/>
      <c r="Y104" s="237"/>
      <c r="Z104" s="237"/>
    </row>
    <row r="105" spans="1:26" ht="14.25" customHeight="1">
      <c r="A105" s="237"/>
      <c r="B105" s="237"/>
      <c r="C105" s="237"/>
      <c r="D105" s="237"/>
      <c r="E105" s="237"/>
      <c r="F105" s="237"/>
      <c r="G105" s="237"/>
      <c r="H105" s="237"/>
      <c r="I105" s="237"/>
      <c r="J105" s="237"/>
      <c r="K105" s="237"/>
      <c r="L105" s="237"/>
      <c r="M105" s="237"/>
      <c r="N105" s="237"/>
      <c r="O105" s="237"/>
      <c r="P105" s="237"/>
      <c r="Q105" s="237"/>
      <c r="R105" s="237"/>
      <c r="S105" s="237"/>
      <c r="T105" s="237"/>
      <c r="U105" s="237"/>
      <c r="V105" s="237"/>
      <c r="W105" s="237"/>
      <c r="X105" s="237"/>
      <c r="Y105" s="237"/>
      <c r="Z105" s="237"/>
    </row>
    <row r="106" spans="1:26" ht="14.25" customHeight="1">
      <c r="A106" s="237"/>
      <c r="B106" s="237"/>
      <c r="C106" s="237"/>
      <c r="D106" s="237"/>
      <c r="E106" s="237"/>
      <c r="F106" s="237"/>
      <c r="G106" s="237"/>
      <c r="H106" s="237"/>
      <c r="I106" s="237"/>
      <c r="J106" s="237"/>
      <c r="K106" s="237"/>
      <c r="L106" s="237"/>
      <c r="M106" s="237"/>
      <c r="N106" s="237"/>
      <c r="O106" s="237"/>
      <c r="P106" s="237"/>
      <c r="Q106" s="237"/>
      <c r="R106" s="237"/>
      <c r="S106" s="237"/>
      <c r="T106" s="237"/>
      <c r="U106" s="237"/>
      <c r="V106" s="237"/>
      <c r="W106" s="237"/>
      <c r="X106" s="237"/>
      <c r="Y106" s="237"/>
      <c r="Z106" s="237"/>
    </row>
    <row r="107" spans="1:26" ht="14.25" customHeight="1">
      <c r="A107" s="237"/>
      <c r="B107" s="237"/>
      <c r="C107" s="237"/>
      <c r="D107" s="237"/>
      <c r="E107" s="237"/>
      <c r="F107" s="237"/>
      <c r="G107" s="237"/>
      <c r="H107" s="237"/>
      <c r="I107" s="237"/>
      <c r="J107" s="237"/>
      <c r="K107" s="237"/>
      <c r="L107" s="237"/>
      <c r="M107" s="237"/>
      <c r="N107" s="237"/>
      <c r="O107" s="237"/>
      <c r="P107" s="237"/>
      <c r="Q107" s="237"/>
      <c r="R107" s="237"/>
      <c r="S107" s="237"/>
      <c r="T107" s="237"/>
      <c r="U107" s="237"/>
      <c r="V107" s="237"/>
      <c r="W107" s="237"/>
      <c r="X107" s="237"/>
      <c r="Y107" s="237"/>
      <c r="Z107" s="237"/>
    </row>
    <row r="108" spans="1:26" ht="14.25" customHeight="1">
      <c r="A108" s="237"/>
      <c r="B108" s="237"/>
      <c r="C108" s="237"/>
      <c r="D108" s="237"/>
      <c r="E108" s="237"/>
      <c r="F108" s="237"/>
      <c r="G108" s="237"/>
      <c r="H108" s="237"/>
      <c r="I108" s="237"/>
      <c r="J108" s="237"/>
      <c r="K108" s="237"/>
      <c r="L108" s="237"/>
      <c r="M108" s="237"/>
      <c r="N108" s="237"/>
      <c r="O108" s="237"/>
      <c r="P108" s="237"/>
      <c r="Q108" s="237"/>
      <c r="R108" s="237"/>
      <c r="S108" s="237"/>
      <c r="T108" s="237"/>
      <c r="U108" s="237"/>
      <c r="V108" s="237"/>
      <c r="W108" s="237"/>
      <c r="X108" s="237"/>
      <c r="Y108" s="237"/>
      <c r="Z108" s="237"/>
    </row>
    <row r="109" spans="1:26" ht="14.25" customHeight="1">
      <c r="A109" s="237"/>
      <c r="B109" s="237"/>
      <c r="C109" s="237"/>
      <c r="D109" s="237"/>
      <c r="E109" s="237"/>
      <c r="F109" s="237"/>
      <c r="G109" s="237"/>
      <c r="H109" s="237"/>
      <c r="I109" s="237"/>
      <c r="J109" s="237"/>
      <c r="K109" s="237"/>
      <c r="L109" s="237"/>
      <c r="M109" s="237"/>
      <c r="N109" s="237"/>
      <c r="O109" s="237"/>
      <c r="P109" s="237"/>
      <c r="Q109" s="237"/>
      <c r="R109" s="237"/>
      <c r="S109" s="237"/>
      <c r="T109" s="237"/>
      <c r="U109" s="237"/>
      <c r="V109" s="237"/>
      <c r="W109" s="237"/>
      <c r="X109" s="237"/>
      <c r="Y109" s="237"/>
      <c r="Z109" s="237"/>
    </row>
    <row r="110" spans="1:26" ht="14.25" customHeight="1">
      <c r="A110" s="237"/>
      <c r="B110" s="237"/>
      <c r="C110" s="237"/>
      <c r="D110" s="237"/>
      <c r="E110" s="237"/>
      <c r="F110" s="237"/>
      <c r="G110" s="237"/>
      <c r="H110" s="237"/>
      <c r="I110" s="237"/>
      <c r="J110" s="237"/>
      <c r="K110" s="237"/>
      <c r="L110" s="237"/>
      <c r="M110" s="237"/>
      <c r="N110" s="237"/>
      <c r="O110" s="237"/>
      <c r="P110" s="237"/>
      <c r="Q110" s="237"/>
      <c r="R110" s="237"/>
      <c r="S110" s="237"/>
      <c r="T110" s="237"/>
      <c r="U110" s="237"/>
      <c r="V110" s="237"/>
      <c r="W110" s="237"/>
      <c r="X110" s="237"/>
      <c r="Y110" s="237"/>
      <c r="Z110" s="237"/>
    </row>
    <row r="111" spans="1:26" ht="14.25" customHeight="1">
      <c r="A111" s="237"/>
      <c r="B111" s="237"/>
      <c r="C111" s="237"/>
      <c r="D111" s="237"/>
      <c r="E111" s="237"/>
      <c r="F111" s="237"/>
      <c r="G111" s="237"/>
      <c r="H111" s="237"/>
      <c r="I111" s="237"/>
      <c r="J111" s="237"/>
      <c r="K111" s="237"/>
      <c r="L111" s="237"/>
      <c r="M111" s="237"/>
      <c r="N111" s="237"/>
      <c r="O111" s="237"/>
      <c r="P111" s="237"/>
      <c r="Q111" s="237"/>
      <c r="R111" s="237"/>
      <c r="S111" s="237"/>
      <c r="T111" s="237"/>
      <c r="U111" s="237"/>
      <c r="V111" s="237"/>
      <c r="W111" s="237"/>
      <c r="X111" s="237"/>
      <c r="Y111" s="237"/>
      <c r="Z111" s="237"/>
    </row>
    <row r="112" spans="1:26" ht="14.25" customHeight="1">
      <c r="A112" s="237"/>
      <c r="B112" s="237"/>
      <c r="C112" s="237"/>
      <c r="D112" s="237"/>
      <c r="E112" s="237"/>
      <c r="F112" s="237"/>
      <c r="G112" s="237"/>
      <c r="H112" s="237"/>
      <c r="I112" s="237"/>
      <c r="J112" s="237"/>
      <c r="K112" s="237"/>
      <c r="L112" s="237"/>
      <c r="M112" s="237"/>
      <c r="N112" s="237"/>
      <c r="O112" s="237"/>
      <c r="P112" s="237"/>
      <c r="Q112" s="237"/>
      <c r="R112" s="237"/>
      <c r="S112" s="237"/>
      <c r="T112" s="237"/>
      <c r="U112" s="237"/>
      <c r="V112" s="237"/>
      <c r="W112" s="237"/>
      <c r="X112" s="237"/>
      <c r="Y112" s="237"/>
      <c r="Z112" s="237"/>
    </row>
    <row r="113" spans="1:26" ht="14.25" customHeight="1">
      <c r="A113" s="237"/>
      <c r="B113" s="237"/>
      <c r="C113" s="237"/>
      <c r="D113" s="237"/>
      <c r="E113" s="237"/>
      <c r="F113" s="237"/>
      <c r="G113" s="237"/>
      <c r="H113" s="237"/>
      <c r="I113" s="237"/>
      <c r="J113" s="237"/>
      <c r="K113" s="237"/>
      <c r="L113" s="237"/>
      <c r="M113" s="237"/>
      <c r="N113" s="237"/>
      <c r="O113" s="237"/>
      <c r="P113" s="237"/>
      <c r="Q113" s="237"/>
      <c r="R113" s="237"/>
      <c r="S113" s="237"/>
      <c r="T113" s="237"/>
      <c r="U113" s="237"/>
      <c r="V113" s="237"/>
      <c r="W113" s="237"/>
      <c r="X113" s="237"/>
      <c r="Y113" s="237"/>
      <c r="Z113" s="237"/>
    </row>
    <row r="114" spans="1:26" ht="14.25" customHeight="1">
      <c r="A114" s="237"/>
      <c r="B114" s="237"/>
      <c r="C114" s="237"/>
      <c r="D114" s="237"/>
      <c r="E114" s="237"/>
      <c r="F114" s="237"/>
      <c r="G114" s="237"/>
      <c r="H114" s="237"/>
      <c r="I114" s="237"/>
      <c r="J114" s="237"/>
      <c r="K114" s="237"/>
      <c r="L114" s="237"/>
      <c r="M114" s="237"/>
      <c r="N114" s="237"/>
      <c r="O114" s="237"/>
      <c r="P114" s="237"/>
      <c r="Q114" s="237"/>
      <c r="R114" s="237"/>
      <c r="S114" s="237"/>
      <c r="T114" s="237"/>
      <c r="U114" s="237"/>
      <c r="V114" s="237"/>
      <c r="W114" s="237"/>
      <c r="X114" s="237"/>
      <c r="Y114" s="237"/>
      <c r="Z114" s="237"/>
    </row>
    <row r="115" spans="1:26" ht="14.25" customHeight="1">
      <c r="A115" s="237"/>
      <c r="B115" s="237"/>
      <c r="C115" s="237"/>
      <c r="D115" s="237"/>
      <c r="E115" s="237"/>
      <c r="F115" s="237"/>
      <c r="G115" s="237"/>
      <c r="H115" s="237"/>
      <c r="I115" s="237"/>
      <c r="J115" s="237"/>
      <c r="K115" s="237"/>
      <c r="L115" s="237"/>
      <c r="M115" s="237"/>
      <c r="N115" s="237"/>
      <c r="O115" s="237"/>
      <c r="P115" s="237"/>
      <c r="Q115" s="237"/>
      <c r="R115" s="237"/>
      <c r="S115" s="237"/>
      <c r="T115" s="237"/>
      <c r="U115" s="237"/>
      <c r="V115" s="237"/>
      <c r="W115" s="237"/>
      <c r="X115" s="237"/>
      <c r="Y115" s="237"/>
      <c r="Z115" s="237"/>
    </row>
    <row r="116" spans="1:26" ht="14.25" customHeight="1">
      <c r="A116" s="237"/>
      <c r="B116" s="237"/>
      <c r="C116" s="237"/>
      <c r="D116" s="237"/>
      <c r="E116" s="237"/>
      <c r="F116" s="237"/>
      <c r="G116" s="237"/>
      <c r="H116" s="237"/>
      <c r="I116" s="237"/>
      <c r="J116" s="237"/>
      <c r="K116" s="237"/>
      <c r="L116" s="237"/>
      <c r="M116" s="237"/>
      <c r="N116" s="237"/>
      <c r="O116" s="237"/>
      <c r="P116" s="237"/>
      <c r="Q116" s="237"/>
      <c r="R116" s="237"/>
      <c r="S116" s="237"/>
      <c r="T116" s="237"/>
      <c r="U116" s="237"/>
      <c r="V116" s="237"/>
      <c r="W116" s="237"/>
      <c r="X116" s="237"/>
      <c r="Y116" s="237"/>
      <c r="Z116" s="237"/>
    </row>
    <row r="117" spans="1:26" ht="14.25" customHeight="1">
      <c r="A117" s="237"/>
      <c r="B117" s="237"/>
      <c r="C117" s="237"/>
      <c r="D117" s="237"/>
      <c r="E117" s="237"/>
      <c r="F117" s="237"/>
      <c r="G117" s="237"/>
      <c r="H117" s="237"/>
      <c r="I117" s="237"/>
      <c r="J117" s="237"/>
      <c r="K117" s="237"/>
      <c r="L117" s="237"/>
      <c r="M117" s="237"/>
      <c r="N117" s="237"/>
      <c r="O117" s="237"/>
      <c r="P117" s="237"/>
      <c r="Q117" s="237"/>
      <c r="R117" s="237"/>
      <c r="S117" s="237"/>
      <c r="T117" s="237"/>
      <c r="U117" s="237"/>
      <c r="V117" s="237"/>
      <c r="W117" s="237"/>
      <c r="X117" s="237"/>
      <c r="Y117" s="237"/>
      <c r="Z117" s="237"/>
    </row>
    <row r="118" spans="1:26" ht="14.25" customHeight="1">
      <c r="A118" s="237"/>
      <c r="B118" s="237"/>
      <c r="C118" s="237"/>
      <c r="D118" s="237"/>
      <c r="E118" s="237"/>
      <c r="F118" s="237"/>
      <c r="G118" s="237"/>
      <c r="H118" s="237"/>
      <c r="I118" s="237"/>
      <c r="J118" s="237"/>
      <c r="K118" s="237"/>
      <c r="L118" s="237"/>
      <c r="M118" s="237"/>
      <c r="N118" s="237"/>
      <c r="O118" s="237"/>
      <c r="P118" s="237"/>
      <c r="Q118" s="237"/>
      <c r="R118" s="237"/>
      <c r="S118" s="237"/>
      <c r="T118" s="237"/>
      <c r="U118" s="237"/>
      <c r="V118" s="237"/>
      <c r="W118" s="237"/>
      <c r="X118" s="237"/>
      <c r="Y118" s="237"/>
      <c r="Z118" s="237"/>
    </row>
    <row r="119" spans="1:26" ht="14.25" customHeight="1">
      <c r="A119" s="237"/>
      <c r="B119" s="237"/>
      <c r="C119" s="237"/>
      <c r="D119" s="237"/>
      <c r="E119" s="237"/>
      <c r="F119" s="237"/>
      <c r="G119" s="237"/>
      <c r="H119" s="237"/>
      <c r="I119" s="237"/>
      <c r="J119" s="237"/>
      <c r="K119" s="237"/>
      <c r="L119" s="237"/>
      <c r="M119" s="237"/>
      <c r="N119" s="237"/>
      <c r="O119" s="237"/>
      <c r="P119" s="237"/>
      <c r="Q119" s="237"/>
      <c r="R119" s="237"/>
      <c r="S119" s="237"/>
      <c r="T119" s="237"/>
      <c r="U119" s="237"/>
      <c r="V119" s="237"/>
      <c r="W119" s="237"/>
      <c r="X119" s="237"/>
      <c r="Y119" s="237"/>
      <c r="Z119" s="237"/>
    </row>
    <row r="120" spans="1:26" ht="14.25" customHeight="1">
      <c r="A120" s="237"/>
      <c r="B120" s="237"/>
      <c r="C120" s="237"/>
      <c r="D120" s="237"/>
      <c r="E120" s="237"/>
      <c r="F120" s="237"/>
      <c r="G120" s="237"/>
      <c r="H120" s="237"/>
      <c r="I120" s="237"/>
      <c r="J120" s="237"/>
      <c r="K120" s="237"/>
      <c r="L120" s="237"/>
      <c r="M120" s="237"/>
      <c r="N120" s="237"/>
      <c r="O120" s="237"/>
      <c r="P120" s="237"/>
      <c r="Q120" s="237"/>
      <c r="R120" s="237"/>
      <c r="S120" s="237"/>
      <c r="T120" s="237"/>
      <c r="U120" s="237"/>
      <c r="V120" s="237"/>
      <c r="W120" s="237"/>
      <c r="X120" s="237"/>
      <c r="Y120" s="237"/>
      <c r="Z120" s="237"/>
    </row>
    <row r="121" spans="1:26" ht="14.25" customHeight="1">
      <c r="A121" s="237"/>
      <c r="B121" s="237"/>
      <c r="C121" s="237"/>
      <c r="D121" s="237"/>
      <c r="E121" s="237"/>
      <c r="F121" s="237"/>
      <c r="G121" s="237"/>
      <c r="H121" s="237"/>
      <c r="I121" s="237"/>
      <c r="J121" s="237"/>
      <c r="K121" s="237"/>
      <c r="L121" s="237"/>
      <c r="M121" s="237"/>
      <c r="N121" s="237"/>
      <c r="O121" s="237"/>
      <c r="P121" s="237"/>
      <c r="Q121" s="237"/>
      <c r="R121" s="237"/>
      <c r="S121" s="237"/>
      <c r="T121" s="237"/>
      <c r="U121" s="237"/>
      <c r="V121" s="237"/>
      <c r="W121" s="237"/>
      <c r="X121" s="237"/>
      <c r="Y121" s="237"/>
      <c r="Z121" s="237"/>
    </row>
    <row r="122" spans="1:26" ht="14.25" customHeight="1">
      <c r="A122" s="237"/>
      <c r="B122" s="237"/>
      <c r="C122" s="237"/>
      <c r="D122" s="237"/>
      <c r="E122" s="237"/>
      <c r="F122" s="237"/>
      <c r="G122" s="237"/>
      <c r="H122" s="237"/>
      <c r="I122" s="237"/>
      <c r="J122" s="237"/>
      <c r="K122" s="237"/>
      <c r="L122" s="237"/>
      <c r="M122" s="237"/>
      <c r="N122" s="237"/>
      <c r="O122" s="237"/>
      <c r="P122" s="237"/>
      <c r="Q122" s="237"/>
      <c r="R122" s="237"/>
      <c r="S122" s="237"/>
      <c r="T122" s="237"/>
      <c r="U122" s="237"/>
      <c r="V122" s="237"/>
      <c r="W122" s="237"/>
      <c r="X122" s="237"/>
      <c r="Y122" s="237"/>
      <c r="Z122" s="237"/>
    </row>
    <row r="123" spans="1:26" ht="14.25" customHeight="1">
      <c r="A123" s="237"/>
      <c r="B123" s="237"/>
      <c r="C123" s="237"/>
      <c r="D123" s="237"/>
      <c r="E123" s="237"/>
      <c r="F123" s="237"/>
      <c r="G123" s="237"/>
      <c r="H123" s="237"/>
      <c r="I123" s="237"/>
      <c r="J123" s="237"/>
      <c r="K123" s="237"/>
      <c r="L123" s="237"/>
      <c r="M123" s="237"/>
      <c r="N123" s="237"/>
      <c r="O123" s="237"/>
      <c r="P123" s="237"/>
      <c r="Q123" s="237"/>
      <c r="R123" s="237"/>
      <c r="S123" s="237"/>
      <c r="T123" s="237"/>
      <c r="U123" s="237"/>
      <c r="V123" s="237"/>
      <c r="W123" s="237"/>
      <c r="X123" s="237"/>
      <c r="Y123" s="237"/>
      <c r="Z123" s="237"/>
    </row>
    <row r="124" spans="1:26" ht="14.25" customHeight="1">
      <c r="A124" s="237"/>
      <c r="B124" s="237"/>
      <c r="C124" s="237"/>
      <c r="D124" s="237"/>
      <c r="E124" s="237"/>
      <c r="F124" s="237"/>
      <c r="G124" s="237"/>
      <c r="H124" s="237"/>
      <c r="I124" s="237"/>
      <c r="J124" s="237"/>
      <c r="K124" s="237"/>
      <c r="L124" s="237"/>
      <c r="M124" s="237"/>
      <c r="N124" s="237"/>
      <c r="O124" s="237"/>
      <c r="P124" s="237"/>
      <c r="Q124" s="237"/>
      <c r="R124" s="237"/>
      <c r="S124" s="237"/>
      <c r="T124" s="237"/>
      <c r="U124" s="237"/>
      <c r="V124" s="237"/>
      <c r="W124" s="237"/>
      <c r="X124" s="237"/>
      <c r="Y124" s="237"/>
      <c r="Z124" s="237"/>
    </row>
    <row r="125" spans="1:26" ht="14.25" customHeight="1">
      <c r="A125" s="237"/>
      <c r="B125" s="237"/>
      <c r="C125" s="237"/>
      <c r="D125" s="237"/>
      <c r="E125" s="237"/>
      <c r="F125" s="237"/>
      <c r="G125" s="237"/>
      <c r="H125" s="237"/>
      <c r="I125" s="237"/>
      <c r="J125" s="237"/>
      <c r="K125" s="237"/>
      <c r="L125" s="237"/>
      <c r="M125" s="237"/>
      <c r="N125" s="237"/>
      <c r="O125" s="237"/>
      <c r="P125" s="237"/>
      <c r="Q125" s="237"/>
      <c r="R125" s="237"/>
      <c r="S125" s="237"/>
      <c r="T125" s="237"/>
      <c r="U125" s="237"/>
      <c r="V125" s="237"/>
      <c r="W125" s="237"/>
      <c r="X125" s="237"/>
      <c r="Y125" s="237"/>
      <c r="Z125" s="237"/>
    </row>
    <row r="126" spans="1:26" ht="14.25" customHeight="1">
      <c r="A126" s="237"/>
      <c r="B126" s="237"/>
      <c r="C126" s="237"/>
      <c r="D126" s="237"/>
      <c r="E126" s="237"/>
      <c r="F126" s="237"/>
      <c r="G126" s="237"/>
      <c r="H126" s="237"/>
      <c r="I126" s="237"/>
      <c r="J126" s="237"/>
      <c r="K126" s="237"/>
      <c r="L126" s="237"/>
      <c r="M126" s="237"/>
      <c r="N126" s="237"/>
      <c r="O126" s="237"/>
      <c r="P126" s="237"/>
      <c r="Q126" s="237"/>
      <c r="R126" s="237"/>
      <c r="S126" s="237"/>
      <c r="T126" s="237"/>
      <c r="U126" s="237"/>
      <c r="V126" s="237"/>
      <c r="W126" s="237"/>
      <c r="X126" s="237"/>
      <c r="Y126" s="237"/>
      <c r="Z126" s="237"/>
    </row>
    <row r="127" spans="1:26" ht="14.25" customHeight="1">
      <c r="A127" s="237"/>
      <c r="B127" s="237"/>
      <c r="C127" s="237"/>
      <c r="D127" s="237"/>
      <c r="E127" s="237"/>
      <c r="F127" s="237"/>
      <c r="G127" s="237"/>
      <c r="H127" s="237"/>
      <c r="I127" s="237"/>
      <c r="J127" s="237"/>
      <c r="K127" s="237"/>
      <c r="L127" s="237"/>
      <c r="M127" s="237"/>
      <c r="N127" s="237"/>
      <c r="O127" s="237"/>
      <c r="P127" s="237"/>
      <c r="Q127" s="237"/>
      <c r="R127" s="237"/>
      <c r="S127" s="237"/>
      <c r="T127" s="237"/>
      <c r="U127" s="237"/>
      <c r="V127" s="237"/>
      <c r="W127" s="237"/>
      <c r="X127" s="237"/>
      <c r="Y127" s="237"/>
      <c r="Z127" s="237"/>
    </row>
    <row r="128" spans="1:26" ht="14.25" customHeight="1">
      <c r="A128" s="237"/>
      <c r="B128" s="237"/>
      <c r="C128" s="237"/>
      <c r="D128" s="237"/>
      <c r="E128" s="237"/>
      <c r="F128" s="237"/>
      <c r="G128" s="237"/>
      <c r="H128" s="237"/>
      <c r="I128" s="237"/>
      <c r="J128" s="237"/>
      <c r="K128" s="237"/>
      <c r="L128" s="237"/>
      <c r="M128" s="237"/>
      <c r="N128" s="237"/>
      <c r="O128" s="237"/>
      <c r="P128" s="237"/>
      <c r="Q128" s="237"/>
      <c r="R128" s="237"/>
      <c r="S128" s="237"/>
      <c r="T128" s="237"/>
      <c r="U128" s="237"/>
      <c r="V128" s="237"/>
      <c r="W128" s="237"/>
      <c r="X128" s="237"/>
      <c r="Y128" s="237"/>
      <c r="Z128" s="237"/>
    </row>
    <row r="129" spans="1:26" ht="14.25" customHeight="1">
      <c r="A129" s="237"/>
      <c r="B129" s="237"/>
      <c r="C129" s="237"/>
      <c r="D129" s="237"/>
      <c r="E129" s="237"/>
      <c r="F129" s="237"/>
      <c r="G129" s="237"/>
      <c r="H129" s="237"/>
      <c r="I129" s="237"/>
      <c r="J129" s="237"/>
      <c r="K129" s="237"/>
      <c r="L129" s="237"/>
      <c r="M129" s="237"/>
      <c r="N129" s="237"/>
      <c r="O129" s="237"/>
      <c r="P129" s="237"/>
      <c r="Q129" s="237"/>
      <c r="R129" s="237"/>
      <c r="S129" s="237"/>
      <c r="T129" s="237"/>
      <c r="U129" s="237"/>
      <c r="V129" s="237"/>
      <c r="W129" s="237"/>
      <c r="X129" s="237"/>
      <c r="Y129" s="237"/>
      <c r="Z129" s="237"/>
    </row>
    <row r="130" spans="1:26" ht="14.25" customHeight="1">
      <c r="A130" s="237"/>
      <c r="B130" s="237"/>
      <c r="C130" s="237"/>
      <c r="D130" s="237"/>
      <c r="E130" s="237"/>
      <c r="F130" s="237"/>
      <c r="G130" s="237"/>
      <c r="H130" s="237"/>
      <c r="I130" s="237"/>
      <c r="J130" s="237"/>
      <c r="K130" s="237"/>
      <c r="L130" s="237"/>
      <c r="M130" s="237"/>
      <c r="N130" s="237"/>
      <c r="O130" s="237"/>
      <c r="P130" s="237"/>
      <c r="Q130" s="237"/>
      <c r="R130" s="237"/>
      <c r="S130" s="237"/>
      <c r="T130" s="237"/>
      <c r="U130" s="237"/>
      <c r="V130" s="237"/>
      <c r="W130" s="237"/>
      <c r="X130" s="237"/>
      <c r="Y130" s="237"/>
      <c r="Z130" s="237"/>
    </row>
    <row r="131" spans="1:26" ht="14.25" customHeight="1">
      <c r="A131" s="237"/>
      <c r="B131" s="237"/>
      <c r="C131" s="237"/>
      <c r="D131" s="237"/>
      <c r="E131" s="237"/>
      <c r="F131" s="237"/>
      <c r="G131" s="237"/>
      <c r="H131" s="237"/>
      <c r="I131" s="237"/>
      <c r="J131" s="237"/>
      <c r="K131" s="237"/>
      <c r="L131" s="237"/>
      <c r="M131" s="237"/>
      <c r="N131" s="237"/>
      <c r="O131" s="237"/>
      <c r="P131" s="237"/>
      <c r="Q131" s="237"/>
      <c r="R131" s="237"/>
      <c r="S131" s="237"/>
      <c r="T131" s="237"/>
      <c r="U131" s="237"/>
      <c r="V131" s="237"/>
      <c r="W131" s="237"/>
      <c r="X131" s="237"/>
      <c r="Y131" s="237"/>
      <c r="Z131" s="237"/>
    </row>
    <row r="132" spans="1:26" ht="14.25" customHeight="1">
      <c r="A132" s="237"/>
      <c r="B132" s="237"/>
      <c r="C132" s="237"/>
      <c r="D132" s="237"/>
      <c r="E132" s="237"/>
      <c r="F132" s="237"/>
      <c r="G132" s="237"/>
      <c r="H132" s="237"/>
      <c r="I132" s="237"/>
      <c r="J132" s="237"/>
      <c r="K132" s="237"/>
      <c r="L132" s="237"/>
      <c r="M132" s="237"/>
      <c r="N132" s="237"/>
      <c r="O132" s="237"/>
      <c r="P132" s="237"/>
      <c r="Q132" s="237"/>
      <c r="R132" s="237"/>
      <c r="S132" s="237"/>
      <c r="T132" s="237"/>
      <c r="U132" s="237"/>
      <c r="V132" s="237"/>
      <c r="W132" s="237"/>
      <c r="X132" s="237"/>
      <c r="Y132" s="237"/>
      <c r="Z132" s="237"/>
    </row>
    <row r="133" spans="1:26" ht="14.25" customHeight="1">
      <c r="A133" s="237"/>
      <c r="B133" s="237"/>
      <c r="C133" s="237"/>
      <c r="D133" s="237"/>
      <c r="E133" s="237"/>
      <c r="F133" s="237"/>
      <c r="G133" s="237"/>
      <c r="H133" s="237"/>
      <c r="I133" s="237"/>
      <c r="J133" s="237"/>
      <c r="K133" s="237"/>
      <c r="L133" s="237"/>
      <c r="M133" s="237"/>
      <c r="N133" s="237"/>
      <c r="O133" s="237"/>
      <c r="P133" s="237"/>
      <c r="Q133" s="237"/>
      <c r="R133" s="237"/>
      <c r="S133" s="237"/>
      <c r="T133" s="237"/>
      <c r="U133" s="237"/>
      <c r="V133" s="237"/>
      <c r="W133" s="237"/>
      <c r="X133" s="237"/>
      <c r="Y133" s="237"/>
      <c r="Z133" s="237"/>
    </row>
    <row r="134" spans="1:26" ht="14.25" customHeight="1">
      <c r="A134" s="237"/>
      <c r="B134" s="237"/>
      <c r="C134" s="237"/>
      <c r="D134" s="237"/>
      <c r="E134" s="237"/>
      <c r="F134" s="237"/>
      <c r="G134" s="237"/>
      <c r="H134" s="237"/>
      <c r="I134" s="237"/>
      <c r="J134" s="237"/>
      <c r="K134" s="237"/>
      <c r="L134" s="237"/>
      <c r="M134" s="237"/>
      <c r="N134" s="237"/>
      <c r="O134" s="237"/>
      <c r="P134" s="237"/>
      <c r="Q134" s="237"/>
      <c r="R134" s="237"/>
      <c r="S134" s="237"/>
      <c r="T134" s="237"/>
      <c r="U134" s="237"/>
      <c r="V134" s="237"/>
      <c r="W134" s="237"/>
      <c r="X134" s="237"/>
      <c r="Y134" s="237"/>
      <c r="Z134" s="237"/>
    </row>
    <row r="135" spans="1:26" ht="14.25" customHeight="1">
      <c r="A135" s="237"/>
      <c r="B135" s="237"/>
      <c r="C135" s="237"/>
      <c r="D135" s="237"/>
      <c r="E135" s="237"/>
      <c r="F135" s="237"/>
      <c r="G135" s="237"/>
      <c r="H135" s="237"/>
      <c r="I135" s="237"/>
      <c r="J135" s="237"/>
      <c r="K135" s="237"/>
      <c r="L135" s="237"/>
      <c r="M135" s="237"/>
      <c r="N135" s="237"/>
      <c r="O135" s="237"/>
      <c r="P135" s="237"/>
      <c r="Q135" s="237"/>
      <c r="R135" s="237"/>
      <c r="S135" s="237"/>
      <c r="T135" s="237"/>
      <c r="U135" s="237"/>
      <c r="V135" s="237"/>
      <c r="W135" s="237"/>
      <c r="X135" s="237"/>
      <c r="Y135" s="237"/>
      <c r="Z135" s="237"/>
    </row>
    <row r="136" spans="1:26" ht="14.25" customHeight="1">
      <c r="A136" s="237"/>
      <c r="B136" s="237"/>
      <c r="C136" s="237"/>
      <c r="D136" s="237"/>
      <c r="E136" s="237"/>
      <c r="F136" s="237"/>
      <c r="G136" s="237"/>
      <c r="H136" s="237"/>
      <c r="I136" s="237"/>
      <c r="J136" s="237"/>
      <c r="K136" s="237"/>
      <c r="L136" s="237"/>
      <c r="M136" s="237"/>
      <c r="N136" s="237"/>
      <c r="O136" s="237"/>
      <c r="P136" s="237"/>
      <c r="Q136" s="237"/>
      <c r="R136" s="237"/>
      <c r="S136" s="237"/>
      <c r="T136" s="237"/>
      <c r="U136" s="237"/>
      <c r="V136" s="237"/>
      <c r="W136" s="237"/>
      <c r="X136" s="237"/>
      <c r="Y136" s="237"/>
      <c r="Z136" s="237"/>
    </row>
    <row r="137" spans="1:26" ht="14.25" customHeight="1">
      <c r="A137" s="237"/>
      <c r="B137" s="237"/>
      <c r="C137" s="237"/>
      <c r="D137" s="237"/>
      <c r="E137" s="237"/>
      <c r="F137" s="237"/>
      <c r="G137" s="237"/>
      <c r="H137" s="237"/>
      <c r="I137" s="237"/>
      <c r="J137" s="237"/>
      <c r="K137" s="237"/>
      <c r="L137" s="237"/>
      <c r="M137" s="237"/>
      <c r="N137" s="237"/>
      <c r="O137" s="237"/>
      <c r="P137" s="237"/>
      <c r="Q137" s="237"/>
      <c r="R137" s="237"/>
      <c r="S137" s="237"/>
      <c r="T137" s="237"/>
      <c r="U137" s="237"/>
      <c r="V137" s="237"/>
      <c r="W137" s="237"/>
      <c r="X137" s="237"/>
      <c r="Y137" s="237"/>
      <c r="Z137" s="237"/>
    </row>
    <row r="138" spans="1:26" ht="14.25" customHeight="1">
      <c r="A138" s="237"/>
      <c r="B138" s="237"/>
      <c r="C138" s="237"/>
      <c r="D138" s="237"/>
      <c r="E138" s="237"/>
      <c r="F138" s="237"/>
      <c r="G138" s="237"/>
      <c r="H138" s="237"/>
      <c r="I138" s="237"/>
      <c r="J138" s="237"/>
      <c r="K138" s="237"/>
      <c r="L138" s="237"/>
      <c r="M138" s="237"/>
      <c r="N138" s="237"/>
      <c r="O138" s="237"/>
      <c r="P138" s="237"/>
      <c r="Q138" s="237"/>
      <c r="R138" s="237"/>
      <c r="S138" s="237"/>
      <c r="T138" s="237"/>
      <c r="U138" s="237"/>
      <c r="V138" s="237"/>
      <c r="W138" s="237"/>
      <c r="X138" s="237"/>
      <c r="Y138" s="237"/>
      <c r="Z138" s="237"/>
    </row>
    <row r="139" spans="1:26" ht="14.25" customHeight="1">
      <c r="A139" s="237"/>
      <c r="B139" s="237"/>
      <c r="C139" s="237"/>
      <c r="D139" s="237"/>
      <c r="E139" s="237"/>
      <c r="F139" s="237"/>
      <c r="G139" s="237"/>
      <c r="H139" s="237"/>
      <c r="I139" s="237"/>
      <c r="J139" s="237"/>
      <c r="K139" s="237"/>
      <c r="L139" s="237"/>
      <c r="M139" s="237"/>
      <c r="N139" s="237"/>
      <c r="O139" s="237"/>
      <c r="P139" s="237"/>
      <c r="Q139" s="237"/>
      <c r="R139" s="237"/>
      <c r="S139" s="237"/>
      <c r="T139" s="237"/>
      <c r="U139" s="237"/>
      <c r="V139" s="237"/>
      <c r="W139" s="237"/>
      <c r="X139" s="237"/>
      <c r="Y139" s="237"/>
      <c r="Z139" s="237"/>
    </row>
    <row r="140" spans="1:26" ht="14.25" customHeight="1">
      <c r="A140" s="237"/>
      <c r="B140" s="237"/>
      <c r="C140" s="237"/>
      <c r="D140" s="237"/>
      <c r="E140" s="237"/>
      <c r="F140" s="237"/>
      <c r="G140" s="237"/>
      <c r="H140" s="237"/>
      <c r="I140" s="237"/>
      <c r="J140" s="237"/>
      <c r="K140" s="237"/>
      <c r="L140" s="237"/>
      <c r="M140" s="237"/>
      <c r="N140" s="237"/>
      <c r="O140" s="237"/>
      <c r="P140" s="237"/>
      <c r="Q140" s="237"/>
      <c r="R140" s="237"/>
      <c r="S140" s="237"/>
      <c r="T140" s="237"/>
      <c r="U140" s="237"/>
      <c r="V140" s="237"/>
      <c r="W140" s="237"/>
      <c r="X140" s="237"/>
      <c r="Y140" s="237"/>
      <c r="Z140" s="237"/>
    </row>
    <row r="141" spans="1:26" ht="14.25" customHeight="1">
      <c r="A141" s="237"/>
      <c r="B141" s="237"/>
      <c r="C141" s="237"/>
      <c r="D141" s="237"/>
      <c r="E141" s="237"/>
      <c r="F141" s="237"/>
      <c r="G141" s="237"/>
      <c r="H141" s="237"/>
      <c r="I141" s="237"/>
      <c r="J141" s="237"/>
      <c r="K141" s="237"/>
      <c r="L141" s="237"/>
      <c r="M141" s="237"/>
      <c r="N141" s="237"/>
      <c r="O141" s="237"/>
      <c r="P141" s="237"/>
      <c r="Q141" s="237"/>
      <c r="R141" s="237"/>
      <c r="S141" s="237"/>
      <c r="T141" s="237"/>
      <c r="U141" s="237"/>
      <c r="V141" s="237"/>
      <c r="W141" s="237"/>
      <c r="X141" s="237"/>
      <c r="Y141" s="237"/>
      <c r="Z141" s="237"/>
    </row>
    <row r="142" spans="1:26" ht="14.25" customHeight="1">
      <c r="A142" s="237"/>
      <c r="B142" s="237"/>
      <c r="C142" s="237"/>
      <c r="D142" s="237"/>
      <c r="E142" s="237"/>
      <c r="F142" s="237"/>
      <c r="G142" s="237"/>
      <c r="H142" s="237"/>
      <c r="I142" s="237"/>
      <c r="J142" s="237"/>
      <c r="K142" s="237"/>
      <c r="L142" s="237"/>
      <c r="M142" s="237"/>
      <c r="N142" s="237"/>
      <c r="O142" s="237"/>
      <c r="P142" s="237"/>
      <c r="Q142" s="237"/>
      <c r="R142" s="237"/>
      <c r="S142" s="237"/>
      <c r="T142" s="237"/>
      <c r="U142" s="237"/>
      <c r="V142" s="237"/>
      <c r="W142" s="237"/>
      <c r="X142" s="237"/>
      <c r="Y142" s="237"/>
      <c r="Z142" s="237"/>
    </row>
    <row r="143" spans="1:26" ht="14.25" customHeight="1">
      <c r="A143" s="237"/>
      <c r="B143" s="237"/>
      <c r="C143" s="237"/>
      <c r="D143" s="237"/>
      <c r="E143" s="237"/>
      <c r="F143" s="237"/>
      <c r="G143" s="237"/>
      <c r="H143" s="237"/>
      <c r="I143" s="237"/>
      <c r="J143" s="237"/>
      <c r="K143" s="237"/>
      <c r="L143" s="237"/>
      <c r="M143" s="237"/>
      <c r="N143" s="237"/>
      <c r="O143" s="237"/>
      <c r="P143" s="237"/>
      <c r="Q143" s="237"/>
      <c r="R143" s="237"/>
      <c r="S143" s="237"/>
      <c r="T143" s="237"/>
      <c r="U143" s="237"/>
      <c r="V143" s="237"/>
      <c r="W143" s="237"/>
      <c r="X143" s="237"/>
      <c r="Y143" s="237"/>
      <c r="Z143" s="237"/>
    </row>
    <row r="144" spans="1:26" ht="14.25" customHeight="1">
      <c r="A144" s="237"/>
      <c r="B144" s="237"/>
      <c r="C144" s="237"/>
      <c r="D144" s="237"/>
      <c r="E144" s="237"/>
      <c r="F144" s="237"/>
      <c r="G144" s="237"/>
      <c r="H144" s="237"/>
      <c r="I144" s="237"/>
      <c r="J144" s="237"/>
      <c r="K144" s="237"/>
      <c r="L144" s="237"/>
      <c r="M144" s="237"/>
      <c r="N144" s="237"/>
      <c r="O144" s="237"/>
      <c r="P144" s="237"/>
      <c r="Q144" s="237"/>
      <c r="R144" s="237"/>
      <c r="S144" s="237"/>
      <c r="T144" s="237"/>
      <c r="U144" s="237"/>
      <c r="V144" s="237"/>
      <c r="W144" s="237"/>
      <c r="X144" s="237"/>
      <c r="Y144" s="237"/>
      <c r="Z144" s="237"/>
    </row>
    <row r="145" spans="1:26" ht="14.25" customHeight="1">
      <c r="A145" s="237"/>
      <c r="B145" s="237"/>
      <c r="C145" s="237"/>
      <c r="D145" s="237"/>
      <c r="E145" s="237"/>
      <c r="F145" s="237"/>
      <c r="G145" s="237"/>
      <c r="H145" s="237"/>
      <c r="I145" s="237"/>
      <c r="J145" s="237"/>
      <c r="K145" s="237"/>
      <c r="L145" s="237"/>
      <c r="M145" s="237"/>
      <c r="N145" s="237"/>
      <c r="O145" s="237"/>
      <c r="P145" s="237"/>
      <c r="Q145" s="237"/>
      <c r="R145" s="237"/>
      <c r="S145" s="237"/>
      <c r="T145" s="237"/>
      <c r="U145" s="237"/>
      <c r="V145" s="237"/>
      <c r="W145" s="237"/>
      <c r="X145" s="237"/>
      <c r="Y145" s="237"/>
      <c r="Z145" s="237"/>
    </row>
    <row r="146" spans="1:26" ht="14.25" customHeight="1">
      <c r="A146" s="237"/>
      <c r="B146" s="237"/>
      <c r="C146" s="237"/>
      <c r="D146" s="237"/>
      <c r="E146" s="237"/>
      <c r="F146" s="237"/>
      <c r="G146" s="237"/>
      <c r="H146" s="237"/>
      <c r="I146" s="237"/>
      <c r="J146" s="237"/>
      <c r="K146" s="237"/>
      <c r="L146" s="237"/>
      <c r="M146" s="237"/>
      <c r="N146" s="237"/>
      <c r="O146" s="237"/>
      <c r="P146" s="237"/>
      <c r="Q146" s="237"/>
      <c r="R146" s="237"/>
      <c r="S146" s="237"/>
      <c r="T146" s="237"/>
      <c r="U146" s="237"/>
      <c r="V146" s="237"/>
      <c r="W146" s="237"/>
      <c r="X146" s="237"/>
      <c r="Y146" s="237"/>
      <c r="Z146" s="237"/>
    </row>
    <row r="147" spans="1:26" ht="14.25" customHeight="1">
      <c r="A147" s="237"/>
      <c r="B147" s="237"/>
      <c r="C147" s="237"/>
      <c r="D147" s="237"/>
      <c r="E147" s="237"/>
      <c r="F147" s="237"/>
      <c r="G147" s="237"/>
      <c r="H147" s="237"/>
      <c r="I147" s="237"/>
      <c r="J147" s="237"/>
      <c r="K147" s="237"/>
      <c r="L147" s="237"/>
      <c r="M147" s="237"/>
      <c r="N147" s="237"/>
      <c r="O147" s="237"/>
      <c r="P147" s="237"/>
      <c r="Q147" s="237"/>
      <c r="R147" s="237"/>
      <c r="S147" s="237"/>
      <c r="T147" s="237"/>
      <c r="U147" s="237"/>
      <c r="V147" s="237"/>
      <c r="W147" s="237"/>
      <c r="X147" s="237"/>
      <c r="Y147" s="237"/>
      <c r="Z147" s="237"/>
    </row>
    <row r="148" spans="1:26" ht="14.25" customHeight="1">
      <c r="A148" s="237"/>
      <c r="B148" s="237"/>
      <c r="C148" s="237"/>
      <c r="D148" s="237"/>
      <c r="E148" s="237"/>
      <c r="F148" s="237"/>
      <c r="G148" s="237"/>
      <c r="H148" s="237"/>
      <c r="I148" s="237"/>
      <c r="J148" s="237"/>
      <c r="K148" s="237"/>
      <c r="L148" s="237"/>
      <c r="M148" s="237"/>
      <c r="N148" s="237"/>
      <c r="O148" s="237"/>
      <c r="P148" s="237"/>
      <c r="Q148" s="237"/>
      <c r="R148" s="237"/>
      <c r="S148" s="237"/>
      <c r="T148" s="237"/>
      <c r="U148" s="237"/>
      <c r="V148" s="237"/>
      <c r="W148" s="237"/>
      <c r="X148" s="237"/>
      <c r="Y148" s="237"/>
      <c r="Z148" s="237"/>
    </row>
    <row r="149" spans="1:26" ht="14.25" customHeight="1">
      <c r="A149" s="237"/>
      <c r="B149" s="237"/>
      <c r="C149" s="237"/>
      <c r="D149" s="237"/>
      <c r="E149" s="237"/>
      <c r="F149" s="237"/>
      <c r="G149" s="237"/>
      <c r="H149" s="237"/>
      <c r="I149" s="237"/>
      <c r="J149" s="237"/>
      <c r="K149" s="237"/>
      <c r="L149" s="237"/>
      <c r="M149" s="237"/>
      <c r="N149" s="237"/>
      <c r="O149" s="237"/>
      <c r="P149" s="237"/>
      <c r="Q149" s="237"/>
      <c r="R149" s="237"/>
      <c r="S149" s="237"/>
      <c r="T149" s="237"/>
      <c r="U149" s="237"/>
      <c r="V149" s="237"/>
      <c r="W149" s="237"/>
      <c r="X149" s="237"/>
      <c r="Y149" s="237"/>
      <c r="Z149" s="237"/>
    </row>
    <row r="150" spans="1:26" ht="14.25" customHeight="1">
      <c r="A150" s="237"/>
      <c r="B150" s="237"/>
      <c r="C150" s="237"/>
      <c r="D150" s="237"/>
      <c r="E150" s="237"/>
      <c r="F150" s="237"/>
      <c r="G150" s="237"/>
      <c r="H150" s="237"/>
      <c r="I150" s="237"/>
      <c r="J150" s="237"/>
      <c r="K150" s="237"/>
      <c r="L150" s="237"/>
      <c r="M150" s="237"/>
      <c r="N150" s="237"/>
      <c r="O150" s="237"/>
      <c r="P150" s="237"/>
      <c r="Q150" s="237"/>
      <c r="R150" s="237"/>
      <c r="S150" s="237"/>
      <c r="T150" s="237"/>
      <c r="U150" s="237"/>
      <c r="V150" s="237"/>
      <c r="W150" s="237"/>
      <c r="X150" s="237"/>
      <c r="Y150" s="237"/>
      <c r="Z150" s="237"/>
    </row>
    <row r="151" spans="1:26" ht="14.25" customHeight="1">
      <c r="A151" s="237"/>
      <c r="B151" s="237"/>
      <c r="C151" s="237"/>
      <c r="D151" s="237"/>
      <c r="E151" s="237"/>
      <c r="F151" s="237"/>
      <c r="G151" s="237"/>
      <c r="H151" s="237"/>
      <c r="I151" s="237"/>
      <c r="J151" s="237"/>
      <c r="K151" s="237"/>
      <c r="L151" s="237"/>
      <c r="M151" s="237"/>
      <c r="N151" s="237"/>
      <c r="O151" s="237"/>
      <c r="P151" s="237"/>
      <c r="Q151" s="237"/>
      <c r="R151" s="237"/>
      <c r="S151" s="237"/>
      <c r="T151" s="237"/>
      <c r="U151" s="237"/>
      <c r="V151" s="237"/>
      <c r="W151" s="237"/>
      <c r="X151" s="237"/>
      <c r="Y151" s="237"/>
      <c r="Z151" s="237"/>
    </row>
    <row r="152" spans="1:26" ht="14.25" customHeight="1">
      <c r="A152" s="237"/>
      <c r="B152" s="237"/>
      <c r="C152" s="237"/>
      <c r="D152" s="237"/>
      <c r="E152" s="237"/>
      <c r="F152" s="237"/>
      <c r="G152" s="237"/>
      <c r="H152" s="237"/>
      <c r="I152" s="237"/>
      <c r="J152" s="237"/>
      <c r="K152" s="237"/>
      <c r="L152" s="237"/>
      <c r="M152" s="237"/>
      <c r="N152" s="237"/>
      <c r="O152" s="237"/>
      <c r="P152" s="237"/>
      <c r="Q152" s="237"/>
      <c r="R152" s="237"/>
      <c r="S152" s="237"/>
      <c r="T152" s="237"/>
      <c r="U152" s="237"/>
      <c r="V152" s="237"/>
      <c r="W152" s="237"/>
      <c r="X152" s="237"/>
      <c r="Y152" s="237"/>
      <c r="Z152" s="237"/>
    </row>
    <row r="153" spans="1:26" ht="14.25" customHeight="1">
      <c r="A153" s="237"/>
      <c r="B153" s="237"/>
      <c r="C153" s="237"/>
      <c r="D153" s="237"/>
      <c r="E153" s="237"/>
      <c r="F153" s="237"/>
      <c r="G153" s="237"/>
      <c r="H153" s="237"/>
      <c r="I153" s="237"/>
      <c r="J153" s="237"/>
      <c r="K153" s="237"/>
      <c r="L153" s="237"/>
      <c r="M153" s="237"/>
      <c r="N153" s="237"/>
      <c r="O153" s="237"/>
      <c r="P153" s="237"/>
      <c r="Q153" s="237"/>
      <c r="R153" s="237"/>
      <c r="S153" s="237"/>
      <c r="T153" s="237"/>
      <c r="U153" s="237"/>
      <c r="V153" s="237"/>
      <c r="W153" s="237"/>
      <c r="X153" s="237"/>
      <c r="Y153" s="237"/>
      <c r="Z153" s="237"/>
    </row>
    <row r="154" spans="1:26" ht="14.25" customHeight="1">
      <c r="A154" s="237"/>
      <c r="B154" s="237"/>
      <c r="C154" s="237"/>
      <c r="D154" s="237"/>
      <c r="E154" s="237"/>
      <c r="F154" s="237"/>
      <c r="G154" s="237"/>
      <c r="H154" s="237"/>
      <c r="I154" s="237"/>
      <c r="J154" s="237"/>
      <c r="K154" s="237"/>
      <c r="L154" s="237"/>
      <c r="M154" s="237"/>
      <c r="N154" s="237"/>
      <c r="O154" s="237"/>
      <c r="P154" s="237"/>
      <c r="Q154" s="237"/>
      <c r="R154" s="237"/>
      <c r="S154" s="237"/>
      <c r="T154" s="237"/>
      <c r="U154" s="237"/>
      <c r="V154" s="237"/>
      <c r="W154" s="237"/>
      <c r="X154" s="237"/>
      <c r="Y154" s="237"/>
      <c r="Z154" s="237"/>
    </row>
    <row r="155" spans="1:26" ht="14.25" customHeight="1">
      <c r="A155" s="237"/>
      <c r="B155" s="237"/>
      <c r="C155" s="237"/>
      <c r="D155" s="237"/>
      <c r="E155" s="237"/>
      <c r="F155" s="237"/>
      <c r="G155" s="237"/>
      <c r="H155" s="237"/>
      <c r="I155" s="237"/>
      <c r="J155" s="237"/>
      <c r="K155" s="237"/>
      <c r="L155" s="237"/>
      <c r="M155" s="237"/>
      <c r="N155" s="237"/>
      <c r="O155" s="237"/>
      <c r="P155" s="237"/>
      <c r="Q155" s="237"/>
      <c r="R155" s="237"/>
      <c r="S155" s="237"/>
      <c r="T155" s="237"/>
      <c r="U155" s="237"/>
      <c r="V155" s="237"/>
      <c r="W155" s="237"/>
      <c r="X155" s="237"/>
      <c r="Y155" s="237"/>
      <c r="Z155" s="237"/>
    </row>
    <row r="156" spans="1:26" ht="14.25" customHeight="1">
      <c r="A156" s="237"/>
      <c r="B156" s="237"/>
      <c r="C156" s="237"/>
      <c r="D156" s="237"/>
      <c r="E156" s="237"/>
      <c r="F156" s="237"/>
      <c r="G156" s="237"/>
      <c r="H156" s="237"/>
      <c r="I156" s="237"/>
      <c r="J156" s="237"/>
      <c r="K156" s="237"/>
      <c r="L156" s="237"/>
      <c r="M156" s="237"/>
      <c r="N156" s="237"/>
      <c r="O156" s="237"/>
      <c r="P156" s="237"/>
      <c r="Q156" s="237"/>
      <c r="R156" s="237"/>
      <c r="S156" s="237"/>
      <c r="T156" s="237"/>
      <c r="U156" s="237"/>
      <c r="V156" s="237"/>
      <c r="W156" s="237"/>
      <c r="X156" s="237"/>
      <c r="Y156" s="237"/>
      <c r="Z156" s="237"/>
    </row>
    <row r="157" spans="1:26" ht="14.25" customHeight="1">
      <c r="A157" s="237"/>
      <c r="B157" s="237"/>
      <c r="C157" s="237"/>
      <c r="D157" s="237"/>
      <c r="E157" s="237"/>
      <c r="F157" s="237"/>
      <c r="G157" s="237"/>
      <c r="H157" s="237"/>
      <c r="I157" s="237"/>
      <c r="J157" s="237"/>
      <c r="K157" s="237"/>
      <c r="L157" s="237"/>
      <c r="M157" s="237"/>
      <c r="N157" s="237"/>
      <c r="O157" s="237"/>
      <c r="P157" s="237"/>
      <c r="Q157" s="237"/>
      <c r="R157" s="237"/>
      <c r="S157" s="237"/>
      <c r="T157" s="237"/>
      <c r="U157" s="237"/>
      <c r="V157" s="237"/>
      <c r="W157" s="237"/>
      <c r="X157" s="237"/>
      <c r="Y157" s="237"/>
      <c r="Z157" s="237"/>
    </row>
    <row r="158" spans="1:26" ht="14.25" customHeight="1">
      <c r="A158" s="237"/>
      <c r="B158" s="237"/>
      <c r="C158" s="237"/>
      <c r="D158" s="237"/>
      <c r="E158" s="237"/>
      <c r="F158" s="237"/>
      <c r="G158" s="237"/>
      <c r="H158" s="237"/>
      <c r="I158" s="237"/>
      <c r="J158" s="237"/>
      <c r="K158" s="237"/>
      <c r="L158" s="237"/>
      <c r="M158" s="237"/>
      <c r="N158" s="237"/>
      <c r="O158" s="237"/>
      <c r="P158" s="237"/>
      <c r="Q158" s="237"/>
      <c r="R158" s="237"/>
      <c r="S158" s="237"/>
      <c r="T158" s="237"/>
      <c r="U158" s="237"/>
      <c r="V158" s="237"/>
      <c r="W158" s="237"/>
      <c r="X158" s="237"/>
      <c r="Y158" s="237"/>
      <c r="Z158" s="237"/>
    </row>
    <row r="159" spans="1:26" ht="14.25" customHeight="1">
      <c r="A159" s="237"/>
      <c r="B159" s="237"/>
      <c r="C159" s="237"/>
      <c r="D159" s="237"/>
      <c r="E159" s="237"/>
      <c r="F159" s="237"/>
      <c r="G159" s="237"/>
      <c r="H159" s="237"/>
      <c r="I159" s="237"/>
      <c r="J159" s="237"/>
      <c r="K159" s="237"/>
      <c r="L159" s="237"/>
      <c r="M159" s="237"/>
      <c r="N159" s="237"/>
      <c r="O159" s="237"/>
      <c r="P159" s="237"/>
      <c r="Q159" s="237"/>
      <c r="R159" s="237"/>
      <c r="S159" s="237"/>
      <c r="T159" s="237"/>
      <c r="U159" s="237"/>
      <c r="V159" s="237"/>
      <c r="W159" s="237"/>
      <c r="X159" s="237"/>
      <c r="Y159" s="237"/>
      <c r="Z159" s="237"/>
    </row>
    <row r="160" spans="1:26" ht="14.25" customHeight="1">
      <c r="A160" s="237"/>
      <c r="B160" s="237"/>
      <c r="C160" s="237"/>
      <c r="D160" s="237"/>
      <c r="E160" s="237"/>
      <c r="F160" s="237"/>
      <c r="G160" s="237"/>
      <c r="H160" s="237"/>
      <c r="I160" s="237"/>
      <c r="J160" s="237"/>
      <c r="K160" s="237"/>
      <c r="L160" s="237"/>
      <c r="M160" s="237"/>
      <c r="N160" s="237"/>
      <c r="O160" s="237"/>
      <c r="P160" s="237"/>
      <c r="Q160" s="237"/>
      <c r="R160" s="237"/>
      <c r="S160" s="237"/>
      <c r="T160" s="237"/>
      <c r="U160" s="237"/>
      <c r="V160" s="237"/>
      <c r="W160" s="237"/>
      <c r="X160" s="237"/>
      <c r="Y160" s="237"/>
      <c r="Z160" s="237"/>
    </row>
    <row r="161" spans="1:26" ht="14.25" customHeight="1">
      <c r="A161" s="237"/>
      <c r="B161" s="237"/>
      <c r="C161" s="237"/>
      <c r="D161" s="237"/>
      <c r="E161" s="237"/>
      <c r="F161" s="237"/>
      <c r="G161" s="237"/>
      <c r="H161" s="237"/>
      <c r="I161" s="237"/>
      <c r="J161" s="237"/>
      <c r="K161" s="237"/>
      <c r="L161" s="237"/>
      <c r="M161" s="237"/>
      <c r="N161" s="237"/>
      <c r="O161" s="237"/>
      <c r="P161" s="237"/>
      <c r="Q161" s="237"/>
      <c r="R161" s="237"/>
      <c r="S161" s="237"/>
      <c r="T161" s="237"/>
      <c r="U161" s="237"/>
      <c r="V161" s="237"/>
      <c r="W161" s="237"/>
      <c r="X161" s="237"/>
      <c r="Y161" s="237"/>
      <c r="Z161" s="237"/>
    </row>
    <row r="162" spans="1:26" ht="14.25" customHeight="1">
      <c r="A162" s="237"/>
      <c r="B162" s="237"/>
      <c r="C162" s="237"/>
      <c r="D162" s="237"/>
      <c r="E162" s="237"/>
      <c r="F162" s="237"/>
      <c r="G162" s="237"/>
      <c r="H162" s="237"/>
      <c r="I162" s="237"/>
      <c r="J162" s="237"/>
      <c r="K162" s="237"/>
      <c r="L162" s="237"/>
      <c r="M162" s="237"/>
      <c r="N162" s="237"/>
      <c r="O162" s="237"/>
      <c r="P162" s="237"/>
      <c r="Q162" s="237"/>
      <c r="R162" s="237"/>
      <c r="S162" s="237"/>
      <c r="T162" s="237"/>
      <c r="U162" s="237"/>
      <c r="V162" s="237"/>
      <c r="W162" s="237"/>
      <c r="X162" s="237"/>
      <c r="Y162" s="237"/>
      <c r="Z162" s="237"/>
    </row>
    <row r="163" spans="1:26" ht="14.25" customHeight="1">
      <c r="A163" s="237"/>
      <c r="B163" s="237"/>
      <c r="C163" s="237"/>
      <c r="D163" s="237"/>
      <c r="E163" s="237"/>
      <c r="F163" s="237"/>
      <c r="G163" s="237"/>
      <c r="H163" s="237"/>
      <c r="I163" s="237"/>
      <c r="J163" s="237"/>
      <c r="K163" s="237"/>
      <c r="L163" s="237"/>
      <c r="M163" s="237"/>
      <c r="N163" s="237"/>
      <c r="O163" s="237"/>
      <c r="P163" s="237"/>
      <c r="Q163" s="237"/>
      <c r="R163" s="237"/>
      <c r="S163" s="237"/>
      <c r="T163" s="237"/>
      <c r="U163" s="237"/>
      <c r="V163" s="237"/>
      <c r="W163" s="237"/>
      <c r="X163" s="237"/>
      <c r="Y163" s="237"/>
      <c r="Z163" s="237"/>
    </row>
    <row r="164" spans="1:26" ht="14.25" customHeight="1">
      <c r="A164" s="237"/>
      <c r="B164" s="237"/>
      <c r="C164" s="237"/>
      <c r="D164" s="237"/>
      <c r="E164" s="237"/>
      <c r="F164" s="237"/>
      <c r="G164" s="237"/>
      <c r="H164" s="237"/>
      <c r="I164" s="237"/>
      <c r="J164" s="237"/>
      <c r="K164" s="237"/>
      <c r="L164" s="237"/>
      <c r="M164" s="237"/>
      <c r="N164" s="237"/>
      <c r="O164" s="237"/>
      <c r="P164" s="237"/>
      <c r="Q164" s="237"/>
      <c r="R164" s="237"/>
      <c r="S164" s="237"/>
      <c r="T164" s="237"/>
      <c r="U164" s="237"/>
      <c r="V164" s="237"/>
      <c r="W164" s="237"/>
      <c r="X164" s="237"/>
      <c r="Y164" s="237"/>
      <c r="Z164" s="237"/>
    </row>
    <row r="165" spans="1:26" ht="14.25" customHeight="1">
      <c r="A165" s="237"/>
      <c r="B165" s="237"/>
      <c r="C165" s="237"/>
      <c r="D165" s="237"/>
      <c r="E165" s="237"/>
      <c r="F165" s="237"/>
      <c r="G165" s="237"/>
      <c r="H165" s="237"/>
      <c r="I165" s="237"/>
      <c r="J165" s="237"/>
      <c r="K165" s="237"/>
      <c r="L165" s="237"/>
      <c r="M165" s="237"/>
      <c r="N165" s="237"/>
      <c r="O165" s="237"/>
      <c r="P165" s="237"/>
      <c r="Q165" s="237"/>
      <c r="R165" s="237"/>
      <c r="S165" s="237"/>
      <c r="T165" s="237"/>
      <c r="U165" s="237"/>
      <c r="V165" s="237"/>
      <c r="W165" s="237"/>
      <c r="X165" s="237"/>
      <c r="Y165" s="237"/>
      <c r="Z165" s="237"/>
    </row>
    <row r="166" spans="1:26" ht="14.25" customHeight="1">
      <c r="A166" s="237"/>
      <c r="B166" s="237"/>
      <c r="C166" s="237"/>
      <c r="D166" s="237"/>
      <c r="E166" s="237"/>
      <c r="F166" s="237"/>
      <c r="G166" s="237"/>
      <c r="H166" s="237"/>
      <c r="I166" s="237"/>
      <c r="J166" s="237"/>
      <c r="K166" s="237"/>
      <c r="L166" s="237"/>
      <c r="M166" s="237"/>
      <c r="N166" s="237"/>
      <c r="O166" s="237"/>
      <c r="P166" s="237"/>
      <c r="Q166" s="237"/>
      <c r="R166" s="237"/>
      <c r="S166" s="237"/>
      <c r="T166" s="237"/>
      <c r="U166" s="237"/>
      <c r="V166" s="237"/>
      <c r="W166" s="237"/>
      <c r="X166" s="237"/>
      <c r="Y166" s="237"/>
      <c r="Z166" s="237"/>
    </row>
    <row r="167" spans="1:26" ht="14.25" customHeight="1">
      <c r="A167" s="237"/>
      <c r="B167" s="237"/>
      <c r="C167" s="237"/>
      <c r="D167" s="237"/>
      <c r="E167" s="237"/>
      <c r="F167" s="237"/>
      <c r="G167" s="237"/>
      <c r="H167" s="237"/>
      <c r="I167" s="237"/>
      <c r="J167" s="237"/>
      <c r="K167" s="237"/>
      <c r="L167" s="237"/>
      <c r="M167" s="237"/>
      <c r="N167" s="237"/>
      <c r="O167" s="237"/>
      <c r="P167" s="237"/>
      <c r="Q167" s="237"/>
      <c r="R167" s="237"/>
      <c r="S167" s="237"/>
      <c r="T167" s="237"/>
      <c r="U167" s="237"/>
      <c r="V167" s="237"/>
      <c r="W167" s="237"/>
      <c r="X167" s="237"/>
      <c r="Y167" s="237"/>
      <c r="Z167" s="237"/>
    </row>
    <row r="168" spans="1:26" ht="14.25" customHeight="1">
      <c r="A168" s="237"/>
      <c r="B168" s="237"/>
      <c r="C168" s="237"/>
      <c r="D168" s="237"/>
      <c r="E168" s="237"/>
      <c r="F168" s="237"/>
      <c r="G168" s="237"/>
      <c r="H168" s="237"/>
      <c r="I168" s="237"/>
      <c r="J168" s="237"/>
      <c r="K168" s="237"/>
      <c r="L168" s="237"/>
      <c r="M168" s="237"/>
      <c r="N168" s="237"/>
      <c r="O168" s="237"/>
      <c r="P168" s="237"/>
      <c r="Q168" s="237"/>
      <c r="R168" s="237"/>
      <c r="S168" s="237"/>
      <c r="T168" s="237"/>
      <c r="U168" s="237"/>
      <c r="V168" s="237"/>
      <c r="W168" s="237"/>
      <c r="X168" s="237"/>
      <c r="Y168" s="237"/>
      <c r="Z168" s="237"/>
    </row>
    <row r="169" spans="1:26" ht="14.25" customHeight="1">
      <c r="A169" s="237"/>
      <c r="B169" s="237"/>
      <c r="C169" s="237"/>
      <c r="D169" s="237"/>
      <c r="E169" s="237"/>
      <c r="F169" s="237"/>
      <c r="G169" s="237"/>
      <c r="H169" s="237"/>
      <c r="I169" s="237"/>
      <c r="J169" s="237"/>
      <c r="K169" s="237"/>
      <c r="L169" s="237"/>
      <c r="M169" s="237"/>
      <c r="N169" s="237"/>
      <c r="O169" s="237"/>
      <c r="P169" s="237"/>
      <c r="Q169" s="237"/>
      <c r="R169" s="237"/>
      <c r="S169" s="237"/>
      <c r="T169" s="237"/>
      <c r="U169" s="237"/>
      <c r="V169" s="237"/>
      <c r="W169" s="237"/>
      <c r="X169" s="237"/>
      <c r="Y169" s="237"/>
      <c r="Z169" s="237"/>
    </row>
    <row r="170" spans="1:26" ht="14.25" customHeight="1">
      <c r="A170" s="237"/>
      <c r="B170" s="237"/>
      <c r="C170" s="237"/>
      <c r="D170" s="237"/>
      <c r="E170" s="237"/>
      <c r="F170" s="237"/>
      <c r="G170" s="237"/>
      <c r="H170" s="237"/>
      <c r="I170" s="237"/>
      <c r="J170" s="237"/>
      <c r="K170" s="237"/>
      <c r="L170" s="237"/>
      <c r="M170" s="237"/>
      <c r="N170" s="237"/>
      <c r="O170" s="237"/>
      <c r="P170" s="237"/>
      <c r="Q170" s="237"/>
      <c r="R170" s="237"/>
      <c r="S170" s="237"/>
      <c r="T170" s="237"/>
      <c r="U170" s="237"/>
      <c r="V170" s="237"/>
      <c r="W170" s="237"/>
      <c r="X170" s="237"/>
      <c r="Y170" s="237"/>
      <c r="Z170" s="237"/>
    </row>
    <row r="171" spans="1:26" ht="14.25" customHeight="1">
      <c r="A171" s="237"/>
      <c r="B171" s="237"/>
      <c r="C171" s="237"/>
      <c r="D171" s="237"/>
      <c r="E171" s="237"/>
      <c r="F171" s="237"/>
      <c r="G171" s="237"/>
      <c r="H171" s="237"/>
      <c r="I171" s="237"/>
      <c r="J171" s="237"/>
      <c r="K171" s="237"/>
      <c r="L171" s="237"/>
      <c r="M171" s="237"/>
      <c r="N171" s="237"/>
      <c r="O171" s="237"/>
      <c r="P171" s="237"/>
      <c r="Q171" s="237"/>
      <c r="R171" s="237"/>
      <c r="S171" s="237"/>
      <c r="T171" s="237"/>
      <c r="U171" s="237"/>
      <c r="V171" s="237"/>
      <c r="W171" s="237"/>
      <c r="X171" s="237"/>
      <c r="Y171" s="237"/>
      <c r="Z171" s="237"/>
    </row>
    <row r="172" spans="1:26" ht="14.25" customHeight="1">
      <c r="A172" s="237"/>
      <c r="B172" s="237"/>
      <c r="C172" s="237"/>
      <c r="D172" s="237"/>
      <c r="E172" s="237"/>
      <c r="F172" s="237"/>
      <c r="G172" s="237"/>
      <c r="H172" s="237"/>
      <c r="I172" s="237"/>
      <c r="J172" s="237"/>
      <c r="K172" s="237"/>
      <c r="L172" s="237"/>
      <c r="M172" s="237"/>
      <c r="N172" s="237"/>
      <c r="O172" s="237"/>
      <c r="P172" s="237"/>
      <c r="Q172" s="237"/>
      <c r="R172" s="237"/>
      <c r="S172" s="237"/>
      <c r="T172" s="237"/>
      <c r="U172" s="237"/>
      <c r="V172" s="237"/>
      <c r="W172" s="237"/>
      <c r="X172" s="237"/>
      <c r="Y172" s="237"/>
      <c r="Z172" s="237"/>
    </row>
    <row r="173" spans="1:26" ht="14.25" customHeight="1">
      <c r="A173" s="237"/>
      <c r="B173" s="237"/>
      <c r="C173" s="237"/>
      <c r="D173" s="237"/>
      <c r="E173" s="237"/>
      <c r="F173" s="237"/>
      <c r="G173" s="237"/>
      <c r="H173" s="237"/>
      <c r="I173" s="237"/>
      <c r="J173" s="237"/>
      <c r="K173" s="237"/>
      <c r="L173" s="237"/>
      <c r="M173" s="237"/>
      <c r="N173" s="237"/>
      <c r="O173" s="237"/>
      <c r="P173" s="237"/>
      <c r="Q173" s="237"/>
      <c r="R173" s="237"/>
      <c r="S173" s="237"/>
      <c r="T173" s="237"/>
      <c r="U173" s="237"/>
      <c r="V173" s="237"/>
      <c r="W173" s="237"/>
      <c r="X173" s="237"/>
      <c r="Y173" s="237"/>
      <c r="Z173" s="237"/>
    </row>
    <row r="174" spans="1:26" ht="14.25" customHeight="1">
      <c r="A174" s="237"/>
      <c r="B174" s="237"/>
      <c r="C174" s="237"/>
      <c r="D174" s="237"/>
      <c r="E174" s="237"/>
      <c r="F174" s="237"/>
      <c r="G174" s="237"/>
      <c r="H174" s="237"/>
      <c r="I174" s="237"/>
      <c r="J174" s="237"/>
      <c r="K174" s="237"/>
      <c r="L174" s="237"/>
      <c r="M174" s="237"/>
      <c r="N174" s="237"/>
      <c r="O174" s="237"/>
      <c r="P174" s="237"/>
      <c r="Q174" s="237"/>
      <c r="R174" s="237"/>
      <c r="S174" s="237"/>
      <c r="T174" s="237"/>
      <c r="U174" s="237"/>
      <c r="V174" s="237"/>
      <c r="W174" s="237"/>
      <c r="X174" s="237"/>
      <c r="Y174" s="237"/>
      <c r="Z174" s="237"/>
    </row>
    <row r="175" spans="1:26" ht="14.25" customHeight="1">
      <c r="A175" s="237"/>
      <c r="B175" s="237"/>
      <c r="C175" s="237"/>
      <c r="D175" s="237"/>
      <c r="E175" s="237"/>
      <c r="F175" s="237"/>
      <c r="G175" s="237"/>
      <c r="H175" s="237"/>
      <c r="I175" s="237"/>
      <c r="J175" s="237"/>
      <c r="K175" s="237"/>
      <c r="L175" s="237"/>
      <c r="M175" s="237"/>
      <c r="N175" s="237"/>
      <c r="O175" s="237"/>
      <c r="P175" s="237"/>
      <c r="Q175" s="237"/>
      <c r="R175" s="237"/>
      <c r="S175" s="237"/>
      <c r="T175" s="237"/>
      <c r="U175" s="237"/>
      <c r="V175" s="237"/>
      <c r="W175" s="237"/>
      <c r="X175" s="237"/>
      <c r="Y175" s="237"/>
      <c r="Z175" s="237"/>
    </row>
    <row r="176" spans="1:26" ht="14.25" customHeight="1">
      <c r="A176" s="237"/>
      <c r="B176" s="237"/>
      <c r="C176" s="237"/>
      <c r="D176" s="237"/>
      <c r="E176" s="237"/>
      <c r="F176" s="237"/>
      <c r="G176" s="237"/>
      <c r="H176" s="237"/>
      <c r="I176" s="237"/>
      <c r="J176" s="237"/>
      <c r="K176" s="237"/>
      <c r="L176" s="237"/>
      <c r="M176" s="237"/>
      <c r="N176" s="237"/>
      <c r="O176" s="237"/>
      <c r="P176" s="237"/>
      <c r="Q176" s="237"/>
      <c r="R176" s="237"/>
      <c r="S176" s="237"/>
      <c r="T176" s="237"/>
      <c r="U176" s="237"/>
      <c r="V176" s="237"/>
      <c r="W176" s="237"/>
      <c r="X176" s="237"/>
      <c r="Y176" s="237"/>
      <c r="Z176" s="237"/>
    </row>
    <row r="177" spans="1:26" ht="14.25" customHeight="1">
      <c r="A177" s="237"/>
      <c r="B177" s="237"/>
      <c r="C177" s="237"/>
      <c r="D177" s="237"/>
      <c r="E177" s="237"/>
      <c r="F177" s="237"/>
      <c r="G177" s="237"/>
      <c r="H177" s="237"/>
      <c r="I177" s="237"/>
      <c r="J177" s="237"/>
      <c r="K177" s="237"/>
      <c r="L177" s="237"/>
      <c r="M177" s="237"/>
      <c r="N177" s="237"/>
      <c r="O177" s="237"/>
      <c r="P177" s="237"/>
      <c r="Q177" s="237"/>
      <c r="R177" s="237"/>
      <c r="S177" s="237"/>
      <c r="T177" s="237"/>
      <c r="U177" s="237"/>
      <c r="V177" s="237"/>
      <c r="W177" s="237"/>
      <c r="X177" s="237"/>
      <c r="Y177" s="237"/>
      <c r="Z177" s="237"/>
    </row>
    <row r="178" spans="1:26" ht="14.25" customHeight="1">
      <c r="A178" s="237"/>
      <c r="B178" s="237"/>
      <c r="C178" s="237"/>
      <c r="D178" s="237"/>
      <c r="E178" s="237"/>
      <c r="F178" s="237"/>
      <c r="G178" s="237"/>
      <c r="H178" s="237"/>
      <c r="I178" s="237"/>
      <c r="J178" s="237"/>
      <c r="K178" s="237"/>
      <c r="L178" s="237"/>
      <c r="M178" s="237"/>
      <c r="N178" s="237"/>
      <c r="O178" s="237"/>
      <c r="P178" s="237"/>
      <c r="Q178" s="237"/>
      <c r="R178" s="237"/>
      <c r="S178" s="237"/>
      <c r="T178" s="237"/>
      <c r="U178" s="237"/>
      <c r="V178" s="237"/>
      <c r="W178" s="237"/>
      <c r="X178" s="237"/>
      <c r="Y178" s="237"/>
      <c r="Z178" s="237"/>
    </row>
    <row r="179" spans="1:26" ht="14.25" customHeight="1">
      <c r="A179" s="237"/>
      <c r="B179" s="237"/>
      <c r="C179" s="237"/>
      <c r="D179" s="237"/>
      <c r="E179" s="237"/>
      <c r="F179" s="237"/>
      <c r="G179" s="237"/>
      <c r="H179" s="237"/>
      <c r="I179" s="237"/>
      <c r="J179" s="237"/>
      <c r="K179" s="237"/>
      <c r="L179" s="237"/>
      <c r="M179" s="237"/>
      <c r="N179" s="237"/>
      <c r="O179" s="237"/>
      <c r="P179" s="237"/>
      <c r="Q179" s="237"/>
      <c r="R179" s="237"/>
      <c r="S179" s="237"/>
      <c r="T179" s="237"/>
      <c r="U179" s="237"/>
      <c r="V179" s="237"/>
      <c r="W179" s="237"/>
      <c r="X179" s="237"/>
      <c r="Y179" s="237"/>
      <c r="Z179" s="237"/>
    </row>
    <row r="180" spans="1:26" ht="14.25" customHeight="1">
      <c r="A180" s="237"/>
      <c r="B180" s="237"/>
      <c r="C180" s="237"/>
      <c r="D180" s="237"/>
      <c r="E180" s="237"/>
      <c r="F180" s="237"/>
      <c r="G180" s="237"/>
      <c r="H180" s="237"/>
      <c r="I180" s="237"/>
      <c r="J180" s="237"/>
      <c r="K180" s="237"/>
      <c r="L180" s="237"/>
      <c r="M180" s="237"/>
      <c r="N180" s="237"/>
      <c r="O180" s="237"/>
      <c r="P180" s="237"/>
      <c r="Q180" s="237"/>
      <c r="R180" s="237"/>
      <c r="S180" s="237"/>
      <c r="T180" s="237"/>
      <c r="U180" s="237"/>
      <c r="V180" s="237"/>
      <c r="W180" s="237"/>
      <c r="X180" s="237"/>
      <c r="Y180" s="237"/>
      <c r="Z180" s="237"/>
    </row>
    <row r="181" spans="1:26" ht="14.25" customHeight="1">
      <c r="A181" s="237"/>
      <c r="B181" s="237"/>
      <c r="C181" s="237"/>
      <c r="D181" s="237"/>
      <c r="E181" s="237"/>
      <c r="F181" s="237"/>
      <c r="G181" s="237"/>
      <c r="H181" s="237"/>
      <c r="I181" s="237"/>
      <c r="J181" s="237"/>
      <c r="K181" s="237"/>
      <c r="L181" s="237"/>
      <c r="M181" s="237"/>
      <c r="N181" s="237"/>
      <c r="O181" s="237"/>
      <c r="P181" s="237"/>
      <c r="Q181" s="237"/>
      <c r="R181" s="237"/>
      <c r="S181" s="237"/>
      <c r="T181" s="237"/>
      <c r="U181" s="237"/>
      <c r="V181" s="237"/>
      <c r="W181" s="237"/>
      <c r="X181" s="237"/>
      <c r="Y181" s="237"/>
      <c r="Z181" s="237"/>
    </row>
    <row r="182" spans="1:26" ht="14.25" customHeight="1">
      <c r="A182" s="237"/>
      <c r="B182" s="237"/>
      <c r="C182" s="237"/>
      <c r="D182" s="237"/>
      <c r="E182" s="237"/>
      <c r="F182" s="237"/>
      <c r="G182" s="237"/>
      <c r="H182" s="237"/>
      <c r="I182" s="237"/>
      <c r="J182" s="237"/>
      <c r="K182" s="237"/>
      <c r="L182" s="237"/>
      <c r="M182" s="237"/>
      <c r="N182" s="237"/>
      <c r="O182" s="237"/>
      <c r="P182" s="237"/>
      <c r="Q182" s="237"/>
      <c r="R182" s="237"/>
      <c r="S182" s="237"/>
      <c r="T182" s="237"/>
      <c r="U182" s="237"/>
      <c r="V182" s="237"/>
      <c r="W182" s="237"/>
      <c r="X182" s="237"/>
      <c r="Y182" s="237"/>
      <c r="Z182" s="237"/>
    </row>
    <row r="183" spans="1:26" ht="14.25" customHeight="1">
      <c r="A183" s="237"/>
      <c r="B183" s="237"/>
      <c r="C183" s="237"/>
      <c r="D183" s="237"/>
      <c r="E183" s="237"/>
      <c r="F183" s="237"/>
      <c r="G183" s="237"/>
      <c r="H183" s="237"/>
      <c r="I183" s="237"/>
      <c r="J183" s="237"/>
      <c r="K183" s="237"/>
      <c r="L183" s="237"/>
      <c r="M183" s="237"/>
      <c r="N183" s="237"/>
      <c r="O183" s="237"/>
      <c r="P183" s="237"/>
      <c r="Q183" s="237"/>
      <c r="R183" s="237"/>
      <c r="S183" s="237"/>
      <c r="T183" s="237"/>
      <c r="U183" s="237"/>
      <c r="V183" s="237"/>
      <c r="W183" s="237"/>
      <c r="X183" s="237"/>
      <c r="Y183" s="237"/>
      <c r="Z183" s="237"/>
    </row>
    <row r="184" spans="1:26" ht="14.25" customHeight="1">
      <c r="A184" s="237"/>
      <c r="B184" s="237"/>
      <c r="C184" s="237"/>
      <c r="D184" s="237"/>
      <c r="E184" s="237"/>
      <c r="F184" s="237"/>
      <c r="G184" s="237"/>
      <c r="H184" s="237"/>
      <c r="I184" s="237"/>
      <c r="J184" s="237"/>
      <c r="K184" s="237"/>
      <c r="L184" s="237"/>
      <c r="M184" s="237"/>
      <c r="N184" s="237"/>
      <c r="O184" s="237"/>
      <c r="P184" s="237"/>
      <c r="Q184" s="237"/>
      <c r="R184" s="237"/>
      <c r="S184" s="237"/>
      <c r="T184" s="237"/>
      <c r="U184" s="237"/>
      <c r="V184" s="237"/>
      <c r="W184" s="237"/>
      <c r="X184" s="237"/>
      <c r="Y184" s="237"/>
      <c r="Z184" s="237"/>
    </row>
    <row r="185" spans="1:26" ht="14.25" customHeight="1">
      <c r="A185" s="237"/>
      <c r="B185" s="237"/>
      <c r="C185" s="237"/>
      <c r="D185" s="237"/>
      <c r="E185" s="237"/>
      <c r="F185" s="237"/>
      <c r="G185" s="237"/>
      <c r="H185" s="237"/>
      <c r="I185" s="237"/>
      <c r="J185" s="237"/>
      <c r="K185" s="237"/>
      <c r="L185" s="237"/>
      <c r="M185" s="237"/>
      <c r="N185" s="237"/>
      <c r="O185" s="237"/>
      <c r="P185" s="237"/>
      <c r="Q185" s="237"/>
      <c r="R185" s="237"/>
      <c r="S185" s="237"/>
      <c r="T185" s="237"/>
      <c r="U185" s="237"/>
      <c r="V185" s="237"/>
      <c r="W185" s="237"/>
      <c r="X185" s="237"/>
      <c r="Y185" s="237"/>
      <c r="Z185" s="237"/>
    </row>
    <row r="186" spans="1:26" ht="14.25" customHeight="1">
      <c r="A186" s="237"/>
      <c r="B186" s="237"/>
      <c r="C186" s="237"/>
      <c r="D186" s="237"/>
      <c r="E186" s="237"/>
      <c r="F186" s="237"/>
      <c r="G186" s="237"/>
      <c r="H186" s="237"/>
      <c r="I186" s="237"/>
      <c r="J186" s="237"/>
      <c r="K186" s="237"/>
      <c r="L186" s="237"/>
      <c r="M186" s="237"/>
      <c r="N186" s="237"/>
      <c r="O186" s="237"/>
      <c r="P186" s="237"/>
      <c r="Q186" s="237"/>
      <c r="R186" s="237"/>
      <c r="S186" s="237"/>
      <c r="T186" s="237"/>
      <c r="U186" s="237"/>
      <c r="V186" s="237"/>
      <c r="W186" s="237"/>
      <c r="X186" s="237"/>
      <c r="Y186" s="237"/>
      <c r="Z186" s="237"/>
    </row>
    <row r="187" spans="1:26" ht="14.25" customHeight="1">
      <c r="A187" s="237"/>
      <c r="B187" s="237"/>
      <c r="C187" s="237"/>
      <c r="D187" s="237"/>
      <c r="E187" s="237"/>
      <c r="F187" s="237"/>
      <c r="G187" s="237"/>
      <c r="H187" s="237"/>
      <c r="I187" s="237"/>
      <c r="J187" s="237"/>
      <c r="K187" s="237"/>
      <c r="L187" s="237"/>
      <c r="M187" s="237"/>
      <c r="N187" s="237"/>
      <c r="O187" s="237"/>
      <c r="P187" s="237"/>
      <c r="Q187" s="237"/>
      <c r="R187" s="237"/>
      <c r="S187" s="237"/>
      <c r="T187" s="237"/>
      <c r="U187" s="237"/>
      <c r="V187" s="237"/>
      <c r="W187" s="237"/>
      <c r="X187" s="237"/>
      <c r="Y187" s="237"/>
      <c r="Z187" s="237"/>
    </row>
    <row r="188" spans="1:26" ht="14.25" customHeight="1">
      <c r="A188" s="237"/>
      <c r="B188" s="237"/>
      <c r="C188" s="237"/>
      <c r="D188" s="237"/>
      <c r="E188" s="237"/>
      <c r="F188" s="237"/>
      <c r="G188" s="237"/>
      <c r="H188" s="237"/>
      <c r="I188" s="237"/>
      <c r="J188" s="237"/>
      <c r="K188" s="237"/>
      <c r="L188" s="237"/>
      <c r="M188" s="237"/>
      <c r="N188" s="237"/>
      <c r="O188" s="237"/>
      <c r="P188" s="237"/>
      <c r="Q188" s="237"/>
      <c r="R188" s="237"/>
      <c r="S188" s="237"/>
      <c r="T188" s="237"/>
      <c r="U188" s="237"/>
      <c r="V188" s="237"/>
      <c r="W188" s="237"/>
      <c r="X188" s="237"/>
      <c r="Y188" s="237"/>
      <c r="Z188" s="237"/>
    </row>
    <row r="189" spans="1:26" ht="14.25" customHeight="1">
      <c r="A189" s="237"/>
      <c r="B189" s="237"/>
      <c r="C189" s="237"/>
      <c r="D189" s="237"/>
      <c r="E189" s="237"/>
      <c r="F189" s="237"/>
      <c r="G189" s="237"/>
      <c r="H189" s="237"/>
      <c r="I189" s="237"/>
      <c r="J189" s="237"/>
      <c r="K189" s="237"/>
      <c r="L189" s="237"/>
      <c r="M189" s="237"/>
      <c r="N189" s="237"/>
      <c r="O189" s="237"/>
      <c r="P189" s="237"/>
      <c r="Q189" s="237"/>
      <c r="R189" s="237"/>
      <c r="S189" s="237"/>
      <c r="T189" s="237"/>
      <c r="U189" s="237"/>
      <c r="V189" s="237"/>
      <c r="W189" s="237"/>
      <c r="X189" s="237"/>
      <c r="Y189" s="237"/>
      <c r="Z189" s="237"/>
    </row>
    <row r="190" spans="1:26" ht="14.25" customHeight="1">
      <c r="A190" s="237"/>
      <c r="B190" s="237"/>
      <c r="C190" s="237"/>
      <c r="D190" s="237"/>
      <c r="E190" s="237"/>
      <c r="F190" s="237"/>
      <c r="G190" s="237"/>
      <c r="H190" s="237"/>
      <c r="I190" s="237"/>
      <c r="J190" s="237"/>
      <c r="K190" s="237"/>
      <c r="L190" s="237"/>
      <c r="M190" s="237"/>
      <c r="N190" s="237"/>
      <c r="O190" s="237"/>
      <c r="P190" s="237"/>
      <c r="Q190" s="237"/>
      <c r="R190" s="237"/>
      <c r="S190" s="237"/>
      <c r="T190" s="237"/>
      <c r="U190" s="237"/>
      <c r="V190" s="237"/>
      <c r="W190" s="237"/>
      <c r="X190" s="237"/>
      <c r="Y190" s="237"/>
      <c r="Z190" s="237"/>
    </row>
    <row r="191" spans="1:26" ht="14.25" customHeight="1">
      <c r="A191" s="237"/>
      <c r="B191" s="237"/>
      <c r="C191" s="237"/>
      <c r="D191" s="237"/>
      <c r="E191" s="237"/>
      <c r="F191" s="237"/>
      <c r="G191" s="237"/>
      <c r="H191" s="237"/>
      <c r="I191" s="237"/>
      <c r="J191" s="237"/>
      <c r="K191" s="237"/>
      <c r="L191" s="237"/>
      <c r="M191" s="237"/>
      <c r="N191" s="237"/>
      <c r="O191" s="237"/>
      <c r="P191" s="237"/>
      <c r="Q191" s="237"/>
      <c r="R191" s="237"/>
      <c r="S191" s="237"/>
      <c r="T191" s="237"/>
      <c r="U191" s="237"/>
      <c r="V191" s="237"/>
      <c r="W191" s="237"/>
      <c r="X191" s="237"/>
      <c r="Y191" s="237"/>
      <c r="Z191" s="237"/>
    </row>
    <row r="192" spans="1:26" ht="14.25" customHeight="1">
      <c r="A192" s="237"/>
      <c r="B192" s="237"/>
      <c r="C192" s="237"/>
      <c r="D192" s="237"/>
      <c r="E192" s="237"/>
      <c r="F192" s="237"/>
      <c r="G192" s="237"/>
      <c r="H192" s="237"/>
      <c r="I192" s="237"/>
      <c r="J192" s="237"/>
      <c r="K192" s="237"/>
      <c r="L192" s="237"/>
      <c r="M192" s="237"/>
      <c r="N192" s="237"/>
      <c r="O192" s="237"/>
      <c r="P192" s="237"/>
      <c r="Q192" s="237"/>
      <c r="R192" s="237"/>
      <c r="S192" s="237"/>
      <c r="T192" s="237"/>
      <c r="U192" s="237"/>
      <c r="V192" s="237"/>
      <c r="W192" s="237"/>
      <c r="X192" s="237"/>
      <c r="Y192" s="237"/>
      <c r="Z192" s="237"/>
    </row>
    <row r="193" spans="1:26" ht="14.25" customHeight="1">
      <c r="A193" s="237"/>
      <c r="B193" s="237"/>
      <c r="C193" s="237"/>
      <c r="D193" s="237"/>
      <c r="E193" s="237"/>
      <c r="F193" s="237"/>
      <c r="G193" s="237"/>
      <c r="H193" s="237"/>
      <c r="I193" s="237"/>
      <c r="J193" s="237"/>
      <c r="K193" s="237"/>
      <c r="L193" s="237"/>
      <c r="M193" s="237"/>
      <c r="N193" s="237"/>
      <c r="O193" s="237"/>
      <c r="P193" s="237"/>
      <c r="Q193" s="237"/>
      <c r="R193" s="237"/>
      <c r="S193" s="237"/>
      <c r="T193" s="237"/>
      <c r="U193" s="237"/>
      <c r="V193" s="237"/>
      <c r="W193" s="237"/>
      <c r="X193" s="237"/>
      <c r="Y193" s="237"/>
      <c r="Z193" s="237"/>
    </row>
    <row r="194" spans="1:26" ht="14.25" customHeight="1">
      <c r="A194" s="237"/>
      <c r="B194" s="237"/>
      <c r="C194" s="237"/>
      <c r="D194" s="237"/>
      <c r="E194" s="237"/>
      <c r="F194" s="237"/>
      <c r="G194" s="237"/>
      <c r="H194" s="237"/>
      <c r="I194" s="237"/>
      <c r="J194" s="237"/>
      <c r="K194" s="237"/>
      <c r="L194" s="237"/>
      <c r="M194" s="237"/>
      <c r="N194" s="237"/>
      <c r="O194" s="237"/>
      <c r="P194" s="237"/>
      <c r="Q194" s="237"/>
      <c r="R194" s="237"/>
      <c r="S194" s="237"/>
      <c r="T194" s="237"/>
      <c r="U194" s="237"/>
      <c r="V194" s="237"/>
      <c r="W194" s="237"/>
      <c r="X194" s="237"/>
      <c r="Y194" s="237"/>
      <c r="Z194" s="237"/>
    </row>
    <row r="195" spans="1:26" ht="14.25" customHeight="1">
      <c r="A195" s="237"/>
      <c r="B195" s="237"/>
      <c r="C195" s="237"/>
      <c r="D195" s="237"/>
      <c r="E195" s="237"/>
      <c r="F195" s="237"/>
      <c r="G195" s="237"/>
      <c r="H195" s="237"/>
      <c r="I195" s="237"/>
      <c r="J195" s="237"/>
      <c r="K195" s="237"/>
      <c r="L195" s="237"/>
      <c r="M195" s="237"/>
      <c r="N195" s="237"/>
      <c r="O195" s="237"/>
      <c r="P195" s="237"/>
      <c r="Q195" s="237"/>
      <c r="R195" s="237"/>
      <c r="S195" s="237"/>
      <c r="T195" s="237"/>
      <c r="U195" s="237"/>
      <c r="V195" s="237"/>
      <c r="W195" s="237"/>
      <c r="X195" s="237"/>
      <c r="Y195" s="237"/>
      <c r="Z195" s="237"/>
    </row>
    <row r="196" spans="1:26" ht="14.25" customHeight="1">
      <c r="A196" s="237"/>
      <c r="B196" s="237"/>
      <c r="C196" s="237"/>
      <c r="D196" s="237"/>
      <c r="E196" s="237"/>
      <c r="F196" s="237"/>
      <c r="G196" s="237"/>
      <c r="H196" s="237"/>
      <c r="I196" s="237"/>
      <c r="J196" s="237"/>
      <c r="K196" s="237"/>
      <c r="L196" s="237"/>
      <c r="M196" s="237"/>
      <c r="N196" s="237"/>
      <c r="O196" s="237"/>
      <c r="P196" s="237"/>
      <c r="Q196" s="237"/>
      <c r="R196" s="237"/>
      <c r="S196" s="237"/>
      <c r="T196" s="237"/>
      <c r="U196" s="237"/>
      <c r="V196" s="237"/>
      <c r="W196" s="237"/>
      <c r="X196" s="237"/>
      <c r="Y196" s="237"/>
      <c r="Z196" s="237"/>
    </row>
    <row r="197" spans="1:26" ht="14.25" customHeight="1">
      <c r="A197" s="237"/>
      <c r="B197" s="237"/>
      <c r="C197" s="237"/>
      <c r="D197" s="237"/>
      <c r="E197" s="237"/>
      <c r="F197" s="237"/>
      <c r="G197" s="237"/>
      <c r="H197" s="237"/>
      <c r="I197" s="237"/>
      <c r="J197" s="237"/>
      <c r="K197" s="237"/>
      <c r="L197" s="237"/>
      <c r="M197" s="237"/>
      <c r="N197" s="237"/>
      <c r="O197" s="237"/>
      <c r="P197" s="237"/>
      <c r="Q197" s="237"/>
      <c r="R197" s="237"/>
      <c r="S197" s="237"/>
      <c r="T197" s="237"/>
      <c r="U197" s="237"/>
      <c r="V197" s="237"/>
      <c r="W197" s="237"/>
      <c r="X197" s="237"/>
      <c r="Y197" s="237"/>
      <c r="Z197" s="237"/>
    </row>
    <row r="198" spans="1:26" ht="14.25" customHeight="1">
      <c r="A198" s="237"/>
      <c r="B198" s="237"/>
      <c r="C198" s="237"/>
      <c r="D198" s="237"/>
      <c r="E198" s="237"/>
      <c r="F198" s="237"/>
      <c r="G198" s="237"/>
      <c r="H198" s="237"/>
      <c r="I198" s="237"/>
      <c r="J198" s="237"/>
      <c r="K198" s="237"/>
      <c r="L198" s="237"/>
      <c r="M198" s="237"/>
      <c r="N198" s="237"/>
      <c r="O198" s="237"/>
      <c r="P198" s="237"/>
      <c r="Q198" s="237"/>
      <c r="R198" s="237"/>
      <c r="S198" s="237"/>
      <c r="T198" s="237"/>
      <c r="U198" s="237"/>
      <c r="V198" s="237"/>
      <c r="W198" s="237"/>
      <c r="X198" s="237"/>
      <c r="Y198" s="237"/>
      <c r="Z198" s="237"/>
    </row>
    <row r="199" spans="1:26" ht="14.25" customHeight="1">
      <c r="A199" s="237"/>
      <c r="B199" s="237"/>
      <c r="C199" s="237"/>
      <c r="D199" s="237"/>
      <c r="E199" s="237"/>
      <c r="F199" s="237"/>
      <c r="G199" s="237"/>
      <c r="H199" s="237"/>
      <c r="I199" s="237"/>
      <c r="J199" s="237"/>
      <c r="K199" s="237"/>
      <c r="L199" s="237"/>
      <c r="M199" s="237"/>
      <c r="N199" s="237"/>
      <c r="O199" s="237"/>
      <c r="P199" s="237"/>
      <c r="Q199" s="237"/>
      <c r="R199" s="237"/>
      <c r="S199" s="237"/>
      <c r="T199" s="237"/>
      <c r="U199" s="237"/>
      <c r="V199" s="237"/>
      <c r="W199" s="237"/>
      <c r="X199" s="237"/>
      <c r="Y199" s="237"/>
      <c r="Z199" s="237"/>
    </row>
    <row r="200" spans="1:26" ht="14.25" customHeight="1">
      <c r="A200" s="237"/>
      <c r="B200" s="237"/>
      <c r="C200" s="237"/>
      <c r="D200" s="237"/>
      <c r="E200" s="237"/>
      <c r="F200" s="237"/>
      <c r="G200" s="237"/>
      <c r="H200" s="237"/>
      <c r="I200" s="237"/>
      <c r="J200" s="237"/>
      <c r="K200" s="237"/>
      <c r="L200" s="237"/>
      <c r="M200" s="237"/>
      <c r="N200" s="237"/>
      <c r="O200" s="237"/>
      <c r="P200" s="237"/>
      <c r="Q200" s="237"/>
      <c r="R200" s="237"/>
      <c r="S200" s="237"/>
      <c r="T200" s="237"/>
      <c r="U200" s="237"/>
      <c r="V200" s="237"/>
      <c r="W200" s="237"/>
      <c r="X200" s="237"/>
      <c r="Y200" s="237"/>
      <c r="Z200" s="237"/>
    </row>
    <row r="201" spans="1:26" ht="14.25" customHeight="1">
      <c r="A201" s="237"/>
      <c r="B201" s="237"/>
      <c r="C201" s="237"/>
      <c r="D201" s="237"/>
      <c r="E201" s="237"/>
      <c r="F201" s="237"/>
      <c r="G201" s="237"/>
      <c r="H201" s="237"/>
      <c r="I201" s="237"/>
      <c r="J201" s="237"/>
      <c r="K201" s="237"/>
      <c r="L201" s="237"/>
      <c r="M201" s="237"/>
      <c r="N201" s="237"/>
      <c r="O201" s="237"/>
      <c r="P201" s="237"/>
      <c r="Q201" s="237"/>
      <c r="R201" s="237"/>
      <c r="S201" s="237"/>
      <c r="T201" s="237"/>
      <c r="U201" s="237"/>
      <c r="V201" s="237"/>
      <c r="W201" s="237"/>
      <c r="X201" s="237"/>
      <c r="Y201" s="237"/>
      <c r="Z201" s="237"/>
    </row>
    <row r="202" spans="1:26" ht="14.25" customHeight="1">
      <c r="A202" s="237"/>
      <c r="B202" s="237"/>
      <c r="C202" s="237"/>
      <c r="D202" s="237"/>
      <c r="E202" s="237"/>
      <c r="F202" s="237"/>
      <c r="G202" s="237"/>
      <c r="H202" s="237"/>
      <c r="I202" s="237"/>
      <c r="J202" s="237"/>
      <c r="K202" s="237"/>
      <c r="L202" s="237"/>
      <c r="M202" s="237"/>
      <c r="N202" s="237"/>
      <c r="O202" s="237"/>
      <c r="P202" s="237"/>
      <c r="Q202" s="237"/>
      <c r="R202" s="237"/>
      <c r="S202" s="237"/>
      <c r="T202" s="237"/>
      <c r="U202" s="237"/>
      <c r="V202" s="237"/>
      <c r="W202" s="237"/>
      <c r="X202" s="237"/>
      <c r="Y202" s="237"/>
      <c r="Z202" s="237"/>
    </row>
    <row r="203" spans="1:26" ht="14.25" customHeight="1">
      <c r="A203" s="237"/>
      <c r="B203" s="237"/>
      <c r="C203" s="237"/>
      <c r="D203" s="237"/>
      <c r="E203" s="237"/>
      <c r="F203" s="237"/>
      <c r="G203" s="237"/>
      <c r="H203" s="237"/>
      <c r="I203" s="237"/>
      <c r="J203" s="237"/>
      <c r="K203" s="237"/>
      <c r="L203" s="237"/>
      <c r="M203" s="237"/>
      <c r="N203" s="237"/>
      <c r="O203" s="237"/>
      <c r="P203" s="237"/>
      <c r="Q203" s="237"/>
      <c r="R203" s="237"/>
      <c r="S203" s="237"/>
      <c r="T203" s="237"/>
      <c r="U203" s="237"/>
      <c r="V203" s="237"/>
      <c r="W203" s="237"/>
      <c r="X203" s="237"/>
      <c r="Y203" s="237"/>
      <c r="Z203" s="237"/>
    </row>
    <row r="204" spans="1:26" ht="14.25" customHeight="1">
      <c r="A204" s="237"/>
      <c r="B204" s="237"/>
      <c r="C204" s="237"/>
      <c r="D204" s="237"/>
      <c r="E204" s="237"/>
      <c r="F204" s="237"/>
      <c r="G204" s="237"/>
      <c r="H204" s="237"/>
      <c r="I204" s="237"/>
      <c r="J204" s="237"/>
      <c r="K204" s="237"/>
      <c r="L204" s="237"/>
      <c r="M204" s="237"/>
      <c r="N204" s="237"/>
      <c r="O204" s="237"/>
      <c r="P204" s="237"/>
      <c r="Q204" s="237"/>
      <c r="R204" s="237"/>
      <c r="S204" s="237"/>
      <c r="T204" s="237"/>
      <c r="U204" s="237"/>
      <c r="V204" s="237"/>
      <c r="W204" s="237"/>
      <c r="X204" s="237"/>
      <c r="Y204" s="237"/>
      <c r="Z204" s="237"/>
    </row>
    <row r="205" spans="1:26" ht="14.25" customHeight="1">
      <c r="A205" s="237"/>
      <c r="B205" s="237"/>
      <c r="C205" s="237"/>
      <c r="D205" s="237"/>
      <c r="E205" s="237"/>
      <c r="F205" s="237"/>
      <c r="G205" s="237"/>
      <c r="H205" s="237"/>
      <c r="I205" s="237"/>
      <c r="J205" s="237"/>
      <c r="K205" s="237"/>
      <c r="L205" s="237"/>
      <c r="M205" s="237"/>
      <c r="N205" s="237"/>
      <c r="O205" s="237"/>
      <c r="P205" s="237"/>
      <c r="Q205" s="237"/>
      <c r="R205" s="237"/>
      <c r="S205" s="237"/>
      <c r="T205" s="237"/>
      <c r="U205" s="237"/>
      <c r="V205" s="237"/>
      <c r="W205" s="237"/>
      <c r="X205" s="237"/>
      <c r="Y205" s="237"/>
      <c r="Z205" s="237"/>
    </row>
    <row r="206" spans="1:26" ht="14.25" customHeight="1">
      <c r="A206" s="237"/>
      <c r="B206" s="237"/>
      <c r="C206" s="237"/>
      <c r="D206" s="237"/>
      <c r="E206" s="237"/>
      <c r="F206" s="237"/>
      <c r="G206" s="237"/>
      <c r="H206" s="237"/>
      <c r="I206" s="237"/>
      <c r="J206" s="237"/>
      <c r="K206" s="237"/>
      <c r="L206" s="237"/>
      <c r="M206" s="237"/>
      <c r="N206" s="237"/>
      <c r="O206" s="237"/>
      <c r="P206" s="237"/>
      <c r="Q206" s="237"/>
      <c r="R206" s="237"/>
      <c r="S206" s="237"/>
      <c r="T206" s="237"/>
      <c r="U206" s="237"/>
      <c r="V206" s="237"/>
      <c r="W206" s="237"/>
      <c r="X206" s="237"/>
      <c r="Y206" s="237"/>
      <c r="Z206" s="237"/>
    </row>
    <row r="207" spans="1:26" ht="14.25" customHeight="1">
      <c r="A207" s="237"/>
      <c r="B207" s="237"/>
      <c r="C207" s="237"/>
      <c r="D207" s="237"/>
      <c r="E207" s="237"/>
      <c r="F207" s="237"/>
      <c r="G207" s="237"/>
      <c r="H207" s="237"/>
      <c r="I207" s="237"/>
      <c r="J207" s="237"/>
      <c r="K207" s="237"/>
      <c r="L207" s="237"/>
      <c r="M207" s="237"/>
      <c r="N207" s="237"/>
      <c r="O207" s="237"/>
      <c r="P207" s="237"/>
      <c r="Q207" s="237"/>
      <c r="R207" s="237"/>
      <c r="S207" s="237"/>
      <c r="T207" s="237"/>
      <c r="U207" s="237"/>
      <c r="V207" s="237"/>
      <c r="W207" s="237"/>
      <c r="X207" s="237"/>
      <c r="Y207" s="237"/>
      <c r="Z207" s="237"/>
    </row>
    <row r="208" spans="1:26" ht="14.25" customHeight="1">
      <c r="A208" s="237"/>
      <c r="B208" s="237"/>
      <c r="C208" s="237"/>
      <c r="D208" s="237"/>
      <c r="E208" s="237"/>
      <c r="F208" s="237"/>
      <c r="G208" s="237"/>
      <c r="H208" s="237"/>
      <c r="I208" s="237"/>
      <c r="J208" s="237"/>
      <c r="K208" s="237"/>
      <c r="L208" s="237"/>
      <c r="M208" s="237"/>
      <c r="N208" s="237"/>
      <c r="O208" s="237"/>
      <c r="P208" s="237"/>
      <c r="Q208" s="237"/>
      <c r="R208" s="237"/>
      <c r="S208" s="237"/>
      <c r="T208" s="237"/>
      <c r="U208" s="237"/>
      <c r="V208" s="237"/>
      <c r="W208" s="237"/>
      <c r="X208" s="237"/>
      <c r="Y208" s="237"/>
      <c r="Z208" s="237"/>
    </row>
    <row r="209" spans="1:26" ht="14.25" customHeight="1">
      <c r="A209" s="237"/>
      <c r="B209" s="237"/>
      <c r="C209" s="237"/>
      <c r="D209" s="237"/>
      <c r="E209" s="237"/>
      <c r="F209" s="237"/>
      <c r="G209" s="237"/>
      <c r="H209" s="237"/>
      <c r="I209" s="237"/>
      <c r="J209" s="237"/>
      <c r="K209" s="237"/>
      <c r="L209" s="237"/>
      <c r="M209" s="237"/>
      <c r="N209" s="237"/>
      <c r="O209" s="237"/>
      <c r="P209" s="237"/>
      <c r="Q209" s="237"/>
      <c r="R209" s="237"/>
      <c r="S209" s="237"/>
      <c r="T209" s="237"/>
      <c r="U209" s="237"/>
      <c r="V209" s="237"/>
      <c r="W209" s="237"/>
      <c r="X209" s="237"/>
      <c r="Y209" s="237"/>
      <c r="Z209" s="237"/>
    </row>
    <row r="210" spans="1:26" ht="14.25" customHeight="1">
      <c r="A210" s="237"/>
      <c r="B210" s="237"/>
      <c r="C210" s="237"/>
      <c r="D210" s="237"/>
      <c r="E210" s="237"/>
      <c r="F210" s="237"/>
      <c r="G210" s="237"/>
      <c r="H210" s="237"/>
      <c r="I210" s="237"/>
      <c r="J210" s="237"/>
      <c r="K210" s="237"/>
      <c r="L210" s="237"/>
      <c r="M210" s="237"/>
      <c r="N210" s="237"/>
      <c r="O210" s="237"/>
      <c r="P210" s="237"/>
      <c r="Q210" s="237"/>
      <c r="R210" s="237"/>
      <c r="S210" s="237"/>
      <c r="T210" s="237"/>
      <c r="U210" s="237"/>
      <c r="V210" s="237"/>
      <c r="W210" s="237"/>
      <c r="X210" s="237"/>
      <c r="Y210" s="237"/>
      <c r="Z210" s="237"/>
    </row>
    <row r="211" spans="1:26" ht="14.25" customHeight="1">
      <c r="A211" s="237"/>
      <c r="B211" s="237"/>
      <c r="C211" s="237"/>
      <c r="D211" s="237"/>
      <c r="E211" s="237"/>
      <c r="F211" s="237"/>
      <c r="G211" s="237"/>
      <c r="H211" s="237"/>
      <c r="I211" s="237"/>
      <c r="J211" s="237"/>
      <c r="K211" s="237"/>
      <c r="L211" s="237"/>
      <c r="M211" s="237"/>
      <c r="N211" s="237"/>
      <c r="O211" s="237"/>
      <c r="P211" s="237"/>
      <c r="Q211" s="237"/>
      <c r="R211" s="237"/>
      <c r="S211" s="237"/>
      <c r="T211" s="237"/>
      <c r="U211" s="237"/>
      <c r="V211" s="237"/>
      <c r="W211" s="237"/>
      <c r="X211" s="237"/>
      <c r="Y211" s="237"/>
      <c r="Z211" s="237"/>
    </row>
    <row r="212" spans="1:26" ht="14.25" customHeight="1">
      <c r="A212" s="237"/>
      <c r="B212" s="237"/>
      <c r="C212" s="237"/>
      <c r="D212" s="237"/>
      <c r="E212" s="237"/>
      <c r="F212" s="237"/>
      <c r="G212" s="237"/>
      <c r="H212" s="237"/>
      <c r="I212" s="237"/>
      <c r="J212" s="237"/>
      <c r="K212" s="237"/>
      <c r="L212" s="237"/>
      <c r="M212" s="237"/>
      <c r="N212" s="237"/>
      <c r="O212" s="237"/>
      <c r="P212" s="237"/>
      <c r="Q212" s="237"/>
      <c r="R212" s="237"/>
      <c r="S212" s="237"/>
      <c r="T212" s="237"/>
      <c r="U212" s="237"/>
      <c r="V212" s="237"/>
      <c r="W212" s="237"/>
      <c r="X212" s="237"/>
      <c r="Y212" s="237"/>
      <c r="Z212" s="237"/>
    </row>
    <row r="213" spans="1:26" ht="14.25" customHeight="1">
      <c r="A213" s="237"/>
      <c r="B213" s="237"/>
      <c r="C213" s="237"/>
      <c r="D213" s="237"/>
      <c r="E213" s="237"/>
      <c r="F213" s="237"/>
      <c r="G213" s="237"/>
      <c r="H213" s="237"/>
      <c r="I213" s="237"/>
      <c r="J213" s="237"/>
      <c r="K213" s="237"/>
      <c r="L213" s="237"/>
      <c r="M213" s="237"/>
      <c r="N213" s="237"/>
      <c r="O213" s="237"/>
      <c r="P213" s="237"/>
      <c r="Q213" s="237"/>
      <c r="R213" s="237"/>
      <c r="S213" s="237"/>
      <c r="T213" s="237"/>
      <c r="U213" s="237"/>
      <c r="V213" s="237"/>
      <c r="W213" s="237"/>
      <c r="X213" s="237"/>
      <c r="Y213" s="237"/>
      <c r="Z213" s="237"/>
    </row>
    <row r="214" spans="1:26" ht="14.25" customHeight="1">
      <c r="A214" s="237"/>
      <c r="B214" s="237"/>
      <c r="C214" s="237"/>
      <c r="D214" s="237"/>
      <c r="E214" s="237"/>
      <c r="F214" s="237"/>
      <c r="G214" s="237"/>
      <c r="H214" s="237"/>
      <c r="I214" s="237"/>
      <c r="J214" s="237"/>
      <c r="K214" s="237"/>
      <c r="L214" s="237"/>
      <c r="M214" s="237"/>
      <c r="N214" s="237"/>
      <c r="O214" s="237"/>
      <c r="P214" s="237"/>
      <c r="Q214" s="237"/>
      <c r="R214" s="237"/>
      <c r="S214" s="237"/>
      <c r="T214" s="237"/>
      <c r="U214" s="237"/>
      <c r="V214" s="237"/>
      <c r="W214" s="237"/>
      <c r="X214" s="237"/>
      <c r="Y214" s="237"/>
      <c r="Z214" s="237"/>
    </row>
    <row r="215" spans="1:26" ht="14.25" customHeight="1">
      <c r="A215" s="237"/>
      <c r="B215" s="237"/>
      <c r="C215" s="237"/>
      <c r="D215" s="237"/>
      <c r="E215" s="237"/>
      <c r="F215" s="237"/>
      <c r="G215" s="237"/>
      <c r="H215" s="237"/>
      <c r="I215" s="237"/>
      <c r="J215" s="237"/>
      <c r="K215" s="237"/>
      <c r="L215" s="237"/>
      <c r="M215" s="237"/>
      <c r="N215" s="237"/>
      <c r="O215" s="237"/>
      <c r="P215" s="237"/>
      <c r="Q215" s="237"/>
      <c r="R215" s="237"/>
      <c r="S215" s="237"/>
      <c r="T215" s="237"/>
      <c r="U215" s="237"/>
      <c r="V215" s="237"/>
      <c r="W215" s="237"/>
      <c r="X215" s="237"/>
      <c r="Y215" s="237"/>
      <c r="Z215" s="237"/>
    </row>
    <row r="216" spans="1:26" ht="14.25" customHeight="1">
      <c r="A216" s="237"/>
      <c r="B216" s="237"/>
      <c r="C216" s="237"/>
      <c r="D216" s="237"/>
      <c r="E216" s="237"/>
      <c r="F216" s="237"/>
      <c r="G216" s="237"/>
      <c r="H216" s="237"/>
      <c r="I216" s="237"/>
      <c r="J216" s="237"/>
      <c r="K216" s="237"/>
      <c r="L216" s="237"/>
      <c r="M216" s="237"/>
      <c r="N216" s="237"/>
      <c r="O216" s="237"/>
      <c r="P216" s="237"/>
      <c r="Q216" s="237"/>
      <c r="R216" s="237"/>
      <c r="S216" s="237"/>
      <c r="T216" s="237"/>
      <c r="U216" s="237"/>
      <c r="V216" s="237"/>
      <c r="W216" s="237"/>
      <c r="X216" s="237"/>
      <c r="Y216" s="237"/>
      <c r="Z216" s="237"/>
    </row>
    <row r="217" spans="1:26" ht="14.25" customHeight="1">
      <c r="A217" s="237"/>
      <c r="B217" s="237"/>
      <c r="C217" s="237"/>
      <c r="D217" s="237"/>
      <c r="E217" s="237"/>
      <c r="F217" s="237"/>
      <c r="G217" s="237"/>
      <c r="H217" s="237"/>
      <c r="I217" s="237"/>
      <c r="J217" s="237"/>
      <c r="K217" s="237"/>
      <c r="L217" s="237"/>
      <c r="M217" s="237"/>
      <c r="N217" s="237"/>
      <c r="O217" s="237"/>
      <c r="P217" s="237"/>
      <c r="Q217" s="237"/>
      <c r="R217" s="237"/>
      <c r="S217" s="237"/>
      <c r="T217" s="237"/>
      <c r="U217" s="237"/>
      <c r="V217" s="237"/>
      <c r="W217" s="237"/>
      <c r="X217" s="237"/>
      <c r="Y217" s="237"/>
      <c r="Z217" s="237"/>
    </row>
    <row r="218" spans="1:26" ht="14.25" customHeight="1">
      <c r="A218" s="237"/>
      <c r="B218" s="237"/>
      <c r="C218" s="237"/>
      <c r="D218" s="237"/>
      <c r="E218" s="237"/>
      <c r="F218" s="237"/>
      <c r="G218" s="237"/>
      <c r="H218" s="237"/>
      <c r="I218" s="237"/>
      <c r="J218" s="237"/>
      <c r="K218" s="237"/>
      <c r="L218" s="237"/>
      <c r="M218" s="237"/>
      <c r="N218" s="237"/>
      <c r="O218" s="237"/>
      <c r="P218" s="237"/>
      <c r="Q218" s="237"/>
      <c r="R218" s="237"/>
      <c r="S218" s="237"/>
      <c r="T218" s="237"/>
      <c r="U218" s="237"/>
      <c r="V218" s="237"/>
      <c r="W218" s="237"/>
      <c r="X218" s="237"/>
      <c r="Y218" s="237"/>
      <c r="Z218" s="237"/>
    </row>
    <row r="219" spans="1:26" ht="14.25" customHeight="1">
      <c r="A219" s="237"/>
      <c r="B219" s="237"/>
      <c r="C219" s="237"/>
      <c r="D219" s="237"/>
      <c r="E219" s="237"/>
      <c r="F219" s="237"/>
      <c r="G219" s="237"/>
      <c r="H219" s="237"/>
      <c r="I219" s="237"/>
      <c r="J219" s="237"/>
      <c r="K219" s="237"/>
      <c r="L219" s="237"/>
      <c r="M219" s="237"/>
      <c r="N219" s="237"/>
      <c r="O219" s="237"/>
      <c r="P219" s="237"/>
      <c r="Q219" s="237"/>
      <c r="R219" s="237"/>
      <c r="S219" s="237"/>
      <c r="T219" s="237"/>
      <c r="U219" s="237"/>
      <c r="V219" s="237"/>
      <c r="W219" s="237"/>
      <c r="X219" s="237"/>
      <c r="Y219" s="237"/>
      <c r="Z219" s="237"/>
    </row>
    <row r="220" spans="1:26" ht="14.25" customHeight="1">
      <c r="A220" s="237"/>
      <c r="B220" s="237"/>
      <c r="C220" s="237"/>
      <c r="D220" s="237"/>
      <c r="E220" s="237"/>
      <c r="F220" s="237"/>
      <c r="G220" s="237"/>
      <c r="H220" s="237"/>
      <c r="I220" s="237"/>
      <c r="J220" s="237"/>
      <c r="K220" s="237"/>
      <c r="L220" s="237"/>
      <c r="M220" s="237"/>
      <c r="N220" s="237"/>
      <c r="O220" s="237"/>
      <c r="P220" s="237"/>
      <c r="Q220" s="237"/>
      <c r="R220" s="237"/>
      <c r="S220" s="237"/>
      <c r="T220" s="237"/>
      <c r="U220" s="237"/>
      <c r="V220" s="237"/>
      <c r="W220" s="237"/>
      <c r="X220" s="237"/>
      <c r="Y220" s="237"/>
      <c r="Z220" s="237"/>
    </row>
    <row r="221" spans="1:26" ht="14.25" customHeight="1">
      <c r="A221" s="237"/>
      <c r="B221" s="237"/>
      <c r="C221" s="237"/>
      <c r="D221" s="237"/>
      <c r="E221" s="237"/>
      <c r="F221" s="237"/>
      <c r="G221" s="237"/>
      <c r="H221" s="237"/>
      <c r="I221" s="237"/>
      <c r="J221" s="237"/>
      <c r="K221" s="237"/>
      <c r="L221" s="237"/>
      <c r="M221" s="237"/>
      <c r="N221" s="237"/>
      <c r="O221" s="237"/>
      <c r="P221" s="237"/>
      <c r="Q221" s="237"/>
      <c r="R221" s="237"/>
      <c r="S221" s="237"/>
      <c r="T221" s="237"/>
      <c r="U221" s="237"/>
      <c r="V221" s="237"/>
      <c r="W221" s="237"/>
      <c r="X221" s="237"/>
      <c r="Y221" s="237"/>
      <c r="Z221" s="237"/>
    </row>
    <row r="222" spans="1:26" ht="14.25" customHeight="1">
      <c r="A222" s="237"/>
      <c r="B222" s="237"/>
      <c r="C222" s="237"/>
      <c r="D222" s="237"/>
      <c r="E222" s="237"/>
      <c r="F222" s="237"/>
      <c r="G222" s="237"/>
      <c r="H222" s="237"/>
      <c r="I222" s="237"/>
      <c r="J222" s="237"/>
      <c r="K222" s="237"/>
      <c r="L222" s="237"/>
      <c r="M222" s="237"/>
      <c r="N222" s="237"/>
      <c r="O222" s="237"/>
      <c r="P222" s="237"/>
      <c r="Q222" s="237"/>
      <c r="R222" s="237"/>
      <c r="S222" s="237"/>
      <c r="T222" s="237"/>
      <c r="U222" s="237"/>
      <c r="V222" s="237"/>
      <c r="W222" s="237"/>
      <c r="X222" s="237"/>
      <c r="Y222" s="237"/>
      <c r="Z222" s="237"/>
    </row>
    <row r="223" spans="1:26" ht="14.25" customHeight="1">
      <c r="A223" s="237"/>
      <c r="B223" s="237"/>
      <c r="C223" s="237"/>
      <c r="D223" s="237"/>
      <c r="E223" s="237"/>
      <c r="F223" s="237"/>
      <c r="G223" s="237"/>
      <c r="H223" s="237"/>
      <c r="I223" s="237"/>
      <c r="J223" s="237"/>
      <c r="K223" s="237"/>
      <c r="L223" s="237"/>
      <c r="M223" s="237"/>
      <c r="N223" s="237"/>
      <c r="O223" s="237"/>
      <c r="P223" s="237"/>
      <c r="Q223" s="237"/>
      <c r="R223" s="237"/>
      <c r="S223" s="237"/>
      <c r="T223" s="237"/>
      <c r="U223" s="237"/>
      <c r="V223" s="237"/>
      <c r="W223" s="237"/>
      <c r="X223" s="237"/>
      <c r="Y223" s="237"/>
      <c r="Z223" s="237"/>
    </row>
    <row r="224" spans="1:26" ht="14.25" customHeight="1">
      <c r="A224" s="237"/>
      <c r="B224" s="237"/>
      <c r="C224" s="237"/>
      <c r="D224" s="237"/>
      <c r="E224" s="237"/>
      <c r="F224" s="237"/>
      <c r="G224" s="237"/>
      <c r="H224" s="237"/>
      <c r="I224" s="237"/>
      <c r="J224" s="237"/>
      <c r="K224" s="237"/>
      <c r="L224" s="237"/>
      <c r="M224" s="237"/>
      <c r="N224" s="237"/>
      <c r="O224" s="237"/>
      <c r="P224" s="237"/>
      <c r="Q224" s="237"/>
      <c r="R224" s="237"/>
      <c r="S224" s="237"/>
      <c r="T224" s="237"/>
      <c r="U224" s="237"/>
      <c r="V224" s="237"/>
      <c r="W224" s="237"/>
      <c r="X224" s="237"/>
      <c r="Y224" s="237"/>
      <c r="Z224" s="237"/>
    </row>
    <row r="225" spans="1:26" ht="14.25" customHeight="1">
      <c r="A225" s="237"/>
      <c r="B225" s="237"/>
      <c r="C225" s="237"/>
      <c r="D225" s="237"/>
      <c r="E225" s="237"/>
      <c r="F225" s="237"/>
      <c r="G225" s="237"/>
      <c r="H225" s="237"/>
      <c r="I225" s="237"/>
      <c r="J225" s="237"/>
      <c r="K225" s="237"/>
      <c r="L225" s="237"/>
      <c r="M225" s="237"/>
      <c r="N225" s="237"/>
      <c r="O225" s="237"/>
      <c r="P225" s="237"/>
      <c r="Q225" s="237"/>
      <c r="R225" s="237"/>
      <c r="S225" s="237"/>
      <c r="T225" s="237"/>
      <c r="U225" s="237"/>
      <c r="V225" s="237"/>
      <c r="W225" s="237"/>
      <c r="X225" s="237"/>
      <c r="Y225" s="237"/>
      <c r="Z225" s="237"/>
    </row>
    <row r="226" spans="1:26" ht="14.25" customHeight="1">
      <c r="A226" s="237"/>
      <c r="B226" s="237"/>
      <c r="C226" s="237"/>
      <c r="D226" s="237"/>
      <c r="E226" s="237"/>
      <c r="F226" s="237"/>
      <c r="G226" s="237"/>
      <c r="H226" s="237"/>
      <c r="I226" s="237"/>
      <c r="J226" s="237"/>
      <c r="K226" s="237"/>
      <c r="L226" s="237"/>
      <c r="M226" s="237"/>
      <c r="N226" s="237"/>
      <c r="O226" s="237"/>
      <c r="P226" s="237"/>
      <c r="Q226" s="237"/>
      <c r="R226" s="237"/>
      <c r="S226" s="237"/>
      <c r="T226" s="237"/>
      <c r="U226" s="237"/>
      <c r="V226" s="237"/>
      <c r="W226" s="237"/>
      <c r="X226" s="237"/>
      <c r="Y226" s="237"/>
      <c r="Z226" s="237"/>
    </row>
    <row r="227" spans="1:26" ht="14.25" customHeight="1">
      <c r="A227" s="237"/>
      <c r="B227" s="237"/>
      <c r="C227" s="237"/>
      <c r="D227" s="237"/>
      <c r="E227" s="237"/>
      <c r="F227" s="237"/>
      <c r="G227" s="237"/>
      <c r="H227" s="237"/>
      <c r="I227" s="237"/>
      <c r="J227" s="237"/>
      <c r="K227" s="237"/>
      <c r="L227" s="237"/>
      <c r="M227" s="237"/>
      <c r="N227" s="237"/>
      <c r="O227" s="237"/>
      <c r="P227" s="237"/>
      <c r="Q227" s="237"/>
      <c r="R227" s="237"/>
      <c r="S227" s="237"/>
      <c r="T227" s="237"/>
      <c r="U227" s="237"/>
      <c r="V227" s="237"/>
      <c r="W227" s="237"/>
      <c r="X227" s="237"/>
      <c r="Y227" s="237"/>
      <c r="Z227" s="237"/>
    </row>
    <row r="228" spans="1:26" ht="14.25" customHeight="1">
      <c r="A228" s="237"/>
      <c r="B228" s="237"/>
      <c r="C228" s="237"/>
      <c r="D228" s="237"/>
      <c r="E228" s="237"/>
      <c r="F228" s="237"/>
      <c r="G228" s="237"/>
      <c r="H228" s="237"/>
      <c r="I228" s="237"/>
      <c r="J228" s="237"/>
      <c r="K228" s="237"/>
      <c r="L228" s="237"/>
      <c r="M228" s="237"/>
      <c r="N228" s="237"/>
      <c r="O228" s="237"/>
      <c r="P228" s="237"/>
      <c r="Q228" s="237"/>
      <c r="R228" s="237"/>
      <c r="S228" s="237"/>
      <c r="T228" s="237"/>
      <c r="U228" s="237"/>
      <c r="V228" s="237"/>
      <c r="W228" s="237"/>
      <c r="X228" s="237"/>
      <c r="Y228" s="237"/>
      <c r="Z228" s="237"/>
    </row>
    <row r="229" spans="1:26" ht="14.25" customHeight="1">
      <c r="A229" s="237"/>
      <c r="B229" s="237"/>
      <c r="C229" s="237"/>
      <c r="D229" s="237"/>
      <c r="E229" s="237"/>
      <c r="F229" s="237"/>
      <c r="G229" s="237"/>
      <c r="H229" s="237"/>
      <c r="I229" s="237"/>
      <c r="J229" s="237"/>
      <c r="K229" s="237"/>
      <c r="L229" s="237"/>
      <c r="M229" s="237"/>
      <c r="N229" s="237"/>
      <c r="O229" s="237"/>
      <c r="P229" s="237"/>
      <c r="Q229" s="237"/>
      <c r="R229" s="237"/>
      <c r="S229" s="237"/>
      <c r="T229" s="237"/>
      <c r="U229" s="237"/>
      <c r="V229" s="237"/>
      <c r="W229" s="237"/>
      <c r="X229" s="237"/>
      <c r="Y229" s="237"/>
      <c r="Z229" s="237"/>
    </row>
    <row r="230" spans="1:26" ht="14.25" customHeight="1">
      <c r="A230" s="237"/>
      <c r="B230" s="237"/>
      <c r="C230" s="237"/>
      <c r="D230" s="237"/>
      <c r="E230" s="237"/>
      <c r="F230" s="237"/>
      <c r="G230" s="237"/>
      <c r="H230" s="237"/>
      <c r="I230" s="237"/>
      <c r="J230" s="237"/>
      <c r="K230" s="237"/>
      <c r="L230" s="237"/>
      <c r="M230" s="237"/>
      <c r="N230" s="237"/>
      <c r="O230" s="237"/>
      <c r="P230" s="237"/>
      <c r="Q230" s="237"/>
      <c r="R230" s="237"/>
      <c r="S230" s="237"/>
      <c r="T230" s="237"/>
      <c r="U230" s="237"/>
      <c r="V230" s="237"/>
      <c r="W230" s="237"/>
      <c r="X230" s="237"/>
      <c r="Y230" s="237"/>
      <c r="Z230" s="237"/>
    </row>
    <row r="231" spans="1:26" ht="14.25" customHeight="1">
      <c r="A231" s="237"/>
      <c r="B231" s="237"/>
      <c r="C231" s="237"/>
      <c r="D231" s="237"/>
      <c r="E231" s="237"/>
      <c r="F231" s="237"/>
      <c r="G231" s="237"/>
      <c r="H231" s="237"/>
      <c r="I231" s="237"/>
      <c r="J231" s="237"/>
      <c r="K231" s="237"/>
      <c r="L231" s="237"/>
      <c r="M231" s="237"/>
      <c r="N231" s="237"/>
      <c r="O231" s="237"/>
      <c r="P231" s="237"/>
      <c r="Q231" s="237"/>
      <c r="R231" s="237"/>
      <c r="S231" s="237"/>
      <c r="T231" s="237"/>
      <c r="U231" s="237"/>
      <c r="V231" s="237"/>
      <c r="W231" s="237"/>
      <c r="X231" s="237"/>
      <c r="Y231" s="237"/>
      <c r="Z231" s="237"/>
    </row>
    <row r="232" spans="1:26" ht="14.25" customHeight="1">
      <c r="A232" s="237"/>
      <c r="B232" s="237"/>
      <c r="C232" s="237"/>
      <c r="D232" s="237"/>
      <c r="E232" s="237"/>
      <c r="F232" s="237"/>
      <c r="G232" s="237"/>
      <c r="H232" s="237"/>
      <c r="I232" s="237"/>
      <c r="J232" s="237"/>
      <c r="K232" s="237"/>
      <c r="L232" s="237"/>
      <c r="M232" s="237"/>
      <c r="N232" s="237"/>
      <c r="O232" s="237"/>
      <c r="P232" s="237"/>
      <c r="Q232" s="237"/>
      <c r="R232" s="237"/>
      <c r="S232" s="237"/>
      <c r="T232" s="237"/>
      <c r="U232" s="237"/>
      <c r="V232" s="237"/>
      <c r="W232" s="237"/>
      <c r="X232" s="237"/>
      <c r="Y232" s="237"/>
      <c r="Z232" s="237"/>
    </row>
    <row r="233" spans="1:26" ht="14.25" customHeight="1">
      <c r="A233" s="237"/>
      <c r="B233" s="237"/>
      <c r="C233" s="237"/>
      <c r="D233" s="237"/>
      <c r="E233" s="237"/>
      <c r="F233" s="237"/>
      <c r="G233" s="237"/>
      <c r="H233" s="237"/>
      <c r="I233" s="237"/>
      <c r="J233" s="237"/>
      <c r="K233" s="237"/>
      <c r="L233" s="237"/>
      <c r="M233" s="237"/>
      <c r="N233" s="237"/>
      <c r="O233" s="237"/>
      <c r="P233" s="237"/>
      <c r="Q233" s="237"/>
      <c r="R233" s="237"/>
      <c r="S233" s="237"/>
      <c r="T233" s="237"/>
      <c r="U233" s="237"/>
      <c r="V233" s="237"/>
      <c r="W233" s="237"/>
      <c r="X233" s="237"/>
      <c r="Y233" s="237"/>
      <c r="Z233" s="237"/>
    </row>
    <row r="234" spans="1:26" ht="14.25" customHeight="1">
      <c r="A234" s="237"/>
      <c r="B234" s="237"/>
      <c r="C234" s="237"/>
      <c r="D234" s="237"/>
      <c r="E234" s="237"/>
      <c r="F234" s="237"/>
      <c r="G234" s="237"/>
      <c r="H234" s="237"/>
      <c r="I234" s="237"/>
      <c r="J234" s="237"/>
      <c r="K234" s="237"/>
      <c r="L234" s="237"/>
      <c r="M234" s="237"/>
      <c r="N234" s="237"/>
      <c r="O234" s="237"/>
      <c r="P234" s="237"/>
      <c r="Q234" s="237"/>
      <c r="R234" s="237"/>
      <c r="S234" s="237"/>
      <c r="T234" s="237"/>
      <c r="U234" s="237"/>
      <c r="V234" s="237"/>
      <c r="W234" s="237"/>
      <c r="X234" s="237"/>
      <c r="Y234" s="237"/>
      <c r="Z234" s="237"/>
    </row>
    <row r="235" spans="1:26" ht="14.25" customHeight="1">
      <c r="A235" s="237"/>
      <c r="B235" s="237"/>
      <c r="C235" s="237"/>
      <c r="D235" s="237"/>
      <c r="E235" s="237"/>
      <c r="F235" s="237"/>
      <c r="G235" s="237"/>
      <c r="H235" s="237"/>
      <c r="I235" s="237"/>
      <c r="J235" s="237"/>
      <c r="K235" s="237"/>
      <c r="L235" s="237"/>
      <c r="M235" s="237"/>
      <c r="N235" s="237"/>
      <c r="O235" s="237"/>
      <c r="P235" s="237"/>
      <c r="Q235" s="237"/>
      <c r="R235" s="237"/>
      <c r="S235" s="237"/>
      <c r="T235" s="237"/>
      <c r="U235" s="237"/>
      <c r="V235" s="237"/>
      <c r="W235" s="237"/>
      <c r="X235" s="237"/>
      <c r="Y235" s="237"/>
      <c r="Z235" s="237"/>
    </row>
    <row r="236" spans="1:26" ht="14.25" customHeight="1">
      <c r="A236" s="237"/>
      <c r="B236" s="237"/>
      <c r="C236" s="237"/>
      <c r="D236" s="237"/>
      <c r="E236" s="237"/>
      <c r="F236" s="237"/>
      <c r="G236" s="237"/>
      <c r="H236" s="237"/>
      <c r="I236" s="237"/>
      <c r="J236" s="237"/>
      <c r="K236" s="237"/>
      <c r="L236" s="237"/>
      <c r="M236" s="237"/>
      <c r="N236" s="237"/>
      <c r="O236" s="237"/>
      <c r="P236" s="237"/>
      <c r="Q236" s="237"/>
      <c r="R236" s="237"/>
      <c r="S236" s="237"/>
      <c r="T236" s="237"/>
      <c r="U236" s="237"/>
      <c r="V236" s="237"/>
      <c r="W236" s="237"/>
      <c r="X236" s="237"/>
      <c r="Y236" s="237"/>
      <c r="Z236" s="237"/>
    </row>
    <row r="237" spans="1:26" ht="14.25" customHeight="1">
      <c r="A237" s="237"/>
      <c r="B237" s="237"/>
      <c r="C237" s="237"/>
      <c r="D237" s="237"/>
      <c r="E237" s="237"/>
      <c r="F237" s="237"/>
      <c r="G237" s="237"/>
      <c r="H237" s="237"/>
      <c r="I237" s="237"/>
      <c r="J237" s="237"/>
      <c r="K237" s="237"/>
      <c r="L237" s="237"/>
      <c r="M237" s="237"/>
      <c r="N237" s="237"/>
      <c r="O237" s="237"/>
      <c r="P237" s="237"/>
      <c r="Q237" s="237"/>
      <c r="R237" s="237"/>
      <c r="S237" s="237"/>
      <c r="T237" s="237"/>
      <c r="U237" s="237"/>
      <c r="V237" s="237"/>
      <c r="W237" s="237"/>
      <c r="X237" s="237"/>
      <c r="Y237" s="237"/>
      <c r="Z237" s="237"/>
    </row>
    <row r="238" spans="1:26" ht="14.25" customHeight="1">
      <c r="A238" s="237"/>
      <c r="B238" s="237"/>
      <c r="C238" s="237"/>
      <c r="D238" s="237"/>
      <c r="E238" s="237"/>
      <c r="F238" s="237"/>
      <c r="G238" s="237"/>
      <c r="H238" s="237"/>
      <c r="I238" s="237"/>
      <c r="J238" s="237"/>
      <c r="K238" s="237"/>
      <c r="L238" s="237"/>
      <c r="M238" s="237"/>
      <c r="N238" s="237"/>
      <c r="O238" s="237"/>
      <c r="P238" s="237"/>
      <c r="Q238" s="237"/>
      <c r="R238" s="237"/>
      <c r="S238" s="237"/>
      <c r="T238" s="237"/>
      <c r="U238" s="237"/>
      <c r="V238" s="237"/>
      <c r="W238" s="237"/>
      <c r="X238" s="237"/>
      <c r="Y238" s="237"/>
      <c r="Z238" s="237"/>
    </row>
    <row r="239" spans="1:26" ht="14.25" customHeight="1">
      <c r="A239" s="237"/>
      <c r="B239" s="237"/>
      <c r="C239" s="237"/>
      <c r="D239" s="237"/>
      <c r="E239" s="237"/>
      <c r="F239" s="237"/>
      <c r="G239" s="237"/>
      <c r="H239" s="237"/>
      <c r="I239" s="237"/>
      <c r="J239" s="237"/>
      <c r="K239" s="237"/>
      <c r="L239" s="237"/>
      <c r="M239" s="237"/>
      <c r="N239" s="237"/>
      <c r="O239" s="237"/>
      <c r="P239" s="237"/>
      <c r="Q239" s="237"/>
      <c r="R239" s="237"/>
      <c r="S239" s="237"/>
      <c r="T239" s="237"/>
      <c r="U239" s="237"/>
      <c r="V239" s="237"/>
      <c r="W239" s="237"/>
      <c r="X239" s="237"/>
      <c r="Y239" s="237"/>
      <c r="Z239" s="237"/>
    </row>
    <row r="240" spans="1:26" ht="14.25" customHeight="1">
      <c r="A240" s="237"/>
      <c r="B240" s="237"/>
      <c r="C240" s="237"/>
      <c r="D240" s="237"/>
      <c r="E240" s="237"/>
      <c r="F240" s="237"/>
      <c r="G240" s="237"/>
      <c r="H240" s="237"/>
      <c r="I240" s="237"/>
      <c r="J240" s="237"/>
      <c r="K240" s="237"/>
      <c r="L240" s="237"/>
      <c r="M240" s="237"/>
      <c r="N240" s="237"/>
      <c r="O240" s="237"/>
      <c r="P240" s="237"/>
      <c r="Q240" s="237"/>
      <c r="R240" s="237"/>
      <c r="S240" s="237"/>
      <c r="T240" s="237"/>
      <c r="U240" s="237"/>
      <c r="V240" s="237"/>
      <c r="W240" s="237"/>
      <c r="X240" s="237"/>
      <c r="Y240" s="237"/>
      <c r="Z240" s="237"/>
    </row>
    <row r="241" spans="1:26" ht="14.25" customHeight="1">
      <c r="A241" s="237"/>
      <c r="B241" s="237"/>
      <c r="C241" s="237"/>
      <c r="D241" s="237"/>
      <c r="E241" s="237"/>
      <c r="F241" s="237"/>
      <c r="G241" s="237"/>
      <c r="H241" s="237"/>
      <c r="I241" s="237"/>
      <c r="J241" s="237"/>
      <c r="K241" s="237"/>
      <c r="L241" s="237"/>
      <c r="M241" s="237"/>
      <c r="N241" s="237"/>
      <c r="O241" s="237"/>
      <c r="P241" s="237"/>
      <c r="Q241" s="237"/>
      <c r="R241" s="237"/>
      <c r="S241" s="237"/>
      <c r="T241" s="237"/>
      <c r="U241" s="237"/>
      <c r="V241" s="237"/>
      <c r="W241" s="237"/>
      <c r="X241" s="237"/>
      <c r="Y241" s="237"/>
      <c r="Z241" s="237"/>
    </row>
    <row r="242" spans="1:26" ht="14.25" customHeight="1">
      <c r="A242" s="237"/>
      <c r="B242" s="237"/>
      <c r="C242" s="237"/>
      <c r="D242" s="237"/>
      <c r="E242" s="237"/>
      <c r="F242" s="237"/>
      <c r="G242" s="237"/>
      <c r="H242" s="237"/>
      <c r="I242" s="237"/>
      <c r="J242" s="237"/>
      <c r="K242" s="237"/>
      <c r="L242" s="237"/>
      <c r="M242" s="237"/>
      <c r="N242" s="237"/>
      <c r="O242" s="237"/>
      <c r="P242" s="237"/>
      <c r="Q242" s="237"/>
      <c r="R242" s="237"/>
      <c r="S242" s="237"/>
      <c r="T242" s="237"/>
      <c r="U242" s="237"/>
      <c r="V242" s="237"/>
      <c r="W242" s="237"/>
      <c r="X242" s="237"/>
      <c r="Y242" s="237"/>
      <c r="Z242" s="237"/>
    </row>
    <row r="243" spans="1:26" ht="14.25" customHeight="1">
      <c r="A243" s="237"/>
      <c r="B243" s="237"/>
      <c r="C243" s="237"/>
      <c r="D243" s="237"/>
      <c r="E243" s="237"/>
      <c r="F243" s="237"/>
      <c r="G243" s="237"/>
      <c r="H243" s="237"/>
      <c r="I243" s="237"/>
      <c r="J243" s="237"/>
      <c r="K243" s="237"/>
      <c r="L243" s="237"/>
      <c r="M243" s="237"/>
      <c r="N243" s="237"/>
      <c r="O243" s="237"/>
      <c r="P243" s="237"/>
      <c r="Q243" s="237"/>
      <c r="R243" s="237"/>
      <c r="S243" s="237"/>
      <c r="T243" s="237"/>
      <c r="U243" s="237"/>
      <c r="V243" s="237"/>
      <c r="W243" s="237"/>
      <c r="X243" s="237"/>
      <c r="Y243" s="237"/>
      <c r="Z243" s="237"/>
    </row>
    <row r="244" spans="1:26" ht="14.25" customHeight="1">
      <c r="A244" s="237"/>
      <c r="B244" s="237"/>
      <c r="C244" s="237"/>
      <c r="D244" s="237"/>
      <c r="E244" s="237"/>
      <c r="F244" s="237"/>
      <c r="G244" s="237"/>
      <c r="H244" s="237"/>
      <c r="I244" s="237"/>
      <c r="J244" s="237"/>
      <c r="K244" s="237"/>
      <c r="L244" s="237"/>
      <c r="M244" s="237"/>
      <c r="N244" s="237"/>
      <c r="O244" s="237"/>
      <c r="P244" s="237"/>
      <c r="Q244" s="237"/>
      <c r="R244" s="237"/>
      <c r="S244" s="237"/>
      <c r="T244" s="237"/>
      <c r="U244" s="237"/>
      <c r="V244" s="237"/>
      <c r="W244" s="237"/>
      <c r="X244" s="237"/>
      <c r="Y244" s="237"/>
      <c r="Z244" s="237"/>
    </row>
    <row r="245" spans="1:26" ht="14.25" customHeight="1">
      <c r="A245" s="237"/>
      <c r="B245" s="237"/>
      <c r="C245" s="237"/>
      <c r="D245" s="237"/>
      <c r="E245" s="237"/>
      <c r="F245" s="237"/>
      <c r="G245" s="237"/>
      <c r="H245" s="237"/>
      <c r="I245" s="237"/>
      <c r="J245" s="237"/>
      <c r="K245" s="237"/>
      <c r="L245" s="237"/>
      <c r="M245" s="237"/>
      <c r="N245" s="237"/>
      <c r="O245" s="237"/>
      <c r="P245" s="237"/>
      <c r="Q245" s="237"/>
      <c r="R245" s="237"/>
      <c r="S245" s="237"/>
      <c r="T245" s="237"/>
      <c r="U245" s="237"/>
      <c r="V245" s="237"/>
      <c r="W245" s="237"/>
      <c r="X245" s="237"/>
      <c r="Y245" s="237"/>
      <c r="Z245" s="237"/>
    </row>
    <row r="246" spans="1:26" ht="14.25" customHeight="1">
      <c r="A246" s="237"/>
      <c r="B246" s="237"/>
      <c r="C246" s="237"/>
      <c r="D246" s="237"/>
      <c r="E246" s="237"/>
      <c r="F246" s="237"/>
      <c r="G246" s="237"/>
      <c r="H246" s="237"/>
      <c r="I246" s="237"/>
      <c r="J246" s="237"/>
      <c r="K246" s="237"/>
      <c r="L246" s="237"/>
      <c r="M246" s="237"/>
      <c r="N246" s="237"/>
      <c r="O246" s="237"/>
      <c r="P246" s="237"/>
      <c r="Q246" s="237"/>
      <c r="R246" s="237"/>
      <c r="S246" s="237"/>
      <c r="T246" s="237"/>
      <c r="U246" s="237"/>
      <c r="V246" s="237"/>
      <c r="W246" s="237"/>
      <c r="X246" s="237"/>
      <c r="Y246" s="237"/>
      <c r="Z246" s="237"/>
    </row>
    <row r="247" spans="1:26" ht="14.25" customHeight="1">
      <c r="A247" s="237"/>
      <c r="B247" s="237"/>
      <c r="C247" s="237"/>
      <c r="D247" s="237"/>
      <c r="E247" s="237"/>
      <c r="F247" s="237"/>
      <c r="G247" s="237"/>
      <c r="H247" s="237"/>
      <c r="I247" s="237"/>
      <c r="J247" s="237"/>
      <c r="K247" s="237"/>
      <c r="L247" s="237"/>
      <c r="M247" s="237"/>
      <c r="N247" s="237"/>
      <c r="O247" s="237"/>
      <c r="P247" s="237"/>
      <c r="Q247" s="237"/>
      <c r="R247" s="237"/>
      <c r="S247" s="237"/>
      <c r="T247" s="237"/>
      <c r="U247" s="237"/>
      <c r="V247" s="237"/>
      <c r="W247" s="237"/>
      <c r="X247" s="237"/>
      <c r="Y247" s="237"/>
      <c r="Z247" s="237"/>
    </row>
    <row r="248" spans="1:26" ht="14.25" customHeight="1">
      <c r="A248" s="237"/>
      <c r="B248" s="237"/>
      <c r="C248" s="237"/>
      <c r="D248" s="237"/>
      <c r="E248" s="237"/>
      <c r="F248" s="237"/>
      <c r="G248" s="237"/>
      <c r="H248" s="237"/>
      <c r="I248" s="237"/>
      <c r="J248" s="237"/>
      <c r="K248" s="237"/>
      <c r="L248" s="237"/>
      <c r="M248" s="237"/>
      <c r="N248" s="237"/>
      <c r="O248" s="237"/>
      <c r="P248" s="237"/>
      <c r="Q248" s="237"/>
      <c r="R248" s="237"/>
      <c r="S248" s="237"/>
      <c r="T248" s="237"/>
      <c r="U248" s="237"/>
      <c r="V248" s="237"/>
      <c r="W248" s="237"/>
      <c r="X248" s="237"/>
      <c r="Y248" s="237"/>
      <c r="Z248" s="237"/>
    </row>
    <row r="249" spans="1:26" ht="14.25" customHeight="1">
      <c r="A249" s="237"/>
      <c r="B249" s="237"/>
      <c r="C249" s="237"/>
      <c r="D249" s="237"/>
      <c r="E249" s="237"/>
      <c r="F249" s="237"/>
      <c r="G249" s="237"/>
      <c r="H249" s="237"/>
      <c r="I249" s="237"/>
      <c r="J249" s="237"/>
      <c r="K249" s="237"/>
      <c r="L249" s="237"/>
      <c r="M249" s="237"/>
      <c r="N249" s="237"/>
      <c r="O249" s="237"/>
      <c r="P249" s="237"/>
      <c r="Q249" s="237"/>
      <c r="R249" s="237"/>
      <c r="S249" s="237"/>
      <c r="T249" s="237"/>
      <c r="U249" s="237"/>
      <c r="V249" s="237"/>
      <c r="W249" s="237"/>
      <c r="X249" s="237"/>
      <c r="Y249" s="237"/>
      <c r="Z249" s="237"/>
    </row>
    <row r="250" spans="1:26" ht="14.25" customHeight="1">
      <c r="A250" s="237"/>
      <c r="B250" s="237"/>
      <c r="C250" s="237"/>
      <c r="D250" s="237"/>
      <c r="E250" s="237"/>
      <c r="F250" s="237"/>
      <c r="G250" s="237"/>
      <c r="H250" s="237"/>
      <c r="I250" s="237"/>
      <c r="J250" s="237"/>
      <c r="K250" s="237"/>
      <c r="L250" s="237"/>
      <c r="M250" s="237"/>
      <c r="N250" s="237"/>
      <c r="O250" s="237"/>
      <c r="P250" s="237"/>
      <c r="Q250" s="237"/>
      <c r="R250" s="237"/>
      <c r="S250" s="237"/>
      <c r="T250" s="237"/>
      <c r="U250" s="237"/>
      <c r="V250" s="237"/>
      <c r="W250" s="237"/>
      <c r="X250" s="237"/>
      <c r="Y250" s="237"/>
      <c r="Z250" s="237"/>
    </row>
    <row r="251" spans="1:26" ht="14.25" customHeight="1">
      <c r="A251" s="237"/>
      <c r="B251" s="237"/>
      <c r="C251" s="237"/>
      <c r="D251" s="237"/>
      <c r="E251" s="237"/>
      <c r="F251" s="237"/>
      <c r="G251" s="237"/>
      <c r="H251" s="237"/>
      <c r="I251" s="237"/>
      <c r="J251" s="237"/>
      <c r="K251" s="237"/>
      <c r="L251" s="237"/>
      <c r="M251" s="237"/>
      <c r="N251" s="237"/>
      <c r="O251" s="237"/>
      <c r="P251" s="237"/>
      <c r="Q251" s="237"/>
      <c r="R251" s="237"/>
      <c r="S251" s="237"/>
      <c r="T251" s="237"/>
      <c r="U251" s="237"/>
      <c r="V251" s="237"/>
      <c r="W251" s="237"/>
      <c r="X251" s="237"/>
      <c r="Y251" s="237"/>
      <c r="Z251" s="237"/>
    </row>
    <row r="252" spans="1:26" ht="14.25" customHeight="1">
      <c r="A252" s="237"/>
      <c r="B252" s="237"/>
      <c r="C252" s="237"/>
      <c r="D252" s="237"/>
      <c r="E252" s="237"/>
      <c r="F252" s="237"/>
      <c r="G252" s="237"/>
      <c r="H252" s="237"/>
      <c r="I252" s="237"/>
      <c r="J252" s="237"/>
      <c r="K252" s="237"/>
      <c r="L252" s="237"/>
      <c r="M252" s="237"/>
      <c r="N252" s="237"/>
      <c r="O252" s="237"/>
      <c r="P252" s="237"/>
      <c r="Q252" s="237"/>
      <c r="R252" s="237"/>
      <c r="S252" s="237"/>
      <c r="T252" s="237"/>
      <c r="U252" s="237"/>
      <c r="V252" s="237"/>
      <c r="W252" s="237"/>
      <c r="X252" s="237"/>
      <c r="Y252" s="237"/>
      <c r="Z252" s="237"/>
    </row>
    <row r="253" spans="1:26" ht="14.25" customHeight="1">
      <c r="A253" s="237"/>
      <c r="B253" s="237"/>
      <c r="C253" s="237"/>
      <c r="D253" s="237"/>
      <c r="E253" s="237"/>
      <c r="F253" s="237"/>
      <c r="G253" s="237"/>
      <c r="H253" s="237"/>
      <c r="I253" s="237"/>
      <c r="J253" s="237"/>
      <c r="K253" s="237"/>
      <c r="L253" s="237"/>
      <c r="M253" s="237"/>
      <c r="N253" s="237"/>
      <c r="O253" s="237"/>
      <c r="P253" s="237"/>
      <c r="Q253" s="237"/>
      <c r="R253" s="237"/>
      <c r="S253" s="237"/>
      <c r="T253" s="237"/>
      <c r="U253" s="237"/>
      <c r="V253" s="237"/>
      <c r="W253" s="237"/>
      <c r="X253" s="237"/>
      <c r="Y253" s="237"/>
      <c r="Z253" s="237"/>
    </row>
    <row r="254" spans="1:26" ht="14.25" customHeight="1">
      <c r="A254" s="237"/>
      <c r="B254" s="237"/>
      <c r="C254" s="237"/>
      <c r="D254" s="237"/>
      <c r="E254" s="237"/>
      <c r="F254" s="237"/>
      <c r="G254" s="237"/>
      <c r="H254" s="237"/>
      <c r="I254" s="237"/>
      <c r="J254" s="237"/>
      <c r="K254" s="237"/>
      <c r="L254" s="237"/>
      <c r="M254" s="237"/>
      <c r="N254" s="237"/>
      <c r="O254" s="237"/>
      <c r="P254" s="237"/>
      <c r="Q254" s="237"/>
      <c r="R254" s="237"/>
      <c r="S254" s="237"/>
      <c r="T254" s="237"/>
      <c r="U254" s="237"/>
      <c r="V254" s="237"/>
      <c r="W254" s="237"/>
      <c r="X254" s="237"/>
      <c r="Y254" s="237"/>
      <c r="Z254" s="237"/>
    </row>
    <row r="255" spans="1:26" ht="14.25" customHeight="1">
      <c r="A255" s="237"/>
      <c r="B255" s="237"/>
      <c r="C255" s="237"/>
      <c r="D255" s="237"/>
      <c r="E255" s="237"/>
      <c r="F255" s="237"/>
      <c r="G255" s="237"/>
      <c r="H255" s="237"/>
      <c r="I255" s="237"/>
      <c r="J255" s="237"/>
      <c r="K255" s="237"/>
      <c r="L255" s="237"/>
      <c r="M255" s="237"/>
      <c r="N255" s="237"/>
      <c r="O255" s="237"/>
      <c r="P255" s="237"/>
      <c r="Q255" s="237"/>
      <c r="R255" s="237"/>
      <c r="S255" s="237"/>
      <c r="T255" s="237"/>
      <c r="U255" s="237"/>
      <c r="V255" s="237"/>
      <c r="W255" s="237"/>
      <c r="X255" s="237"/>
      <c r="Y255" s="237"/>
      <c r="Z255" s="237"/>
    </row>
    <row r="256" spans="1:26" ht="14.25" customHeight="1">
      <c r="A256" s="237"/>
      <c r="B256" s="237"/>
      <c r="C256" s="237"/>
      <c r="D256" s="237"/>
      <c r="E256" s="237"/>
      <c r="F256" s="237"/>
      <c r="G256" s="237"/>
      <c r="H256" s="237"/>
      <c r="I256" s="237"/>
      <c r="J256" s="237"/>
      <c r="K256" s="237"/>
      <c r="L256" s="237"/>
      <c r="M256" s="237"/>
      <c r="N256" s="237"/>
      <c r="O256" s="237"/>
      <c r="P256" s="237"/>
      <c r="Q256" s="237"/>
      <c r="R256" s="237"/>
      <c r="S256" s="237"/>
      <c r="T256" s="237"/>
      <c r="U256" s="237"/>
      <c r="V256" s="237"/>
      <c r="W256" s="237"/>
      <c r="X256" s="237"/>
      <c r="Y256" s="237"/>
      <c r="Z256" s="237"/>
    </row>
    <row r="257" spans="1:26" ht="14.25" customHeight="1">
      <c r="A257" s="237"/>
      <c r="B257" s="237"/>
      <c r="C257" s="237"/>
      <c r="D257" s="237"/>
      <c r="E257" s="237"/>
      <c r="F257" s="237"/>
      <c r="G257" s="237"/>
      <c r="H257" s="237"/>
      <c r="I257" s="237"/>
      <c r="J257" s="237"/>
      <c r="K257" s="237"/>
      <c r="L257" s="237"/>
      <c r="M257" s="237"/>
      <c r="N257" s="237"/>
      <c r="O257" s="237"/>
      <c r="P257" s="237"/>
      <c r="Q257" s="237"/>
      <c r="R257" s="237"/>
      <c r="S257" s="237"/>
      <c r="T257" s="237"/>
      <c r="U257" s="237"/>
      <c r="V257" s="237"/>
      <c r="W257" s="237"/>
      <c r="X257" s="237"/>
      <c r="Y257" s="237"/>
      <c r="Z257" s="237"/>
    </row>
    <row r="258" spans="1:26" ht="14.25" customHeight="1">
      <c r="A258" s="237"/>
      <c r="B258" s="237"/>
      <c r="C258" s="237"/>
      <c r="D258" s="237"/>
      <c r="E258" s="237"/>
      <c r="F258" s="237"/>
      <c r="G258" s="237"/>
      <c r="H258" s="237"/>
      <c r="I258" s="237"/>
      <c r="J258" s="237"/>
      <c r="K258" s="237"/>
      <c r="L258" s="237"/>
      <c r="M258" s="237"/>
      <c r="N258" s="237"/>
      <c r="O258" s="237"/>
      <c r="P258" s="237"/>
      <c r="Q258" s="237"/>
      <c r="R258" s="237"/>
      <c r="S258" s="237"/>
      <c r="T258" s="237"/>
      <c r="U258" s="237"/>
      <c r="V258" s="237"/>
      <c r="W258" s="237"/>
      <c r="X258" s="237"/>
      <c r="Y258" s="237"/>
      <c r="Z258" s="237"/>
    </row>
    <row r="259" spans="1:26" ht="14.25" customHeight="1">
      <c r="A259" s="237"/>
      <c r="B259" s="237"/>
      <c r="C259" s="237"/>
      <c r="D259" s="237"/>
      <c r="E259" s="237"/>
      <c r="F259" s="237"/>
      <c r="G259" s="237"/>
      <c r="H259" s="237"/>
      <c r="I259" s="237"/>
      <c r="J259" s="237"/>
      <c r="K259" s="237"/>
      <c r="L259" s="237"/>
      <c r="M259" s="237"/>
      <c r="N259" s="237"/>
      <c r="O259" s="237"/>
      <c r="P259" s="237"/>
      <c r="Q259" s="237"/>
      <c r="R259" s="237"/>
      <c r="S259" s="237"/>
      <c r="T259" s="237"/>
      <c r="U259" s="237"/>
      <c r="V259" s="237"/>
      <c r="W259" s="237"/>
      <c r="X259" s="237"/>
      <c r="Y259" s="237"/>
      <c r="Z259" s="237"/>
    </row>
    <row r="260" spans="1:26" ht="14.25" customHeight="1">
      <c r="A260" s="237"/>
      <c r="B260" s="237"/>
      <c r="C260" s="237"/>
      <c r="D260" s="237"/>
      <c r="E260" s="237"/>
      <c r="F260" s="237"/>
      <c r="G260" s="237"/>
      <c r="H260" s="237"/>
      <c r="I260" s="237"/>
      <c r="J260" s="237"/>
      <c r="K260" s="237"/>
      <c r="L260" s="237"/>
      <c r="M260" s="237"/>
      <c r="N260" s="237"/>
      <c r="O260" s="237"/>
      <c r="P260" s="237"/>
      <c r="Q260" s="237"/>
      <c r="R260" s="237"/>
      <c r="S260" s="237"/>
      <c r="T260" s="237"/>
      <c r="U260" s="237"/>
      <c r="V260" s="237"/>
      <c r="W260" s="237"/>
      <c r="X260" s="237"/>
      <c r="Y260" s="237"/>
      <c r="Z260" s="237"/>
    </row>
    <row r="261" spans="1:26" ht="14.25" customHeight="1">
      <c r="A261" s="237"/>
      <c r="B261" s="237"/>
      <c r="C261" s="237"/>
      <c r="D261" s="237"/>
      <c r="E261" s="237"/>
      <c r="F261" s="237"/>
      <c r="G261" s="237"/>
      <c r="H261" s="237"/>
      <c r="I261" s="237"/>
      <c r="J261" s="237"/>
      <c r="K261" s="237"/>
      <c r="L261" s="237"/>
      <c r="M261" s="237"/>
      <c r="N261" s="237"/>
      <c r="O261" s="237"/>
      <c r="P261" s="237"/>
      <c r="Q261" s="237"/>
      <c r="R261" s="237"/>
      <c r="S261" s="237"/>
      <c r="T261" s="237"/>
      <c r="U261" s="237"/>
      <c r="V261" s="237"/>
      <c r="W261" s="237"/>
      <c r="X261" s="237"/>
      <c r="Y261" s="237"/>
      <c r="Z261" s="237"/>
    </row>
    <row r="262" spans="1:26" ht="14.25" customHeight="1">
      <c r="A262" s="237"/>
      <c r="B262" s="237"/>
      <c r="C262" s="237"/>
      <c r="D262" s="237"/>
      <c r="E262" s="237"/>
      <c r="F262" s="237"/>
      <c r="G262" s="237"/>
      <c r="H262" s="237"/>
      <c r="I262" s="237"/>
      <c r="J262" s="237"/>
      <c r="K262" s="237"/>
      <c r="L262" s="237"/>
      <c r="M262" s="237"/>
      <c r="N262" s="237"/>
      <c r="O262" s="237"/>
      <c r="P262" s="237"/>
      <c r="Q262" s="237"/>
      <c r="R262" s="237"/>
      <c r="S262" s="237"/>
      <c r="T262" s="237"/>
      <c r="U262" s="237"/>
      <c r="V262" s="237"/>
      <c r="W262" s="237"/>
      <c r="X262" s="237"/>
      <c r="Y262" s="237"/>
      <c r="Z262" s="237"/>
    </row>
    <row r="263" spans="1:26" ht="14.25" customHeight="1">
      <c r="A263" s="237"/>
      <c r="B263" s="237"/>
      <c r="C263" s="237"/>
      <c r="D263" s="237"/>
      <c r="E263" s="237"/>
      <c r="F263" s="237"/>
      <c r="G263" s="237"/>
      <c r="H263" s="237"/>
      <c r="I263" s="237"/>
      <c r="J263" s="237"/>
      <c r="K263" s="237"/>
      <c r="L263" s="237"/>
      <c r="M263" s="237"/>
      <c r="N263" s="237"/>
      <c r="O263" s="237"/>
      <c r="P263" s="237"/>
      <c r="Q263" s="237"/>
      <c r="R263" s="237"/>
      <c r="S263" s="237"/>
      <c r="T263" s="237"/>
      <c r="U263" s="237"/>
      <c r="V263" s="237"/>
      <c r="W263" s="237"/>
      <c r="X263" s="237"/>
      <c r="Y263" s="237"/>
      <c r="Z263" s="237"/>
    </row>
    <row r="264" spans="1:26" ht="14.25" customHeight="1">
      <c r="A264" s="237"/>
      <c r="B264" s="237"/>
      <c r="C264" s="237"/>
      <c r="D264" s="237"/>
      <c r="E264" s="237"/>
      <c r="F264" s="237"/>
      <c r="G264" s="237"/>
      <c r="H264" s="237"/>
      <c r="I264" s="237"/>
      <c r="J264" s="237"/>
      <c r="K264" s="237"/>
      <c r="L264" s="237"/>
      <c r="M264" s="237"/>
      <c r="N264" s="237"/>
      <c r="O264" s="237"/>
      <c r="P264" s="237"/>
      <c r="Q264" s="237"/>
      <c r="R264" s="237"/>
      <c r="S264" s="237"/>
      <c r="T264" s="237"/>
      <c r="U264" s="237"/>
      <c r="V264" s="237"/>
      <c r="W264" s="237"/>
      <c r="X264" s="237"/>
      <c r="Y264" s="237"/>
      <c r="Z264" s="237"/>
    </row>
    <row r="265" spans="1:26" ht="14.25" customHeight="1">
      <c r="A265" s="237"/>
      <c r="B265" s="237"/>
      <c r="C265" s="237"/>
      <c r="D265" s="237"/>
      <c r="E265" s="237"/>
      <c r="F265" s="237"/>
      <c r="G265" s="237"/>
      <c r="H265" s="237"/>
      <c r="I265" s="237"/>
      <c r="J265" s="237"/>
      <c r="K265" s="237"/>
      <c r="L265" s="237"/>
      <c r="M265" s="237"/>
      <c r="N265" s="237"/>
      <c r="O265" s="237"/>
      <c r="P265" s="237"/>
      <c r="Q265" s="237"/>
      <c r="R265" s="237"/>
      <c r="S265" s="237"/>
      <c r="T265" s="237"/>
      <c r="U265" s="237"/>
      <c r="V265" s="237"/>
      <c r="W265" s="237"/>
      <c r="X265" s="237"/>
      <c r="Y265" s="237"/>
      <c r="Z265" s="237"/>
    </row>
    <row r="266" spans="1:26" ht="14.25" customHeight="1">
      <c r="A266" s="237"/>
      <c r="B266" s="237"/>
      <c r="C266" s="237"/>
      <c r="D266" s="237"/>
      <c r="E266" s="237"/>
      <c r="F266" s="237"/>
      <c r="G266" s="237"/>
      <c r="H266" s="237"/>
      <c r="I266" s="237"/>
      <c r="J266" s="237"/>
      <c r="K266" s="237"/>
      <c r="L266" s="237"/>
      <c r="M266" s="237"/>
      <c r="N266" s="237"/>
      <c r="O266" s="237"/>
      <c r="P266" s="237"/>
      <c r="Q266" s="237"/>
      <c r="R266" s="237"/>
      <c r="S266" s="237"/>
      <c r="T266" s="237"/>
      <c r="U266" s="237"/>
      <c r="V266" s="237"/>
      <c r="W266" s="237"/>
      <c r="X266" s="237"/>
      <c r="Y266" s="237"/>
      <c r="Z266" s="237"/>
    </row>
    <row r="267" spans="1:26" ht="14.25" customHeight="1">
      <c r="A267" s="237"/>
      <c r="B267" s="237"/>
      <c r="C267" s="237"/>
      <c r="D267" s="237"/>
      <c r="E267" s="237"/>
      <c r="F267" s="237"/>
      <c r="G267" s="237"/>
      <c r="H267" s="237"/>
      <c r="I267" s="237"/>
      <c r="J267" s="237"/>
      <c r="K267" s="237"/>
      <c r="L267" s="237"/>
      <c r="M267" s="237"/>
      <c r="N267" s="237"/>
      <c r="O267" s="237"/>
      <c r="P267" s="237"/>
      <c r="Q267" s="237"/>
      <c r="R267" s="237"/>
      <c r="S267" s="237"/>
      <c r="T267" s="237"/>
      <c r="U267" s="237"/>
      <c r="V267" s="237"/>
      <c r="W267" s="237"/>
      <c r="X267" s="237"/>
      <c r="Y267" s="237"/>
      <c r="Z267" s="237"/>
    </row>
    <row r="268" spans="1:26" ht="14.25" customHeight="1">
      <c r="A268" s="237"/>
      <c r="B268" s="237"/>
      <c r="C268" s="237"/>
      <c r="D268" s="237"/>
      <c r="E268" s="237"/>
      <c r="F268" s="237"/>
      <c r="G268" s="237"/>
      <c r="H268" s="237"/>
      <c r="I268" s="237"/>
      <c r="J268" s="237"/>
      <c r="K268" s="237"/>
      <c r="L268" s="237"/>
      <c r="M268" s="237"/>
      <c r="N268" s="237"/>
      <c r="O268" s="237"/>
      <c r="P268" s="237"/>
      <c r="Q268" s="237"/>
      <c r="R268" s="237"/>
      <c r="S268" s="237"/>
      <c r="T268" s="237"/>
      <c r="U268" s="237"/>
      <c r="V268" s="237"/>
      <c r="W268" s="237"/>
      <c r="X268" s="237"/>
      <c r="Y268" s="237"/>
      <c r="Z268" s="237"/>
    </row>
    <row r="269" spans="1:26" ht="14.25" customHeight="1">
      <c r="A269" s="237"/>
      <c r="B269" s="237"/>
      <c r="C269" s="237"/>
      <c r="D269" s="237"/>
      <c r="E269" s="237"/>
      <c r="F269" s="237"/>
      <c r="G269" s="237"/>
      <c r="H269" s="237"/>
      <c r="I269" s="237"/>
      <c r="J269" s="237"/>
      <c r="K269" s="237"/>
      <c r="L269" s="237"/>
      <c r="M269" s="237"/>
      <c r="N269" s="237"/>
      <c r="O269" s="237"/>
      <c r="P269" s="237"/>
      <c r="Q269" s="237"/>
      <c r="R269" s="237"/>
      <c r="S269" s="237"/>
      <c r="T269" s="237"/>
      <c r="U269" s="237"/>
      <c r="V269" s="237"/>
      <c r="W269" s="237"/>
      <c r="X269" s="237"/>
      <c r="Y269" s="237"/>
      <c r="Z269" s="237"/>
    </row>
    <row r="270" spans="1:26" ht="14.25" customHeight="1">
      <c r="A270" s="237"/>
      <c r="B270" s="237"/>
      <c r="C270" s="237"/>
      <c r="D270" s="237"/>
      <c r="E270" s="237"/>
      <c r="F270" s="237"/>
      <c r="G270" s="237"/>
      <c r="H270" s="237"/>
      <c r="I270" s="237"/>
      <c r="J270" s="237"/>
      <c r="K270" s="237"/>
      <c r="L270" s="237"/>
      <c r="M270" s="237"/>
      <c r="N270" s="237"/>
      <c r="O270" s="237"/>
      <c r="P270" s="237"/>
      <c r="Q270" s="237"/>
      <c r="R270" s="237"/>
      <c r="S270" s="237"/>
      <c r="T270" s="237"/>
      <c r="U270" s="237"/>
      <c r="V270" s="237"/>
      <c r="W270" s="237"/>
      <c r="X270" s="237"/>
      <c r="Y270" s="237"/>
      <c r="Z270" s="237"/>
    </row>
    <row r="271" spans="1:26" ht="14.25" customHeight="1">
      <c r="A271" s="237"/>
      <c r="B271" s="237"/>
      <c r="C271" s="237"/>
      <c r="D271" s="237"/>
      <c r="E271" s="237"/>
      <c r="F271" s="237"/>
      <c r="G271" s="237"/>
      <c r="H271" s="237"/>
      <c r="I271" s="237"/>
      <c r="J271" s="237"/>
      <c r="K271" s="237"/>
      <c r="L271" s="237"/>
      <c r="M271" s="237"/>
      <c r="N271" s="237"/>
      <c r="O271" s="237"/>
      <c r="P271" s="237"/>
      <c r="Q271" s="237"/>
      <c r="R271" s="237"/>
      <c r="S271" s="237"/>
      <c r="T271" s="237"/>
      <c r="U271" s="237"/>
      <c r="V271" s="237"/>
      <c r="W271" s="237"/>
      <c r="X271" s="237"/>
      <c r="Y271" s="237"/>
      <c r="Z271" s="237"/>
    </row>
    <row r="272" spans="1:26" ht="14.25" customHeight="1">
      <c r="A272" s="237"/>
      <c r="B272" s="237"/>
      <c r="C272" s="237"/>
      <c r="D272" s="237"/>
      <c r="E272" s="237"/>
      <c r="F272" s="237"/>
      <c r="G272" s="237"/>
      <c r="H272" s="237"/>
      <c r="I272" s="237"/>
      <c r="J272" s="237"/>
      <c r="K272" s="237"/>
      <c r="L272" s="237"/>
      <c r="M272" s="237"/>
      <c r="N272" s="237"/>
      <c r="O272" s="237"/>
      <c r="P272" s="237"/>
      <c r="Q272" s="237"/>
      <c r="R272" s="237"/>
      <c r="S272" s="237"/>
      <c r="T272" s="237"/>
      <c r="U272" s="237"/>
      <c r="V272" s="237"/>
      <c r="W272" s="237"/>
      <c r="X272" s="237"/>
      <c r="Y272" s="237"/>
      <c r="Z272" s="237"/>
    </row>
    <row r="273" spans="1:26" ht="14.25" customHeight="1">
      <c r="A273" s="237"/>
      <c r="B273" s="237"/>
      <c r="C273" s="237"/>
      <c r="D273" s="237"/>
      <c r="E273" s="237"/>
      <c r="F273" s="237"/>
      <c r="G273" s="237"/>
      <c r="H273" s="237"/>
      <c r="I273" s="237"/>
      <c r="J273" s="237"/>
      <c r="K273" s="237"/>
      <c r="L273" s="237"/>
      <c r="M273" s="237"/>
      <c r="N273" s="237"/>
      <c r="O273" s="237"/>
      <c r="P273" s="237"/>
      <c r="Q273" s="237"/>
      <c r="R273" s="237"/>
      <c r="S273" s="237"/>
      <c r="T273" s="237"/>
      <c r="U273" s="237"/>
      <c r="V273" s="237"/>
      <c r="W273" s="237"/>
      <c r="X273" s="237"/>
      <c r="Y273" s="237"/>
      <c r="Z273" s="237"/>
    </row>
    <row r="274" spans="1:26" ht="14.25" customHeight="1">
      <c r="A274" s="237"/>
      <c r="B274" s="237"/>
      <c r="C274" s="237"/>
      <c r="D274" s="237"/>
      <c r="E274" s="237"/>
      <c r="F274" s="237"/>
      <c r="G274" s="237"/>
      <c r="H274" s="237"/>
      <c r="I274" s="237"/>
      <c r="J274" s="237"/>
      <c r="K274" s="237"/>
      <c r="L274" s="237"/>
      <c r="M274" s="237"/>
      <c r="N274" s="237"/>
      <c r="O274" s="237"/>
      <c r="P274" s="237"/>
      <c r="Q274" s="237"/>
      <c r="R274" s="237"/>
      <c r="S274" s="237"/>
      <c r="T274" s="237"/>
      <c r="U274" s="237"/>
      <c r="V274" s="237"/>
      <c r="W274" s="237"/>
      <c r="X274" s="237"/>
      <c r="Y274" s="237"/>
      <c r="Z274" s="237"/>
    </row>
    <row r="275" spans="1:26" ht="14.25" customHeight="1">
      <c r="A275" s="237"/>
      <c r="B275" s="237"/>
      <c r="C275" s="237"/>
      <c r="D275" s="237"/>
      <c r="E275" s="237"/>
      <c r="F275" s="237"/>
      <c r="G275" s="237"/>
      <c r="H275" s="237"/>
      <c r="I275" s="237"/>
      <c r="J275" s="237"/>
      <c r="K275" s="237"/>
      <c r="L275" s="237"/>
      <c r="M275" s="237"/>
      <c r="N275" s="237"/>
      <c r="O275" s="237"/>
      <c r="P275" s="237"/>
      <c r="Q275" s="237"/>
      <c r="R275" s="237"/>
      <c r="S275" s="237"/>
      <c r="T275" s="237"/>
      <c r="U275" s="237"/>
      <c r="V275" s="237"/>
      <c r="W275" s="237"/>
      <c r="X275" s="237"/>
      <c r="Y275" s="237"/>
      <c r="Z275" s="237"/>
    </row>
    <row r="276" spans="1:26" ht="14.25" customHeight="1">
      <c r="A276" s="237"/>
      <c r="B276" s="237"/>
      <c r="C276" s="237"/>
      <c r="D276" s="237"/>
      <c r="E276" s="237"/>
      <c r="F276" s="237"/>
      <c r="G276" s="237"/>
      <c r="H276" s="237"/>
      <c r="I276" s="237"/>
      <c r="J276" s="237"/>
      <c r="K276" s="237"/>
      <c r="L276" s="237"/>
      <c r="M276" s="237"/>
      <c r="N276" s="237"/>
      <c r="O276" s="237"/>
      <c r="P276" s="237"/>
      <c r="Q276" s="237"/>
      <c r="R276" s="237"/>
      <c r="S276" s="237"/>
      <c r="T276" s="237"/>
      <c r="U276" s="237"/>
      <c r="V276" s="237"/>
      <c r="W276" s="237"/>
      <c r="X276" s="237"/>
      <c r="Y276" s="237"/>
      <c r="Z276" s="237"/>
    </row>
    <row r="277" spans="1:26" ht="14.25" customHeight="1">
      <c r="A277" s="237"/>
      <c r="B277" s="237"/>
      <c r="C277" s="237"/>
      <c r="D277" s="237"/>
      <c r="E277" s="237"/>
      <c r="F277" s="237"/>
      <c r="G277" s="237"/>
      <c r="H277" s="237"/>
      <c r="I277" s="237"/>
      <c r="J277" s="237"/>
      <c r="K277" s="237"/>
      <c r="L277" s="237"/>
      <c r="M277" s="237"/>
      <c r="N277" s="237"/>
      <c r="O277" s="237"/>
      <c r="P277" s="237"/>
      <c r="Q277" s="237"/>
      <c r="R277" s="237"/>
      <c r="S277" s="237"/>
      <c r="T277" s="237"/>
      <c r="U277" s="237"/>
      <c r="V277" s="237"/>
      <c r="W277" s="237"/>
      <c r="X277" s="237"/>
      <c r="Y277" s="237"/>
      <c r="Z277" s="237"/>
    </row>
    <row r="278" spans="1:26" ht="14.25" customHeight="1">
      <c r="A278" s="237"/>
      <c r="B278" s="237"/>
      <c r="C278" s="237"/>
      <c r="D278" s="237"/>
      <c r="E278" s="237"/>
      <c r="F278" s="237"/>
      <c r="G278" s="237"/>
      <c r="H278" s="237"/>
      <c r="I278" s="237"/>
      <c r="J278" s="237"/>
      <c r="K278" s="237"/>
      <c r="L278" s="237"/>
      <c r="M278" s="237"/>
      <c r="N278" s="237"/>
      <c r="O278" s="237"/>
      <c r="P278" s="237"/>
      <c r="Q278" s="237"/>
      <c r="R278" s="237"/>
      <c r="S278" s="237"/>
      <c r="T278" s="237"/>
      <c r="U278" s="237"/>
      <c r="V278" s="237"/>
      <c r="W278" s="237"/>
      <c r="X278" s="237"/>
      <c r="Y278" s="237"/>
      <c r="Z278" s="237"/>
    </row>
    <row r="279" spans="1:26" ht="14.25" customHeight="1">
      <c r="A279" s="237"/>
      <c r="B279" s="237"/>
      <c r="C279" s="237"/>
      <c r="D279" s="237"/>
      <c r="E279" s="237"/>
      <c r="F279" s="237"/>
      <c r="G279" s="237"/>
      <c r="H279" s="237"/>
      <c r="I279" s="237"/>
      <c r="J279" s="237"/>
      <c r="K279" s="237"/>
      <c r="L279" s="237"/>
      <c r="M279" s="237"/>
      <c r="N279" s="237"/>
      <c r="O279" s="237"/>
      <c r="P279" s="237"/>
      <c r="Q279" s="237"/>
      <c r="R279" s="237"/>
      <c r="S279" s="237"/>
      <c r="T279" s="237"/>
      <c r="U279" s="237"/>
      <c r="V279" s="237"/>
      <c r="W279" s="237"/>
      <c r="X279" s="237"/>
      <c r="Y279" s="237"/>
      <c r="Z279" s="237"/>
    </row>
    <row r="280" spans="1:26" ht="14.25" customHeight="1">
      <c r="A280" s="237"/>
      <c r="B280" s="237"/>
      <c r="C280" s="237"/>
      <c r="D280" s="237"/>
      <c r="E280" s="237"/>
      <c r="F280" s="237"/>
      <c r="G280" s="237"/>
      <c r="H280" s="237"/>
      <c r="I280" s="237"/>
      <c r="J280" s="237"/>
      <c r="K280" s="237"/>
      <c r="L280" s="237"/>
      <c r="M280" s="237"/>
      <c r="N280" s="237"/>
      <c r="O280" s="237"/>
      <c r="P280" s="237"/>
      <c r="Q280" s="237"/>
      <c r="R280" s="237"/>
      <c r="S280" s="237"/>
      <c r="T280" s="237"/>
      <c r="U280" s="237"/>
      <c r="V280" s="237"/>
      <c r="W280" s="237"/>
      <c r="X280" s="237"/>
      <c r="Y280" s="237"/>
      <c r="Z280" s="237"/>
    </row>
    <row r="281" spans="1:26" ht="14.25" customHeight="1">
      <c r="A281" s="237"/>
      <c r="B281" s="237"/>
      <c r="C281" s="237"/>
      <c r="D281" s="237"/>
      <c r="E281" s="237"/>
      <c r="F281" s="237"/>
      <c r="G281" s="237"/>
      <c r="H281" s="237"/>
      <c r="I281" s="237"/>
      <c r="J281" s="237"/>
      <c r="K281" s="237"/>
      <c r="L281" s="237"/>
      <c r="M281" s="237"/>
      <c r="N281" s="237"/>
      <c r="O281" s="237"/>
      <c r="P281" s="237"/>
      <c r="Q281" s="237"/>
      <c r="R281" s="237"/>
      <c r="S281" s="237"/>
      <c r="T281" s="237"/>
      <c r="U281" s="237"/>
      <c r="V281" s="237"/>
      <c r="W281" s="237"/>
      <c r="X281" s="237"/>
      <c r="Y281" s="237"/>
      <c r="Z281" s="237"/>
    </row>
    <row r="282" spans="1:26" ht="14.25" customHeight="1">
      <c r="A282" s="237"/>
      <c r="B282" s="237"/>
      <c r="C282" s="237"/>
      <c r="D282" s="237"/>
      <c r="E282" s="237"/>
      <c r="F282" s="237"/>
      <c r="G282" s="237"/>
      <c r="H282" s="237"/>
      <c r="I282" s="237"/>
      <c r="J282" s="237"/>
      <c r="K282" s="237"/>
      <c r="L282" s="237"/>
      <c r="M282" s="237"/>
      <c r="N282" s="237"/>
      <c r="O282" s="237"/>
      <c r="P282" s="237"/>
      <c r="Q282" s="237"/>
      <c r="R282" s="237"/>
      <c r="S282" s="237"/>
      <c r="T282" s="237"/>
      <c r="U282" s="237"/>
      <c r="V282" s="237"/>
      <c r="W282" s="237"/>
      <c r="X282" s="237"/>
      <c r="Y282" s="237"/>
      <c r="Z282" s="237"/>
    </row>
    <row r="283" spans="1:26" ht="14.25" customHeight="1">
      <c r="A283" s="237"/>
      <c r="B283" s="237"/>
      <c r="C283" s="237"/>
      <c r="D283" s="237"/>
      <c r="E283" s="237"/>
      <c r="F283" s="237"/>
      <c r="G283" s="237"/>
      <c r="H283" s="237"/>
      <c r="I283" s="237"/>
      <c r="J283" s="237"/>
      <c r="K283" s="237"/>
      <c r="L283" s="237"/>
      <c r="M283" s="237"/>
      <c r="N283" s="237"/>
      <c r="O283" s="237"/>
      <c r="P283" s="237"/>
      <c r="Q283" s="237"/>
      <c r="R283" s="237"/>
      <c r="S283" s="237"/>
      <c r="T283" s="237"/>
      <c r="U283" s="237"/>
      <c r="V283" s="237"/>
      <c r="W283" s="237"/>
      <c r="X283" s="237"/>
      <c r="Y283" s="237"/>
      <c r="Z283" s="237"/>
    </row>
    <row r="284" spans="1:26" ht="14.25" customHeight="1">
      <c r="A284" s="237"/>
      <c r="B284" s="237"/>
      <c r="C284" s="237"/>
      <c r="D284" s="237"/>
      <c r="E284" s="237"/>
      <c r="F284" s="237"/>
      <c r="G284" s="237"/>
      <c r="H284" s="237"/>
      <c r="I284" s="237"/>
      <c r="J284" s="237"/>
      <c r="K284" s="237"/>
      <c r="L284" s="237"/>
      <c r="M284" s="237"/>
      <c r="N284" s="237"/>
      <c r="O284" s="237"/>
      <c r="P284" s="237"/>
      <c r="Q284" s="237"/>
      <c r="R284" s="237"/>
      <c r="S284" s="237"/>
      <c r="T284" s="237"/>
      <c r="U284" s="237"/>
      <c r="V284" s="237"/>
      <c r="W284" s="237"/>
      <c r="X284" s="237"/>
      <c r="Y284" s="237"/>
      <c r="Z284" s="237"/>
    </row>
    <row r="285" spans="1:26" ht="14.25" customHeight="1">
      <c r="A285" s="237"/>
      <c r="B285" s="237"/>
      <c r="C285" s="237"/>
      <c r="D285" s="237"/>
      <c r="E285" s="237"/>
      <c r="F285" s="237"/>
      <c r="G285" s="237"/>
      <c r="H285" s="237"/>
      <c r="I285" s="237"/>
      <c r="J285" s="237"/>
      <c r="K285" s="237"/>
      <c r="L285" s="237"/>
      <c r="M285" s="237"/>
      <c r="N285" s="237"/>
      <c r="O285" s="237"/>
      <c r="P285" s="237"/>
      <c r="Q285" s="237"/>
      <c r="R285" s="237"/>
      <c r="S285" s="237"/>
      <c r="T285" s="237"/>
      <c r="U285" s="237"/>
      <c r="V285" s="237"/>
      <c r="W285" s="237"/>
      <c r="X285" s="237"/>
      <c r="Y285" s="237"/>
      <c r="Z285" s="237"/>
    </row>
    <row r="286" spans="1:26" ht="14.25" customHeight="1">
      <c r="A286" s="237"/>
      <c r="B286" s="237"/>
      <c r="C286" s="237"/>
      <c r="D286" s="237"/>
      <c r="E286" s="237"/>
      <c r="F286" s="237"/>
      <c r="G286" s="237"/>
      <c r="H286" s="237"/>
      <c r="I286" s="237"/>
      <c r="J286" s="237"/>
      <c r="K286" s="237"/>
      <c r="L286" s="237"/>
      <c r="M286" s="237"/>
      <c r="N286" s="237"/>
      <c r="O286" s="237"/>
      <c r="P286" s="237"/>
      <c r="Q286" s="237"/>
      <c r="R286" s="237"/>
      <c r="S286" s="237"/>
      <c r="T286" s="237"/>
      <c r="U286" s="237"/>
      <c r="V286" s="237"/>
      <c r="W286" s="237"/>
      <c r="X286" s="237"/>
      <c r="Y286" s="237"/>
      <c r="Z286" s="237"/>
    </row>
    <row r="287" spans="1:26" ht="14.25" customHeight="1">
      <c r="A287" s="237"/>
      <c r="B287" s="237"/>
      <c r="C287" s="237"/>
      <c r="D287" s="237"/>
      <c r="E287" s="237"/>
      <c r="F287" s="237"/>
      <c r="G287" s="237"/>
      <c r="H287" s="237"/>
      <c r="I287" s="237"/>
      <c r="J287" s="237"/>
      <c r="K287" s="237"/>
      <c r="L287" s="237"/>
      <c r="M287" s="237"/>
      <c r="N287" s="237"/>
      <c r="O287" s="237"/>
      <c r="P287" s="237"/>
      <c r="Q287" s="237"/>
      <c r="R287" s="237"/>
      <c r="S287" s="237"/>
      <c r="T287" s="237"/>
      <c r="U287" s="237"/>
      <c r="V287" s="237"/>
      <c r="W287" s="237"/>
      <c r="X287" s="237"/>
      <c r="Y287" s="237"/>
      <c r="Z287" s="237"/>
    </row>
    <row r="288" spans="1:26" ht="14.25" customHeight="1">
      <c r="A288" s="237"/>
      <c r="B288" s="237"/>
      <c r="C288" s="237"/>
      <c r="D288" s="237"/>
      <c r="E288" s="237"/>
      <c r="F288" s="237"/>
      <c r="G288" s="237"/>
      <c r="H288" s="237"/>
      <c r="I288" s="237"/>
      <c r="J288" s="237"/>
      <c r="K288" s="237"/>
      <c r="L288" s="237"/>
      <c r="M288" s="237"/>
      <c r="N288" s="237"/>
      <c r="O288" s="237"/>
      <c r="P288" s="237"/>
      <c r="Q288" s="237"/>
      <c r="R288" s="237"/>
      <c r="S288" s="237"/>
      <c r="T288" s="237"/>
      <c r="U288" s="237"/>
      <c r="V288" s="237"/>
      <c r="W288" s="237"/>
      <c r="X288" s="237"/>
      <c r="Y288" s="237"/>
      <c r="Z288" s="237"/>
    </row>
    <row r="289" spans="1:26" ht="14.25" customHeight="1">
      <c r="A289" s="237"/>
      <c r="B289" s="237"/>
      <c r="C289" s="237"/>
      <c r="D289" s="237"/>
      <c r="E289" s="237"/>
      <c r="F289" s="237"/>
      <c r="G289" s="237"/>
      <c r="H289" s="237"/>
      <c r="I289" s="237"/>
      <c r="J289" s="237"/>
      <c r="K289" s="237"/>
      <c r="L289" s="237"/>
      <c r="M289" s="237"/>
      <c r="N289" s="237"/>
      <c r="O289" s="237"/>
      <c r="P289" s="237"/>
      <c r="Q289" s="237"/>
      <c r="R289" s="237"/>
      <c r="S289" s="237"/>
      <c r="T289" s="237"/>
      <c r="U289" s="237"/>
      <c r="V289" s="237"/>
      <c r="W289" s="237"/>
      <c r="X289" s="237"/>
      <c r="Y289" s="237"/>
      <c r="Z289" s="237"/>
    </row>
    <row r="290" spans="1:26" ht="14.25" customHeight="1">
      <c r="A290" s="237"/>
      <c r="B290" s="237"/>
      <c r="C290" s="237"/>
      <c r="D290" s="237"/>
      <c r="E290" s="237"/>
      <c r="F290" s="237"/>
      <c r="G290" s="237"/>
      <c r="H290" s="237"/>
      <c r="I290" s="237"/>
      <c r="J290" s="237"/>
      <c r="K290" s="237"/>
      <c r="L290" s="237"/>
      <c r="M290" s="237"/>
      <c r="N290" s="237"/>
      <c r="O290" s="237"/>
      <c r="P290" s="237"/>
      <c r="Q290" s="237"/>
      <c r="R290" s="237"/>
      <c r="S290" s="237"/>
      <c r="T290" s="237"/>
      <c r="U290" s="237"/>
      <c r="V290" s="237"/>
      <c r="W290" s="237"/>
      <c r="X290" s="237"/>
      <c r="Y290" s="237"/>
      <c r="Z290" s="237"/>
    </row>
    <row r="291" spans="1:26" ht="14.25" customHeight="1">
      <c r="A291" s="237"/>
      <c r="B291" s="237"/>
      <c r="C291" s="237"/>
      <c r="D291" s="237"/>
      <c r="E291" s="237"/>
      <c r="F291" s="237"/>
      <c r="G291" s="237"/>
      <c r="H291" s="237"/>
      <c r="I291" s="237"/>
      <c r="J291" s="237"/>
      <c r="K291" s="237"/>
      <c r="L291" s="237"/>
      <c r="M291" s="237"/>
      <c r="N291" s="237"/>
      <c r="O291" s="237"/>
      <c r="P291" s="237"/>
      <c r="Q291" s="237"/>
      <c r="R291" s="237"/>
      <c r="S291" s="237"/>
      <c r="T291" s="237"/>
      <c r="U291" s="237"/>
      <c r="V291" s="237"/>
      <c r="W291" s="237"/>
      <c r="X291" s="237"/>
      <c r="Y291" s="237"/>
      <c r="Z291" s="237"/>
    </row>
    <row r="292" spans="1:26" ht="14.25" customHeight="1">
      <c r="A292" s="237"/>
      <c r="B292" s="237"/>
      <c r="C292" s="237"/>
      <c r="D292" s="237"/>
      <c r="E292" s="237"/>
      <c r="F292" s="237"/>
      <c r="G292" s="237"/>
      <c r="H292" s="237"/>
      <c r="I292" s="237"/>
      <c r="J292" s="237"/>
      <c r="K292" s="237"/>
      <c r="L292" s="237"/>
      <c r="M292" s="237"/>
      <c r="N292" s="237"/>
      <c r="O292" s="237"/>
      <c r="P292" s="237"/>
      <c r="Q292" s="237"/>
      <c r="R292" s="237"/>
      <c r="S292" s="237"/>
      <c r="T292" s="237"/>
      <c r="U292" s="237"/>
      <c r="V292" s="237"/>
      <c r="W292" s="237"/>
      <c r="X292" s="237"/>
      <c r="Y292" s="237"/>
      <c r="Z292" s="237"/>
    </row>
    <row r="293" spans="1:26" ht="14.25" customHeight="1">
      <c r="A293" s="237"/>
      <c r="B293" s="237"/>
      <c r="C293" s="237"/>
      <c r="D293" s="237"/>
      <c r="E293" s="237"/>
      <c r="F293" s="237"/>
      <c r="G293" s="237"/>
      <c r="H293" s="237"/>
      <c r="I293" s="237"/>
      <c r="J293" s="237"/>
      <c r="K293" s="237"/>
      <c r="L293" s="237"/>
      <c r="M293" s="237"/>
      <c r="N293" s="237"/>
      <c r="O293" s="237"/>
      <c r="P293" s="237"/>
      <c r="Q293" s="237"/>
      <c r="R293" s="237"/>
      <c r="S293" s="237"/>
      <c r="T293" s="237"/>
      <c r="U293" s="237"/>
      <c r="V293" s="237"/>
      <c r="W293" s="237"/>
      <c r="X293" s="237"/>
      <c r="Y293" s="237"/>
      <c r="Z293" s="237"/>
    </row>
    <row r="294" spans="1:26" ht="14.25" customHeight="1">
      <c r="A294" s="237"/>
      <c r="B294" s="237"/>
      <c r="C294" s="237"/>
      <c r="D294" s="237"/>
      <c r="E294" s="237"/>
      <c r="F294" s="237"/>
      <c r="G294" s="237"/>
      <c r="H294" s="237"/>
      <c r="I294" s="237"/>
      <c r="J294" s="237"/>
      <c r="K294" s="237"/>
      <c r="L294" s="237"/>
      <c r="M294" s="237"/>
      <c r="N294" s="237"/>
      <c r="O294" s="237"/>
      <c r="P294" s="237"/>
      <c r="Q294" s="237"/>
      <c r="R294" s="237"/>
      <c r="S294" s="237"/>
      <c r="T294" s="237"/>
      <c r="U294" s="237"/>
      <c r="V294" s="237"/>
      <c r="W294" s="237"/>
      <c r="X294" s="237"/>
      <c r="Y294" s="237"/>
      <c r="Z294" s="237"/>
    </row>
    <row r="295" spans="1:26" ht="14.25" customHeight="1">
      <c r="A295" s="237"/>
      <c r="B295" s="237"/>
      <c r="C295" s="237"/>
      <c r="D295" s="237"/>
      <c r="E295" s="237"/>
      <c r="F295" s="237"/>
      <c r="G295" s="237"/>
      <c r="H295" s="237"/>
      <c r="I295" s="237"/>
      <c r="J295" s="237"/>
      <c r="K295" s="237"/>
      <c r="L295" s="237"/>
      <c r="M295" s="237"/>
      <c r="N295" s="237"/>
      <c r="O295" s="237"/>
      <c r="P295" s="237"/>
      <c r="Q295" s="237"/>
      <c r="R295" s="237"/>
      <c r="S295" s="237"/>
      <c r="T295" s="237"/>
      <c r="U295" s="237"/>
      <c r="V295" s="237"/>
      <c r="W295" s="237"/>
      <c r="X295" s="237"/>
      <c r="Y295" s="237"/>
      <c r="Z295" s="237"/>
    </row>
    <row r="296" spans="1:26" ht="14.25" customHeight="1">
      <c r="A296" s="237"/>
      <c r="B296" s="237"/>
      <c r="C296" s="237"/>
      <c r="D296" s="237"/>
      <c r="E296" s="237"/>
      <c r="F296" s="237"/>
      <c r="G296" s="237"/>
      <c r="H296" s="237"/>
      <c r="I296" s="237"/>
      <c r="J296" s="237"/>
      <c r="K296" s="237"/>
      <c r="L296" s="237"/>
      <c r="M296" s="237"/>
      <c r="N296" s="237"/>
      <c r="O296" s="237"/>
      <c r="P296" s="237"/>
      <c r="Q296" s="237"/>
      <c r="R296" s="237"/>
      <c r="S296" s="237"/>
      <c r="T296" s="237"/>
      <c r="U296" s="237"/>
      <c r="V296" s="237"/>
      <c r="W296" s="237"/>
      <c r="X296" s="237"/>
      <c r="Y296" s="237"/>
      <c r="Z296" s="237"/>
    </row>
    <row r="297" spans="1:26" ht="14.25" customHeight="1">
      <c r="A297" s="237"/>
      <c r="B297" s="237"/>
      <c r="C297" s="237"/>
      <c r="D297" s="237"/>
      <c r="E297" s="237"/>
      <c r="F297" s="237"/>
      <c r="G297" s="237"/>
      <c r="H297" s="237"/>
      <c r="I297" s="237"/>
      <c r="J297" s="237"/>
      <c r="K297" s="237"/>
      <c r="L297" s="237"/>
      <c r="M297" s="237"/>
      <c r="N297" s="237"/>
      <c r="O297" s="237"/>
      <c r="P297" s="237"/>
      <c r="Q297" s="237"/>
      <c r="R297" s="237"/>
      <c r="S297" s="237"/>
      <c r="T297" s="237"/>
      <c r="U297" s="237"/>
      <c r="V297" s="237"/>
      <c r="W297" s="237"/>
      <c r="X297" s="237"/>
      <c r="Y297" s="237"/>
      <c r="Z297" s="237"/>
    </row>
    <row r="298" spans="1:26" ht="14.25" customHeight="1">
      <c r="A298" s="237"/>
      <c r="B298" s="237"/>
      <c r="C298" s="237"/>
      <c r="D298" s="237"/>
      <c r="E298" s="237"/>
      <c r="F298" s="237"/>
      <c r="G298" s="237"/>
      <c r="H298" s="237"/>
      <c r="I298" s="237"/>
      <c r="J298" s="237"/>
      <c r="K298" s="237"/>
      <c r="L298" s="237"/>
      <c r="M298" s="237"/>
      <c r="N298" s="237"/>
      <c r="O298" s="237"/>
      <c r="P298" s="237"/>
      <c r="Q298" s="237"/>
      <c r="R298" s="237"/>
      <c r="S298" s="237"/>
      <c r="T298" s="237"/>
      <c r="U298" s="237"/>
      <c r="V298" s="237"/>
      <c r="W298" s="237"/>
      <c r="X298" s="237"/>
      <c r="Y298" s="237"/>
      <c r="Z298" s="237"/>
    </row>
    <row r="299" spans="1:26" ht="14.25" customHeight="1">
      <c r="A299" s="237"/>
      <c r="B299" s="237"/>
      <c r="C299" s="237"/>
      <c r="D299" s="237"/>
      <c r="E299" s="237"/>
      <c r="F299" s="237"/>
      <c r="G299" s="237"/>
      <c r="H299" s="237"/>
      <c r="I299" s="237"/>
      <c r="J299" s="237"/>
      <c r="K299" s="237"/>
      <c r="L299" s="237"/>
      <c r="M299" s="237"/>
      <c r="N299" s="237"/>
      <c r="O299" s="237"/>
      <c r="P299" s="237"/>
      <c r="Q299" s="237"/>
      <c r="R299" s="237"/>
      <c r="S299" s="237"/>
      <c r="T299" s="237"/>
      <c r="U299" s="237"/>
      <c r="V299" s="237"/>
      <c r="W299" s="237"/>
      <c r="X299" s="237"/>
      <c r="Y299" s="237"/>
      <c r="Z299" s="237"/>
    </row>
    <row r="300" spans="1:26" ht="14.25" customHeight="1">
      <c r="A300" s="237"/>
      <c r="B300" s="237"/>
      <c r="C300" s="237"/>
      <c r="D300" s="237"/>
      <c r="E300" s="237"/>
      <c r="F300" s="237"/>
      <c r="G300" s="237"/>
      <c r="H300" s="237"/>
      <c r="I300" s="237"/>
      <c r="J300" s="237"/>
      <c r="K300" s="237"/>
      <c r="L300" s="237"/>
      <c r="M300" s="237"/>
      <c r="N300" s="237"/>
      <c r="O300" s="237"/>
      <c r="P300" s="237"/>
      <c r="Q300" s="237"/>
      <c r="R300" s="237"/>
      <c r="S300" s="237"/>
      <c r="T300" s="237"/>
      <c r="U300" s="237"/>
      <c r="V300" s="237"/>
      <c r="W300" s="237"/>
      <c r="X300" s="237"/>
      <c r="Y300" s="237"/>
      <c r="Z300" s="237"/>
    </row>
    <row r="301" spans="1:26" ht="14.25" customHeight="1">
      <c r="A301" s="237"/>
      <c r="B301" s="237"/>
      <c r="C301" s="237"/>
      <c r="D301" s="237"/>
      <c r="E301" s="237"/>
      <c r="F301" s="237"/>
      <c r="G301" s="237"/>
      <c r="H301" s="237"/>
      <c r="I301" s="237"/>
      <c r="J301" s="237"/>
      <c r="K301" s="237"/>
      <c r="L301" s="237"/>
      <c r="M301" s="237"/>
      <c r="N301" s="237"/>
      <c r="O301" s="237"/>
      <c r="P301" s="237"/>
      <c r="Q301" s="237"/>
      <c r="R301" s="237"/>
      <c r="S301" s="237"/>
      <c r="T301" s="237"/>
      <c r="U301" s="237"/>
      <c r="V301" s="237"/>
      <c r="W301" s="237"/>
      <c r="X301" s="237"/>
      <c r="Y301" s="237"/>
      <c r="Z301" s="237"/>
    </row>
    <row r="302" spans="1:26" ht="14.25" customHeight="1">
      <c r="A302" s="237"/>
      <c r="B302" s="237"/>
      <c r="C302" s="237"/>
      <c r="D302" s="237"/>
      <c r="E302" s="237"/>
      <c r="F302" s="237"/>
      <c r="G302" s="237"/>
      <c r="H302" s="237"/>
      <c r="I302" s="237"/>
      <c r="J302" s="237"/>
      <c r="K302" s="237"/>
      <c r="L302" s="237"/>
      <c r="M302" s="237"/>
      <c r="N302" s="237"/>
      <c r="O302" s="237"/>
      <c r="P302" s="237"/>
      <c r="Q302" s="237"/>
      <c r="R302" s="237"/>
      <c r="S302" s="237"/>
      <c r="T302" s="237"/>
      <c r="U302" s="237"/>
      <c r="V302" s="237"/>
      <c r="W302" s="237"/>
      <c r="X302" s="237"/>
      <c r="Y302" s="237"/>
      <c r="Z302" s="237"/>
    </row>
    <row r="303" spans="1:26" ht="14.25" customHeight="1">
      <c r="A303" s="237"/>
      <c r="B303" s="237"/>
      <c r="C303" s="237"/>
      <c r="D303" s="237"/>
      <c r="E303" s="237"/>
      <c r="F303" s="237"/>
      <c r="G303" s="237"/>
      <c r="H303" s="237"/>
      <c r="I303" s="237"/>
      <c r="J303" s="237"/>
      <c r="K303" s="237"/>
      <c r="L303" s="237"/>
      <c r="M303" s="237"/>
      <c r="N303" s="237"/>
      <c r="O303" s="237"/>
      <c r="P303" s="237"/>
      <c r="Q303" s="237"/>
      <c r="R303" s="237"/>
      <c r="S303" s="237"/>
      <c r="T303" s="237"/>
      <c r="U303" s="237"/>
      <c r="V303" s="237"/>
      <c r="W303" s="237"/>
      <c r="X303" s="237"/>
      <c r="Y303" s="237"/>
      <c r="Z303" s="237"/>
    </row>
    <row r="304" spans="1:26" ht="14.25" customHeight="1">
      <c r="A304" s="237"/>
      <c r="B304" s="237"/>
      <c r="C304" s="237"/>
      <c r="D304" s="237"/>
      <c r="E304" s="237"/>
      <c r="F304" s="237"/>
      <c r="G304" s="237"/>
      <c r="H304" s="237"/>
      <c r="I304" s="237"/>
      <c r="J304" s="237"/>
      <c r="K304" s="237"/>
      <c r="L304" s="237"/>
      <c r="M304" s="237"/>
      <c r="N304" s="237"/>
      <c r="O304" s="237"/>
      <c r="P304" s="237"/>
      <c r="Q304" s="237"/>
      <c r="R304" s="237"/>
      <c r="S304" s="237"/>
      <c r="T304" s="237"/>
      <c r="U304" s="237"/>
      <c r="V304" s="237"/>
      <c r="W304" s="237"/>
      <c r="X304" s="237"/>
      <c r="Y304" s="237"/>
      <c r="Z304" s="237"/>
    </row>
    <row r="305" spans="1:26" ht="14.25" customHeight="1">
      <c r="A305" s="237"/>
      <c r="B305" s="237"/>
      <c r="C305" s="237"/>
      <c r="D305" s="237"/>
      <c r="E305" s="237"/>
      <c r="F305" s="237"/>
      <c r="G305" s="237"/>
      <c r="H305" s="237"/>
      <c r="I305" s="237"/>
      <c r="J305" s="237"/>
      <c r="K305" s="237"/>
      <c r="L305" s="237"/>
      <c r="M305" s="237"/>
      <c r="N305" s="237"/>
      <c r="O305" s="237"/>
      <c r="P305" s="237"/>
      <c r="Q305" s="237"/>
      <c r="R305" s="237"/>
      <c r="S305" s="237"/>
      <c r="T305" s="237"/>
      <c r="U305" s="237"/>
      <c r="V305" s="237"/>
      <c r="W305" s="237"/>
      <c r="X305" s="237"/>
      <c r="Y305" s="237"/>
      <c r="Z305" s="237"/>
    </row>
    <row r="306" spans="1:26" ht="14.25" customHeight="1">
      <c r="A306" s="237"/>
      <c r="B306" s="237"/>
      <c r="C306" s="237"/>
      <c r="D306" s="237"/>
      <c r="E306" s="237"/>
      <c r="F306" s="237"/>
      <c r="G306" s="237"/>
      <c r="H306" s="237"/>
      <c r="I306" s="237"/>
      <c r="J306" s="237"/>
      <c r="K306" s="237"/>
      <c r="L306" s="237"/>
      <c r="M306" s="237"/>
      <c r="N306" s="237"/>
      <c r="O306" s="237"/>
      <c r="P306" s="237"/>
      <c r="Q306" s="237"/>
      <c r="R306" s="237"/>
      <c r="S306" s="237"/>
      <c r="T306" s="237"/>
      <c r="U306" s="237"/>
      <c r="V306" s="237"/>
      <c r="W306" s="237"/>
      <c r="X306" s="237"/>
      <c r="Y306" s="237"/>
      <c r="Z306" s="237"/>
    </row>
    <row r="307" spans="1:26" ht="14.25" customHeight="1">
      <c r="A307" s="237"/>
      <c r="B307" s="237"/>
      <c r="C307" s="237"/>
      <c r="D307" s="237"/>
      <c r="E307" s="237"/>
      <c r="F307" s="237"/>
      <c r="G307" s="237"/>
      <c r="H307" s="237"/>
      <c r="I307" s="237"/>
      <c r="J307" s="237"/>
      <c r="K307" s="237"/>
      <c r="L307" s="237"/>
      <c r="M307" s="237"/>
      <c r="N307" s="237"/>
      <c r="O307" s="237"/>
      <c r="P307" s="237"/>
      <c r="Q307" s="237"/>
      <c r="R307" s="237"/>
      <c r="S307" s="237"/>
      <c r="T307" s="237"/>
      <c r="U307" s="237"/>
      <c r="V307" s="237"/>
      <c r="W307" s="237"/>
      <c r="X307" s="237"/>
      <c r="Y307" s="237"/>
      <c r="Z307" s="237"/>
    </row>
    <row r="308" spans="1:26" ht="14.25" customHeight="1">
      <c r="A308" s="237"/>
      <c r="B308" s="237"/>
      <c r="C308" s="237"/>
      <c r="D308" s="237"/>
      <c r="E308" s="237"/>
      <c r="F308" s="237"/>
      <c r="G308" s="237"/>
      <c r="H308" s="237"/>
      <c r="I308" s="237"/>
      <c r="J308" s="237"/>
      <c r="K308" s="237"/>
      <c r="L308" s="237"/>
      <c r="M308" s="237"/>
      <c r="N308" s="237"/>
      <c r="O308" s="237"/>
      <c r="P308" s="237"/>
      <c r="Q308" s="237"/>
      <c r="R308" s="237"/>
      <c r="S308" s="237"/>
      <c r="T308" s="237"/>
      <c r="U308" s="237"/>
      <c r="V308" s="237"/>
      <c r="W308" s="237"/>
      <c r="X308" s="237"/>
      <c r="Y308" s="237"/>
      <c r="Z308" s="237"/>
    </row>
    <row r="309" spans="1:26" ht="14.25" customHeight="1">
      <c r="A309" s="237"/>
      <c r="B309" s="237"/>
      <c r="C309" s="237"/>
      <c r="D309" s="237"/>
      <c r="E309" s="237"/>
      <c r="F309" s="237"/>
      <c r="G309" s="237"/>
      <c r="H309" s="237"/>
      <c r="I309" s="237"/>
      <c r="J309" s="237"/>
      <c r="K309" s="237"/>
      <c r="L309" s="237"/>
      <c r="M309" s="237"/>
      <c r="N309" s="237"/>
      <c r="O309" s="237"/>
      <c r="P309" s="237"/>
      <c r="Q309" s="237"/>
      <c r="R309" s="237"/>
      <c r="S309" s="237"/>
      <c r="T309" s="237"/>
      <c r="U309" s="237"/>
      <c r="V309" s="237"/>
      <c r="W309" s="237"/>
      <c r="X309" s="237"/>
      <c r="Y309" s="237"/>
      <c r="Z309" s="237"/>
    </row>
    <row r="310" spans="1:26" ht="14.25" customHeight="1">
      <c r="A310" s="237"/>
      <c r="B310" s="237"/>
      <c r="C310" s="237"/>
      <c r="D310" s="237"/>
      <c r="E310" s="237"/>
      <c r="F310" s="237"/>
      <c r="G310" s="237"/>
      <c r="H310" s="237"/>
      <c r="I310" s="237"/>
      <c r="J310" s="237"/>
      <c r="K310" s="237"/>
      <c r="L310" s="237"/>
      <c r="M310" s="237"/>
      <c r="N310" s="237"/>
      <c r="O310" s="237"/>
      <c r="P310" s="237"/>
      <c r="Q310" s="237"/>
      <c r="R310" s="237"/>
      <c r="S310" s="237"/>
      <c r="T310" s="237"/>
      <c r="U310" s="237"/>
      <c r="V310" s="237"/>
      <c r="W310" s="237"/>
      <c r="X310" s="237"/>
      <c r="Y310" s="237"/>
      <c r="Z310" s="237"/>
    </row>
    <row r="311" spans="1:26" ht="14.25" customHeight="1">
      <c r="A311" s="237"/>
      <c r="B311" s="237"/>
      <c r="C311" s="237"/>
      <c r="D311" s="237"/>
      <c r="E311" s="237"/>
      <c r="F311" s="237"/>
      <c r="G311" s="237"/>
      <c r="H311" s="237"/>
      <c r="I311" s="237"/>
      <c r="J311" s="237"/>
      <c r="K311" s="237"/>
      <c r="L311" s="237"/>
      <c r="M311" s="237"/>
      <c r="N311" s="237"/>
      <c r="O311" s="237"/>
      <c r="P311" s="237"/>
      <c r="Q311" s="237"/>
      <c r="R311" s="237"/>
      <c r="S311" s="237"/>
      <c r="T311" s="237"/>
      <c r="U311" s="237"/>
      <c r="V311" s="237"/>
      <c r="W311" s="237"/>
      <c r="X311" s="237"/>
      <c r="Y311" s="237"/>
      <c r="Z311" s="237"/>
    </row>
    <row r="312" spans="1:26" ht="14.25" customHeight="1">
      <c r="A312" s="237"/>
      <c r="B312" s="237"/>
      <c r="C312" s="237"/>
      <c r="D312" s="237"/>
      <c r="E312" s="237"/>
      <c r="F312" s="237"/>
      <c r="G312" s="237"/>
      <c r="H312" s="237"/>
      <c r="I312" s="237"/>
      <c r="J312" s="237"/>
      <c r="K312" s="237"/>
      <c r="L312" s="237"/>
      <c r="M312" s="237"/>
      <c r="N312" s="237"/>
      <c r="O312" s="237"/>
      <c r="P312" s="237"/>
      <c r="Q312" s="237"/>
      <c r="R312" s="237"/>
      <c r="S312" s="237"/>
      <c r="T312" s="237"/>
      <c r="U312" s="237"/>
      <c r="V312" s="237"/>
      <c r="W312" s="237"/>
      <c r="X312" s="237"/>
      <c r="Y312" s="237"/>
      <c r="Z312" s="237"/>
    </row>
    <row r="313" spans="1:26" ht="14.25" customHeight="1">
      <c r="A313" s="237"/>
      <c r="B313" s="237"/>
      <c r="C313" s="237"/>
      <c r="D313" s="237"/>
      <c r="E313" s="237"/>
      <c r="F313" s="237"/>
      <c r="G313" s="237"/>
      <c r="H313" s="237"/>
      <c r="I313" s="237"/>
      <c r="J313" s="237"/>
      <c r="K313" s="237"/>
      <c r="L313" s="237"/>
      <c r="M313" s="237"/>
      <c r="N313" s="237"/>
      <c r="O313" s="237"/>
      <c r="P313" s="237"/>
      <c r="Q313" s="237"/>
      <c r="R313" s="237"/>
      <c r="S313" s="237"/>
      <c r="T313" s="237"/>
      <c r="U313" s="237"/>
      <c r="V313" s="237"/>
      <c r="W313" s="237"/>
      <c r="X313" s="237"/>
      <c r="Y313" s="237"/>
      <c r="Z313" s="237"/>
    </row>
    <row r="314" spans="1:26" ht="14.25" customHeight="1">
      <c r="A314" s="237"/>
      <c r="B314" s="237"/>
      <c r="C314" s="237"/>
      <c r="D314" s="237"/>
      <c r="E314" s="237"/>
      <c r="F314" s="237"/>
      <c r="G314" s="237"/>
      <c r="H314" s="237"/>
      <c r="I314" s="237"/>
      <c r="J314" s="237"/>
      <c r="K314" s="237"/>
      <c r="L314" s="237"/>
      <c r="M314" s="237"/>
      <c r="N314" s="237"/>
      <c r="O314" s="237"/>
      <c r="P314" s="237"/>
      <c r="Q314" s="237"/>
      <c r="R314" s="237"/>
      <c r="S314" s="237"/>
      <c r="T314" s="237"/>
      <c r="U314" s="237"/>
      <c r="V314" s="237"/>
      <c r="W314" s="237"/>
      <c r="X314" s="237"/>
      <c r="Y314" s="237"/>
      <c r="Z314" s="237"/>
    </row>
    <row r="315" spans="1:26" ht="14.25" customHeight="1">
      <c r="A315" s="237"/>
      <c r="B315" s="237"/>
      <c r="C315" s="237"/>
      <c r="D315" s="237"/>
      <c r="E315" s="237"/>
      <c r="F315" s="237"/>
      <c r="G315" s="237"/>
      <c r="H315" s="237"/>
      <c r="I315" s="237"/>
      <c r="J315" s="237"/>
      <c r="K315" s="237"/>
      <c r="L315" s="237"/>
      <c r="M315" s="237"/>
      <c r="N315" s="237"/>
      <c r="O315" s="237"/>
      <c r="P315" s="237"/>
      <c r="Q315" s="237"/>
      <c r="R315" s="237"/>
      <c r="S315" s="237"/>
      <c r="T315" s="237"/>
      <c r="U315" s="237"/>
      <c r="V315" s="237"/>
      <c r="W315" s="237"/>
      <c r="X315" s="237"/>
      <c r="Y315" s="237"/>
      <c r="Z315" s="237"/>
    </row>
    <row r="316" spans="1:26" ht="14.25" customHeight="1">
      <c r="A316" s="237"/>
      <c r="B316" s="237"/>
      <c r="C316" s="237"/>
      <c r="D316" s="237"/>
      <c r="E316" s="237"/>
      <c r="F316" s="237"/>
      <c r="G316" s="237"/>
      <c r="H316" s="237"/>
      <c r="I316" s="237"/>
      <c r="J316" s="237"/>
      <c r="K316" s="237"/>
      <c r="L316" s="237"/>
      <c r="M316" s="237"/>
      <c r="N316" s="237"/>
      <c r="O316" s="237"/>
      <c r="P316" s="237"/>
      <c r="Q316" s="237"/>
      <c r="R316" s="237"/>
      <c r="S316" s="237"/>
      <c r="T316" s="237"/>
      <c r="U316" s="237"/>
      <c r="V316" s="237"/>
      <c r="W316" s="237"/>
      <c r="X316" s="237"/>
      <c r="Y316" s="237"/>
      <c r="Z316" s="237"/>
    </row>
    <row r="317" spans="1:26" ht="14.25" customHeight="1">
      <c r="A317" s="237"/>
      <c r="B317" s="237"/>
      <c r="C317" s="237"/>
      <c r="D317" s="237"/>
      <c r="E317" s="237"/>
      <c r="F317" s="237"/>
      <c r="G317" s="237"/>
      <c r="H317" s="237"/>
      <c r="I317" s="237"/>
      <c r="J317" s="237"/>
      <c r="K317" s="237"/>
      <c r="L317" s="237"/>
      <c r="M317" s="237"/>
      <c r="N317" s="237"/>
      <c r="O317" s="237"/>
      <c r="P317" s="237"/>
      <c r="Q317" s="237"/>
      <c r="R317" s="237"/>
      <c r="S317" s="237"/>
      <c r="T317" s="237"/>
      <c r="U317" s="237"/>
      <c r="V317" s="237"/>
      <c r="W317" s="237"/>
      <c r="X317" s="237"/>
      <c r="Y317" s="237"/>
      <c r="Z317" s="237"/>
    </row>
    <row r="318" spans="1:26" ht="14.25" customHeight="1">
      <c r="A318" s="237"/>
      <c r="B318" s="237"/>
      <c r="C318" s="237"/>
      <c r="D318" s="237"/>
      <c r="E318" s="237"/>
      <c r="F318" s="237"/>
      <c r="G318" s="237"/>
      <c r="H318" s="237"/>
      <c r="I318" s="237"/>
      <c r="J318" s="237"/>
      <c r="K318" s="237"/>
      <c r="L318" s="237"/>
      <c r="M318" s="237"/>
      <c r="N318" s="237"/>
      <c r="O318" s="237"/>
      <c r="P318" s="237"/>
      <c r="Q318" s="237"/>
      <c r="R318" s="237"/>
      <c r="S318" s="237"/>
      <c r="T318" s="237"/>
      <c r="U318" s="237"/>
      <c r="V318" s="237"/>
      <c r="W318" s="237"/>
      <c r="X318" s="237"/>
      <c r="Y318" s="237"/>
      <c r="Z318" s="237"/>
    </row>
    <row r="319" spans="1:26" ht="14.25" customHeight="1">
      <c r="A319" s="237"/>
      <c r="B319" s="237"/>
      <c r="C319" s="237"/>
      <c r="D319" s="237"/>
      <c r="E319" s="237"/>
      <c r="F319" s="237"/>
      <c r="G319" s="237"/>
      <c r="H319" s="237"/>
      <c r="I319" s="237"/>
      <c r="J319" s="237"/>
      <c r="K319" s="237"/>
      <c r="L319" s="237"/>
      <c r="M319" s="237"/>
      <c r="N319" s="237"/>
      <c r="O319" s="237"/>
      <c r="P319" s="237"/>
      <c r="Q319" s="237"/>
      <c r="R319" s="237"/>
      <c r="S319" s="237"/>
      <c r="T319" s="237"/>
      <c r="U319" s="237"/>
      <c r="V319" s="237"/>
      <c r="W319" s="237"/>
      <c r="X319" s="237"/>
      <c r="Y319" s="237"/>
      <c r="Z319" s="237"/>
    </row>
    <row r="320" spans="1:26" ht="14.25" customHeight="1">
      <c r="A320" s="237"/>
      <c r="B320" s="237"/>
      <c r="C320" s="237"/>
      <c r="D320" s="237"/>
      <c r="E320" s="237"/>
      <c r="F320" s="237"/>
      <c r="G320" s="237"/>
      <c r="H320" s="237"/>
      <c r="I320" s="237"/>
      <c r="J320" s="237"/>
      <c r="K320" s="237"/>
      <c r="L320" s="237"/>
      <c r="M320" s="237"/>
      <c r="N320" s="237"/>
      <c r="O320" s="237"/>
      <c r="P320" s="237"/>
      <c r="Q320" s="237"/>
      <c r="R320" s="237"/>
      <c r="S320" s="237"/>
      <c r="T320" s="237"/>
      <c r="U320" s="237"/>
      <c r="V320" s="237"/>
      <c r="W320" s="237"/>
      <c r="X320" s="237"/>
      <c r="Y320" s="237"/>
      <c r="Z320" s="237"/>
    </row>
    <row r="321" spans="1:26" ht="14.25" customHeight="1">
      <c r="A321" s="237"/>
      <c r="B321" s="237"/>
      <c r="C321" s="237"/>
      <c r="D321" s="237"/>
      <c r="E321" s="237"/>
      <c r="F321" s="237"/>
      <c r="G321" s="237"/>
      <c r="H321" s="237"/>
      <c r="I321" s="237"/>
      <c r="J321" s="237"/>
      <c r="K321" s="237"/>
      <c r="L321" s="237"/>
      <c r="M321" s="237"/>
      <c r="N321" s="237"/>
      <c r="O321" s="237"/>
      <c r="P321" s="237"/>
      <c r="Q321" s="237"/>
      <c r="R321" s="237"/>
      <c r="S321" s="237"/>
      <c r="T321" s="237"/>
      <c r="U321" s="237"/>
      <c r="V321" s="237"/>
      <c r="W321" s="237"/>
      <c r="X321" s="237"/>
      <c r="Y321" s="237"/>
      <c r="Z321" s="237"/>
    </row>
    <row r="322" spans="1:26" ht="14.25" customHeight="1">
      <c r="A322" s="237"/>
      <c r="B322" s="237"/>
      <c r="C322" s="237"/>
      <c r="D322" s="237"/>
      <c r="E322" s="237"/>
      <c r="F322" s="237"/>
      <c r="G322" s="237"/>
      <c r="H322" s="237"/>
      <c r="I322" s="237"/>
      <c r="J322" s="237"/>
      <c r="K322" s="237"/>
      <c r="L322" s="237"/>
      <c r="M322" s="237"/>
      <c r="N322" s="237"/>
      <c r="O322" s="237"/>
      <c r="P322" s="237"/>
      <c r="Q322" s="237"/>
      <c r="R322" s="237"/>
      <c r="S322" s="237"/>
      <c r="T322" s="237"/>
      <c r="U322" s="237"/>
      <c r="V322" s="237"/>
      <c r="W322" s="237"/>
      <c r="X322" s="237"/>
      <c r="Y322" s="237"/>
      <c r="Z322" s="237"/>
    </row>
    <row r="323" spans="1:26" ht="14.25" customHeight="1">
      <c r="A323" s="237"/>
      <c r="B323" s="237"/>
      <c r="C323" s="237"/>
      <c r="D323" s="237"/>
      <c r="E323" s="237"/>
      <c r="F323" s="237"/>
      <c r="G323" s="237"/>
      <c r="H323" s="237"/>
      <c r="I323" s="237"/>
      <c r="J323" s="237"/>
      <c r="K323" s="237"/>
      <c r="L323" s="237"/>
      <c r="M323" s="237"/>
      <c r="N323" s="237"/>
      <c r="O323" s="237"/>
      <c r="P323" s="237"/>
      <c r="Q323" s="237"/>
      <c r="R323" s="237"/>
      <c r="S323" s="237"/>
      <c r="T323" s="237"/>
      <c r="U323" s="237"/>
      <c r="V323" s="237"/>
      <c r="W323" s="237"/>
      <c r="X323" s="237"/>
      <c r="Y323" s="237"/>
      <c r="Z323" s="237"/>
    </row>
    <row r="324" spans="1:26" ht="14.25" customHeight="1">
      <c r="A324" s="237"/>
      <c r="B324" s="237"/>
      <c r="C324" s="237"/>
      <c r="D324" s="237"/>
      <c r="E324" s="237"/>
      <c r="F324" s="237"/>
      <c r="G324" s="237"/>
      <c r="H324" s="237"/>
      <c r="I324" s="237"/>
      <c r="J324" s="237"/>
      <c r="K324" s="237"/>
      <c r="L324" s="237"/>
      <c r="M324" s="237"/>
      <c r="N324" s="237"/>
      <c r="O324" s="237"/>
      <c r="P324" s="237"/>
      <c r="Q324" s="237"/>
      <c r="R324" s="237"/>
      <c r="S324" s="237"/>
      <c r="T324" s="237"/>
      <c r="U324" s="237"/>
      <c r="V324" s="237"/>
      <c r="W324" s="237"/>
      <c r="X324" s="237"/>
      <c r="Y324" s="237"/>
      <c r="Z324" s="237"/>
    </row>
    <row r="325" spans="1:26" ht="14.25" customHeight="1">
      <c r="A325" s="237"/>
      <c r="B325" s="237"/>
      <c r="C325" s="237"/>
      <c r="D325" s="237"/>
      <c r="E325" s="237"/>
      <c r="F325" s="237"/>
      <c r="G325" s="237"/>
      <c r="H325" s="237"/>
      <c r="I325" s="237"/>
      <c r="J325" s="237"/>
      <c r="K325" s="237"/>
      <c r="L325" s="237"/>
      <c r="M325" s="237"/>
      <c r="N325" s="237"/>
      <c r="O325" s="237"/>
      <c r="P325" s="237"/>
      <c r="Q325" s="237"/>
      <c r="R325" s="237"/>
      <c r="S325" s="237"/>
      <c r="T325" s="237"/>
      <c r="U325" s="237"/>
      <c r="V325" s="237"/>
      <c r="W325" s="237"/>
      <c r="X325" s="237"/>
      <c r="Y325" s="237"/>
      <c r="Z325" s="237"/>
    </row>
    <row r="326" spans="1:26" ht="14.25" customHeight="1">
      <c r="A326" s="237"/>
      <c r="B326" s="237"/>
      <c r="C326" s="237"/>
      <c r="D326" s="237"/>
      <c r="E326" s="237"/>
      <c r="F326" s="237"/>
      <c r="G326" s="237"/>
      <c r="H326" s="237"/>
      <c r="I326" s="237"/>
      <c r="J326" s="237"/>
      <c r="K326" s="237"/>
      <c r="L326" s="237"/>
      <c r="M326" s="237"/>
      <c r="N326" s="237"/>
      <c r="O326" s="237"/>
      <c r="P326" s="237"/>
      <c r="Q326" s="237"/>
      <c r="R326" s="237"/>
      <c r="S326" s="237"/>
      <c r="T326" s="237"/>
      <c r="U326" s="237"/>
      <c r="V326" s="237"/>
      <c r="W326" s="237"/>
      <c r="X326" s="237"/>
      <c r="Y326" s="237"/>
      <c r="Z326" s="237"/>
    </row>
    <row r="327" spans="1:26" ht="14.25" customHeight="1">
      <c r="A327" s="237"/>
      <c r="B327" s="237"/>
      <c r="C327" s="237"/>
      <c r="D327" s="237"/>
      <c r="E327" s="237"/>
      <c r="F327" s="237"/>
      <c r="G327" s="237"/>
      <c r="H327" s="237"/>
      <c r="I327" s="237"/>
      <c r="J327" s="237"/>
      <c r="K327" s="237"/>
      <c r="L327" s="237"/>
      <c r="M327" s="237"/>
      <c r="N327" s="237"/>
      <c r="O327" s="237"/>
      <c r="P327" s="237"/>
      <c r="Q327" s="237"/>
      <c r="R327" s="237"/>
      <c r="S327" s="237"/>
      <c r="T327" s="237"/>
      <c r="U327" s="237"/>
      <c r="V327" s="237"/>
      <c r="W327" s="237"/>
      <c r="X327" s="237"/>
      <c r="Y327" s="237"/>
      <c r="Z327" s="237"/>
    </row>
    <row r="328" spans="1:26" ht="14.25" customHeight="1">
      <c r="A328" s="237"/>
      <c r="B328" s="237"/>
      <c r="C328" s="237"/>
      <c r="D328" s="237"/>
      <c r="E328" s="237"/>
      <c r="F328" s="237"/>
      <c r="G328" s="237"/>
      <c r="H328" s="237"/>
      <c r="I328" s="237"/>
      <c r="J328" s="237"/>
      <c r="K328" s="237"/>
      <c r="L328" s="237"/>
      <c r="M328" s="237"/>
      <c r="N328" s="237"/>
      <c r="O328" s="237"/>
      <c r="P328" s="237"/>
      <c r="Q328" s="237"/>
      <c r="R328" s="237"/>
      <c r="S328" s="237"/>
      <c r="T328" s="237"/>
      <c r="U328" s="237"/>
      <c r="V328" s="237"/>
      <c r="W328" s="237"/>
      <c r="X328" s="237"/>
      <c r="Y328" s="237"/>
      <c r="Z328" s="237"/>
    </row>
    <row r="329" spans="1:26" ht="14.25" customHeight="1">
      <c r="A329" s="237"/>
      <c r="B329" s="237"/>
      <c r="C329" s="237"/>
      <c r="D329" s="237"/>
      <c r="E329" s="237"/>
      <c r="F329" s="237"/>
      <c r="G329" s="237"/>
      <c r="H329" s="237"/>
      <c r="I329" s="237"/>
      <c r="J329" s="237"/>
      <c r="K329" s="237"/>
      <c r="L329" s="237"/>
      <c r="M329" s="237"/>
      <c r="N329" s="237"/>
      <c r="O329" s="237"/>
      <c r="P329" s="237"/>
      <c r="Q329" s="237"/>
      <c r="R329" s="237"/>
      <c r="S329" s="237"/>
      <c r="T329" s="237"/>
      <c r="U329" s="237"/>
      <c r="V329" s="237"/>
      <c r="W329" s="237"/>
      <c r="X329" s="237"/>
      <c r="Y329" s="237"/>
      <c r="Z329" s="237"/>
    </row>
    <row r="330" spans="1:26" ht="14.25" customHeight="1">
      <c r="A330" s="237"/>
      <c r="B330" s="237"/>
      <c r="C330" s="237"/>
      <c r="D330" s="237"/>
      <c r="E330" s="237"/>
      <c r="F330" s="237"/>
      <c r="G330" s="237"/>
      <c r="H330" s="237"/>
      <c r="I330" s="237"/>
      <c r="J330" s="237"/>
      <c r="K330" s="237"/>
      <c r="L330" s="237"/>
      <c r="M330" s="237"/>
      <c r="N330" s="237"/>
      <c r="O330" s="237"/>
      <c r="P330" s="237"/>
      <c r="Q330" s="237"/>
      <c r="R330" s="237"/>
      <c r="S330" s="237"/>
      <c r="T330" s="237"/>
      <c r="U330" s="237"/>
      <c r="V330" s="237"/>
      <c r="W330" s="237"/>
      <c r="X330" s="237"/>
      <c r="Y330" s="237"/>
      <c r="Z330" s="237"/>
    </row>
    <row r="331" spans="1:26" ht="14.25" customHeight="1">
      <c r="A331" s="237"/>
      <c r="B331" s="237"/>
      <c r="C331" s="237"/>
      <c r="D331" s="237"/>
      <c r="E331" s="237"/>
      <c r="F331" s="237"/>
      <c r="G331" s="237"/>
      <c r="H331" s="237"/>
      <c r="I331" s="237"/>
      <c r="J331" s="237"/>
      <c r="K331" s="237"/>
      <c r="L331" s="237"/>
      <c r="M331" s="237"/>
      <c r="N331" s="237"/>
      <c r="O331" s="237"/>
      <c r="P331" s="237"/>
      <c r="Q331" s="237"/>
      <c r="R331" s="237"/>
      <c r="S331" s="237"/>
      <c r="T331" s="237"/>
      <c r="U331" s="237"/>
      <c r="V331" s="237"/>
      <c r="W331" s="237"/>
      <c r="X331" s="237"/>
      <c r="Y331" s="237"/>
      <c r="Z331" s="237"/>
    </row>
    <row r="332" spans="1:26" ht="14.25" customHeight="1">
      <c r="A332" s="237"/>
      <c r="B332" s="237"/>
      <c r="C332" s="237"/>
      <c r="D332" s="237"/>
      <c r="E332" s="237"/>
      <c r="F332" s="237"/>
      <c r="G332" s="237"/>
      <c r="H332" s="237"/>
      <c r="I332" s="237"/>
      <c r="J332" s="237"/>
      <c r="K332" s="237"/>
      <c r="L332" s="237"/>
      <c r="M332" s="237"/>
      <c r="N332" s="237"/>
      <c r="O332" s="237"/>
      <c r="P332" s="237"/>
      <c r="Q332" s="237"/>
      <c r="R332" s="237"/>
      <c r="S332" s="237"/>
      <c r="T332" s="237"/>
      <c r="U332" s="237"/>
      <c r="V332" s="237"/>
      <c r="W332" s="237"/>
      <c r="X332" s="237"/>
      <c r="Y332" s="237"/>
      <c r="Z332" s="237"/>
    </row>
    <row r="333" spans="1:26" ht="14.25" customHeight="1">
      <c r="A333" s="237"/>
      <c r="B333" s="237"/>
      <c r="C333" s="237"/>
      <c r="D333" s="237"/>
      <c r="E333" s="237"/>
      <c r="F333" s="237"/>
      <c r="G333" s="237"/>
      <c r="H333" s="237"/>
      <c r="I333" s="237"/>
      <c r="J333" s="237"/>
      <c r="K333" s="237"/>
      <c r="L333" s="237"/>
      <c r="M333" s="237"/>
      <c r="N333" s="237"/>
      <c r="O333" s="237"/>
      <c r="P333" s="237"/>
      <c r="Q333" s="237"/>
      <c r="R333" s="237"/>
      <c r="S333" s="237"/>
      <c r="T333" s="237"/>
      <c r="U333" s="237"/>
      <c r="V333" s="237"/>
      <c r="W333" s="237"/>
      <c r="X333" s="237"/>
      <c r="Y333" s="237"/>
      <c r="Z333" s="237"/>
    </row>
    <row r="334" spans="1:26" ht="14.25" customHeight="1">
      <c r="A334" s="237"/>
      <c r="B334" s="237"/>
      <c r="C334" s="237"/>
      <c r="D334" s="237"/>
      <c r="E334" s="237"/>
      <c r="F334" s="237"/>
      <c r="G334" s="237"/>
      <c r="H334" s="237"/>
      <c r="I334" s="237"/>
      <c r="J334" s="237"/>
      <c r="K334" s="237"/>
      <c r="L334" s="237"/>
      <c r="M334" s="237"/>
      <c r="N334" s="237"/>
      <c r="O334" s="237"/>
      <c r="P334" s="237"/>
      <c r="Q334" s="237"/>
      <c r="R334" s="237"/>
      <c r="S334" s="237"/>
      <c r="T334" s="237"/>
      <c r="U334" s="237"/>
      <c r="V334" s="237"/>
      <c r="W334" s="237"/>
      <c r="X334" s="237"/>
      <c r="Y334" s="237"/>
      <c r="Z334" s="237"/>
    </row>
    <row r="335" spans="1:26" ht="14.25" customHeight="1">
      <c r="A335" s="237"/>
      <c r="B335" s="237"/>
      <c r="C335" s="237"/>
      <c r="D335" s="237"/>
      <c r="E335" s="237"/>
      <c r="F335" s="237"/>
      <c r="G335" s="237"/>
      <c r="H335" s="237"/>
      <c r="I335" s="237"/>
      <c r="J335" s="237"/>
      <c r="K335" s="237"/>
      <c r="L335" s="237"/>
      <c r="M335" s="237"/>
      <c r="N335" s="237"/>
      <c r="O335" s="237"/>
      <c r="P335" s="237"/>
      <c r="Q335" s="237"/>
      <c r="R335" s="237"/>
      <c r="S335" s="237"/>
      <c r="T335" s="237"/>
      <c r="U335" s="237"/>
      <c r="V335" s="237"/>
      <c r="W335" s="237"/>
      <c r="X335" s="237"/>
      <c r="Y335" s="237"/>
      <c r="Z335" s="237"/>
    </row>
    <row r="336" spans="1:26" ht="14.25" customHeight="1">
      <c r="A336" s="237"/>
      <c r="B336" s="237"/>
      <c r="C336" s="237"/>
      <c r="D336" s="237"/>
      <c r="E336" s="237"/>
      <c r="F336" s="237"/>
      <c r="G336" s="237"/>
      <c r="H336" s="237"/>
      <c r="I336" s="237"/>
      <c r="J336" s="237"/>
      <c r="K336" s="237"/>
      <c r="L336" s="237"/>
      <c r="M336" s="237"/>
      <c r="N336" s="237"/>
      <c r="O336" s="237"/>
      <c r="P336" s="237"/>
      <c r="Q336" s="237"/>
      <c r="R336" s="237"/>
      <c r="S336" s="237"/>
      <c r="T336" s="237"/>
      <c r="U336" s="237"/>
      <c r="V336" s="237"/>
      <c r="W336" s="237"/>
      <c r="X336" s="237"/>
      <c r="Y336" s="237"/>
      <c r="Z336" s="237"/>
    </row>
    <row r="337" spans="1:26" ht="14.25" customHeight="1">
      <c r="A337" s="237"/>
      <c r="B337" s="237"/>
      <c r="C337" s="237"/>
      <c r="D337" s="237"/>
      <c r="E337" s="237"/>
      <c r="F337" s="237"/>
      <c r="G337" s="237"/>
      <c r="H337" s="237"/>
      <c r="I337" s="237"/>
      <c r="J337" s="237"/>
      <c r="K337" s="237"/>
      <c r="L337" s="237"/>
      <c r="M337" s="237"/>
      <c r="N337" s="237"/>
      <c r="O337" s="237"/>
      <c r="P337" s="237"/>
      <c r="Q337" s="237"/>
      <c r="R337" s="237"/>
      <c r="S337" s="237"/>
      <c r="T337" s="237"/>
      <c r="U337" s="237"/>
      <c r="V337" s="237"/>
      <c r="W337" s="237"/>
      <c r="X337" s="237"/>
      <c r="Y337" s="237"/>
      <c r="Z337" s="237"/>
    </row>
    <row r="338" spans="1:26" ht="14.25" customHeight="1">
      <c r="A338" s="237"/>
      <c r="B338" s="237"/>
      <c r="C338" s="237"/>
      <c r="D338" s="237"/>
      <c r="E338" s="237"/>
      <c r="F338" s="237"/>
      <c r="G338" s="237"/>
      <c r="H338" s="237"/>
      <c r="I338" s="237"/>
      <c r="J338" s="237"/>
      <c r="K338" s="237"/>
      <c r="L338" s="237"/>
      <c r="M338" s="237"/>
      <c r="N338" s="237"/>
      <c r="O338" s="237"/>
      <c r="P338" s="237"/>
      <c r="Q338" s="237"/>
      <c r="R338" s="237"/>
      <c r="S338" s="237"/>
      <c r="T338" s="237"/>
      <c r="U338" s="237"/>
      <c r="V338" s="237"/>
      <c r="W338" s="237"/>
      <c r="X338" s="237"/>
      <c r="Y338" s="237"/>
      <c r="Z338" s="237"/>
    </row>
    <row r="339" spans="1:26" ht="14.25" customHeight="1">
      <c r="A339" s="237"/>
      <c r="B339" s="237"/>
      <c r="C339" s="237"/>
      <c r="D339" s="237"/>
      <c r="E339" s="237"/>
      <c r="F339" s="237"/>
      <c r="G339" s="237"/>
      <c r="H339" s="237"/>
      <c r="I339" s="237"/>
      <c r="J339" s="237"/>
      <c r="K339" s="237"/>
      <c r="L339" s="237"/>
      <c r="M339" s="237"/>
      <c r="N339" s="237"/>
      <c r="O339" s="237"/>
      <c r="P339" s="237"/>
      <c r="Q339" s="237"/>
      <c r="R339" s="237"/>
      <c r="S339" s="237"/>
      <c r="T339" s="237"/>
      <c r="U339" s="237"/>
      <c r="V339" s="237"/>
      <c r="W339" s="237"/>
      <c r="X339" s="237"/>
      <c r="Y339" s="237"/>
      <c r="Z339" s="237"/>
    </row>
    <row r="340" spans="1:26" ht="14.25" customHeight="1">
      <c r="A340" s="237"/>
      <c r="B340" s="237"/>
      <c r="C340" s="237"/>
      <c r="D340" s="237"/>
      <c r="E340" s="237"/>
      <c r="F340" s="237"/>
      <c r="G340" s="237"/>
      <c r="H340" s="237"/>
      <c r="I340" s="237"/>
      <c r="J340" s="237"/>
      <c r="K340" s="237"/>
      <c r="L340" s="237"/>
      <c r="M340" s="237"/>
      <c r="N340" s="237"/>
      <c r="O340" s="237"/>
      <c r="P340" s="237"/>
      <c r="Q340" s="237"/>
      <c r="R340" s="237"/>
      <c r="S340" s="237"/>
      <c r="T340" s="237"/>
      <c r="U340" s="237"/>
      <c r="V340" s="237"/>
      <c r="W340" s="237"/>
      <c r="X340" s="237"/>
      <c r="Y340" s="237"/>
      <c r="Z340" s="237"/>
    </row>
    <row r="341" spans="1:26" ht="14.25" customHeight="1">
      <c r="A341" s="237"/>
      <c r="B341" s="237"/>
      <c r="C341" s="237"/>
      <c r="D341" s="237"/>
      <c r="E341" s="237"/>
      <c r="F341" s="237"/>
      <c r="G341" s="237"/>
      <c r="H341" s="237"/>
      <c r="I341" s="237"/>
      <c r="J341" s="237"/>
      <c r="K341" s="237"/>
      <c r="L341" s="237"/>
      <c r="M341" s="237"/>
      <c r="N341" s="237"/>
      <c r="O341" s="237"/>
      <c r="P341" s="237"/>
      <c r="Q341" s="237"/>
      <c r="R341" s="237"/>
      <c r="S341" s="237"/>
      <c r="T341" s="237"/>
      <c r="U341" s="237"/>
      <c r="V341" s="237"/>
      <c r="W341" s="237"/>
      <c r="X341" s="237"/>
      <c r="Y341" s="237"/>
      <c r="Z341" s="237"/>
    </row>
    <row r="342" spans="1:26" ht="14.25" customHeight="1">
      <c r="A342" s="237"/>
      <c r="B342" s="237"/>
      <c r="C342" s="237"/>
      <c r="D342" s="237"/>
      <c r="E342" s="237"/>
      <c r="F342" s="237"/>
      <c r="G342" s="237"/>
      <c r="H342" s="237"/>
      <c r="I342" s="237"/>
      <c r="J342" s="237"/>
      <c r="K342" s="237"/>
      <c r="L342" s="237"/>
      <c r="M342" s="237"/>
      <c r="N342" s="237"/>
      <c r="O342" s="237"/>
      <c r="P342" s="237"/>
      <c r="Q342" s="237"/>
      <c r="R342" s="237"/>
      <c r="S342" s="237"/>
      <c r="T342" s="237"/>
      <c r="U342" s="237"/>
      <c r="V342" s="237"/>
      <c r="W342" s="237"/>
      <c r="X342" s="237"/>
      <c r="Y342" s="237"/>
      <c r="Z342" s="237"/>
    </row>
    <row r="343" spans="1:26" ht="14.25" customHeight="1">
      <c r="A343" s="237"/>
      <c r="B343" s="237"/>
      <c r="C343" s="237"/>
      <c r="D343" s="237"/>
      <c r="E343" s="237"/>
      <c r="F343" s="237"/>
      <c r="G343" s="237"/>
      <c r="H343" s="237"/>
      <c r="I343" s="237"/>
      <c r="J343" s="237"/>
      <c r="K343" s="237"/>
      <c r="L343" s="237"/>
      <c r="M343" s="237"/>
      <c r="N343" s="237"/>
      <c r="O343" s="237"/>
      <c r="P343" s="237"/>
      <c r="Q343" s="237"/>
      <c r="R343" s="237"/>
      <c r="S343" s="237"/>
      <c r="T343" s="237"/>
      <c r="U343" s="237"/>
      <c r="V343" s="237"/>
      <c r="W343" s="237"/>
      <c r="X343" s="237"/>
      <c r="Y343" s="237"/>
      <c r="Z343" s="237"/>
    </row>
    <row r="344" spans="1:26" ht="14.25" customHeight="1">
      <c r="A344" s="237"/>
      <c r="B344" s="237"/>
      <c r="C344" s="237"/>
      <c r="D344" s="237"/>
      <c r="E344" s="237"/>
      <c r="F344" s="237"/>
      <c r="G344" s="237"/>
      <c r="H344" s="237"/>
      <c r="I344" s="237"/>
      <c r="J344" s="237"/>
      <c r="K344" s="237"/>
      <c r="L344" s="237"/>
      <c r="M344" s="237"/>
      <c r="N344" s="237"/>
      <c r="O344" s="237"/>
      <c r="P344" s="237"/>
      <c r="Q344" s="237"/>
      <c r="R344" s="237"/>
      <c r="S344" s="237"/>
      <c r="T344" s="237"/>
      <c r="U344" s="237"/>
      <c r="V344" s="237"/>
      <c r="W344" s="237"/>
      <c r="X344" s="237"/>
      <c r="Y344" s="237"/>
      <c r="Z344" s="237"/>
    </row>
    <row r="345" spans="1:26" ht="14.25" customHeight="1">
      <c r="A345" s="237"/>
      <c r="B345" s="237"/>
      <c r="C345" s="237"/>
      <c r="D345" s="237"/>
      <c r="E345" s="237"/>
      <c r="F345" s="237"/>
      <c r="G345" s="237"/>
      <c r="H345" s="237"/>
      <c r="I345" s="237"/>
      <c r="J345" s="237"/>
      <c r="K345" s="237"/>
      <c r="L345" s="237"/>
      <c r="M345" s="237"/>
      <c r="N345" s="237"/>
      <c r="O345" s="237"/>
      <c r="P345" s="237"/>
      <c r="Q345" s="237"/>
      <c r="R345" s="237"/>
      <c r="S345" s="237"/>
      <c r="T345" s="237"/>
      <c r="U345" s="237"/>
      <c r="V345" s="237"/>
      <c r="W345" s="237"/>
      <c r="X345" s="237"/>
      <c r="Y345" s="237"/>
      <c r="Z345" s="237"/>
    </row>
    <row r="346" spans="1:26" ht="14.25" customHeight="1">
      <c r="A346" s="237"/>
      <c r="B346" s="237"/>
      <c r="C346" s="237"/>
      <c r="D346" s="237"/>
      <c r="E346" s="237"/>
      <c r="F346" s="237"/>
      <c r="G346" s="237"/>
      <c r="H346" s="237"/>
      <c r="I346" s="237"/>
      <c r="J346" s="237"/>
      <c r="K346" s="237"/>
      <c r="L346" s="237"/>
      <c r="M346" s="237"/>
      <c r="N346" s="237"/>
      <c r="O346" s="237"/>
      <c r="P346" s="237"/>
      <c r="Q346" s="237"/>
      <c r="R346" s="237"/>
      <c r="S346" s="237"/>
      <c r="T346" s="237"/>
      <c r="U346" s="237"/>
      <c r="V346" s="237"/>
      <c r="W346" s="237"/>
      <c r="X346" s="237"/>
      <c r="Y346" s="237"/>
      <c r="Z346" s="237"/>
    </row>
    <row r="347" spans="1:26" ht="14.25" customHeight="1">
      <c r="A347" s="237"/>
      <c r="B347" s="237"/>
      <c r="C347" s="237"/>
      <c r="D347" s="237"/>
      <c r="E347" s="237"/>
      <c r="F347" s="237"/>
      <c r="G347" s="237"/>
      <c r="H347" s="237"/>
      <c r="I347" s="237"/>
      <c r="J347" s="237"/>
      <c r="K347" s="237"/>
      <c r="L347" s="237"/>
      <c r="M347" s="237"/>
      <c r="N347" s="237"/>
      <c r="O347" s="237"/>
      <c r="P347" s="237"/>
      <c r="Q347" s="237"/>
      <c r="R347" s="237"/>
      <c r="S347" s="237"/>
      <c r="T347" s="237"/>
      <c r="U347" s="237"/>
      <c r="V347" s="237"/>
      <c r="W347" s="237"/>
      <c r="X347" s="237"/>
      <c r="Y347" s="237"/>
      <c r="Z347" s="237"/>
    </row>
    <row r="348" spans="1:26" ht="14.25" customHeight="1">
      <c r="A348" s="237"/>
      <c r="B348" s="237"/>
      <c r="C348" s="237"/>
      <c r="D348" s="237"/>
      <c r="E348" s="237"/>
      <c r="F348" s="237"/>
      <c r="G348" s="237"/>
      <c r="H348" s="237"/>
      <c r="I348" s="237"/>
      <c r="J348" s="237"/>
      <c r="K348" s="237"/>
      <c r="L348" s="237"/>
      <c r="M348" s="237"/>
      <c r="N348" s="237"/>
      <c r="O348" s="237"/>
      <c r="P348" s="237"/>
      <c r="Q348" s="237"/>
      <c r="R348" s="237"/>
      <c r="S348" s="237"/>
      <c r="T348" s="237"/>
      <c r="U348" s="237"/>
      <c r="V348" s="237"/>
      <c r="W348" s="237"/>
      <c r="X348" s="237"/>
      <c r="Y348" s="237"/>
      <c r="Z348" s="237"/>
    </row>
    <row r="349" spans="1:26" ht="14.25" customHeight="1">
      <c r="A349" s="237"/>
      <c r="B349" s="237"/>
      <c r="C349" s="237"/>
      <c r="D349" s="237"/>
      <c r="E349" s="237"/>
      <c r="F349" s="237"/>
      <c r="G349" s="237"/>
      <c r="H349" s="237"/>
      <c r="I349" s="237"/>
      <c r="J349" s="237"/>
      <c r="K349" s="237"/>
      <c r="L349" s="237"/>
      <c r="M349" s="237"/>
      <c r="N349" s="237"/>
      <c r="O349" s="237"/>
      <c r="P349" s="237"/>
      <c r="Q349" s="237"/>
      <c r="R349" s="237"/>
      <c r="S349" s="237"/>
      <c r="T349" s="237"/>
      <c r="U349" s="237"/>
      <c r="V349" s="237"/>
      <c r="W349" s="237"/>
      <c r="X349" s="237"/>
      <c r="Y349" s="237"/>
      <c r="Z349" s="237"/>
    </row>
    <row r="350" spans="1:26" ht="14.25" customHeight="1">
      <c r="A350" s="237"/>
      <c r="B350" s="237"/>
      <c r="C350" s="237"/>
      <c r="D350" s="237"/>
      <c r="E350" s="237"/>
      <c r="F350" s="237"/>
      <c r="G350" s="237"/>
      <c r="H350" s="237"/>
      <c r="I350" s="237"/>
      <c r="J350" s="237"/>
      <c r="K350" s="237"/>
      <c r="L350" s="237"/>
      <c r="M350" s="237"/>
      <c r="N350" s="237"/>
      <c r="O350" s="237"/>
      <c r="P350" s="237"/>
      <c r="Q350" s="237"/>
      <c r="R350" s="237"/>
      <c r="S350" s="237"/>
      <c r="T350" s="237"/>
      <c r="U350" s="237"/>
      <c r="V350" s="237"/>
      <c r="W350" s="237"/>
      <c r="X350" s="237"/>
      <c r="Y350" s="237"/>
      <c r="Z350" s="237"/>
    </row>
    <row r="351" spans="1:26" ht="14.25" customHeight="1">
      <c r="A351" s="237"/>
      <c r="B351" s="237"/>
      <c r="C351" s="237"/>
      <c r="D351" s="237"/>
      <c r="E351" s="237"/>
      <c r="F351" s="237"/>
      <c r="G351" s="237"/>
      <c r="H351" s="237"/>
      <c r="I351" s="237"/>
      <c r="J351" s="237"/>
      <c r="K351" s="237"/>
      <c r="L351" s="237"/>
      <c r="M351" s="237"/>
      <c r="N351" s="237"/>
      <c r="O351" s="237"/>
      <c r="P351" s="237"/>
      <c r="Q351" s="237"/>
      <c r="R351" s="237"/>
      <c r="S351" s="237"/>
      <c r="T351" s="237"/>
      <c r="U351" s="237"/>
      <c r="V351" s="237"/>
      <c r="W351" s="237"/>
      <c r="X351" s="237"/>
      <c r="Y351" s="237"/>
      <c r="Z351" s="237"/>
    </row>
    <row r="352" spans="1:26" ht="14.25" customHeight="1">
      <c r="A352" s="237"/>
      <c r="B352" s="237"/>
      <c r="C352" s="237"/>
      <c r="D352" s="237"/>
      <c r="E352" s="237"/>
      <c r="F352" s="237"/>
      <c r="G352" s="237"/>
      <c r="H352" s="237"/>
      <c r="I352" s="237"/>
      <c r="J352" s="237"/>
      <c r="K352" s="237"/>
      <c r="L352" s="237"/>
      <c r="M352" s="237"/>
      <c r="N352" s="237"/>
      <c r="O352" s="237"/>
      <c r="P352" s="237"/>
      <c r="Q352" s="237"/>
      <c r="R352" s="237"/>
      <c r="S352" s="237"/>
      <c r="T352" s="237"/>
      <c r="U352" s="237"/>
      <c r="V352" s="237"/>
      <c r="W352" s="237"/>
      <c r="X352" s="237"/>
      <c r="Y352" s="237"/>
      <c r="Z352" s="237"/>
    </row>
    <row r="353" spans="1:26" ht="14.25" customHeight="1">
      <c r="A353" s="237"/>
      <c r="B353" s="237"/>
      <c r="C353" s="237"/>
      <c r="D353" s="237"/>
      <c r="E353" s="237"/>
      <c r="F353" s="237"/>
      <c r="G353" s="237"/>
      <c r="H353" s="237"/>
      <c r="I353" s="237"/>
      <c r="J353" s="237"/>
      <c r="K353" s="237"/>
      <c r="L353" s="237"/>
      <c r="M353" s="237"/>
      <c r="N353" s="237"/>
      <c r="O353" s="237"/>
      <c r="P353" s="237"/>
      <c r="Q353" s="237"/>
      <c r="R353" s="237"/>
      <c r="S353" s="237"/>
      <c r="T353" s="237"/>
      <c r="U353" s="237"/>
      <c r="V353" s="237"/>
      <c r="W353" s="237"/>
      <c r="X353" s="237"/>
      <c r="Y353" s="237"/>
      <c r="Z353" s="237"/>
    </row>
    <row r="354" spans="1:26" ht="14.25" customHeight="1">
      <c r="A354" s="237"/>
      <c r="B354" s="237"/>
      <c r="C354" s="237"/>
      <c r="D354" s="237"/>
      <c r="E354" s="237"/>
      <c r="F354" s="237"/>
      <c r="G354" s="237"/>
      <c r="H354" s="237"/>
      <c r="I354" s="237"/>
      <c r="J354" s="237"/>
      <c r="K354" s="237"/>
      <c r="L354" s="237"/>
      <c r="M354" s="237"/>
      <c r="N354" s="237"/>
      <c r="O354" s="237"/>
      <c r="P354" s="237"/>
      <c r="Q354" s="237"/>
      <c r="R354" s="237"/>
      <c r="S354" s="237"/>
      <c r="T354" s="237"/>
      <c r="U354" s="237"/>
      <c r="V354" s="237"/>
      <c r="W354" s="237"/>
      <c r="X354" s="237"/>
      <c r="Y354" s="237"/>
      <c r="Z354" s="237"/>
    </row>
    <row r="355" spans="1:26" ht="14.25" customHeight="1">
      <c r="A355" s="237"/>
      <c r="B355" s="237"/>
      <c r="C355" s="237"/>
      <c r="D355" s="237"/>
      <c r="E355" s="237"/>
      <c r="F355" s="237"/>
      <c r="G355" s="237"/>
      <c r="H355" s="237"/>
      <c r="I355" s="237"/>
      <c r="J355" s="237"/>
      <c r="K355" s="237"/>
      <c r="L355" s="237"/>
      <c r="M355" s="237"/>
      <c r="N355" s="237"/>
      <c r="O355" s="237"/>
      <c r="P355" s="237"/>
      <c r="Q355" s="237"/>
      <c r="R355" s="237"/>
      <c r="S355" s="237"/>
      <c r="T355" s="237"/>
      <c r="U355" s="237"/>
      <c r="V355" s="237"/>
      <c r="W355" s="237"/>
      <c r="X355" s="237"/>
      <c r="Y355" s="237"/>
      <c r="Z355" s="237"/>
    </row>
    <row r="356" spans="1:26" ht="14.25" customHeight="1">
      <c r="A356" s="237"/>
      <c r="B356" s="237"/>
      <c r="C356" s="237"/>
      <c r="D356" s="237"/>
      <c r="E356" s="237"/>
      <c r="F356" s="237"/>
      <c r="G356" s="237"/>
      <c r="H356" s="237"/>
      <c r="I356" s="237"/>
      <c r="J356" s="237"/>
      <c r="K356" s="237"/>
      <c r="L356" s="237"/>
      <c r="M356" s="237"/>
      <c r="N356" s="237"/>
      <c r="O356" s="237"/>
      <c r="P356" s="237"/>
      <c r="Q356" s="237"/>
      <c r="R356" s="237"/>
      <c r="S356" s="237"/>
      <c r="T356" s="237"/>
      <c r="U356" s="237"/>
      <c r="V356" s="237"/>
      <c r="W356" s="237"/>
      <c r="X356" s="237"/>
      <c r="Y356" s="237"/>
      <c r="Z356" s="237"/>
    </row>
    <row r="357" spans="1:26" ht="14.25" customHeight="1">
      <c r="A357" s="237"/>
      <c r="B357" s="237"/>
      <c r="C357" s="237"/>
      <c r="D357" s="237"/>
      <c r="E357" s="237"/>
      <c r="F357" s="237"/>
      <c r="G357" s="237"/>
      <c r="H357" s="237"/>
      <c r="I357" s="237"/>
      <c r="J357" s="237"/>
      <c r="K357" s="237"/>
      <c r="L357" s="237"/>
      <c r="M357" s="237"/>
      <c r="N357" s="237"/>
      <c r="O357" s="237"/>
      <c r="P357" s="237"/>
      <c r="Q357" s="237"/>
      <c r="R357" s="237"/>
      <c r="S357" s="237"/>
      <c r="T357" s="237"/>
      <c r="U357" s="237"/>
      <c r="V357" s="237"/>
      <c r="W357" s="237"/>
      <c r="X357" s="237"/>
      <c r="Y357" s="237"/>
      <c r="Z357" s="237"/>
    </row>
    <row r="358" spans="1:26" ht="14.25" customHeight="1">
      <c r="A358" s="237"/>
      <c r="B358" s="237"/>
      <c r="C358" s="237"/>
      <c r="D358" s="237"/>
      <c r="E358" s="237"/>
      <c r="F358" s="237"/>
      <c r="G358" s="237"/>
      <c r="H358" s="237"/>
      <c r="I358" s="237"/>
      <c r="J358" s="237"/>
      <c r="K358" s="237"/>
      <c r="L358" s="237"/>
      <c r="M358" s="237"/>
      <c r="N358" s="237"/>
      <c r="O358" s="237"/>
      <c r="P358" s="237"/>
      <c r="Q358" s="237"/>
      <c r="R358" s="237"/>
      <c r="S358" s="237"/>
      <c r="T358" s="237"/>
      <c r="U358" s="237"/>
      <c r="V358" s="237"/>
      <c r="W358" s="237"/>
      <c r="X358" s="237"/>
      <c r="Y358" s="237"/>
      <c r="Z358" s="237"/>
    </row>
    <row r="359" spans="1:26" ht="14.25" customHeight="1">
      <c r="A359" s="237"/>
      <c r="B359" s="237"/>
      <c r="C359" s="237"/>
      <c r="D359" s="237"/>
      <c r="E359" s="237"/>
      <c r="F359" s="237"/>
      <c r="G359" s="237"/>
      <c r="H359" s="237"/>
      <c r="I359" s="237"/>
      <c r="J359" s="237"/>
      <c r="K359" s="237"/>
      <c r="L359" s="237"/>
      <c r="M359" s="237"/>
      <c r="N359" s="237"/>
      <c r="O359" s="237"/>
      <c r="P359" s="237"/>
      <c r="Q359" s="237"/>
      <c r="R359" s="237"/>
      <c r="S359" s="237"/>
      <c r="T359" s="237"/>
      <c r="U359" s="237"/>
      <c r="V359" s="237"/>
      <c r="W359" s="237"/>
      <c r="X359" s="237"/>
      <c r="Y359" s="237"/>
      <c r="Z359" s="237"/>
    </row>
    <row r="360" spans="1:26" ht="14.25" customHeight="1">
      <c r="A360" s="237"/>
      <c r="B360" s="237"/>
      <c r="C360" s="237"/>
      <c r="D360" s="237"/>
      <c r="E360" s="237"/>
      <c r="F360" s="237"/>
      <c r="G360" s="237"/>
      <c r="H360" s="237"/>
      <c r="I360" s="237"/>
      <c r="J360" s="237"/>
      <c r="K360" s="237"/>
      <c r="L360" s="237"/>
      <c r="M360" s="237"/>
      <c r="N360" s="237"/>
      <c r="O360" s="237"/>
      <c r="P360" s="237"/>
      <c r="Q360" s="237"/>
      <c r="R360" s="237"/>
      <c r="S360" s="237"/>
      <c r="T360" s="237"/>
      <c r="U360" s="237"/>
      <c r="V360" s="237"/>
      <c r="W360" s="237"/>
      <c r="X360" s="237"/>
      <c r="Y360" s="237"/>
      <c r="Z360" s="237"/>
    </row>
    <row r="361" spans="1:26" ht="14.25" customHeight="1">
      <c r="A361" s="237"/>
      <c r="B361" s="237"/>
      <c r="C361" s="237"/>
      <c r="D361" s="237"/>
      <c r="E361" s="237"/>
      <c r="F361" s="237"/>
      <c r="G361" s="237"/>
      <c r="H361" s="237"/>
      <c r="I361" s="237"/>
      <c r="J361" s="237"/>
      <c r="K361" s="237"/>
      <c r="L361" s="237"/>
      <c r="M361" s="237"/>
      <c r="N361" s="237"/>
      <c r="O361" s="237"/>
      <c r="P361" s="237"/>
      <c r="Q361" s="237"/>
      <c r="R361" s="237"/>
      <c r="S361" s="237"/>
      <c r="T361" s="237"/>
      <c r="U361" s="237"/>
      <c r="V361" s="237"/>
      <c r="W361" s="237"/>
      <c r="X361" s="237"/>
      <c r="Y361" s="237"/>
      <c r="Z361" s="237"/>
    </row>
    <row r="362" spans="1:26" ht="14.25" customHeight="1">
      <c r="A362" s="237"/>
      <c r="B362" s="237"/>
      <c r="C362" s="237"/>
      <c r="D362" s="237"/>
      <c r="E362" s="237"/>
      <c r="F362" s="237"/>
      <c r="G362" s="237"/>
      <c r="H362" s="237"/>
      <c r="I362" s="237"/>
      <c r="J362" s="237"/>
      <c r="K362" s="237"/>
      <c r="L362" s="237"/>
      <c r="M362" s="237"/>
      <c r="N362" s="237"/>
      <c r="O362" s="237"/>
      <c r="P362" s="237"/>
      <c r="Q362" s="237"/>
      <c r="R362" s="237"/>
      <c r="S362" s="237"/>
      <c r="T362" s="237"/>
      <c r="U362" s="237"/>
      <c r="V362" s="237"/>
      <c r="W362" s="237"/>
      <c r="X362" s="237"/>
      <c r="Y362" s="237"/>
      <c r="Z362" s="237"/>
    </row>
    <row r="363" spans="1:26" ht="14.25" customHeight="1">
      <c r="A363" s="237"/>
      <c r="B363" s="237"/>
      <c r="C363" s="237"/>
      <c r="D363" s="237"/>
      <c r="E363" s="237"/>
      <c r="F363" s="237"/>
      <c r="G363" s="237"/>
      <c r="H363" s="237"/>
      <c r="I363" s="237"/>
      <c r="J363" s="237"/>
      <c r="K363" s="237"/>
      <c r="L363" s="237"/>
      <c r="M363" s="237"/>
      <c r="N363" s="237"/>
      <c r="O363" s="237"/>
      <c r="P363" s="237"/>
      <c r="Q363" s="237"/>
      <c r="R363" s="237"/>
      <c r="S363" s="237"/>
      <c r="T363" s="237"/>
      <c r="U363" s="237"/>
      <c r="V363" s="237"/>
      <c r="W363" s="237"/>
      <c r="X363" s="237"/>
      <c r="Y363" s="237"/>
      <c r="Z363" s="237"/>
    </row>
    <row r="364" spans="1:26" ht="14.25" customHeight="1">
      <c r="A364" s="237"/>
      <c r="B364" s="237"/>
      <c r="C364" s="237"/>
      <c r="D364" s="237"/>
      <c r="E364" s="237"/>
      <c r="F364" s="237"/>
      <c r="G364" s="237"/>
      <c r="H364" s="237"/>
      <c r="I364" s="237"/>
      <c r="J364" s="237"/>
      <c r="K364" s="237"/>
      <c r="L364" s="237"/>
      <c r="M364" s="237"/>
      <c r="N364" s="237"/>
      <c r="O364" s="237"/>
      <c r="P364" s="237"/>
      <c r="Q364" s="237"/>
      <c r="R364" s="237"/>
      <c r="S364" s="237"/>
      <c r="T364" s="237"/>
      <c r="U364" s="237"/>
      <c r="V364" s="237"/>
      <c r="W364" s="237"/>
      <c r="X364" s="237"/>
      <c r="Y364" s="237"/>
      <c r="Z364" s="237"/>
    </row>
    <row r="365" spans="1:26" ht="14.25" customHeight="1">
      <c r="A365" s="237"/>
      <c r="B365" s="237"/>
      <c r="C365" s="237"/>
      <c r="D365" s="237"/>
      <c r="E365" s="237"/>
      <c r="F365" s="237"/>
      <c r="G365" s="237"/>
      <c r="H365" s="237"/>
      <c r="I365" s="237"/>
      <c r="J365" s="237"/>
      <c r="K365" s="237"/>
      <c r="L365" s="237"/>
      <c r="M365" s="237"/>
      <c r="N365" s="237"/>
      <c r="O365" s="237"/>
      <c r="P365" s="237"/>
      <c r="Q365" s="237"/>
      <c r="R365" s="237"/>
      <c r="S365" s="237"/>
      <c r="T365" s="237"/>
      <c r="U365" s="237"/>
      <c r="V365" s="237"/>
      <c r="W365" s="237"/>
      <c r="X365" s="237"/>
      <c r="Y365" s="237"/>
      <c r="Z365" s="237"/>
    </row>
    <row r="366" spans="1:26" ht="14.25" customHeight="1">
      <c r="A366" s="237"/>
      <c r="B366" s="237"/>
      <c r="C366" s="237"/>
      <c r="D366" s="237"/>
      <c r="E366" s="237"/>
      <c r="F366" s="237"/>
      <c r="G366" s="237"/>
      <c r="H366" s="237"/>
      <c r="I366" s="237"/>
      <c r="J366" s="237"/>
      <c r="K366" s="237"/>
      <c r="L366" s="237"/>
      <c r="M366" s="237"/>
      <c r="N366" s="237"/>
      <c r="O366" s="237"/>
      <c r="P366" s="237"/>
      <c r="Q366" s="237"/>
      <c r="R366" s="237"/>
      <c r="S366" s="237"/>
      <c r="T366" s="237"/>
      <c r="U366" s="237"/>
      <c r="V366" s="237"/>
      <c r="W366" s="237"/>
      <c r="X366" s="237"/>
      <c r="Y366" s="237"/>
      <c r="Z366" s="237"/>
    </row>
    <row r="367" spans="1:26" ht="14.25" customHeight="1">
      <c r="A367" s="237"/>
      <c r="B367" s="237"/>
      <c r="C367" s="237"/>
      <c r="D367" s="237"/>
      <c r="E367" s="237"/>
      <c r="F367" s="237"/>
      <c r="G367" s="237"/>
      <c r="H367" s="237"/>
      <c r="I367" s="237"/>
      <c r="J367" s="237"/>
      <c r="K367" s="237"/>
      <c r="L367" s="237"/>
      <c r="M367" s="237"/>
      <c r="N367" s="237"/>
      <c r="O367" s="237"/>
      <c r="P367" s="237"/>
      <c r="Q367" s="237"/>
      <c r="R367" s="237"/>
      <c r="S367" s="237"/>
      <c r="T367" s="237"/>
      <c r="U367" s="237"/>
      <c r="V367" s="237"/>
      <c r="W367" s="237"/>
      <c r="X367" s="237"/>
      <c r="Y367" s="237"/>
      <c r="Z367" s="237"/>
    </row>
    <row r="368" spans="1:26" ht="14.25" customHeight="1">
      <c r="A368" s="237"/>
      <c r="B368" s="237"/>
      <c r="C368" s="237"/>
      <c r="D368" s="237"/>
      <c r="E368" s="237"/>
      <c r="F368" s="237"/>
      <c r="G368" s="237"/>
      <c r="H368" s="237"/>
      <c r="I368" s="237"/>
      <c r="J368" s="237"/>
      <c r="K368" s="237"/>
      <c r="L368" s="237"/>
      <c r="M368" s="237"/>
      <c r="N368" s="237"/>
      <c r="O368" s="237"/>
      <c r="P368" s="237"/>
      <c r="Q368" s="237"/>
      <c r="R368" s="237"/>
      <c r="S368" s="237"/>
      <c r="T368" s="237"/>
      <c r="U368" s="237"/>
      <c r="V368" s="237"/>
      <c r="W368" s="237"/>
      <c r="X368" s="237"/>
      <c r="Y368" s="237"/>
      <c r="Z368" s="237"/>
    </row>
    <row r="369" spans="1:26" ht="14.25" customHeight="1">
      <c r="A369" s="237"/>
      <c r="B369" s="237"/>
      <c r="C369" s="237"/>
      <c r="D369" s="237"/>
      <c r="E369" s="237"/>
      <c r="F369" s="237"/>
      <c r="G369" s="237"/>
      <c r="H369" s="237"/>
      <c r="I369" s="237"/>
      <c r="J369" s="237"/>
      <c r="K369" s="237"/>
      <c r="L369" s="237"/>
      <c r="M369" s="237"/>
      <c r="N369" s="237"/>
      <c r="O369" s="237"/>
      <c r="P369" s="237"/>
      <c r="Q369" s="237"/>
      <c r="R369" s="237"/>
      <c r="S369" s="237"/>
      <c r="T369" s="237"/>
      <c r="U369" s="237"/>
      <c r="V369" s="237"/>
      <c r="W369" s="237"/>
      <c r="X369" s="237"/>
      <c r="Y369" s="237"/>
      <c r="Z369" s="237"/>
    </row>
    <row r="370" spans="1:26" ht="14.25" customHeight="1">
      <c r="A370" s="237"/>
      <c r="B370" s="237"/>
      <c r="C370" s="237"/>
      <c r="D370" s="237"/>
      <c r="E370" s="237"/>
      <c r="F370" s="237"/>
      <c r="G370" s="237"/>
      <c r="H370" s="237"/>
      <c r="I370" s="237"/>
      <c r="J370" s="237"/>
      <c r="K370" s="237"/>
      <c r="L370" s="237"/>
      <c r="M370" s="237"/>
      <c r="N370" s="237"/>
      <c r="O370" s="237"/>
      <c r="P370" s="237"/>
      <c r="Q370" s="237"/>
      <c r="R370" s="237"/>
      <c r="S370" s="237"/>
      <c r="T370" s="237"/>
      <c r="U370" s="237"/>
      <c r="V370" s="237"/>
      <c r="W370" s="237"/>
      <c r="X370" s="237"/>
      <c r="Y370" s="237"/>
      <c r="Z370" s="237"/>
    </row>
    <row r="371" spans="1:26" ht="14.25" customHeight="1">
      <c r="A371" s="237"/>
      <c r="B371" s="237"/>
      <c r="C371" s="237"/>
      <c r="D371" s="237"/>
      <c r="E371" s="237"/>
      <c r="F371" s="237"/>
      <c r="G371" s="237"/>
      <c r="H371" s="237"/>
      <c r="I371" s="237"/>
      <c r="J371" s="237"/>
      <c r="K371" s="237"/>
      <c r="L371" s="237"/>
      <c r="M371" s="237"/>
      <c r="N371" s="237"/>
      <c r="O371" s="237"/>
      <c r="P371" s="237"/>
      <c r="Q371" s="237"/>
      <c r="R371" s="237"/>
      <c r="S371" s="237"/>
      <c r="T371" s="237"/>
      <c r="U371" s="237"/>
      <c r="V371" s="237"/>
      <c r="W371" s="237"/>
      <c r="X371" s="237"/>
      <c r="Y371" s="237"/>
      <c r="Z371" s="237"/>
    </row>
    <row r="372" spans="1:26" ht="14.25" customHeight="1">
      <c r="A372" s="237"/>
      <c r="B372" s="237"/>
      <c r="C372" s="237"/>
      <c r="D372" s="237"/>
      <c r="E372" s="237"/>
      <c r="F372" s="237"/>
      <c r="G372" s="237"/>
      <c r="H372" s="237"/>
      <c r="I372" s="237"/>
      <c r="J372" s="237"/>
      <c r="K372" s="237"/>
      <c r="L372" s="237"/>
      <c r="M372" s="237"/>
      <c r="N372" s="237"/>
      <c r="O372" s="237"/>
      <c r="P372" s="237"/>
      <c r="Q372" s="237"/>
      <c r="R372" s="237"/>
      <c r="S372" s="237"/>
      <c r="T372" s="237"/>
      <c r="U372" s="237"/>
      <c r="V372" s="237"/>
      <c r="W372" s="237"/>
      <c r="X372" s="237"/>
      <c r="Y372" s="237"/>
      <c r="Z372" s="237"/>
    </row>
    <row r="373" spans="1:26" ht="14.25" customHeight="1">
      <c r="A373" s="237"/>
      <c r="B373" s="237"/>
      <c r="C373" s="237"/>
      <c r="D373" s="237"/>
      <c r="E373" s="237"/>
      <c r="F373" s="237"/>
      <c r="G373" s="237"/>
      <c r="H373" s="237"/>
      <c r="I373" s="237"/>
      <c r="J373" s="237"/>
      <c r="K373" s="237"/>
      <c r="L373" s="237"/>
      <c r="M373" s="237"/>
      <c r="N373" s="237"/>
      <c r="O373" s="237"/>
      <c r="P373" s="237"/>
      <c r="Q373" s="237"/>
      <c r="R373" s="237"/>
      <c r="S373" s="237"/>
      <c r="T373" s="237"/>
      <c r="U373" s="237"/>
      <c r="V373" s="237"/>
      <c r="W373" s="237"/>
      <c r="X373" s="237"/>
      <c r="Y373" s="237"/>
      <c r="Z373" s="237"/>
    </row>
    <row r="374" spans="1:26" ht="14.25" customHeight="1">
      <c r="A374" s="237"/>
      <c r="B374" s="237"/>
      <c r="C374" s="237"/>
      <c r="D374" s="237"/>
      <c r="E374" s="237"/>
      <c r="F374" s="237"/>
      <c r="G374" s="237"/>
      <c r="H374" s="237"/>
      <c r="I374" s="237"/>
      <c r="J374" s="237"/>
      <c r="K374" s="237"/>
      <c r="L374" s="237"/>
      <c r="M374" s="237"/>
      <c r="N374" s="237"/>
      <c r="O374" s="237"/>
      <c r="P374" s="237"/>
      <c r="Q374" s="237"/>
      <c r="R374" s="237"/>
      <c r="S374" s="237"/>
      <c r="T374" s="237"/>
      <c r="U374" s="237"/>
      <c r="V374" s="237"/>
      <c r="W374" s="237"/>
      <c r="X374" s="237"/>
      <c r="Y374" s="237"/>
      <c r="Z374" s="237"/>
    </row>
    <row r="375" spans="1:26" ht="14.25" customHeight="1">
      <c r="A375" s="237"/>
      <c r="B375" s="237"/>
      <c r="C375" s="237"/>
      <c r="D375" s="237"/>
      <c r="E375" s="237"/>
      <c r="F375" s="237"/>
      <c r="G375" s="237"/>
      <c r="H375" s="237"/>
      <c r="I375" s="237"/>
      <c r="J375" s="237"/>
      <c r="K375" s="237"/>
      <c r="L375" s="237"/>
      <c r="M375" s="237"/>
      <c r="N375" s="237"/>
      <c r="O375" s="237"/>
      <c r="P375" s="237"/>
      <c r="Q375" s="237"/>
      <c r="R375" s="237"/>
      <c r="S375" s="237"/>
      <c r="T375" s="237"/>
      <c r="U375" s="237"/>
      <c r="V375" s="237"/>
      <c r="W375" s="237"/>
      <c r="X375" s="237"/>
      <c r="Y375" s="237"/>
      <c r="Z375" s="237"/>
    </row>
    <row r="376" spans="1:26" ht="14.25" customHeight="1">
      <c r="A376" s="237"/>
      <c r="B376" s="237"/>
      <c r="C376" s="237"/>
      <c r="D376" s="237"/>
      <c r="E376" s="237"/>
      <c r="F376" s="237"/>
      <c r="G376" s="237"/>
      <c r="H376" s="237"/>
      <c r="I376" s="237"/>
      <c r="J376" s="237"/>
      <c r="K376" s="237"/>
      <c r="L376" s="237"/>
      <c r="M376" s="237"/>
      <c r="N376" s="237"/>
      <c r="O376" s="237"/>
      <c r="P376" s="237"/>
      <c r="Q376" s="237"/>
      <c r="R376" s="237"/>
      <c r="S376" s="237"/>
      <c r="T376" s="237"/>
      <c r="U376" s="237"/>
      <c r="V376" s="237"/>
      <c r="W376" s="237"/>
      <c r="X376" s="237"/>
      <c r="Y376" s="237"/>
      <c r="Z376" s="237"/>
    </row>
    <row r="377" spans="1:26" ht="14.25" customHeight="1">
      <c r="A377" s="237"/>
      <c r="B377" s="237"/>
      <c r="C377" s="237"/>
      <c r="D377" s="237"/>
      <c r="E377" s="237"/>
      <c r="F377" s="237"/>
      <c r="G377" s="237"/>
      <c r="H377" s="237"/>
      <c r="I377" s="237"/>
      <c r="J377" s="237"/>
      <c r="K377" s="237"/>
      <c r="L377" s="237"/>
      <c r="M377" s="237"/>
      <c r="N377" s="237"/>
      <c r="O377" s="237"/>
      <c r="P377" s="237"/>
      <c r="Q377" s="237"/>
      <c r="R377" s="237"/>
      <c r="S377" s="237"/>
      <c r="T377" s="237"/>
      <c r="U377" s="237"/>
      <c r="V377" s="237"/>
      <c r="W377" s="237"/>
      <c r="X377" s="237"/>
      <c r="Y377" s="237"/>
      <c r="Z377" s="237"/>
    </row>
    <row r="378" spans="1:26" ht="14.25" customHeight="1">
      <c r="A378" s="237"/>
      <c r="B378" s="237"/>
      <c r="C378" s="237"/>
      <c r="D378" s="237"/>
      <c r="E378" s="237"/>
      <c r="F378" s="237"/>
      <c r="G378" s="237"/>
      <c r="H378" s="237"/>
      <c r="I378" s="237"/>
      <c r="J378" s="237"/>
      <c r="K378" s="237"/>
      <c r="L378" s="237"/>
      <c r="M378" s="237"/>
      <c r="N378" s="237"/>
      <c r="O378" s="237"/>
      <c r="P378" s="237"/>
      <c r="Q378" s="237"/>
      <c r="R378" s="237"/>
      <c r="S378" s="237"/>
      <c r="T378" s="237"/>
      <c r="U378" s="237"/>
      <c r="V378" s="237"/>
      <c r="W378" s="237"/>
      <c r="X378" s="237"/>
      <c r="Y378" s="237"/>
      <c r="Z378" s="237"/>
    </row>
    <row r="379" spans="1:26" ht="14.25" customHeight="1">
      <c r="A379" s="237"/>
      <c r="B379" s="237"/>
      <c r="C379" s="237"/>
      <c r="D379" s="237"/>
      <c r="E379" s="237"/>
      <c r="F379" s="237"/>
      <c r="G379" s="237"/>
      <c r="H379" s="237"/>
      <c r="I379" s="237"/>
      <c r="J379" s="237"/>
      <c r="K379" s="237"/>
      <c r="L379" s="237"/>
      <c r="M379" s="237"/>
      <c r="N379" s="237"/>
      <c r="O379" s="237"/>
      <c r="P379" s="237"/>
      <c r="Q379" s="237"/>
      <c r="R379" s="237"/>
      <c r="S379" s="237"/>
      <c r="T379" s="237"/>
      <c r="U379" s="237"/>
      <c r="V379" s="237"/>
      <c r="W379" s="237"/>
      <c r="X379" s="237"/>
      <c r="Y379" s="237"/>
      <c r="Z379" s="237"/>
    </row>
    <row r="380" spans="1:26" ht="14.25" customHeight="1">
      <c r="A380" s="237"/>
      <c r="B380" s="237"/>
      <c r="C380" s="237"/>
      <c r="D380" s="237"/>
      <c r="E380" s="237"/>
      <c r="F380" s="237"/>
      <c r="G380" s="237"/>
      <c r="H380" s="237"/>
      <c r="I380" s="237"/>
      <c r="J380" s="237"/>
      <c r="K380" s="237"/>
      <c r="L380" s="237"/>
      <c r="M380" s="237"/>
      <c r="N380" s="237"/>
      <c r="O380" s="237"/>
      <c r="P380" s="237"/>
      <c r="Q380" s="237"/>
      <c r="R380" s="237"/>
      <c r="S380" s="237"/>
      <c r="T380" s="237"/>
      <c r="U380" s="237"/>
      <c r="V380" s="237"/>
      <c r="W380" s="237"/>
      <c r="X380" s="237"/>
      <c r="Y380" s="237"/>
      <c r="Z380" s="237"/>
    </row>
    <row r="381" spans="1:26" ht="14.25" customHeight="1">
      <c r="A381" s="237"/>
      <c r="B381" s="237"/>
      <c r="C381" s="237"/>
      <c r="D381" s="237"/>
      <c r="E381" s="237"/>
      <c r="F381" s="237"/>
      <c r="G381" s="237"/>
      <c r="H381" s="237"/>
      <c r="I381" s="237"/>
      <c r="J381" s="237"/>
      <c r="K381" s="237"/>
      <c r="L381" s="237"/>
      <c r="M381" s="237"/>
      <c r="N381" s="237"/>
      <c r="O381" s="237"/>
      <c r="P381" s="237"/>
      <c r="Q381" s="237"/>
      <c r="R381" s="237"/>
      <c r="S381" s="237"/>
      <c r="T381" s="237"/>
      <c r="U381" s="237"/>
      <c r="V381" s="237"/>
      <c r="W381" s="237"/>
      <c r="X381" s="237"/>
      <c r="Y381" s="237"/>
      <c r="Z381" s="237"/>
    </row>
    <row r="382" spans="1:26" ht="14.25" customHeight="1">
      <c r="A382" s="237"/>
      <c r="B382" s="237"/>
      <c r="C382" s="237"/>
      <c r="D382" s="237"/>
      <c r="E382" s="237"/>
      <c r="F382" s="237"/>
      <c r="G382" s="237"/>
      <c r="H382" s="237"/>
      <c r="I382" s="237"/>
      <c r="J382" s="237"/>
      <c r="K382" s="237"/>
      <c r="L382" s="237"/>
      <c r="M382" s="237"/>
      <c r="N382" s="237"/>
      <c r="O382" s="237"/>
      <c r="P382" s="237"/>
      <c r="Q382" s="237"/>
      <c r="R382" s="237"/>
      <c r="S382" s="237"/>
      <c r="T382" s="237"/>
      <c r="U382" s="237"/>
      <c r="V382" s="237"/>
      <c r="W382" s="237"/>
      <c r="X382" s="237"/>
      <c r="Y382" s="237"/>
      <c r="Z382" s="237"/>
    </row>
    <row r="383" spans="1:26" ht="14.25" customHeight="1">
      <c r="A383" s="237"/>
      <c r="B383" s="237"/>
      <c r="C383" s="237"/>
      <c r="D383" s="237"/>
      <c r="E383" s="237"/>
      <c r="F383" s="237"/>
      <c r="G383" s="237"/>
      <c r="H383" s="237"/>
      <c r="I383" s="237"/>
      <c r="J383" s="237"/>
      <c r="K383" s="237"/>
      <c r="L383" s="237"/>
      <c r="M383" s="237"/>
      <c r="N383" s="237"/>
      <c r="O383" s="237"/>
      <c r="P383" s="237"/>
      <c r="Q383" s="237"/>
      <c r="R383" s="237"/>
      <c r="S383" s="237"/>
      <c r="T383" s="237"/>
      <c r="U383" s="237"/>
      <c r="V383" s="237"/>
      <c r="W383" s="237"/>
      <c r="X383" s="237"/>
      <c r="Y383" s="237"/>
      <c r="Z383" s="237"/>
    </row>
    <row r="384" spans="1:26" ht="14.25" customHeight="1">
      <c r="A384" s="237"/>
      <c r="B384" s="237"/>
      <c r="C384" s="237"/>
      <c r="D384" s="237"/>
      <c r="E384" s="237"/>
      <c r="F384" s="237"/>
      <c r="G384" s="237"/>
      <c r="H384" s="237"/>
      <c r="I384" s="237"/>
      <c r="J384" s="237"/>
      <c r="K384" s="237"/>
      <c r="L384" s="237"/>
      <c r="M384" s="237"/>
      <c r="N384" s="237"/>
      <c r="O384" s="237"/>
      <c r="P384" s="237"/>
      <c r="Q384" s="237"/>
      <c r="R384" s="237"/>
      <c r="S384" s="237"/>
      <c r="T384" s="237"/>
      <c r="U384" s="237"/>
      <c r="V384" s="237"/>
      <c r="W384" s="237"/>
      <c r="X384" s="237"/>
      <c r="Y384" s="237"/>
      <c r="Z384" s="237"/>
    </row>
    <row r="385" spans="1:26" ht="14.25" customHeight="1">
      <c r="A385" s="237"/>
      <c r="B385" s="237"/>
      <c r="C385" s="237"/>
      <c r="D385" s="237"/>
      <c r="E385" s="237"/>
      <c r="F385" s="237"/>
      <c r="G385" s="237"/>
      <c r="H385" s="237"/>
      <c r="I385" s="237"/>
      <c r="J385" s="237"/>
      <c r="K385" s="237"/>
      <c r="L385" s="237"/>
      <c r="M385" s="237"/>
      <c r="N385" s="237"/>
      <c r="O385" s="237"/>
      <c r="P385" s="237"/>
      <c r="Q385" s="237"/>
      <c r="R385" s="237"/>
      <c r="S385" s="237"/>
      <c r="T385" s="237"/>
      <c r="U385" s="237"/>
      <c r="V385" s="237"/>
      <c r="W385" s="237"/>
      <c r="X385" s="237"/>
      <c r="Y385" s="237"/>
      <c r="Z385" s="237"/>
    </row>
    <row r="386" spans="1:26" ht="14.25" customHeight="1">
      <c r="A386" s="237"/>
      <c r="B386" s="237"/>
      <c r="C386" s="237"/>
      <c r="D386" s="237"/>
      <c r="E386" s="237"/>
      <c r="F386" s="237"/>
      <c r="G386" s="237"/>
      <c r="H386" s="237"/>
      <c r="I386" s="237"/>
      <c r="J386" s="237"/>
      <c r="K386" s="237"/>
      <c r="L386" s="237"/>
      <c r="M386" s="237"/>
      <c r="N386" s="237"/>
      <c r="O386" s="237"/>
      <c r="P386" s="237"/>
      <c r="Q386" s="237"/>
      <c r="R386" s="237"/>
      <c r="S386" s="237"/>
      <c r="T386" s="237"/>
      <c r="U386" s="237"/>
      <c r="V386" s="237"/>
      <c r="W386" s="237"/>
      <c r="X386" s="237"/>
      <c r="Y386" s="237"/>
      <c r="Z386" s="237"/>
    </row>
    <row r="387" spans="1:26" ht="14.25" customHeight="1">
      <c r="A387" s="237"/>
      <c r="B387" s="237"/>
      <c r="C387" s="237"/>
      <c r="D387" s="237"/>
      <c r="E387" s="237"/>
      <c r="F387" s="237"/>
      <c r="G387" s="237"/>
      <c r="H387" s="237"/>
      <c r="I387" s="237"/>
      <c r="J387" s="237"/>
      <c r="K387" s="237"/>
      <c r="L387" s="237"/>
      <c r="M387" s="237"/>
      <c r="N387" s="237"/>
      <c r="O387" s="237"/>
      <c r="P387" s="237"/>
      <c r="Q387" s="237"/>
      <c r="R387" s="237"/>
      <c r="S387" s="237"/>
      <c r="T387" s="237"/>
      <c r="U387" s="237"/>
      <c r="V387" s="237"/>
      <c r="W387" s="237"/>
      <c r="X387" s="237"/>
      <c r="Y387" s="237"/>
      <c r="Z387" s="237"/>
    </row>
    <row r="388" spans="1:26" ht="14.25" customHeight="1">
      <c r="A388" s="237"/>
      <c r="B388" s="237"/>
      <c r="C388" s="237"/>
      <c r="D388" s="237"/>
      <c r="E388" s="237"/>
      <c r="F388" s="237"/>
      <c r="G388" s="237"/>
      <c r="H388" s="237"/>
      <c r="I388" s="237"/>
      <c r="J388" s="237"/>
      <c r="K388" s="237"/>
      <c r="L388" s="237"/>
      <c r="M388" s="237"/>
      <c r="N388" s="237"/>
      <c r="O388" s="237"/>
      <c r="P388" s="237"/>
      <c r="Q388" s="237"/>
      <c r="R388" s="237"/>
      <c r="S388" s="237"/>
      <c r="T388" s="237"/>
      <c r="U388" s="237"/>
      <c r="V388" s="237"/>
      <c r="W388" s="237"/>
      <c r="X388" s="237"/>
      <c r="Y388" s="237"/>
      <c r="Z388" s="237"/>
    </row>
    <row r="389" spans="1:26" ht="14.25" customHeight="1">
      <c r="A389" s="237"/>
      <c r="B389" s="237"/>
      <c r="C389" s="237"/>
      <c r="D389" s="237"/>
      <c r="E389" s="237"/>
      <c r="F389" s="237"/>
      <c r="G389" s="237"/>
      <c r="H389" s="237"/>
      <c r="I389" s="237"/>
      <c r="J389" s="237"/>
      <c r="K389" s="237"/>
      <c r="L389" s="237"/>
      <c r="M389" s="237"/>
      <c r="N389" s="237"/>
      <c r="O389" s="237"/>
      <c r="P389" s="237"/>
      <c r="Q389" s="237"/>
      <c r="R389" s="237"/>
      <c r="S389" s="237"/>
      <c r="T389" s="237"/>
      <c r="U389" s="237"/>
      <c r="V389" s="237"/>
      <c r="W389" s="237"/>
      <c r="X389" s="237"/>
      <c r="Y389" s="237"/>
      <c r="Z389" s="237"/>
    </row>
    <row r="390" spans="1:26" ht="14.25" customHeight="1">
      <c r="A390" s="237"/>
      <c r="B390" s="237"/>
      <c r="C390" s="237"/>
      <c r="D390" s="237"/>
      <c r="E390" s="237"/>
      <c r="F390" s="237"/>
      <c r="G390" s="237"/>
      <c r="H390" s="237"/>
      <c r="I390" s="237"/>
      <c r="J390" s="237"/>
      <c r="K390" s="237"/>
      <c r="L390" s="237"/>
      <c r="M390" s="237"/>
      <c r="N390" s="237"/>
      <c r="O390" s="237"/>
      <c r="P390" s="237"/>
      <c r="Q390" s="237"/>
      <c r="R390" s="237"/>
      <c r="S390" s="237"/>
      <c r="T390" s="237"/>
      <c r="U390" s="237"/>
      <c r="V390" s="237"/>
      <c r="W390" s="237"/>
      <c r="X390" s="237"/>
      <c r="Y390" s="237"/>
      <c r="Z390" s="237"/>
    </row>
    <row r="391" spans="1:26" ht="14.25" customHeight="1">
      <c r="A391" s="237"/>
      <c r="B391" s="237"/>
      <c r="C391" s="237"/>
      <c r="D391" s="237"/>
      <c r="E391" s="237"/>
      <c r="F391" s="237"/>
      <c r="G391" s="237"/>
      <c r="H391" s="237"/>
      <c r="I391" s="237"/>
      <c r="J391" s="237"/>
      <c r="K391" s="237"/>
      <c r="L391" s="237"/>
      <c r="M391" s="237"/>
      <c r="N391" s="237"/>
      <c r="O391" s="237"/>
      <c r="P391" s="237"/>
      <c r="Q391" s="237"/>
      <c r="R391" s="237"/>
      <c r="S391" s="237"/>
      <c r="T391" s="237"/>
      <c r="U391" s="237"/>
      <c r="V391" s="237"/>
      <c r="W391" s="237"/>
      <c r="X391" s="237"/>
      <c r="Y391" s="237"/>
      <c r="Z391" s="237"/>
    </row>
    <row r="392" spans="1:26" ht="14.25" customHeight="1">
      <c r="A392" s="237"/>
      <c r="B392" s="237"/>
      <c r="C392" s="237"/>
      <c r="D392" s="237"/>
      <c r="E392" s="237"/>
      <c r="F392" s="237"/>
      <c r="G392" s="237"/>
      <c r="H392" s="237"/>
      <c r="I392" s="237"/>
      <c r="J392" s="237"/>
      <c r="K392" s="237"/>
      <c r="L392" s="237"/>
      <c r="M392" s="237"/>
      <c r="N392" s="237"/>
      <c r="O392" s="237"/>
      <c r="P392" s="237"/>
      <c r="Q392" s="237"/>
      <c r="R392" s="237"/>
      <c r="S392" s="237"/>
      <c r="T392" s="237"/>
      <c r="U392" s="237"/>
      <c r="V392" s="237"/>
      <c r="W392" s="237"/>
      <c r="X392" s="237"/>
      <c r="Y392" s="237"/>
      <c r="Z392" s="237"/>
    </row>
    <row r="393" spans="1:26" ht="14.25" customHeight="1">
      <c r="A393" s="237"/>
      <c r="B393" s="237"/>
      <c r="C393" s="237"/>
      <c r="D393" s="237"/>
      <c r="E393" s="237"/>
      <c r="F393" s="237"/>
      <c r="G393" s="237"/>
      <c r="H393" s="237"/>
      <c r="I393" s="237"/>
      <c r="J393" s="237"/>
      <c r="K393" s="237"/>
      <c r="L393" s="237"/>
      <c r="M393" s="237"/>
      <c r="N393" s="237"/>
      <c r="O393" s="237"/>
      <c r="P393" s="237"/>
      <c r="Q393" s="237"/>
      <c r="R393" s="237"/>
      <c r="S393" s="237"/>
      <c r="T393" s="237"/>
      <c r="U393" s="237"/>
      <c r="V393" s="237"/>
      <c r="W393" s="237"/>
      <c r="X393" s="237"/>
      <c r="Y393" s="237"/>
      <c r="Z393" s="237"/>
    </row>
    <row r="394" spans="1:26" ht="14.25" customHeight="1">
      <c r="A394" s="237"/>
      <c r="B394" s="237"/>
      <c r="C394" s="237"/>
      <c r="D394" s="237"/>
      <c r="E394" s="237"/>
      <c r="F394" s="237"/>
      <c r="G394" s="237"/>
      <c r="H394" s="237"/>
      <c r="I394" s="237"/>
      <c r="J394" s="237"/>
      <c r="K394" s="237"/>
      <c r="L394" s="237"/>
      <c r="M394" s="237"/>
      <c r="N394" s="237"/>
      <c r="O394" s="237"/>
      <c r="P394" s="237"/>
      <c r="Q394" s="237"/>
      <c r="R394" s="237"/>
      <c r="S394" s="237"/>
      <c r="T394" s="237"/>
      <c r="U394" s="237"/>
      <c r="V394" s="237"/>
      <c r="W394" s="237"/>
      <c r="X394" s="237"/>
      <c r="Y394" s="237"/>
      <c r="Z394" s="237"/>
    </row>
    <row r="395" spans="1:26" ht="14.25" customHeight="1">
      <c r="A395" s="237"/>
      <c r="B395" s="237"/>
      <c r="C395" s="237"/>
      <c r="D395" s="237"/>
      <c r="E395" s="237"/>
      <c r="F395" s="237"/>
      <c r="G395" s="237"/>
      <c r="H395" s="237"/>
      <c r="I395" s="237"/>
      <c r="J395" s="237"/>
      <c r="K395" s="237"/>
      <c r="L395" s="237"/>
      <c r="M395" s="237"/>
      <c r="N395" s="237"/>
      <c r="O395" s="237"/>
      <c r="P395" s="237"/>
      <c r="Q395" s="237"/>
      <c r="R395" s="237"/>
      <c r="S395" s="237"/>
      <c r="T395" s="237"/>
      <c r="U395" s="237"/>
      <c r="V395" s="237"/>
      <c r="W395" s="237"/>
      <c r="X395" s="237"/>
      <c r="Y395" s="237"/>
      <c r="Z395" s="237"/>
    </row>
    <row r="396" spans="1:26" ht="14.25" customHeight="1">
      <c r="A396" s="237"/>
      <c r="B396" s="237"/>
      <c r="C396" s="237"/>
      <c r="D396" s="237"/>
      <c r="E396" s="237"/>
      <c r="F396" s="237"/>
      <c r="G396" s="237"/>
      <c r="H396" s="237"/>
      <c r="I396" s="237"/>
      <c r="J396" s="237"/>
      <c r="K396" s="237"/>
      <c r="L396" s="237"/>
      <c r="M396" s="237"/>
      <c r="N396" s="237"/>
      <c r="O396" s="237"/>
      <c r="P396" s="237"/>
      <c r="Q396" s="237"/>
      <c r="R396" s="237"/>
      <c r="S396" s="237"/>
      <c r="T396" s="237"/>
      <c r="U396" s="237"/>
      <c r="V396" s="237"/>
      <c r="W396" s="237"/>
      <c r="X396" s="237"/>
      <c r="Y396" s="237"/>
      <c r="Z396" s="237"/>
    </row>
    <row r="397" spans="1:26" ht="14.25" customHeight="1">
      <c r="A397" s="237"/>
      <c r="B397" s="237"/>
      <c r="C397" s="237"/>
      <c r="D397" s="237"/>
      <c r="E397" s="237"/>
      <c r="F397" s="237"/>
      <c r="G397" s="237"/>
      <c r="H397" s="237"/>
      <c r="I397" s="237"/>
      <c r="J397" s="237"/>
      <c r="K397" s="237"/>
      <c r="L397" s="237"/>
      <c r="M397" s="237"/>
      <c r="N397" s="237"/>
      <c r="O397" s="237"/>
      <c r="P397" s="237"/>
      <c r="Q397" s="237"/>
      <c r="R397" s="237"/>
      <c r="S397" s="237"/>
      <c r="T397" s="237"/>
      <c r="U397" s="237"/>
      <c r="V397" s="237"/>
      <c r="W397" s="237"/>
      <c r="X397" s="237"/>
      <c r="Y397" s="237"/>
      <c r="Z397" s="237"/>
    </row>
    <row r="398" spans="1:26" ht="14.25" customHeight="1">
      <c r="A398" s="237"/>
      <c r="B398" s="237"/>
      <c r="C398" s="237"/>
      <c r="D398" s="237"/>
      <c r="E398" s="237"/>
      <c r="F398" s="237"/>
      <c r="G398" s="237"/>
      <c r="H398" s="237"/>
      <c r="I398" s="237"/>
      <c r="J398" s="237"/>
      <c r="K398" s="237"/>
      <c r="L398" s="237"/>
      <c r="M398" s="237"/>
      <c r="N398" s="237"/>
      <c r="O398" s="237"/>
      <c r="P398" s="237"/>
      <c r="Q398" s="237"/>
      <c r="R398" s="237"/>
      <c r="S398" s="237"/>
      <c r="T398" s="237"/>
      <c r="U398" s="237"/>
      <c r="V398" s="237"/>
      <c r="W398" s="237"/>
      <c r="X398" s="237"/>
      <c r="Y398" s="237"/>
      <c r="Z398" s="237"/>
    </row>
    <row r="399" spans="1:26" ht="14.25" customHeight="1">
      <c r="A399" s="237"/>
      <c r="B399" s="237"/>
      <c r="C399" s="237"/>
      <c r="D399" s="237"/>
      <c r="E399" s="237"/>
      <c r="F399" s="237"/>
      <c r="G399" s="237"/>
      <c r="H399" s="237"/>
      <c r="I399" s="237"/>
      <c r="J399" s="237"/>
      <c r="K399" s="237"/>
      <c r="L399" s="237"/>
      <c r="M399" s="237"/>
      <c r="N399" s="237"/>
      <c r="O399" s="237"/>
      <c r="P399" s="237"/>
      <c r="Q399" s="237"/>
      <c r="R399" s="237"/>
      <c r="S399" s="237"/>
      <c r="T399" s="237"/>
      <c r="U399" s="237"/>
      <c r="V399" s="237"/>
      <c r="W399" s="237"/>
      <c r="X399" s="237"/>
      <c r="Y399" s="237"/>
      <c r="Z399" s="237"/>
    </row>
    <row r="400" spans="1:26" ht="14.25" customHeight="1">
      <c r="A400" s="237"/>
      <c r="B400" s="237"/>
      <c r="C400" s="237"/>
      <c r="D400" s="237"/>
      <c r="E400" s="237"/>
      <c r="F400" s="237"/>
      <c r="G400" s="237"/>
      <c r="H400" s="237"/>
      <c r="I400" s="237"/>
      <c r="J400" s="237"/>
      <c r="K400" s="237"/>
      <c r="L400" s="237"/>
      <c r="M400" s="237"/>
      <c r="N400" s="237"/>
      <c r="O400" s="237"/>
      <c r="P400" s="237"/>
      <c r="Q400" s="237"/>
      <c r="R400" s="237"/>
      <c r="S400" s="237"/>
      <c r="T400" s="237"/>
      <c r="U400" s="237"/>
      <c r="V400" s="237"/>
      <c r="W400" s="237"/>
      <c r="X400" s="237"/>
      <c r="Y400" s="237"/>
      <c r="Z400" s="237"/>
    </row>
    <row r="401" spans="1:26" ht="14.25" customHeight="1">
      <c r="A401" s="237"/>
      <c r="B401" s="237"/>
      <c r="C401" s="237"/>
      <c r="D401" s="237"/>
      <c r="E401" s="237"/>
      <c r="F401" s="237"/>
      <c r="G401" s="237"/>
      <c r="H401" s="237"/>
      <c r="I401" s="237"/>
      <c r="J401" s="237"/>
      <c r="K401" s="237"/>
      <c r="L401" s="237"/>
      <c r="M401" s="237"/>
      <c r="N401" s="237"/>
      <c r="O401" s="237"/>
      <c r="P401" s="237"/>
      <c r="Q401" s="237"/>
      <c r="R401" s="237"/>
      <c r="S401" s="237"/>
      <c r="T401" s="237"/>
      <c r="U401" s="237"/>
      <c r="V401" s="237"/>
      <c r="W401" s="237"/>
      <c r="X401" s="237"/>
      <c r="Y401" s="237"/>
      <c r="Z401" s="237"/>
    </row>
    <row r="402" spans="1:26" ht="14.25" customHeight="1">
      <c r="A402" s="237"/>
      <c r="B402" s="237"/>
      <c r="C402" s="237"/>
      <c r="D402" s="237"/>
      <c r="E402" s="237"/>
      <c r="F402" s="237"/>
      <c r="G402" s="237"/>
      <c r="H402" s="237"/>
      <c r="I402" s="237"/>
      <c r="J402" s="237"/>
      <c r="K402" s="237"/>
      <c r="L402" s="237"/>
      <c r="M402" s="237"/>
      <c r="N402" s="237"/>
      <c r="O402" s="237"/>
      <c r="P402" s="237"/>
      <c r="Q402" s="237"/>
      <c r="R402" s="237"/>
      <c r="S402" s="237"/>
      <c r="T402" s="237"/>
      <c r="U402" s="237"/>
      <c r="V402" s="237"/>
      <c r="W402" s="237"/>
      <c r="X402" s="237"/>
      <c r="Y402" s="237"/>
      <c r="Z402" s="237"/>
    </row>
    <row r="403" spans="1:26" ht="14.25" customHeight="1">
      <c r="A403" s="237"/>
      <c r="B403" s="237"/>
      <c r="C403" s="237"/>
      <c r="D403" s="237"/>
      <c r="E403" s="237"/>
      <c r="F403" s="237"/>
      <c r="G403" s="237"/>
      <c r="H403" s="237"/>
      <c r="I403" s="237"/>
      <c r="J403" s="237"/>
      <c r="K403" s="237"/>
      <c r="L403" s="237"/>
      <c r="M403" s="237"/>
      <c r="N403" s="237"/>
      <c r="O403" s="237"/>
      <c r="P403" s="237"/>
      <c r="Q403" s="237"/>
      <c r="R403" s="237"/>
      <c r="S403" s="237"/>
      <c r="T403" s="237"/>
      <c r="U403" s="237"/>
      <c r="V403" s="237"/>
      <c r="W403" s="237"/>
      <c r="X403" s="237"/>
      <c r="Y403" s="237"/>
      <c r="Z403" s="237"/>
    </row>
    <row r="404" spans="1:26" ht="14.25" customHeight="1">
      <c r="A404" s="237"/>
      <c r="B404" s="237"/>
      <c r="C404" s="237"/>
      <c r="D404" s="237"/>
      <c r="E404" s="237"/>
      <c r="F404" s="237"/>
      <c r="G404" s="237"/>
      <c r="H404" s="237"/>
      <c r="I404" s="237"/>
      <c r="J404" s="237"/>
      <c r="K404" s="237"/>
      <c r="L404" s="237"/>
      <c r="M404" s="237"/>
      <c r="N404" s="237"/>
      <c r="O404" s="237"/>
      <c r="P404" s="237"/>
      <c r="Q404" s="237"/>
      <c r="R404" s="237"/>
      <c r="S404" s="237"/>
      <c r="T404" s="237"/>
      <c r="U404" s="237"/>
      <c r="V404" s="237"/>
      <c r="W404" s="237"/>
      <c r="X404" s="237"/>
      <c r="Y404" s="237"/>
      <c r="Z404" s="237"/>
    </row>
    <row r="405" spans="1:26" ht="14.25" customHeight="1">
      <c r="A405" s="237"/>
      <c r="B405" s="237"/>
      <c r="C405" s="237"/>
      <c r="D405" s="237"/>
      <c r="E405" s="237"/>
      <c r="F405" s="237"/>
      <c r="G405" s="237"/>
      <c r="H405" s="237"/>
      <c r="I405" s="237"/>
      <c r="J405" s="237"/>
      <c r="K405" s="237"/>
      <c r="L405" s="237"/>
      <c r="M405" s="237"/>
      <c r="N405" s="237"/>
      <c r="O405" s="237"/>
      <c r="P405" s="237"/>
      <c r="Q405" s="237"/>
      <c r="R405" s="237"/>
      <c r="S405" s="237"/>
      <c r="T405" s="237"/>
      <c r="U405" s="237"/>
      <c r="V405" s="237"/>
      <c r="W405" s="237"/>
      <c r="X405" s="237"/>
      <c r="Y405" s="237"/>
      <c r="Z405" s="237"/>
    </row>
    <row r="406" spans="1:26" ht="14.25" customHeight="1">
      <c r="A406" s="237"/>
      <c r="B406" s="237"/>
      <c r="C406" s="237"/>
      <c r="D406" s="237"/>
      <c r="E406" s="237"/>
      <c r="F406" s="237"/>
      <c r="G406" s="237"/>
      <c r="H406" s="237"/>
      <c r="I406" s="237"/>
      <c r="J406" s="237"/>
      <c r="K406" s="237"/>
      <c r="L406" s="237"/>
      <c r="M406" s="237"/>
      <c r="N406" s="237"/>
      <c r="O406" s="237"/>
      <c r="P406" s="237"/>
      <c r="Q406" s="237"/>
      <c r="R406" s="237"/>
      <c r="S406" s="237"/>
      <c r="T406" s="237"/>
      <c r="U406" s="237"/>
      <c r="V406" s="237"/>
      <c r="W406" s="237"/>
      <c r="X406" s="237"/>
      <c r="Y406" s="237"/>
      <c r="Z406" s="237"/>
    </row>
    <row r="407" spans="1:26" ht="14.25" customHeight="1">
      <c r="A407" s="237"/>
      <c r="B407" s="237"/>
      <c r="C407" s="237"/>
      <c r="D407" s="237"/>
      <c r="E407" s="237"/>
      <c r="F407" s="237"/>
      <c r="G407" s="237"/>
      <c r="H407" s="237"/>
      <c r="I407" s="237"/>
      <c r="J407" s="237"/>
      <c r="K407" s="237"/>
      <c r="L407" s="237"/>
      <c r="M407" s="237"/>
      <c r="N407" s="237"/>
      <c r="O407" s="237"/>
      <c r="P407" s="237"/>
      <c r="Q407" s="237"/>
      <c r="R407" s="237"/>
      <c r="S407" s="237"/>
      <c r="T407" s="237"/>
      <c r="U407" s="237"/>
      <c r="V407" s="237"/>
      <c r="W407" s="237"/>
      <c r="X407" s="237"/>
      <c r="Y407" s="237"/>
      <c r="Z407" s="237"/>
    </row>
    <row r="408" spans="1:26" ht="14.25" customHeight="1">
      <c r="A408" s="237"/>
      <c r="B408" s="237"/>
      <c r="C408" s="237"/>
      <c r="D408" s="237"/>
      <c r="E408" s="237"/>
      <c r="F408" s="237"/>
      <c r="G408" s="237"/>
      <c r="H408" s="237"/>
      <c r="I408" s="237"/>
      <c r="J408" s="237"/>
      <c r="K408" s="237"/>
      <c r="L408" s="237"/>
      <c r="M408" s="237"/>
      <c r="N408" s="237"/>
      <c r="O408" s="237"/>
      <c r="P408" s="237"/>
      <c r="Q408" s="237"/>
      <c r="R408" s="237"/>
      <c r="S408" s="237"/>
      <c r="T408" s="237"/>
      <c r="U408" s="237"/>
      <c r="V408" s="237"/>
      <c r="W408" s="237"/>
      <c r="X408" s="237"/>
      <c r="Y408" s="237"/>
      <c r="Z408" s="237"/>
    </row>
    <row r="409" spans="1:26" ht="14.25" customHeight="1">
      <c r="A409" s="237"/>
      <c r="B409" s="237"/>
      <c r="C409" s="237"/>
      <c r="D409" s="237"/>
      <c r="E409" s="237"/>
      <c r="F409" s="237"/>
      <c r="G409" s="237"/>
      <c r="H409" s="237"/>
      <c r="I409" s="237"/>
      <c r="J409" s="237"/>
      <c r="K409" s="237"/>
      <c r="L409" s="237"/>
      <c r="M409" s="237"/>
      <c r="N409" s="237"/>
      <c r="O409" s="237"/>
      <c r="P409" s="237"/>
      <c r="Q409" s="237"/>
      <c r="R409" s="237"/>
      <c r="S409" s="237"/>
      <c r="T409" s="237"/>
      <c r="U409" s="237"/>
      <c r="V409" s="237"/>
      <c r="W409" s="237"/>
      <c r="X409" s="237"/>
      <c r="Y409" s="237"/>
      <c r="Z409" s="237"/>
    </row>
    <row r="410" spans="1:26" ht="14.25" customHeight="1">
      <c r="A410" s="237"/>
      <c r="B410" s="237"/>
      <c r="C410" s="237"/>
      <c r="D410" s="237"/>
      <c r="E410" s="237"/>
      <c r="F410" s="237"/>
      <c r="G410" s="237"/>
      <c r="H410" s="237"/>
      <c r="I410" s="237"/>
      <c r="J410" s="237"/>
      <c r="K410" s="237"/>
      <c r="L410" s="237"/>
      <c r="M410" s="237"/>
      <c r="N410" s="237"/>
      <c r="O410" s="237"/>
      <c r="P410" s="237"/>
      <c r="Q410" s="237"/>
      <c r="R410" s="237"/>
      <c r="S410" s="237"/>
      <c r="T410" s="237"/>
      <c r="U410" s="237"/>
      <c r="V410" s="237"/>
      <c r="W410" s="237"/>
      <c r="X410" s="237"/>
      <c r="Y410" s="237"/>
      <c r="Z410" s="237"/>
    </row>
    <row r="411" spans="1:26" ht="14.25" customHeight="1">
      <c r="A411" s="237"/>
      <c r="B411" s="237"/>
      <c r="C411" s="237"/>
      <c r="D411" s="237"/>
      <c r="E411" s="237"/>
      <c r="F411" s="237"/>
      <c r="G411" s="237"/>
      <c r="H411" s="237"/>
      <c r="I411" s="237"/>
      <c r="J411" s="237"/>
      <c r="K411" s="237"/>
      <c r="L411" s="237"/>
      <c r="M411" s="237"/>
      <c r="N411" s="237"/>
      <c r="O411" s="237"/>
      <c r="P411" s="237"/>
      <c r="Q411" s="237"/>
      <c r="R411" s="237"/>
      <c r="S411" s="237"/>
      <c r="T411" s="237"/>
      <c r="U411" s="237"/>
      <c r="V411" s="237"/>
      <c r="W411" s="237"/>
      <c r="X411" s="237"/>
      <c r="Y411" s="237"/>
      <c r="Z411" s="237"/>
    </row>
    <row r="412" spans="1:26" ht="14.25" customHeight="1">
      <c r="A412" s="237"/>
      <c r="B412" s="237"/>
      <c r="C412" s="237"/>
      <c r="D412" s="237"/>
      <c r="E412" s="237"/>
      <c r="F412" s="237"/>
      <c r="G412" s="237"/>
      <c r="H412" s="237"/>
      <c r="I412" s="237"/>
      <c r="J412" s="237"/>
      <c r="K412" s="237"/>
      <c r="L412" s="237"/>
      <c r="M412" s="237"/>
      <c r="N412" s="237"/>
      <c r="O412" s="237"/>
      <c r="P412" s="237"/>
      <c r="Q412" s="237"/>
      <c r="R412" s="237"/>
      <c r="S412" s="237"/>
      <c r="T412" s="237"/>
      <c r="U412" s="237"/>
      <c r="V412" s="237"/>
      <c r="W412" s="237"/>
      <c r="X412" s="237"/>
      <c r="Y412" s="237"/>
      <c r="Z412" s="237"/>
    </row>
    <row r="413" spans="1:26" ht="14.25" customHeight="1">
      <c r="A413" s="237"/>
      <c r="B413" s="237"/>
      <c r="C413" s="237"/>
      <c r="D413" s="237"/>
      <c r="E413" s="237"/>
      <c r="F413" s="237"/>
      <c r="G413" s="237"/>
      <c r="H413" s="237"/>
      <c r="I413" s="237"/>
      <c r="J413" s="237"/>
      <c r="K413" s="237"/>
      <c r="L413" s="237"/>
      <c r="M413" s="237"/>
      <c r="N413" s="237"/>
      <c r="O413" s="237"/>
      <c r="P413" s="237"/>
      <c r="Q413" s="237"/>
      <c r="R413" s="237"/>
      <c r="S413" s="237"/>
      <c r="T413" s="237"/>
      <c r="U413" s="237"/>
      <c r="V413" s="237"/>
      <c r="W413" s="237"/>
      <c r="X413" s="237"/>
      <c r="Y413" s="237"/>
      <c r="Z413" s="237"/>
    </row>
    <row r="414" spans="1:26" ht="14.25" customHeight="1">
      <c r="A414" s="237"/>
      <c r="B414" s="237"/>
      <c r="C414" s="237"/>
      <c r="D414" s="237"/>
      <c r="E414" s="237"/>
      <c r="F414" s="237"/>
      <c r="G414" s="237"/>
      <c r="H414" s="237"/>
      <c r="I414" s="237"/>
      <c r="J414" s="237"/>
      <c r="K414" s="237"/>
      <c r="L414" s="237"/>
      <c r="M414" s="237"/>
      <c r="N414" s="237"/>
      <c r="O414" s="237"/>
      <c r="P414" s="237"/>
      <c r="Q414" s="237"/>
      <c r="R414" s="237"/>
      <c r="S414" s="237"/>
      <c r="T414" s="237"/>
      <c r="U414" s="237"/>
      <c r="V414" s="237"/>
      <c r="W414" s="237"/>
      <c r="X414" s="237"/>
      <c r="Y414" s="237"/>
      <c r="Z414" s="237"/>
    </row>
    <row r="415" spans="1:26" ht="14.25" customHeight="1">
      <c r="A415" s="237"/>
      <c r="B415" s="237"/>
      <c r="C415" s="237"/>
      <c r="D415" s="237"/>
      <c r="E415" s="237"/>
      <c r="F415" s="237"/>
      <c r="G415" s="237"/>
      <c r="H415" s="237"/>
      <c r="I415" s="237"/>
      <c r="J415" s="237"/>
      <c r="K415" s="237"/>
      <c r="L415" s="237"/>
      <c r="M415" s="237"/>
      <c r="N415" s="237"/>
      <c r="O415" s="237"/>
      <c r="P415" s="237"/>
      <c r="Q415" s="237"/>
      <c r="R415" s="237"/>
      <c r="S415" s="237"/>
      <c r="T415" s="237"/>
      <c r="U415" s="237"/>
      <c r="V415" s="237"/>
      <c r="W415" s="237"/>
      <c r="X415" s="237"/>
      <c r="Y415" s="237"/>
      <c r="Z415" s="237"/>
    </row>
    <row r="416" spans="1:26" ht="14.25" customHeight="1">
      <c r="A416" s="237"/>
      <c r="B416" s="237"/>
      <c r="C416" s="237"/>
      <c r="D416" s="237"/>
      <c r="E416" s="237"/>
      <c r="F416" s="237"/>
      <c r="G416" s="237"/>
      <c r="H416" s="237"/>
      <c r="I416" s="237"/>
      <c r="J416" s="237"/>
      <c r="K416" s="237"/>
      <c r="L416" s="237"/>
      <c r="M416" s="237"/>
      <c r="N416" s="237"/>
      <c r="O416" s="237"/>
      <c r="P416" s="237"/>
      <c r="Q416" s="237"/>
      <c r="R416" s="237"/>
      <c r="S416" s="237"/>
      <c r="T416" s="237"/>
      <c r="U416" s="237"/>
      <c r="V416" s="237"/>
      <c r="W416" s="237"/>
      <c r="X416" s="237"/>
      <c r="Y416" s="237"/>
      <c r="Z416" s="237"/>
    </row>
    <row r="417" spans="1:26" ht="14.25" customHeight="1">
      <c r="A417" s="237"/>
      <c r="B417" s="237"/>
      <c r="C417" s="237"/>
      <c r="D417" s="237"/>
      <c r="E417" s="237"/>
      <c r="F417" s="237"/>
      <c r="G417" s="237"/>
      <c r="H417" s="237"/>
      <c r="I417" s="237"/>
      <c r="J417" s="237"/>
      <c r="K417" s="237"/>
      <c r="L417" s="237"/>
      <c r="M417" s="237"/>
      <c r="N417" s="237"/>
      <c r="O417" s="237"/>
      <c r="P417" s="237"/>
      <c r="Q417" s="237"/>
      <c r="R417" s="237"/>
      <c r="S417" s="237"/>
      <c r="T417" s="237"/>
      <c r="U417" s="237"/>
      <c r="V417" s="237"/>
      <c r="W417" s="237"/>
      <c r="X417" s="237"/>
      <c r="Y417" s="237"/>
      <c r="Z417" s="237"/>
    </row>
    <row r="418" spans="1:26" ht="14.25" customHeight="1">
      <c r="A418" s="237"/>
      <c r="B418" s="237"/>
      <c r="C418" s="237"/>
      <c r="D418" s="237"/>
      <c r="E418" s="237"/>
      <c r="F418" s="237"/>
      <c r="G418" s="237"/>
      <c r="H418" s="237"/>
      <c r="I418" s="237"/>
      <c r="J418" s="237"/>
      <c r="K418" s="237"/>
      <c r="L418" s="237"/>
      <c r="M418" s="237"/>
      <c r="N418" s="237"/>
      <c r="O418" s="237"/>
      <c r="P418" s="237"/>
      <c r="Q418" s="237"/>
      <c r="R418" s="237"/>
      <c r="S418" s="237"/>
      <c r="T418" s="237"/>
      <c r="U418" s="237"/>
      <c r="V418" s="237"/>
      <c r="W418" s="237"/>
      <c r="X418" s="237"/>
      <c r="Y418" s="237"/>
      <c r="Z418" s="237"/>
    </row>
    <row r="419" spans="1:26" ht="14.25" customHeight="1">
      <c r="A419" s="237"/>
      <c r="B419" s="237"/>
      <c r="C419" s="237"/>
      <c r="D419" s="237"/>
      <c r="E419" s="237"/>
      <c r="F419" s="237"/>
      <c r="G419" s="237"/>
      <c r="H419" s="237"/>
      <c r="I419" s="237"/>
      <c r="J419" s="237"/>
      <c r="K419" s="237"/>
      <c r="L419" s="237"/>
      <c r="M419" s="237"/>
      <c r="N419" s="237"/>
      <c r="O419" s="237"/>
      <c r="P419" s="237"/>
      <c r="Q419" s="237"/>
      <c r="R419" s="237"/>
      <c r="S419" s="237"/>
      <c r="T419" s="237"/>
      <c r="U419" s="237"/>
      <c r="V419" s="237"/>
      <c r="W419" s="237"/>
      <c r="X419" s="237"/>
      <c r="Y419" s="237"/>
      <c r="Z419" s="237"/>
    </row>
    <row r="420" spans="1:26" ht="14.25" customHeight="1">
      <c r="A420" s="237"/>
      <c r="B420" s="237"/>
      <c r="C420" s="237"/>
      <c r="D420" s="237"/>
      <c r="E420" s="237"/>
      <c r="F420" s="237"/>
      <c r="G420" s="237"/>
      <c r="H420" s="237"/>
      <c r="I420" s="237"/>
      <c r="J420" s="237"/>
      <c r="K420" s="237"/>
      <c r="L420" s="237"/>
      <c r="M420" s="237"/>
      <c r="N420" s="237"/>
      <c r="O420" s="237"/>
      <c r="P420" s="237"/>
      <c r="Q420" s="237"/>
      <c r="R420" s="237"/>
      <c r="S420" s="237"/>
      <c r="T420" s="237"/>
      <c r="U420" s="237"/>
      <c r="V420" s="237"/>
      <c r="W420" s="237"/>
      <c r="X420" s="237"/>
      <c r="Y420" s="237"/>
      <c r="Z420" s="237"/>
    </row>
    <row r="421" spans="1:26" ht="14.25" customHeight="1">
      <c r="A421" s="237"/>
      <c r="B421" s="237"/>
      <c r="C421" s="237"/>
      <c r="D421" s="237"/>
      <c r="E421" s="237"/>
      <c r="F421" s="237"/>
      <c r="G421" s="237"/>
      <c r="H421" s="237"/>
      <c r="I421" s="237"/>
      <c r="J421" s="237"/>
      <c r="K421" s="237"/>
      <c r="L421" s="237"/>
      <c r="M421" s="237"/>
      <c r="N421" s="237"/>
      <c r="O421" s="237"/>
      <c r="P421" s="237"/>
      <c r="Q421" s="237"/>
      <c r="R421" s="237"/>
      <c r="S421" s="237"/>
      <c r="T421" s="237"/>
      <c r="U421" s="237"/>
      <c r="V421" s="237"/>
      <c r="W421" s="237"/>
      <c r="X421" s="237"/>
      <c r="Y421" s="237"/>
      <c r="Z421" s="237"/>
    </row>
    <row r="422" spans="1:26" ht="14.25" customHeight="1">
      <c r="A422" s="237"/>
      <c r="B422" s="237"/>
      <c r="C422" s="237"/>
      <c r="D422" s="237"/>
      <c r="E422" s="237"/>
      <c r="F422" s="237"/>
      <c r="G422" s="237"/>
      <c r="H422" s="237"/>
      <c r="I422" s="237"/>
      <c r="J422" s="237"/>
      <c r="K422" s="237"/>
      <c r="L422" s="237"/>
      <c r="M422" s="237"/>
      <c r="N422" s="237"/>
      <c r="O422" s="237"/>
      <c r="P422" s="237"/>
      <c r="Q422" s="237"/>
      <c r="R422" s="237"/>
      <c r="S422" s="237"/>
      <c r="T422" s="237"/>
      <c r="U422" s="237"/>
      <c r="V422" s="237"/>
      <c r="W422" s="237"/>
      <c r="X422" s="237"/>
      <c r="Y422" s="237"/>
      <c r="Z422" s="237"/>
    </row>
    <row r="423" spans="1:26" ht="14.25" customHeight="1">
      <c r="A423" s="237"/>
      <c r="B423" s="237"/>
      <c r="C423" s="237"/>
      <c r="D423" s="237"/>
      <c r="E423" s="237"/>
      <c r="F423" s="237"/>
      <c r="G423" s="237"/>
      <c r="H423" s="237"/>
      <c r="I423" s="237"/>
      <c r="J423" s="237"/>
      <c r="K423" s="237"/>
      <c r="L423" s="237"/>
      <c r="M423" s="237"/>
      <c r="N423" s="237"/>
      <c r="O423" s="237"/>
      <c r="P423" s="237"/>
      <c r="Q423" s="237"/>
      <c r="R423" s="237"/>
      <c r="S423" s="237"/>
      <c r="T423" s="237"/>
      <c r="U423" s="237"/>
      <c r="V423" s="237"/>
      <c r="W423" s="237"/>
      <c r="X423" s="237"/>
      <c r="Y423" s="237"/>
      <c r="Z423" s="237"/>
    </row>
    <row r="424" spans="1:26" ht="14.25" customHeight="1">
      <c r="A424" s="237"/>
      <c r="B424" s="237"/>
      <c r="C424" s="237"/>
      <c r="D424" s="237"/>
      <c r="E424" s="237"/>
      <c r="F424" s="237"/>
      <c r="G424" s="237"/>
      <c r="H424" s="237"/>
      <c r="I424" s="237"/>
      <c r="J424" s="237"/>
      <c r="K424" s="237"/>
      <c r="L424" s="237"/>
      <c r="M424" s="237"/>
      <c r="N424" s="237"/>
      <c r="O424" s="237"/>
      <c r="P424" s="237"/>
      <c r="Q424" s="237"/>
      <c r="R424" s="237"/>
      <c r="S424" s="237"/>
      <c r="T424" s="237"/>
      <c r="U424" s="237"/>
      <c r="V424" s="237"/>
      <c r="W424" s="237"/>
      <c r="X424" s="237"/>
      <c r="Y424" s="237"/>
      <c r="Z424" s="237"/>
    </row>
    <row r="425" spans="1:26" ht="14.25" customHeight="1">
      <c r="A425" s="237"/>
      <c r="B425" s="237"/>
      <c r="C425" s="237"/>
      <c r="D425" s="237"/>
      <c r="E425" s="237"/>
      <c r="F425" s="237"/>
      <c r="G425" s="237"/>
      <c r="H425" s="237"/>
      <c r="I425" s="237"/>
      <c r="J425" s="237"/>
      <c r="K425" s="237"/>
      <c r="L425" s="237"/>
      <c r="M425" s="237"/>
      <c r="N425" s="237"/>
      <c r="O425" s="237"/>
      <c r="P425" s="237"/>
      <c r="Q425" s="237"/>
      <c r="R425" s="237"/>
      <c r="S425" s="237"/>
      <c r="T425" s="237"/>
      <c r="U425" s="237"/>
      <c r="V425" s="237"/>
      <c r="W425" s="237"/>
      <c r="X425" s="237"/>
      <c r="Y425" s="237"/>
      <c r="Z425" s="237"/>
    </row>
    <row r="426" spans="1:26" ht="14.25" customHeight="1">
      <c r="A426" s="237"/>
      <c r="B426" s="237"/>
      <c r="C426" s="237"/>
      <c r="D426" s="237"/>
      <c r="E426" s="237"/>
      <c r="F426" s="237"/>
      <c r="G426" s="237"/>
      <c r="H426" s="237"/>
      <c r="I426" s="237"/>
      <c r="J426" s="237"/>
      <c r="K426" s="237"/>
      <c r="L426" s="237"/>
      <c r="M426" s="237"/>
      <c r="N426" s="237"/>
      <c r="O426" s="237"/>
      <c r="P426" s="237"/>
      <c r="Q426" s="237"/>
      <c r="R426" s="237"/>
      <c r="S426" s="237"/>
      <c r="T426" s="237"/>
      <c r="U426" s="237"/>
      <c r="V426" s="237"/>
      <c r="W426" s="237"/>
      <c r="X426" s="237"/>
      <c r="Y426" s="237"/>
      <c r="Z426" s="237"/>
    </row>
    <row r="427" spans="1:26" ht="14.25" customHeight="1">
      <c r="A427" s="237"/>
      <c r="B427" s="237"/>
      <c r="C427" s="237"/>
      <c r="D427" s="237"/>
      <c r="E427" s="237"/>
      <c r="F427" s="237"/>
      <c r="G427" s="237"/>
      <c r="H427" s="237"/>
      <c r="I427" s="237"/>
      <c r="J427" s="237"/>
      <c r="K427" s="237"/>
      <c r="L427" s="237"/>
      <c r="M427" s="237"/>
      <c r="N427" s="237"/>
      <c r="O427" s="237"/>
      <c r="P427" s="237"/>
      <c r="Q427" s="237"/>
      <c r="R427" s="237"/>
      <c r="S427" s="237"/>
      <c r="T427" s="237"/>
      <c r="U427" s="237"/>
      <c r="V427" s="237"/>
      <c r="W427" s="237"/>
      <c r="X427" s="237"/>
      <c r="Y427" s="237"/>
      <c r="Z427" s="237"/>
    </row>
    <row r="428" spans="1:26" ht="14.25" customHeight="1">
      <c r="A428" s="237"/>
      <c r="B428" s="237"/>
      <c r="C428" s="237"/>
      <c r="D428" s="237"/>
      <c r="E428" s="237"/>
      <c r="F428" s="237"/>
      <c r="G428" s="237"/>
      <c r="H428" s="237"/>
      <c r="I428" s="237"/>
      <c r="J428" s="237"/>
      <c r="K428" s="237"/>
      <c r="L428" s="237"/>
      <c r="M428" s="237"/>
      <c r="N428" s="237"/>
      <c r="O428" s="237"/>
      <c r="P428" s="237"/>
      <c r="Q428" s="237"/>
      <c r="R428" s="237"/>
      <c r="S428" s="237"/>
      <c r="T428" s="237"/>
      <c r="U428" s="237"/>
      <c r="V428" s="237"/>
      <c r="W428" s="237"/>
      <c r="X428" s="237"/>
      <c r="Y428" s="237"/>
      <c r="Z428" s="237"/>
    </row>
    <row r="429" spans="1:26" ht="14.25" customHeight="1">
      <c r="A429" s="237"/>
      <c r="B429" s="237"/>
      <c r="C429" s="237"/>
      <c r="D429" s="237"/>
      <c r="E429" s="237"/>
      <c r="F429" s="237"/>
      <c r="G429" s="237"/>
      <c r="H429" s="237"/>
      <c r="I429" s="237"/>
      <c r="J429" s="237"/>
      <c r="K429" s="237"/>
      <c r="L429" s="237"/>
      <c r="M429" s="237"/>
      <c r="N429" s="237"/>
      <c r="O429" s="237"/>
      <c r="P429" s="237"/>
      <c r="Q429" s="237"/>
      <c r="R429" s="237"/>
      <c r="S429" s="237"/>
      <c r="T429" s="237"/>
      <c r="U429" s="237"/>
      <c r="V429" s="237"/>
      <c r="W429" s="237"/>
      <c r="X429" s="237"/>
      <c r="Y429" s="237"/>
      <c r="Z429" s="237"/>
    </row>
    <row r="430" spans="1:26" ht="14.25" customHeight="1">
      <c r="A430" s="237"/>
      <c r="B430" s="237"/>
      <c r="C430" s="237"/>
      <c r="D430" s="237"/>
      <c r="E430" s="237"/>
      <c r="F430" s="237"/>
      <c r="G430" s="237"/>
      <c r="H430" s="237"/>
      <c r="I430" s="237"/>
      <c r="J430" s="237"/>
      <c r="K430" s="237"/>
      <c r="L430" s="237"/>
      <c r="M430" s="237"/>
      <c r="N430" s="237"/>
      <c r="O430" s="237"/>
      <c r="P430" s="237"/>
      <c r="Q430" s="237"/>
      <c r="R430" s="237"/>
      <c r="S430" s="237"/>
      <c r="T430" s="237"/>
      <c r="U430" s="237"/>
      <c r="V430" s="237"/>
      <c r="W430" s="237"/>
      <c r="X430" s="237"/>
      <c r="Y430" s="237"/>
      <c r="Z430" s="237"/>
    </row>
    <row r="431" spans="1:26" ht="14.25" customHeight="1">
      <c r="A431" s="237"/>
      <c r="B431" s="237"/>
      <c r="C431" s="237"/>
      <c r="D431" s="237"/>
      <c r="E431" s="237"/>
      <c r="F431" s="237"/>
      <c r="G431" s="237"/>
      <c r="H431" s="237"/>
      <c r="I431" s="237"/>
      <c r="J431" s="237"/>
      <c r="K431" s="237"/>
      <c r="L431" s="237"/>
      <c r="M431" s="237"/>
      <c r="N431" s="237"/>
      <c r="O431" s="237"/>
      <c r="P431" s="237"/>
      <c r="Q431" s="237"/>
      <c r="R431" s="237"/>
      <c r="S431" s="237"/>
      <c r="T431" s="237"/>
      <c r="U431" s="237"/>
      <c r="V431" s="237"/>
      <c r="W431" s="237"/>
      <c r="X431" s="237"/>
      <c r="Y431" s="237"/>
      <c r="Z431" s="237"/>
    </row>
    <row r="432" spans="1:26" ht="14.25" customHeight="1">
      <c r="A432" s="237"/>
      <c r="B432" s="237"/>
      <c r="C432" s="237"/>
      <c r="D432" s="237"/>
      <c r="E432" s="237"/>
      <c r="F432" s="237"/>
      <c r="G432" s="237"/>
      <c r="H432" s="237"/>
      <c r="I432" s="237"/>
      <c r="J432" s="237"/>
      <c r="K432" s="237"/>
      <c r="L432" s="237"/>
      <c r="M432" s="237"/>
      <c r="N432" s="237"/>
      <c r="O432" s="237"/>
      <c r="P432" s="237"/>
      <c r="Q432" s="237"/>
      <c r="R432" s="237"/>
      <c r="S432" s="237"/>
      <c r="T432" s="237"/>
      <c r="U432" s="237"/>
      <c r="V432" s="237"/>
      <c r="W432" s="237"/>
      <c r="X432" s="237"/>
      <c r="Y432" s="237"/>
      <c r="Z432" s="237"/>
    </row>
    <row r="433" spans="1:26" ht="14.25" customHeight="1">
      <c r="A433" s="237"/>
      <c r="B433" s="237"/>
      <c r="C433" s="237"/>
      <c r="D433" s="237"/>
      <c r="E433" s="237"/>
      <c r="F433" s="237"/>
      <c r="G433" s="237"/>
      <c r="H433" s="237"/>
      <c r="I433" s="237"/>
      <c r="J433" s="237"/>
      <c r="K433" s="237"/>
      <c r="L433" s="237"/>
      <c r="M433" s="237"/>
      <c r="N433" s="237"/>
      <c r="O433" s="237"/>
      <c r="P433" s="237"/>
      <c r="Q433" s="237"/>
      <c r="R433" s="237"/>
      <c r="S433" s="237"/>
      <c r="T433" s="237"/>
      <c r="U433" s="237"/>
      <c r="V433" s="237"/>
      <c r="W433" s="237"/>
      <c r="X433" s="237"/>
      <c r="Y433" s="237"/>
      <c r="Z433" s="237"/>
    </row>
    <row r="434" spans="1:26" ht="14.25" customHeight="1">
      <c r="A434" s="237"/>
      <c r="B434" s="237"/>
      <c r="C434" s="237"/>
      <c r="D434" s="237"/>
      <c r="E434" s="237"/>
      <c r="F434" s="237"/>
      <c r="G434" s="237"/>
      <c r="H434" s="237"/>
      <c r="I434" s="237"/>
      <c r="J434" s="237"/>
      <c r="K434" s="237"/>
      <c r="L434" s="237"/>
      <c r="M434" s="237"/>
      <c r="N434" s="237"/>
      <c r="O434" s="237"/>
      <c r="P434" s="237"/>
      <c r="Q434" s="237"/>
      <c r="R434" s="237"/>
      <c r="S434" s="237"/>
      <c r="T434" s="237"/>
      <c r="U434" s="237"/>
      <c r="V434" s="237"/>
      <c r="W434" s="237"/>
      <c r="X434" s="237"/>
      <c r="Y434" s="237"/>
      <c r="Z434" s="237"/>
    </row>
    <row r="435" spans="1:26" ht="14.25" customHeight="1">
      <c r="A435" s="237"/>
      <c r="B435" s="237"/>
      <c r="C435" s="237"/>
      <c r="D435" s="237"/>
      <c r="E435" s="237"/>
      <c r="F435" s="237"/>
      <c r="G435" s="237"/>
      <c r="H435" s="237"/>
      <c r="I435" s="237"/>
      <c r="J435" s="237"/>
      <c r="K435" s="237"/>
      <c r="L435" s="237"/>
      <c r="M435" s="237"/>
      <c r="N435" s="237"/>
      <c r="O435" s="237"/>
      <c r="P435" s="237"/>
      <c r="Q435" s="237"/>
      <c r="R435" s="237"/>
      <c r="S435" s="237"/>
      <c r="T435" s="237"/>
      <c r="U435" s="237"/>
      <c r="V435" s="237"/>
      <c r="W435" s="237"/>
      <c r="X435" s="237"/>
      <c r="Y435" s="237"/>
      <c r="Z435" s="237"/>
    </row>
    <row r="436" spans="1:26" ht="14.25" customHeight="1">
      <c r="A436" s="237"/>
      <c r="B436" s="237"/>
      <c r="C436" s="237"/>
      <c r="D436" s="237"/>
      <c r="E436" s="237"/>
      <c r="F436" s="237"/>
      <c r="G436" s="237"/>
      <c r="H436" s="237"/>
      <c r="I436" s="237"/>
      <c r="J436" s="237"/>
      <c r="K436" s="237"/>
      <c r="L436" s="237"/>
      <c r="M436" s="237"/>
      <c r="N436" s="237"/>
      <c r="O436" s="237"/>
      <c r="P436" s="237"/>
      <c r="Q436" s="237"/>
      <c r="R436" s="237"/>
      <c r="S436" s="237"/>
      <c r="T436" s="237"/>
      <c r="U436" s="237"/>
      <c r="V436" s="237"/>
      <c r="W436" s="237"/>
      <c r="X436" s="237"/>
      <c r="Y436" s="237"/>
      <c r="Z436" s="237"/>
    </row>
    <row r="437" spans="1:26" ht="14.25" customHeight="1">
      <c r="A437" s="237"/>
      <c r="B437" s="237"/>
      <c r="C437" s="237"/>
      <c r="D437" s="237"/>
      <c r="E437" s="237"/>
      <c r="F437" s="237"/>
      <c r="G437" s="237"/>
      <c r="H437" s="237"/>
      <c r="I437" s="237"/>
      <c r="J437" s="237"/>
      <c r="K437" s="237"/>
      <c r="L437" s="237"/>
      <c r="M437" s="237"/>
      <c r="N437" s="237"/>
      <c r="O437" s="237"/>
      <c r="P437" s="237"/>
      <c r="Q437" s="237"/>
      <c r="R437" s="237"/>
      <c r="S437" s="237"/>
      <c r="T437" s="237"/>
      <c r="U437" s="237"/>
      <c r="V437" s="237"/>
      <c r="W437" s="237"/>
      <c r="X437" s="237"/>
      <c r="Y437" s="237"/>
      <c r="Z437" s="237"/>
    </row>
    <row r="438" spans="1:26" ht="14.25" customHeight="1">
      <c r="A438" s="237"/>
      <c r="B438" s="237"/>
      <c r="C438" s="237"/>
      <c r="D438" s="237"/>
      <c r="E438" s="237"/>
      <c r="F438" s="237"/>
      <c r="G438" s="237"/>
      <c r="H438" s="237"/>
      <c r="I438" s="237"/>
      <c r="J438" s="237"/>
      <c r="K438" s="237"/>
      <c r="L438" s="237"/>
      <c r="M438" s="237"/>
      <c r="N438" s="237"/>
      <c r="O438" s="237"/>
      <c r="P438" s="237"/>
      <c r="Q438" s="237"/>
      <c r="R438" s="237"/>
      <c r="S438" s="237"/>
      <c r="T438" s="237"/>
      <c r="U438" s="237"/>
      <c r="V438" s="237"/>
      <c r="W438" s="237"/>
      <c r="X438" s="237"/>
      <c r="Y438" s="237"/>
      <c r="Z438" s="237"/>
    </row>
    <row r="439" spans="1:26" ht="14.25" customHeight="1">
      <c r="A439" s="237"/>
      <c r="B439" s="237"/>
      <c r="C439" s="237"/>
      <c r="D439" s="237"/>
      <c r="E439" s="237"/>
      <c r="F439" s="237"/>
      <c r="G439" s="237"/>
      <c r="H439" s="237"/>
      <c r="I439" s="237"/>
      <c r="J439" s="237"/>
      <c r="K439" s="237"/>
      <c r="L439" s="237"/>
      <c r="M439" s="237"/>
      <c r="N439" s="237"/>
      <c r="O439" s="237"/>
      <c r="P439" s="237"/>
      <c r="Q439" s="237"/>
      <c r="R439" s="237"/>
      <c r="S439" s="237"/>
      <c r="T439" s="237"/>
      <c r="U439" s="237"/>
      <c r="V439" s="237"/>
      <c r="W439" s="237"/>
      <c r="X439" s="237"/>
      <c r="Y439" s="237"/>
      <c r="Z439" s="237"/>
    </row>
    <row r="440" spans="1:26" ht="14.25" customHeight="1">
      <c r="A440" s="237"/>
      <c r="B440" s="237"/>
      <c r="C440" s="237"/>
      <c r="D440" s="237"/>
      <c r="E440" s="237"/>
      <c r="F440" s="237"/>
      <c r="G440" s="237"/>
      <c r="H440" s="237"/>
      <c r="I440" s="237"/>
      <c r="J440" s="237"/>
      <c r="K440" s="237"/>
      <c r="L440" s="237"/>
      <c r="M440" s="237"/>
      <c r="N440" s="237"/>
      <c r="O440" s="237"/>
      <c r="P440" s="237"/>
      <c r="Q440" s="237"/>
      <c r="R440" s="237"/>
      <c r="S440" s="237"/>
      <c r="T440" s="237"/>
      <c r="U440" s="237"/>
      <c r="V440" s="237"/>
      <c r="W440" s="237"/>
      <c r="X440" s="237"/>
      <c r="Y440" s="237"/>
      <c r="Z440" s="237"/>
    </row>
    <row r="441" spans="1:26" ht="14.25" customHeight="1">
      <c r="A441" s="237"/>
      <c r="B441" s="237"/>
      <c r="C441" s="237"/>
      <c r="D441" s="237"/>
      <c r="E441" s="237"/>
      <c r="F441" s="237"/>
      <c r="G441" s="237"/>
      <c r="H441" s="237"/>
      <c r="I441" s="237"/>
      <c r="J441" s="237"/>
      <c r="K441" s="237"/>
      <c r="L441" s="237"/>
      <c r="M441" s="237"/>
      <c r="N441" s="237"/>
      <c r="O441" s="237"/>
      <c r="P441" s="237"/>
      <c r="Q441" s="237"/>
      <c r="R441" s="237"/>
      <c r="S441" s="237"/>
      <c r="T441" s="237"/>
      <c r="U441" s="237"/>
      <c r="V441" s="237"/>
      <c r="W441" s="237"/>
      <c r="X441" s="237"/>
      <c r="Y441" s="237"/>
      <c r="Z441" s="237"/>
    </row>
    <row r="442" spans="1:26" ht="14.25" customHeight="1">
      <c r="A442" s="237"/>
      <c r="B442" s="237"/>
      <c r="C442" s="237"/>
      <c r="D442" s="237"/>
      <c r="E442" s="237"/>
      <c r="F442" s="237"/>
      <c r="G442" s="237"/>
      <c r="H442" s="237"/>
      <c r="I442" s="237"/>
      <c r="J442" s="237"/>
      <c r="K442" s="237"/>
      <c r="L442" s="237"/>
      <c r="M442" s="237"/>
      <c r="N442" s="237"/>
      <c r="O442" s="237"/>
      <c r="P442" s="237"/>
      <c r="Q442" s="237"/>
      <c r="R442" s="237"/>
      <c r="S442" s="237"/>
      <c r="T442" s="237"/>
      <c r="U442" s="237"/>
      <c r="V442" s="237"/>
      <c r="W442" s="237"/>
      <c r="X442" s="237"/>
      <c r="Y442" s="237"/>
      <c r="Z442" s="237"/>
    </row>
    <row r="443" spans="1:26" ht="14.25" customHeight="1">
      <c r="A443" s="237"/>
      <c r="B443" s="237"/>
      <c r="C443" s="237"/>
      <c r="D443" s="237"/>
      <c r="E443" s="237"/>
      <c r="F443" s="237"/>
      <c r="G443" s="237"/>
      <c r="H443" s="237"/>
      <c r="I443" s="237"/>
      <c r="J443" s="237"/>
      <c r="K443" s="237"/>
      <c r="L443" s="237"/>
      <c r="M443" s="237"/>
      <c r="N443" s="237"/>
      <c r="O443" s="237"/>
      <c r="P443" s="237"/>
      <c r="Q443" s="237"/>
      <c r="R443" s="237"/>
      <c r="S443" s="237"/>
      <c r="T443" s="237"/>
      <c r="U443" s="237"/>
      <c r="V443" s="237"/>
      <c r="W443" s="237"/>
      <c r="X443" s="237"/>
      <c r="Y443" s="237"/>
      <c r="Z443" s="237"/>
    </row>
    <row r="444" spans="1:26" ht="14.25" customHeight="1">
      <c r="A444" s="237"/>
      <c r="B444" s="237"/>
      <c r="C444" s="237"/>
      <c r="D444" s="237"/>
      <c r="E444" s="237"/>
      <c r="F444" s="237"/>
      <c r="G444" s="237"/>
      <c r="H444" s="237"/>
      <c r="I444" s="237"/>
      <c r="J444" s="237"/>
      <c r="K444" s="237"/>
      <c r="L444" s="237"/>
      <c r="M444" s="237"/>
      <c r="N444" s="237"/>
      <c r="O444" s="237"/>
      <c r="P444" s="237"/>
      <c r="Q444" s="237"/>
      <c r="R444" s="237"/>
      <c r="S444" s="237"/>
      <c r="T444" s="237"/>
      <c r="U444" s="237"/>
      <c r="V444" s="237"/>
      <c r="W444" s="237"/>
      <c r="X444" s="237"/>
      <c r="Y444" s="237"/>
      <c r="Z444" s="237"/>
    </row>
    <row r="445" spans="1:26" ht="14.25" customHeight="1">
      <c r="A445" s="237"/>
      <c r="B445" s="237"/>
      <c r="C445" s="237"/>
      <c r="D445" s="237"/>
      <c r="E445" s="237"/>
      <c r="F445" s="237"/>
      <c r="G445" s="237"/>
      <c r="H445" s="237"/>
      <c r="I445" s="237"/>
      <c r="J445" s="237"/>
      <c r="K445" s="237"/>
      <c r="L445" s="237"/>
      <c r="M445" s="237"/>
      <c r="N445" s="237"/>
      <c r="O445" s="237"/>
      <c r="P445" s="237"/>
      <c r="Q445" s="237"/>
      <c r="R445" s="237"/>
      <c r="S445" s="237"/>
      <c r="T445" s="237"/>
      <c r="U445" s="237"/>
      <c r="V445" s="237"/>
      <c r="W445" s="237"/>
      <c r="X445" s="237"/>
      <c r="Y445" s="237"/>
      <c r="Z445" s="237"/>
    </row>
    <row r="446" spans="1:26" ht="14.25" customHeight="1">
      <c r="A446" s="237"/>
      <c r="B446" s="237"/>
      <c r="C446" s="237"/>
      <c r="D446" s="237"/>
      <c r="E446" s="237"/>
      <c r="F446" s="237"/>
      <c r="G446" s="237"/>
      <c r="H446" s="237"/>
      <c r="I446" s="237"/>
      <c r="J446" s="237"/>
      <c r="K446" s="237"/>
      <c r="L446" s="237"/>
      <c r="M446" s="237"/>
      <c r="N446" s="237"/>
      <c r="O446" s="237"/>
      <c r="P446" s="237"/>
      <c r="Q446" s="237"/>
      <c r="R446" s="237"/>
      <c r="S446" s="237"/>
      <c r="T446" s="237"/>
      <c r="U446" s="237"/>
      <c r="V446" s="237"/>
      <c r="W446" s="237"/>
      <c r="X446" s="237"/>
      <c r="Y446" s="237"/>
      <c r="Z446" s="237"/>
    </row>
    <row r="447" spans="1:26" ht="14.25" customHeight="1">
      <c r="A447" s="237"/>
      <c r="B447" s="237"/>
      <c r="C447" s="237"/>
      <c r="D447" s="237"/>
      <c r="E447" s="237"/>
      <c r="F447" s="237"/>
      <c r="G447" s="237"/>
      <c r="H447" s="237"/>
      <c r="I447" s="237"/>
      <c r="J447" s="237"/>
      <c r="K447" s="237"/>
      <c r="L447" s="237"/>
      <c r="M447" s="237"/>
      <c r="N447" s="237"/>
      <c r="O447" s="237"/>
      <c r="P447" s="237"/>
      <c r="Q447" s="237"/>
      <c r="R447" s="237"/>
      <c r="S447" s="237"/>
      <c r="T447" s="237"/>
      <c r="U447" s="237"/>
      <c r="V447" s="237"/>
      <c r="W447" s="237"/>
      <c r="X447" s="237"/>
      <c r="Y447" s="237"/>
      <c r="Z447" s="237"/>
    </row>
    <row r="448" spans="1:26" ht="14.25" customHeight="1">
      <c r="A448" s="237"/>
      <c r="B448" s="237"/>
      <c r="C448" s="237"/>
      <c r="D448" s="237"/>
      <c r="E448" s="237"/>
      <c r="F448" s="237"/>
      <c r="G448" s="237"/>
      <c r="H448" s="237"/>
      <c r="I448" s="237"/>
      <c r="J448" s="237"/>
      <c r="K448" s="237"/>
      <c r="L448" s="237"/>
      <c r="M448" s="237"/>
      <c r="N448" s="237"/>
      <c r="O448" s="237"/>
      <c r="P448" s="237"/>
      <c r="Q448" s="237"/>
      <c r="R448" s="237"/>
      <c r="S448" s="237"/>
      <c r="T448" s="237"/>
      <c r="U448" s="237"/>
      <c r="V448" s="237"/>
      <c r="W448" s="237"/>
      <c r="X448" s="237"/>
      <c r="Y448" s="237"/>
      <c r="Z448" s="237"/>
    </row>
    <row r="449" spans="1:26" ht="14.25" customHeight="1">
      <c r="A449" s="237"/>
      <c r="B449" s="237"/>
      <c r="C449" s="237"/>
      <c r="D449" s="237"/>
      <c r="E449" s="237"/>
      <c r="F449" s="237"/>
      <c r="G449" s="237"/>
      <c r="H449" s="237"/>
      <c r="I449" s="237"/>
      <c r="J449" s="237"/>
      <c r="K449" s="237"/>
      <c r="L449" s="237"/>
      <c r="M449" s="237"/>
      <c r="N449" s="237"/>
      <c r="O449" s="237"/>
      <c r="P449" s="237"/>
      <c r="Q449" s="237"/>
      <c r="R449" s="237"/>
      <c r="S449" s="237"/>
      <c r="T449" s="237"/>
      <c r="U449" s="237"/>
      <c r="V449" s="237"/>
      <c r="W449" s="237"/>
      <c r="X449" s="237"/>
      <c r="Y449" s="237"/>
      <c r="Z449" s="237"/>
    </row>
    <row r="450" spans="1:26" ht="14.25" customHeight="1">
      <c r="A450" s="237"/>
      <c r="B450" s="237"/>
      <c r="C450" s="237"/>
      <c r="D450" s="237"/>
      <c r="E450" s="237"/>
      <c r="F450" s="237"/>
      <c r="G450" s="237"/>
      <c r="H450" s="237"/>
      <c r="I450" s="237"/>
      <c r="J450" s="237"/>
      <c r="K450" s="237"/>
      <c r="L450" s="237"/>
      <c r="M450" s="237"/>
      <c r="N450" s="237"/>
      <c r="O450" s="237"/>
      <c r="P450" s="237"/>
      <c r="Q450" s="237"/>
      <c r="R450" s="237"/>
      <c r="S450" s="237"/>
      <c r="T450" s="237"/>
      <c r="U450" s="237"/>
      <c r="V450" s="237"/>
      <c r="W450" s="237"/>
      <c r="X450" s="237"/>
      <c r="Y450" s="237"/>
      <c r="Z450" s="237"/>
    </row>
    <row r="451" spans="1:26" ht="14.25" customHeight="1">
      <c r="A451" s="237"/>
      <c r="B451" s="237"/>
      <c r="C451" s="237"/>
      <c r="D451" s="237"/>
      <c r="E451" s="237"/>
      <c r="F451" s="237"/>
      <c r="G451" s="237"/>
      <c r="H451" s="237"/>
      <c r="I451" s="237"/>
      <c r="J451" s="237"/>
      <c r="K451" s="237"/>
      <c r="L451" s="237"/>
      <c r="M451" s="237"/>
      <c r="N451" s="237"/>
      <c r="O451" s="237"/>
      <c r="P451" s="237"/>
      <c r="Q451" s="237"/>
      <c r="R451" s="237"/>
      <c r="S451" s="237"/>
      <c r="T451" s="237"/>
      <c r="U451" s="237"/>
      <c r="V451" s="237"/>
      <c r="W451" s="237"/>
      <c r="X451" s="237"/>
      <c r="Y451" s="237"/>
      <c r="Z451" s="237"/>
    </row>
    <row r="452" spans="1:26" ht="14.25" customHeight="1">
      <c r="A452" s="237"/>
      <c r="B452" s="237"/>
      <c r="C452" s="237"/>
      <c r="D452" s="237"/>
      <c r="E452" s="237"/>
      <c r="F452" s="237"/>
      <c r="G452" s="237"/>
      <c r="H452" s="237"/>
      <c r="I452" s="237"/>
      <c r="J452" s="237"/>
      <c r="K452" s="237"/>
      <c r="L452" s="237"/>
      <c r="M452" s="237"/>
      <c r="N452" s="237"/>
      <c r="O452" s="237"/>
      <c r="P452" s="237"/>
      <c r="Q452" s="237"/>
      <c r="R452" s="237"/>
      <c r="S452" s="237"/>
      <c r="T452" s="237"/>
      <c r="U452" s="237"/>
      <c r="V452" s="237"/>
      <c r="W452" s="237"/>
      <c r="X452" s="237"/>
      <c r="Y452" s="237"/>
      <c r="Z452" s="237"/>
    </row>
    <row r="453" spans="1:26" ht="14.25" customHeight="1">
      <c r="A453" s="237"/>
      <c r="B453" s="237"/>
      <c r="C453" s="237"/>
      <c r="D453" s="237"/>
      <c r="E453" s="237"/>
      <c r="F453" s="237"/>
      <c r="G453" s="237"/>
      <c r="H453" s="237"/>
      <c r="I453" s="237"/>
      <c r="J453" s="237"/>
      <c r="K453" s="237"/>
      <c r="L453" s="237"/>
      <c r="M453" s="237"/>
      <c r="N453" s="237"/>
      <c r="O453" s="237"/>
      <c r="P453" s="237"/>
      <c r="Q453" s="237"/>
      <c r="R453" s="237"/>
      <c r="S453" s="237"/>
      <c r="T453" s="237"/>
      <c r="U453" s="237"/>
      <c r="V453" s="237"/>
      <c r="W453" s="237"/>
      <c r="X453" s="237"/>
      <c r="Y453" s="237"/>
      <c r="Z453" s="237"/>
    </row>
    <row r="454" spans="1:26" ht="14.25" customHeight="1">
      <c r="A454" s="237"/>
      <c r="B454" s="237"/>
      <c r="C454" s="237"/>
      <c r="D454" s="237"/>
      <c r="E454" s="237"/>
      <c r="F454" s="237"/>
      <c r="G454" s="237"/>
      <c r="H454" s="237"/>
      <c r="I454" s="237"/>
      <c r="J454" s="237"/>
      <c r="K454" s="237"/>
      <c r="L454" s="237"/>
      <c r="M454" s="237"/>
      <c r="N454" s="237"/>
      <c r="O454" s="237"/>
      <c r="P454" s="237"/>
      <c r="Q454" s="237"/>
      <c r="R454" s="237"/>
      <c r="S454" s="237"/>
      <c r="T454" s="237"/>
      <c r="U454" s="237"/>
      <c r="V454" s="237"/>
      <c r="W454" s="237"/>
      <c r="X454" s="237"/>
      <c r="Y454" s="237"/>
      <c r="Z454" s="237"/>
    </row>
    <row r="455" spans="1:26" ht="14.25" customHeight="1">
      <c r="A455" s="237"/>
      <c r="B455" s="237"/>
      <c r="C455" s="237"/>
      <c r="D455" s="237"/>
      <c r="E455" s="237"/>
      <c r="F455" s="237"/>
      <c r="G455" s="237"/>
      <c r="H455" s="237"/>
      <c r="I455" s="237"/>
      <c r="J455" s="237"/>
      <c r="K455" s="237"/>
      <c r="L455" s="237"/>
      <c r="M455" s="237"/>
      <c r="N455" s="237"/>
      <c r="O455" s="237"/>
      <c r="P455" s="237"/>
      <c r="Q455" s="237"/>
      <c r="R455" s="237"/>
      <c r="S455" s="237"/>
      <c r="T455" s="237"/>
      <c r="U455" s="237"/>
      <c r="V455" s="237"/>
      <c r="W455" s="237"/>
      <c r="X455" s="237"/>
      <c r="Y455" s="237"/>
      <c r="Z455" s="237"/>
    </row>
    <row r="456" spans="1:26" ht="14.25" customHeight="1">
      <c r="A456" s="237"/>
      <c r="B456" s="237"/>
      <c r="C456" s="237"/>
      <c r="D456" s="237"/>
      <c r="E456" s="237"/>
      <c r="F456" s="237"/>
      <c r="G456" s="237"/>
      <c r="H456" s="237"/>
      <c r="I456" s="237"/>
      <c r="J456" s="237"/>
      <c r="K456" s="237"/>
      <c r="L456" s="237"/>
      <c r="M456" s="237"/>
      <c r="N456" s="237"/>
      <c r="O456" s="237"/>
      <c r="P456" s="237"/>
      <c r="Q456" s="237"/>
      <c r="R456" s="237"/>
      <c r="S456" s="237"/>
      <c r="T456" s="237"/>
      <c r="U456" s="237"/>
      <c r="V456" s="237"/>
      <c r="W456" s="237"/>
      <c r="X456" s="237"/>
      <c r="Y456" s="237"/>
      <c r="Z456" s="237"/>
    </row>
    <row r="457" spans="1:26" ht="14.25" customHeight="1">
      <c r="A457" s="237"/>
      <c r="B457" s="237"/>
      <c r="C457" s="237"/>
      <c r="D457" s="237"/>
      <c r="E457" s="237"/>
      <c r="F457" s="237"/>
      <c r="G457" s="237"/>
      <c r="H457" s="237"/>
      <c r="I457" s="237"/>
      <c r="J457" s="237"/>
      <c r="K457" s="237"/>
      <c r="L457" s="237"/>
      <c r="M457" s="237"/>
      <c r="N457" s="237"/>
      <c r="O457" s="237"/>
      <c r="P457" s="237"/>
      <c r="Q457" s="237"/>
      <c r="R457" s="237"/>
      <c r="S457" s="237"/>
      <c r="T457" s="237"/>
      <c r="U457" s="237"/>
      <c r="V457" s="237"/>
      <c r="W457" s="237"/>
      <c r="X457" s="237"/>
      <c r="Y457" s="237"/>
      <c r="Z457" s="237"/>
    </row>
    <row r="458" spans="1:26" ht="14.25" customHeight="1">
      <c r="A458" s="237"/>
      <c r="B458" s="237"/>
      <c r="C458" s="237"/>
      <c r="D458" s="237"/>
      <c r="E458" s="237"/>
      <c r="F458" s="237"/>
      <c r="G458" s="237"/>
      <c r="H458" s="237"/>
      <c r="I458" s="237"/>
      <c r="J458" s="237"/>
      <c r="K458" s="237"/>
      <c r="L458" s="237"/>
      <c r="M458" s="237"/>
      <c r="N458" s="237"/>
      <c r="O458" s="237"/>
      <c r="P458" s="237"/>
      <c r="Q458" s="237"/>
      <c r="R458" s="237"/>
      <c r="S458" s="237"/>
      <c r="T458" s="237"/>
      <c r="U458" s="237"/>
      <c r="V458" s="237"/>
      <c r="W458" s="237"/>
      <c r="X458" s="237"/>
      <c r="Y458" s="237"/>
      <c r="Z458" s="237"/>
    </row>
    <row r="459" spans="1:26" ht="14.25" customHeight="1">
      <c r="A459" s="237"/>
      <c r="B459" s="237"/>
      <c r="C459" s="237"/>
      <c r="D459" s="237"/>
      <c r="E459" s="237"/>
      <c r="F459" s="237"/>
      <c r="G459" s="237"/>
      <c r="H459" s="237"/>
      <c r="I459" s="237"/>
      <c r="J459" s="237"/>
      <c r="K459" s="237"/>
      <c r="L459" s="237"/>
      <c r="M459" s="237"/>
      <c r="N459" s="237"/>
      <c r="O459" s="237"/>
      <c r="P459" s="237"/>
      <c r="Q459" s="237"/>
      <c r="R459" s="237"/>
      <c r="S459" s="237"/>
      <c r="T459" s="237"/>
      <c r="U459" s="237"/>
      <c r="V459" s="237"/>
      <c r="W459" s="237"/>
      <c r="X459" s="237"/>
      <c r="Y459" s="237"/>
      <c r="Z459" s="237"/>
    </row>
    <row r="460" spans="1:26" ht="14.25" customHeight="1">
      <c r="A460" s="237"/>
      <c r="B460" s="237"/>
      <c r="C460" s="237"/>
      <c r="D460" s="237"/>
      <c r="E460" s="237"/>
      <c r="F460" s="237"/>
      <c r="G460" s="237"/>
      <c r="H460" s="237"/>
      <c r="I460" s="237"/>
      <c r="J460" s="237"/>
      <c r="K460" s="237"/>
      <c r="L460" s="237"/>
      <c r="M460" s="237"/>
      <c r="N460" s="237"/>
      <c r="O460" s="237"/>
      <c r="P460" s="237"/>
      <c r="Q460" s="237"/>
      <c r="R460" s="237"/>
      <c r="S460" s="237"/>
      <c r="T460" s="237"/>
      <c r="U460" s="237"/>
      <c r="V460" s="237"/>
      <c r="W460" s="237"/>
      <c r="X460" s="237"/>
      <c r="Y460" s="237"/>
      <c r="Z460" s="237"/>
    </row>
    <row r="461" spans="1:26" ht="14.25" customHeight="1">
      <c r="A461" s="237"/>
      <c r="B461" s="237"/>
      <c r="C461" s="237"/>
      <c r="D461" s="237"/>
      <c r="E461" s="237"/>
      <c r="F461" s="237"/>
      <c r="G461" s="237"/>
      <c r="H461" s="237"/>
      <c r="I461" s="237"/>
      <c r="J461" s="237"/>
      <c r="K461" s="237"/>
      <c r="L461" s="237"/>
      <c r="M461" s="237"/>
      <c r="N461" s="237"/>
      <c r="O461" s="237"/>
      <c r="P461" s="237"/>
      <c r="Q461" s="237"/>
      <c r="R461" s="237"/>
      <c r="S461" s="237"/>
      <c r="T461" s="237"/>
      <c r="U461" s="237"/>
      <c r="V461" s="237"/>
      <c r="W461" s="237"/>
      <c r="X461" s="237"/>
      <c r="Y461" s="237"/>
      <c r="Z461" s="237"/>
    </row>
    <row r="462" spans="1:26" ht="14.25" customHeight="1">
      <c r="A462" s="237"/>
      <c r="B462" s="237"/>
      <c r="C462" s="237"/>
      <c r="D462" s="237"/>
      <c r="E462" s="237"/>
      <c r="F462" s="237"/>
      <c r="G462" s="237"/>
      <c r="H462" s="237"/>
      <c r="I462" s="237"/>
      <c r="J462" s="237"/>
      <c r="K462" s="237"/>
      <c r="L462" s="237"/>
      <c r="M462" s="237"/>
      <c r="N462" s="237"/>
      <c r="O462" s="237"/>
      <c r="P462" s="237"/>
      <c r="Q462" s="237"/>
      <c r="R462" s="237"/>
      <c r="S462" s="237"/>
      <c r="T462" s="237"/>
      <c r="U462" s="237"/>
      <c r="V462" s="237"/>
      <c r="W462" s="237"/>
      <c r="X462" s="237"/>
      <c r="Y462" s="237"/>
      <c r="Z462" s="237"/>
    </row>
    <row r="463" spans="1:26" ht="14.25" customHeight="1">
      <c r="A463" s="237"/>
      <c r="B463" s="237"/>
      <c r="C463" s="237"/>
      <c r="D463" s="237"/>
      <c r="E463" s="237"/>
      <c r="F463" s="237"/>
      <c r="G463" s="237"/>
      <c r="H463" s="237"/>
      <c r="I463" s="237"/>
      <c r="J463" s="237"/>
      <c r="K463" s="237"/>
      <c r="L463" s="237"/>
      <c r="M463" s="237"/>
      <c r="N463" s="237"/>
      <c r="O463" s="237"/>
      <c r="P463" s="237"/>
      <c r="Q463" s="237"/>
      <c r="R463" s="237"/>
      <c r="S463" s="237"/>
      <c r="T463" s="237"/>
      <c r="U463" s="237"/>
      <c r="V463" s="237"/>
      <c r="W463" s="237"/>
      <c r="X463" s="237"/>
      <c r="Y463" s="237"/>
      <c r="Z463" s="237"/>
    </row>
    <row r="464" spans="1:26" ht="14.25" customHeight="1">
      <c r="A464" s="237"/>
      <c r="B464" s="237"/>
      <c r="C464" s="237"/>
      <c r="D464" s="237"/>
      <c r="E464" s="237"/>
      <c r="F464" s="237"/>
      <c r="G464" s="237"/>
      <c r="H464" s="237"/>
      <c r="I464" s="237"/>
      <c r="J464" s="237"/>
      <c r="K464" s="237"/>
      <c r="L464" s="237"/>
      <c r="M464" s="237"/>
      <c r="N464" s="237"/>
      <c r="O464" s="237"/>
      <c r="P464" s="237"/>
      <c r="Q464" s="237"/>
      <c r="R464" s="237"/>
      <c r="S464" s="237"/>
      <c r="T464" s="237"/>
      <c r="U464" s="237"/>
      <c r="V464" s="237"/>
      <c r="W464" s="237"/>
      <c r="X464" s="237"/>
      <c r="Y464" s="237"/>
      <c r="Z464" s="237"/>
    </row>
    <row r="465" spans="1:26" ht="14.25" customHeight="1">
      <c r="A465" s="237"/>
      <c r="B465" s="237"/>
      <c r="C465" s="237"/>
      <c r="D465" s="237"/>
      <c r="E465" s="237"/>
      <c r="F465" s="237"/>
      <c r="G465" s="237"/>
      <c r="H465" s="237"/>
      <c r="I465" s="237"/>
      <c r="J465" s="237"/>
      <c r="K465" s="237"/>
      <c r="L465" s="237"/>
      <c r="M465" s="237"/>
      <c r="N465" s="237"/>
      <c r="O465" s="237"/>
      <c r="P465" s="237"/>
      <c r="Q465" s="237"/>
      <c r="R465" s="237"/>
      <c r="S465" s="237"/>
      <c r="T465" s="237"/>
      <c r="U465" s="237"/>
      <c r="V465" s="237"/>
      <c r="W465" s="237"/>
      <c r="X465" s="237"/>
      <c r="Y465" s="237"/>
      <c r="Z465" s="237"/>
    </row>
    <row r="466" spans="1:26" ht="14.25" customHeight="1">
      <c r="A466" s="237"/>
      <c r="B466" s="237"/>
      <c r="C466" s="237"/>
      <c r="D466" s="237"/>
      <c r="E466" s="237"/>
      <c r="F466" s="237"/>
      <c r="G466" s="237"/>
      <c r="H466" s="237"/>
      <c r="I466" s="237"/>
      <c r="J466" s="237"/>
      <c r="K466" s="237"/>
      <c r="L466" s="237"/>
      <c r="M466" s="237"/>
      <c r="N466" s="237"/>
      <c r="O466" s="237"/>
      <c r="P466" s="237"/>
      <c r="Q466" s="237"/>
      <c r="R466" s="237"/>
      <c r="S466" s="237"/>
      <c r="T466" s="237"/>
      <c r="U466" s="237"/>
      <c r="V466" s="237"/>
      <c r="W466" s="237"/>
      <c r="X466" s="237"/>
      <c r="Y466" s="237"/>
      <c r="Z466" s="237"/>
    </row>
    <row r="467" spans="1:26" ht="14.25" customHeight="1">
      <c r="A467" s="237"/>
      <c r="B467" s="237"/>
      <c r="C467" s="237"/>
      <c r="D467" s="237"/>
      <c r="E467" s="237"/>
      <c r="F467" s="237"/>
      <c r="G467" s="237"/>
      <c r="H467" s="237"/>
      <c r="I467" s="237"/>
      <c r="J467" s="237"/>
      <c r="K467" s="237"/>
      <c r="L467" s="237"/>
      <c r="M467" s="237"/>
      <c r="N467" s="237"/>
      <c r="O467" s="237"/>
      <c r="P467" s="237"/>
      <c r="Q467" s="237"/>
      <c r="R467" s="237"/>
      <c r="S467" s="237"/>
      <c r="T467" s="237"/>
      <c r="U467" s="237"/>
      <c r="V467" s="237"/>
      <c r="W467" s="237"/>
      <c r="X467" s="237"/>
      <c r="Y467" s="237"/>
      <c r="Z467" s="237"/>
    </row>
    <row r="468" spans="1:26" ht="14.25" customHeight="1">
      <c r="A468" s="237"/>
      <c r="B468" s="237"/>
      <c r="C468" s="237"/>
      <c r="D468" s="237"/>
      <c r="E468" s="237"/>
      <c r="F468" s="237"/>
      <c r="G468" s="237"/>
      <c r="H468" s="237"/>
      <c r="I468" s="237"/>
      <c r="J468" s="237"/>
      <c r="K468" s="237"/>
      <c r="L468" s="237"/>
      <c r="M468" s="237"/>
      <c r="N468" s="237"/>
      <c r="O468" s="237"/>
      <c r="P468" s="237"/>
      <c r="Q468" s="237"/>
      <c r="R468" s="237"/>
      <c r="S468" s="237"/>
      <c r="T468" s="237"/>
      <c r="U468" s="237"/>
      <c r="V468" s="237"/>
      <c r="W468" s="237"/>
      <c r="X468" s="237"/>
      <c r="Y468" s="237"/>
      <c r="Z468" s="237"/>
    </row>
    <row r="469" spans="1:26" ht="14.25" customHeight="1">
      <c r="A469" s="237"/>
      <c r="B469" s="237"/>
      <c r="C469" s="237"/>
      <c r="D469" s="237"/>
      <c r="E469" s="237"/>
      <c r="F469" s="237"/>
      <c r="G469" s="237"/>
      <c r="H469" s="237"/>
      <c r="I469" s="237"/>
      <c r="J469" s="237"/>
      <c r="K469" s="237"/>
      <c r="L469" s="237"/>
      <c r="M469" s="237"/>
      <c r="N469" s="237"/>
      <c r="O469" s="237"/>
      <c r="P469" s="237"/>
      <c r="Q469" s="237"/>
      <c r="R469" s="237"/>
      <c r="S469" s="237"/>
      <c r="T469" s="237"/>
      <c r="U469" s="237"/>
      <c r="V469" s="237"/>
      <c r="W469" s="237"/>
      <c r="X469" s="237"/>
      <c r="Y469" s="237"/>
      <c r="Z469" s="237"/>
    </row>
    <row r="470" spans="1:26" ht="14.25" customHeight="1">
      <c r="A470" s="237"/>
      <c r="B470" s="237"/>
      <c r="C470" s="237"/>
      <c r="D470" s="237"/>
      <c r="E470" s="237"/>
      <c r="F470" s="237"/>
      <c r="G470" s="237"/>
      <c r="H470" s="237"/>
      <c r="I470" s="237"/>
      <c r="J470" s="237"/>
      <c r="K470" s="237"/>
      <c r="L470" s="237"/>
      <c r="M470" s="237"/>
      <c r="N470" s="237"/>
      <c r="O470" s="237"/>
      <c r="P470" s="237"/>
      <c r="Q470" s="237"/>
      <c r="R470" s="237"/>
      <c r="S470" s="237"/>
      <c r="T470" s="237"/>
      <c r="U470" s="237"/>
      <c r="V470" s="237"/>
      <c r="W470" s="237"/>
      <c r="X470" s="237"/>
      <c r="Y470" s="237"/>
      <c r="Z470" s="237"/>
    </row>
    <row r="471" spans="1:26" ht="14.25" customHeight="1">
      <c r="A471" s="237"/>
      <c r="B471" s="237"/>
      <c r="C471" s="237"/>
      <c r="D471" s="237"/>
      <c r="E471" s="237"/>
      <c r="F471" s="237"/>
      <c r="G471" s="237"/>
      <c r="H471" s="237"/>
      <c r="I471" s="237"/>
      <c r="J471" s="237"/>
      <c r="K471" s="237"/>
      <c r="L471" s="237"/>
      <c r="M471" s="237"/>
      <c r="N471" s="237"/>
      <c r="O471" s="237"/>
      <c r="P471" s="237"/>
      <c r="Q471" s="237"/>
      <c r="R471" s="237"/>
      <c r="S471" s="237"/>
      <c r="T471" s="237"/>
      <c r="U471" s="237"/>
      <c r="V471" s="237"/>
      <c r="W471" s="237"/>
      <c r="X471" s="237"/>
      <c r="Y471" s="237"/>
      <c r="Z471" s="237"/>
    </row>
    <row r="472" spans="1:26" ht="14.25" customHeight="1">
      <c r="A472" s="237"/>
      <c r="B472" s="237"/>
      <c r="C472" s="237"/>
      <c r="D472" s="237"/>
      <c r="E472" s="237"/>
      <c r="F472" s="237"/>
      <c r="G472" s="237"/>
      <c r="H472" s="237"/>
      <c r="I472" s="237"/>
      <c r="J472" s="237"/>
      <c r="K472" s="237"/>
      <c r="L472" s="237"/>
      <c r="M472" s="237"/>
      <c r="N472" s="237"/>
      <c r="O472" s="237"/>
      <c r="P472" s="237"/>
      <c r="Q472" s="237"/>
      <c r="R472" s="237"/>
      <c r="S472" s="237"/>
      <c r="T472" s="237"/>
      <c r="U472" s="237"/>
      <c r="V472" s="237"/>
      <c r="W472" s="237"/>
      <c r="X472" s="237"/>
      <c r="Y472" s="237"/>
      <c r="Z472" s="237"/>
    </row>
    <row r="473" spans="1:26" ht="14.25" customHeight="1">
      <c r="A473" s="237"/>
      <c r="B473" s="237"/>
      <c r="C473" s="237"/>
      <c r="D473" s="237"/>
      <c r="E473" s="237"/>
      <c r="F473" s="237"/>
      <c r="G473" s="237"/>
      <c r="H473" s="237"/>
      <c r="I473" s="237"/>
      <c r="J473" s="237"/>
      <c r="K473" s="237"/>
      <c r="L473" s="237"/>
      <c r="M473" s="237"/>
      <c r="N473" s="237"/>
      <c r="O473" s="237"/>
      <c r="P473" s="237"/>
      <c r="Q473" s="237"/>
      <c r="R473" s="237"/>
      <c r="S473" s="237"/>
      <c r="T473" s="237"/>
      <c r="U473" s="237"/>
      <c r="V473" s="237"/>
      <c r="W473" s="237"/>
      <c r="X473" s="237"/>
      <c r="Y473" s="237"/>
      <c r="Z473" s="237"/>
    </row>
    <row r="474" spans="1:26" ht="14.25" customHeight="1">
      <c r="A474" s="237"/>
      <c r="B474" s="237"/>
      <c r="C474" s="237"/>
      <c r="D474" s="237"/>
      <c r="E474" s="237"/>
      <c r="F474" s="237"/>
      <c r="G474" s="237"/>
      <c r="H474" s="237"/>
      <c r="I474" s="237"/>
      <c r="J474" s="237"/>
      <c r="K474" s="237"/>
      <c r="L474" s="237"/>
      <c r="M474" s="237"/>
      <c r="N474" s="237"/>
      <c r="O474" s="237"/>
      <c r="P474" s="237"/>
      <c r="Q474" s="237"/>
      <c r="R474" s="237"/>
      <c r="S474" s="237"/>
      <c r="T474" s="237"/>
      <c r="U474" s="237"/>
      <c r="V474" s="237"/>
      <c r="W474" s="237"/>
      <c r="X474" s="237"/>
      <c r="Y474" s="237"/>
      <c r="Z474" s="237"/>
    </row>
    <row r="475" spans="1:26" ht="14.25" customHeight="1">
      <c r="A475" s="237"/>
      <c r="B475" s="237"/>
      <c r="C475" s="237"/>
      <c r="D475" s="237"/>
      <c r="E475" s="237"/>
      <c r="F475" s="237"/>
      <c r="G475" s="237"/>
      <c r="H475" s="237"/>
      <c r="I475" s="237"/>
      <c r="J475" s="237"/>
      <c r="K475" s="237"/>
      <c r="L475" s="237"/>
      <c r="M475" s="237"/>
      <c r="N475" s="237"/>
      <c r="O475" s="237"/>
      <c r="P475" s="237"/>
      <c r="Q475" s="237"/>
      <c r="R475" s="237"/>
      <c r="S475" s="237"/>
      <c r="T475" s="237"/>
      <c r="U475" s="237"/>
      <c r="V475" s="237"/>
      <c r="W475" s="237"/>
      <c r="X475" s="237"/>
      <c r="Y475" s="237"/>
      <c r="Z475" s="237"/>
    </row>
    <row r="476" spans="1:26" ht="14.25" customHeight="1">
      <c r="A476" s="237"/>
      <c r="B476" s="237"/>
      <c r="C476" s="237"/>
      <c r="D476" s="237"/>
      <c r="E476" s="237"/>
      <c r="F476" s="237"/>
      <c r="G476" s="237"/>
      <c r="H476" s="237"/>
      <c r="I476" s="237"/>
      <c r="J476" s="237"/>
      <c r="K476" s="237"/>
      <c r="L476" s="237"/>
      <c r="M476" s="237"/>
      <c r="N476" s="237"/>
      <c r="O476" s="237"/>
      <c r="P476" s="237"/>
      <c r="Q476" s="237"/>
      <c r="R476" s="237"/>
      <c r="S476" s="237"/>
      <c r="T476" s="237"/>
      <c r="U476" s="237"/>
      <c r="V476" s="237"/>
      <c r="W476" s="237"/>
      <c r="X476" s="237"/>
      <c r="Y476" s="237"/>
      <c r="Z476" s="237"/>
    </row>
    <row r="477" spans="1:26" ht="14.25" customHeight="1">
      <c r="A477" s="237"/>
      <c r="B477" s="237"/>
      <c r="C477" s="237"/>
      <c r="D477" s="237"/>
      <c r="E477" s="237"/>
      <c r="F477" s="237"/>
      <c r="G477" s="237"/>
      <c r="H477" s="237"/>
      <c r="I477" s="237"/>
      <c r="J477" s="237"/>
      <c r="K477" s="237"/>
      <c r="L477" s="237"/>
      <c r="M477" s="237"/>
      <c r="N477" s="237"/>
      <c r="O477" s="237"/>
      <c r="P477" s="237"/>
      <c r="Q477" s="237"/>
      <c r="R477" s="237"/>
      <c r="S477" s="237"/>
      <c r="T477" s="237"/>
      <c r="U477" s="237"/>
      <c r="V477" s="237"/>
      <c r="W477" s="237"/>
      <c r="X477" s="237"/>
      <c r="Y477" s="237"/>
      <c r="Z477" s="237"/>
    </row>
    <row r="478" spans="1:26" ht="14.25" customHeight="1">
      <c r="A478" s="237"/>
      <c r="B478" s="237"/>
      <c r="C478" s="237"/>
      <c r="D478" s="237"/>
      <c r="E478" s="237"/>
      <c r="F478" s="237"/>
      <c r="G478" s="237"/>
      <c r="H478" s="237"/>
      <c r="I478" s="237"/>
      <c r="J478" s="237"/>
      <c r="K478" s="237"/>
      <c r="L478" s="237"/>
      <c r="M478" s="237"/>
      <c r="N478" s="237"/>
      <c r="O478" s="237"/>
      <c r="P478" s="237"/>
      <c r="Q478" s="237"/>
      <c r="R478" s="237"/>
      <c r="S478" s="237"/>
      <c r="T478" s="237"/>
      <c r="U478" s="237"/>
      <c r="V478" s="237"/>
      <c r="W478" s="237"/>
      <c r="X478" s="237"/>
      <c r="Y478" s="237"/>
      <c r="Z478" s="237"/>
    </row>
    <row r="479" spans="1:26" ht="14.25" customHeight="1">
      <c r="A479" s="237"/>
      <c r="B479" s="237"/>
      <c r="C479" s="237"/>
      <c r="D479" s="237"/>
      <c r="E479" s="237"/>
      <c r="F479" s="237"/>
      <c r="G479" s="237"/>
      <c r="H479" s="237"/>
      <c r="I479" s="237"/>
      <c r="J479" s="237"/>
      <c r="K479" s="237"/>
      <c r="L479" s="237"/>
      <c r="M479" s="237"/>
      <c r="N479" s="237"/>
      <c r="O479" s="237"/>
      <c r="P479" s="237"/>
      <c r="Q479" s="237"/>
      <c r="R479" s="237"/>
      <c r="S479" s="237"/>
      <c r="T479" s="237"/>
      <c r="U479" s="237"/>
      <c r="V479" s="237"/>
      <c r="W479" s="237"/>
      <c r="X479" s="237"/>
      <c r="Y479" s="237"/>
      <c r="Z479" s="237"/>
    </row>
    <row r="480" spans="1:26" ht="14.25" customHeight="1">
      <c r="A480" s="237"/>
      <c r="B480" s="237"/>
      <c r="C480" s="237"/>
      <c r="D480" s="237"/>
      <c r="E480" s="237"/>
      <c r="F480" s="237"/>
      <c r="G480" s="237"/>
      <c r="H480" s="237"/>
      <c r="I480" s="237"/>
      <c r="J480" s="237"/>
      <c r="K480" s="237"/>
      <c r="L480" s="237"/>
      <c r="M480" s="237"/>
      <c r="N480" s="237"/>
      <c r="O480" s="237"/>
      <c r="P480" s="237"/>
      <c r="Q480" s="237"/>
      <c r="R480" s="237"/>
      <c r="S480" s="237"/>
      <c r="T480" s="237"/>
      <c r="U480" s="237"/>
      <c r="V480" s="237"/>
      <c r="W480" s="237"/>
      <c r="X480" s="237"/>
      <c r="Y480" s="237"/>
      <c r="Z480" s="237"/>
    </row>
    <row r="481" spans="1:26" ht="14.25" customHeight="1">
      <c r="A481" s="237"/>
      <c r="B481" s="237"/>
      <c r="C481" s="237"/>
      <c r="D481" s="237"/>
      <c r="E481" s="237"/>
      <c r="F481" s="237"/>
      <c r="G481" s="237"/>
      <c r="H481" s="237"/>
      <c r="I481" s="237"/>
      <c r="J481" s="237"/>
      <c r="K481" s="237"/>
      <c r="L481" s="237"/>
      <c r="M481" s="237"/>
      <c r="N481" s="237"/>
      <c r="O481" s="237"/>
      <c r="P481" s="237"/>
      <c r="Q481" s="237"/>
      <c r="R481" s="237"/>
      <c r="S481" s="237"/>
      <c r="T481" s="237"/>
      <c r="U481" s="237"/>
      <c r="V481" s="237"/>
      <c r="W481" s="237"/>
      <c r="X481" s="237"/>
      <c r="Y481" s="237"/>
      <c r="Z481" s="237"/>
    </row>
    <row r="482" spans="1:26" ht="14.25" customHeight="1">
      <c r="A482" s="237"/>
      <c r="B482" s="237"/>
      <c r="C482" s="237"/>
      <c r="D482" s="237"/>
      <c r="E482" s="237"/>
      <c r="F482" s="237"/>
      <c r="G482" s="237"/>
      <c r="H482" s="237"/>
      <c r="I482" s="237"/>
      <c r="J482" s="237"/>
      <c r="K482" s="237"/>
      <c r="L482" s="237"/>
      <c r="M482" s="237"/>
      <c r="N482" s="237"/>
      <c r="O482" s="237"/>
      <c r="P482" s="237"/>
      <c r="Q482" s="237"/>
      <c r="R482" s="237"/>
      <c r="S482" s="237"/>
      <c r="T482" s="237"/>
      <c r="U482" s="237"/>
      <c r="V482" s="237"/>
      <c r="W482" s="237"/>
      <c r="X482" s="237"/>
      <c r="Y482" s="237"/>
      <c r="Z482" s="237"/>
    </row>
    <row r="483" spans="1:26" ht="14.25" customHeight="1">
      <c r="A483" s="237"/>
      <c r="B483" s="237"/>
      <c r="C483" s="237"/>
      <c r="D483" s="237"/>
      <c r="E483" s="237"/>
      <c r="F483" s="237"/>
      <c r="G483" s="237"/>
      <c r="H483" s="237"/>
      <c r="I483" s="237"/>
      <c r="J483" s="237"/>
      <c r="K483" s="237"/>
      <c r="L483" s="237"/>
      <c r="M483" s="237"/>
      <c r="N483" s="237"/>
      <c r="O483" s="237"/>
      <c r="P483" s="237"/>
      <c r="Q483" s="237"/>
      <c r="R483" s="237"/>
      <c r="S483" s="237"/>
      <c r="T483" s="237"/>
      <c r="U483" s="237"/>
      <c r="V483" s="237"/>
      <c r="W483" s="237"/>
      <c r="X483" s="237"/>
      <c r="Y483" s="237"/>
      <c r="Z483" s="237"/>
    </row>
    <row r="484" spans="1:26" ht="14.25" customHeight="1">
      <c r="A484" s="237"/>
      <c r="B484" s="237"/>
      <c r="C484" s="237"/>
      <c r="D484" s="237"/>
      <c r="E484" s="237"/>
      <c r="F484" s="237"/>
      <c r="G484" s="237"/>
      <c r="H484" s="237"/>
      <c r="I484" s="237"/>
      <c r="J484" s="237"/>
      <c r="K484" s="237"/>
      <c r="L484" s="237"/>
      <c r="M484" s="237"/>
      <c r="N484" s="237"/>
      <c r="O484" s="237"/>
      <c r="P484" s="237"/>
      <c r="Q484" s="237"/>
      <c r="R484" s="237"/>
      <c r="S484" s="237"/>
      <c r="T484" s="237"/>
      <c r="U484" s="237"/>
      <c r="V484" s="237"/>
      <c r="W484" s="237"/>
      <c r="X484" s="237"/>
      <c r="Y484" s="237"/>
      <c r="Z484" s="237"/>
    </row>
    <row r="485" spans="1:26" ht="14.25" customHeight="1">
      <c r="A485" s="237"/>
      <c r="B485" s="237"/>
      <c r="C485" s="237"/>
      <c r="D485" s="237"/>
      <c r="E485" s="237"/>
      <c r="F485" s="237"/>
      <c r="G485" s="237"/>
      <c r="H485" s="237"/>
      <c r="I485" s="237"/>
      <c r="J485" s="237"/>
      <c r="K485" s="237"/>
      <c r="L485" s="237"/>
      <c r="M485" s="237"/>
      <c r="N485" s="237"/>
      <c r="O485" s="237"/>
      <c r="P485" s="237"/>
      <c r="Q485" s="237"/>
      <c r="R485" s="237"/>
      <c r="S485" s="237"/>
      <c r="T485" s="237"/>
      <c r="U485" s="237"/>
      <c r="V485" s="237"/>
      <c r="W485" s="237"/>
      <c r="X485" s="237"/>
      <c r="Y485" s="237"/>
      <c r="Z485" s="237"/>
    </row>
    <row r="486" spans="1:26" ht="14.25" customHeight="1">
      <c r="A486" s="237"/>
      <c r="B486" s="237"/>
      <c r="C486" s="237"/>
      <c r="D486" s="237"/>
      <c r="E486" s="237"/>
      <c r="F486" s="237"/>
      <c r="G486" s="237"/>
      <c r="H486" s="237"/>
      <c r="I486" s="237"/>
      <c r="J486" s="237"/>
      <c r="K486" s="237"/>
      <c r="L486" s="237"/>
      <c r="M486" s="237"/>
      <c r="N486" s="237"/>
      <c r="O486" s="237"/>
      <c r="P486" s="237"/>
      <c r="Q486" s="237"/>
      <c r="R486" s="237"/>
      <c r="S486" s="237"/>
      <c r="T486" s="237"/>
      <c r="U486" s="237"/>
      <c r="V486" s="237"/>
      <c r="W486" s="237"/>
      <c r="X486" s="237"/>
      <c r="Y486" s="237"/>
      <c r="Z486" s="237"/>
    </row>
    <row r="487" spans="1:26" ht="14.25" customHeight="1">
      <c r="A487" s="237"/>
      <c r="B487" s="237"/>
      <c r="C487" s="237"/>
      <c r="D487" s="237"/>
      <c r="E487" s="237"/>
      <c r="F487" s="237"/>
      <c r="G487" s="237"/>
      <c r="H487" s="237"/>
      <c r="I487" s="237"/>
      <c r="J487" s="237"/>
      <c r="K487" s="237"/>
      <c r="L487" s="237"/>
      <c r="M487" s="237"/>
      <c r="N487" s="237"/>
      <c r="O487" s="237"/>
      <c r="P487" s="237"/>
      <c r="Q487" s="237"/>
      <c r="R487" s="237"/>
      <c r="S487" s="237"/>
      <c r="T487" s="237"/>
      <c r="U487" s="237"/>
      <c r="V487" s="237"/>
      <c r="W487" s="237"/>
      <c r="X487" s="237"/>
      <c r="Y487" s="237"/>
      <c r="Z487" s="237"/>
    </row>
    <row r="488" spans="1:26" ht="14.25" customHeight="1">
      <c r="A488" s="237"/>
      <c r="B488" s="237"/>
      <c r="C488" s="237"/>
      <c r="D488" s="237"/>
      <c r="E488" s="237"/>
      <c r="F488" s="237"/>
      <c r="G488" s="237"/>
      <c r="H488" s="237"/>
      <c r="I488" s="237"/>
      <c r="J488" s="237"/>
      <c r="K488" s="237"/>
      <c r="L488" s="237"/>
      <c r="M488" s="237"/>
      <c r="N488" s="237"/>
      <c r="O488" s="237"/>
      <c r="P488" s="237"/>
      <c r="Q488" s="237"/>
      <c r="R488" s="237"/>
      <c r="S488" s="237"/>
      <c r="T488" s="237"/>
      <c r="U488" s="237"/>
      <c r="V488" s="237"/>
      <c r="W488" s="237"/>
      <c r="X488" s="237"/>
      <c r="Y488" s="237"/>
      <c r="Z488" s="237"/>
    </row>
    <row r="489" spans="1:26" ht="14.25" customHeight="1">
      <c r="A489" s="237"/>
      <c r="B489" s="237"/>
      <c r="C489" s="237"/>
      <c r="D489" s="237"/>
      <c r="E489" s="237"/>
      <c r="F489" s="237"/>
      <c r="G489" s="237"/>
      <c r="H489" s="237"/>
      <c r="I489" s="237"/>
      <c r="J489" s="237"/>
      <c r="K489" s="237"/>
      <c r="L489" s="237"/>
      <c r="M489" s="237"/>
      <c r="N489" s="237"/>
      <c r="O489" s="237"/>
      <c r="P489" s="237"/>
      <c r="Q489" s="237"/>
      <c r="R489" s="237"/>
      <c r="S489" s="237"/>
      <c r="T489" s="237"/>
      <c r="U489" s="237"/>
      <c r="V489" s="237"/>
      <c r="W489" s="237"/>
      <c r="X489" s="237"/>
      <c r="Y489" s="237"/>
      <c r="Z489" s="237"/>
    </row>
    <row r="490" spans="1:26" ht="14.25" customHeight="1">
      <c r="A490" s="237"/>
      <c r="B490" s="237"/>
      <c r="C490" s="237"/>
      <c r="D490" s="237"/>
      <c r="E490" s="237"/>
      <c r="F490" s="237"/>
      <c r="G490" s="237"/>
      <c r="H490" s="237"/>
      <c r="I490" s="237"/>
      <c r="J490" s="237"/>
      <c r="K490" s="237"/>
      <c r="L490" s="237"/>
      <c r="M490" s="237"/>
      <c r="N490" s="237"/>
      <c r="O490" s="237"/>
      <c r="P490" s="237"/>
      <c r="Q490" s="237"/>
      <c r="R490" s="237"/>
      <c r="S490" s="237"/>
      <c r="T490" s="237"/>
      <c r="U490" s="237"/>
      <c r="V490" s="237"/>
      <c r="W490" s="237"/>
      <c r="X490" s="237"/>
      <c r="Y490" s="237"/>
      <c r="Z490" s="237"/>
    </row>
    <row r="491" spans="1:26" ht="14.25" customHeight="1">
      <c r="A491" s="237"/>
      <c r="B491" s="237"/>
      <c r="C491" s="237"/>
      <c r="D491" s="237"/>
      <c r="E491" s="237"/>
      <c r="F491" s="237"/>
      <c r="G491" s="237"/>
      <c r="H491" s="237"/>
      <c r="I491" s="237"/>
      <c r="J491" s="237"/>
      <c r="K491" s="237"/>
      <c r="L491" s="237"/>
      <c r="M491" s="237"/>
      <c r="N491" s="237"/>
      <c r="O491" s="237"/>
      <c r="P491" s="237"/>
      <c r="Q491" s="237"/>
      <c r="R491" s="237"/>
      <c r="S491" s="237"/>
      <c r="T491" s="237"/>
      <c r="U491" s="237"/>
      <c r="V491" s="237"/>
      <c r="W491" s="237"/>
      <c r="X491" s="237"/>
      <c r="Y491" s="237"/>
      <c r="Z491" s="237"/>
    </row>
    <row r="492" spans="1:26" ht="14.25" customHeight="1">
      <c r="A492" s="237"/>
      <c r="B492" s="237"/>
      <c r="C492" s="237"/>
      <c r="D492" s="237"/>
      <c r="E492" s="237"/>
      <c r="F492" s="237"/>
      <c r="G492" s="237"/>
      <c r="H492" s="237"/>
      <c r="I492" s="237"/>
      <c r="J492" s="237"/>
      <c r="K492" s="237"/>
      <c r="L492" s="237"/>
      <c r="M492" s="237"/>
      <c r="N492" s="237"/>
      <c r="O492" s="237"/>
      <c r="P492" s="237"/>
      <c r="Q492" s="237"/>
      <c r="R492" s="237"/>
      <c r="S492" s="237"/>
      <c r="T492" s="237"/>
      <c r="U492" s="237"/>
      <c r="V492" s="237"/>
      <c r="W492" s="237"/>
      <c r="X492" s="237"/>
      <c r="Y492" s="237"/>
      <c r="Z492" s="237"/>
    </row>
    <row r="493" spans="1:26" ht="14.25" customHeight="1">
      <c r="A493" s="237"/>
      <c r="B493" s="237"/>
      <c r="C493" s="237"/>
      <c r="D493" s="237"/>
      <c r="E493" s="237"/>
      <c r="F493" s="237"/>
      <c r="G493" s="237"/>
      <c r="H493" s="237"/>
      <c r="I493" s="237"/>
      <c r="J493" s="237"/>
      <c r="K493" s="237"/>
      <c r="L493" s="237"/>
      <c r="M493" s="237"/>
      <c r="N493" s="237"/>
      <c r="O493" s="237"/>
      <c r="P493" s="237"/>
      <c r="Q493" s="237"/>
      <c r="R493" s="237"/>
      <c r="S493" s="237"/>
      <c r="T493" s="237"/>
      <c r="U493" s="237"/>
      <c r="V493" s="237"/>
      <c r="W493" s="237"/>
      <c r="X493" s="237"/>
      <c r="Y493" s="237"/>
      <c r="Z493" s="237"/>
    </row>
    <row r="494" spans="1:26" ht="14.25" customHeight="1">
      <c r="A494" s="237"/>
      <c r="B494" s="237"/>
      <c r="C494" s="237"/>
      <c r="D494" s="237"/>
      <c r="E494" s="237"/>
      <c r="F494" s="237"/>
      <c r="G494" s="237"/>
      <c r="H494" s="237"/>
      <c r="I494" s="237"/>
      <c r="J494" s="237"/>
      <c r="K494" s="237"/>
      <c r="L494" s="237"/>
      <c r="M494" s="237"/>
      <c r="N494" s="237"/>
      <c r="O494" s="237"/>
      <c r="P494" s="237"/>
      <c r="Q494" s="237"/>
      <c r="R494" s="237"/>
      <c r="S494" s="237"/>
      <c r="T494" s="237"/>
      <c r="U494" s="237"/>
      <c r="V494" s="237"/>
      <c r="W494" s="237"/>
      <c r="X494" s="237"/>
      <c r="Y494" s="237"/>
      <c r="Z494" s="237"/>
    </row>
    <row r="495" spans="1:26" ht="14.25" customHeight="1">
      <c r="A495" s="237"/>
      <c r="B495" s="237"/>
      <c r="C495" s="237"/>
      <c r="D495" s="237"/>
      <c r="E495" s="237"/>
      <c r="F495" s="237"/>
      <c r="G495" s="237"/>
      <c r="H495" s="237"/>
      <c r="I495" s="237"/>
      <c r="J495" s="237"/>
      <c r="K495" s="237"/>
      <c r="L495" s="237"/>
      <c r="M495" s="237"/>
      <c r="N495" s="237"/>
      <c r="O495" s="237"/>
      <c r="P495" s="237"/>
      <c r="Q495" s="237"/>
      <c r="R495" s="237"/>
      <c r="S495" s="237"/>
      <c r="T495" s="237"/>
      <c r="U495" s="237"/>
      <c r="V495" s="237"/>
      <c r="W495" s="237"/>
      <c r="X495" s="237"/>
      <c r="Y495" s="237"/>
      <c r="Z495" s="237"/>
    </row>
    <row r="496" spans="1:26" ht="14.25" customHeight="1">
      <c r="A496" s="237"/>
      <c r="B496" s="237"/>
      <c r="C496" s="237"/>
      <c r="D496" s="237"/>
      <c r="E496" s="237"/>
      <c r="F496" s="237"/>
      <c r="G496" s="237"/>
      <c r="H496" s="237"/>
      <c r="I496" s="237"/>
      <c r="J496" s="237"/>
      <c r="K496" s="237"/>
      <c r="L496" s="237"/>
      <c r="M496" s="237"/>
      <c r="N496" s="237"/>
      <c r="O496" s="237"/>
      <c r="P496" s="237"/>
      <c r="Q496" s="237"/>
      <c r="R496" s="237"/>
      <c r="S496" s="237"/>
      <c r="T496" s="237"/>
      <c r="U496" s="237"/>
      <c r="V496" s="237"/>
      <c r="W496" s="237"/>
      <c r="X496" s="237"/>
      <c r="Y496" s="237"/>
      <c r="Z496" s="237"/>
    </row>
    <row r="497" spans="1:26" ht="14.25" customHeight="1">
      <c r="A497" s="237"/>
      <c r="B497" s="237"/>
      <c r="C497" s="237"/>
      <c r="D497" s="237"/>
      <c r="E497" s="237"/>
      <c r="F497" s="237"/>
      <c r="G497" s="237"/>
      <c r="H497" s="237"/>
      <c r="I497" s="237"/>
      <c r="J497" s="237"/>
      <c r="K497" s="237"/>
      <c r="L497" s="237"/>
      <c r="M497" s="237"/>
      <c r="N497" s="237"/>
      <c r="O497" s="237"/>
      <c r="P497" s="237"/>
      <c r="Q497" s="237"/>
      <c r="R497" s="237"/>
      <c r="S497" s="237"/>
      <c r="T497" s="237"/>
      <c r="U497" s="237"/>
      <c r="V497" s="237"/>
      <c r="W497" s="237"/>
      <c r="X497" s="237"/>
      <c r="Y497" s="237"/>
      <c r="Z497" s="237"/>
    </row>
    <row r="498" spans="1:26" ht="14.25" customHeight="1">
      <c r="A498" s="237"/>
      <c r="B498" s="237"/>
      <c r="C498" s="237"/>
      <c r="D498" s="237"/>
      <c r="E498" s="237"/>
      <c r="F498" s="237"/>
      <c r="G498" s="237"/>
      <c r="H498" s="237"/>
      <c r="I498" s="237"/>
      <c r="J498" s="237"/>
      <c r="K498" s="237"/>
      <c r="L498" s="237"/>
      <c r="M498" s="237"/>
      <c r="N498" s="237"/>
      <c r="O498" s="237"/>
      <c r="P498" s="237"/>
      <c r="Q498" s="237"/>
      <c r="R498" s="237"/>
      <c r="S498" s="237"/>
      <c r="T498" s="237"/>
      <c r="U498" s="237"/>
      <c r="V498" s="237"/>
      <c r="W498" s="237"/>
      <c r="X498" s="237"/>
      <c r="Y498" s="237"/>
      <c r="Z498" s="237"/>
    </row>
    <row r="499" spans="1:26" ht="14.25" customHeight="1">
      <c r="A499" s="237"/>
      <c r="B499" s="237"/>
      <c r="C499" s="237"/>
      <c r="D499" s="237"/>
      <c r="E499" s="237"/>
      <c r="F499" s="237"/>
      <c r="G499" s="237"/>
      <c r="H499" s="237"/>
      <c r="I499" s="237"/>
      <c r="J499" s="237"/>
      <c r="K499" s="237"/>
      <c r="L499" s="237"/>
      <c r="M499" s="237"/>
      <c r="N499" s="237"/>
      <c r="O499" s="237"/>
      <c r="P499" s="237"/>
      <c r="Q499" s="237"/>
      <c r="R499" s="237"/>
      <c r="S499" s="237"/>
      <c r="T499" s="237"/>
      <c r="U499" s="237"/>
      <c r="V499" s="237"/>
      <c r="W499" s="237"/>
      <c r="X499" s="237"/>
      <c r="Y499" s="237"/>
      <c r="Z499" s="237"/>
    </row>
    <row r="500" spans="1:26" ht="14.25" customHeight="1">
      <c r="A500" s="237"/>
      <c r="B500" s="237"/>
      <c r="C500" s="237"/>
      <c r="D500" s="237"/>
      <c r="E500" s="237"/>
      <c r="F500" s="237"/>
      <c r="G500" s="237"/>
      <c r="H500" s="237"/>
      <c r="I500" s="237"/>
      <c r="J500" s="237"/>
      <c r="K500" s="237"/>
      <c r="L500" s="237"/>
      <c r="M500" s="237"/>
      <c r="N500" s="237"/>
      <c r="O500" s="237"/>
      <c r="P500" s="237"/>
      <c r="Q500" s="237"/>
      <c r="R500" s="237"/>
      <c r="S500" s="237"/>
      <c r="T500" s="237"/>
      <c r="U500" s="237"/>
      <c r="V500" s="237"/>
      <c r="W500" s="237"/>
      <c r="X500" s="237"/>
      <c r="Y500" s="237"/>
      <c r="Z500" s="237"/>
    </row>
    <row r="501" spans="1:26" ht="14.25" customHeight="1">
      <c r="A501" s="237"/>
      <c r="B501" s="237"/>
      <c r="C501" s="237"/>
      <c r="D501" s="237"/>
      <c r="E501" s="237"/>
      <c r="F501" s="237"/>
      <c r="G501" s="237"/>
      <c r="H501" s="237"/>
      <c r="I501" s="237"/>
      <c r="J501" s="237"/>
      <c r="K501" s="237"/>
      <c r="L501" s="237"/>
      <c r="M501" s="237"/>
      <c r="N501" s="237"/>
      <c r="O501" s="237"/>
      <c r="P501" s="237"/>
      <c r="Q501" s="237"/>
      <c r="R501" s="237"/>
      <c r="S501" s="237"/>
      <c r="T501" s="237"/>
      <c r="U501" s="237"/>
      <c r="V501" s="237"/>
      <c r="W501" s="237"/>
      <c r="X501" s="237"/>
      <c r="Y501" s="237"/>
      <c r="Z501" s="237"/>
    </row>
    <row r="502" spans="1:26" ht="14.25" customHeight="1">
      <c r="A502" s="237"/>
      <c r="B502" s="237"/>
      <c r="C502" s="237"/>
      <c r="D502" s="237"/>
      <c r="E502" s="237"/>
      <c r="F502" s="237"/>
      <c r="G502" s="237"/>
      <c r="H502" s="237"/>
      <c r="I502" s="237"/>
      <c r="J502" s="237"/>
      <c r="K502" s="237"/>
      <c r="L502" s="237"/>
      <c r="M502" s="237"/>
      <c r="N502" s="237"/>
      <c r="O502" s="237"/>
      <c r="P502" s="237"/>
      <c r="Q502" s="237"/>
      <c r="R502" s="237"/>
      <c r="S502" s="237"/>
      <c r="T502" s="237"/>
      <c r="U502" s="237"/>
      <c r="V502" s="237"/>
      <c r="W502" s="237"/>
      <c r="X502" s="237"/>
      <c r="Y502" s="237"/>
      <c r="Z502" s="237"/>
    </row>
    <row r="503" spans="1:26" ht="14.25" customHeight="1">
      <c r="A503" s="237"/>
      <c r="B503" s="237"/>
      <c r="C503" s="237"/>
      <c r="D503" s="237"/>
      <c r="E503" s="237"/>
      <c r="F503" s="237"/>
      <c r="G503" s="237"/>
      <c r="H503" s="237"/>
      <c r="I503" s="237"/>
      <c r="J503" s="237"/>
      <c r="K503" s="237"/>
      <c r="L503" s="237"/>
      <c r="M503" s="237"/>
      <c r="N503" s="237"/>
      <c r="O503" s="237"/>
      <c r="P503" s="237"/>
      <c r="Q503" s="237"/>
      <c r="R503" s="237"/>
      <c r="S503" s="237"/>
      <c r="T503" s="237"/>
      <c r="U503" s="237"/>
      <c r="V503" s="237"/>
      <c r="W503" s="237"/>
      <c r="X503" s="237"/>
      <c r="Y503" s="237"/>
      <c r="Z503" s="237"/>
    </row>
    <row r="504" spans="1:26" ht="14.25" customHeight="1">
      <c r="A504" s="237"/>
      <c r="B504" s="237"/>
      <c r="C504" s="237"/>
      <c r="D504" s="237"/>
      <c r="E504" s="237"/>
      <c r="F504" s="237"/>
      <c r="G504" s="237"/>
      <c r="H504" s="237"/>
      <c r="I504" s="237"/>
      <c r="J504" s="237"/>
      <c r="K504" s="237"/>
      <c r="L504" s="237"/>
      <c r="M504" s="237"/>
      <c r="N504" s="237"/>
      <c r="O504" s="237"/>
      <c r="P504" s="237"/>
      <c r="Q504" s="237"/>
      <c r="R504" s="237"/>
      <c r="S504" s="237"/>
      <c r="T504" s="237"/>
      <c r="U504" s="237"/>
      <c r="V504" s="237"/>
      <c r="W504" s="237"/>
      <c r="X504" s="237"/>
      <c r="Y504" s="237"/>
      <c r="Z504" s="237"/>
    </row>
    <row r="505" spans="1:26" ht="14.25" customHeight="1">
      <c r="A505" s="237"/>
      <c r="B505" s="237"/>
      <c r="C505" s="237"/>
      <c r="D505" s="237"/>
      <c r="E505" s="237"/>
      <c r="F505" s="237"/>
      <c r="G505" s="237"/>
      <c r="H505" s="237"/>
      <c r="I505" s="237"/>
      <c r="J505" s="237"/>
      <c r="K505" s="237"/>
      <c r="L505" s="237"/>
      <c r="M505" s="237"/>
      <c r="N505" s="237"/>
      <c r="O505" s="237"/>
      <c r="P505" s="237"/>
      <c r="Q505" s="237"/>
      <c r="R505" s="237"/>
      <c r="S505" s="237"/>
      <c r="T505" s="237"/>
      <c r="U505" s="237"/>
      <c r="V505" s="237"/>
      <c r="W505" s="237"/>
      <c r="X505" s="237"/>
      <c r="Y505" s="237"/>
      <c r="Z505" s="237"/>
    </row>
    <row r="506" spans="1:26" ht="14.25" customHeight="1">
      <c r="A506" s="237"/>
      <c r="B506" s="237"/>
      <c r="C506" s="237"/>
      <c r="D506" s="237"/>
      <c r="E506" s="237"/>
      <c r="F506" s="237"/>
      <c r="G506" s="237"/>
      <c r="H506" s="237"/>
      <c r="I506" s="237"/>
      <c r="J506" s="237"/>
      <c r="K506" s="237"/>
      <c r="L506" s="237"/>
      <c r="M506" s="237"/>
      <c r="N506" s="237"/>
      <c r="O506" s="237"/>
      <c r="P506" s="237"/>
      <c r="Q506" s="237"/>
      <c r="R506" s="237"/>
      <c r="S506" s="237"/>
      <c r="T506" s="237"/>
      <c r="U506" s="237"/>
      <c r="V506" s="237"/>
      <c r="W506" s="237"/>
      <c r="X506" s="237"/>
      <c r="Y506" s="237"/>
      <c r="Z506" s="237"/>
    </row>
    <row r="507" spans="1:26" ht="14.25" customHeight="1">
      <c r="A507" s="237"/>
      <c r="B507" s="237"/>
      <c r="C507" s="237"/>
      <c r="D507" s="237"/>
      <c r="E507" s="237"/>
      <c r="F507" s="237"/>
      <c r="G507" s="237"/>
      <c r="H507" s="237"/>
      <c r="I507" s="237"/>
      <c r="J507" s="237"/>
      <c r="K507" s="237"/>
      <c r="L507" s="237"/>
      <c r="M507" s="237"/>
      <c r="N507" s="237"/>
      <c r="O507" s="237"/>
      <c r="P507" s="237"/>
      <c r="Q507" s="237"/>
      <c r="R507" s="237"/>
      <c r="S507" s="237"/>
      <c r="T507" s="237"/>
      <c r="U507" s="237"/>
      <c r="V507" s="237"/>
      <c r="W507" s="237"/>
      <c r="X507" s="237"/>
      <c r="Y507" s="237"/>
      <c r="Z507" s="237"/>
    </row>
    <row r="508" spans="1:26" ht="14.25" customHeight="1">
      <c r="A508" s="237"/>
      <c r="B508" s="237"/>
      <c r="C508" s="237"/>
      <c r="D508" s="237"/>
      <c r="E508" s="237"/>
      <c r="F508" s="237"/>
      <c r="G508" s="237"/>
      <c r="H508" s="237"/>
      <c r="I508" s="237"/>
      <c r="J508" s="237"/>
      <c r="K508" s="237"/>
      <c r="L508" s="237"/>
      <c r="M508" s="237"/>
      <c r="N508" s="237"/>
      <c r="O508" s="237"/>
      <c r="P508" s="237"/>
      <c r="Q508" s="237"/>
      <c r="R508" s="237"/>
      <c r="S508" s="237"/>
      <c r="T508" s="237"/>
      <c r="U508" s="237"/>
      <c r="V508" s="237"/>
      <c r="W508" s="237"/>
      <c r="X508" s="237"/>
      <c r="Y508" s="237"/>
      <c r="Z508" s="237"/>
    </row>
    <row r="509" spans="1:26" ht="14.25" customHeight="1">
      <c r="A509" s="237"/>
      <c r="B509" s="237"/>
      <c r="C509" s="237"/>
      <c r="D509" s="237"/>
      <c r="E509" s="237"/>
      <c r="F509" s="237"/>
      <c r="G509" s="237"/>
      <c r="H509" s="237"/>
      <c r="I509" s="237"/>
      <c r="J509" s="237"/>
      <c r="K509" s="237"/>
      <c r="L509" s="237"/>
      <c r="M509" s="237"/>
      <c r="N509" s="237"/>
      <c r="O509" s="237"/>
      <c r="P509" s="237"/>
      <c r="Q509" s="237"/>
      <c r="R509" s="237"/>
      <c r="S509" s="237"/>
      <c r="T509" s="237"/>
      <c r="U509" s="237"/>
      <c r="V509" s="237"/>
      <c r="W509" s="237"/>
      <c r="X509" s="237"/>
      <c r="Y509" s="237"/>
      <c r="Z509" s="237"/>
    </row>
    <row r="510" spans="1:26" ht="14.25" customHeight="1">
      <c r="A510" s="237"/>
      <c r="B510" s="237"/>
      <c r="C510" s="237"/>
      <c r="D510" s="237"/>
      <c r="E510" s="237"/>
      <c r="F510" s="237"/>
      <c r="G510" s="237"/>
      <c r="H510" s="237"/>
      <c r="I510" s="237"/>
      <c r="J510" s="237"/>
      <c r="K510" s="237"/>
      <c r="L510" s="237"/>
      <c r="M510" s="237"/>
      <c r="N510" s="237"/>
      <c r="O510" s="237"/>
      <c r="P510" s="237"/>
      <c r="Q510" s="237"/>
      <c r="R510" s="237"/>
      <c r="S510" s="237"/>
      <c r="T510" s="237"/>
      <c r="U510" s="237"/>
      <c r="V510" s="237"/>
      <c r="W510" s="237"/>
      <c r="X510" s="237"/>
      <c r="Y510" s="237"/>
      <c r="Z510" s="237"/>
    </row>
    <row r="511" spans="1:26" ht="14.25" customHeight="1">
      <c r="A511" s="237"/>
      <c r="B511" s="237"/>
      <c r="C511" s="237"/>
      <c r="D511" s="237"/>
      <c r="E511" s="237"/>
      <c r="F511" s="237"/>
      <c r="G511" s="237"/>
      <c r="H511" s="237"/>
      <c r="I511" s="237"/>
      <c r="J511" s="237"/>
      <c r="K511" s="237"/>
      <c r="L511" s="237"/>
      <c r="M511" s="237"/>
      <c r="N511" s="237"/>
      <c r="O511" s="237"/>
      <c r="P511" s="237"/>
      <c r="Q511" s="237"/>
      <c r="R511" s="237"/>
      <c r="S511" s="237"/>
      <c r="T511" s="237"/>
      <c r="U511" s="237"/>
      <c r="V511" s="237"/>
      <c r="W511" s="237"/>
      <c r="X511" s="237"/>
      <c r="Y511" s="237"/>
      <c r="Z511" s="237"/>
    </row>
    <row r="512" spans="1:26" ht="14.25" customHeight="1">
      <c r="A512" s="237"/>
      <c r="B512" s="237"/>
      <c r="C512" s="237"/>
      <c r="D512" s="237"/>
      <c r="E512" s="237"/>
      <c r="F512" s="237"/>
      <c r="G512" s="237"/>
      <c r="H512" s="237"/>
      <c r="I512" s="237"/>
      <c r="J512" s="237"/>
      <c r="K512" s="237"/>
      <c r="L512" s="237"/>
      <c r="M512" s="237"/>
      <c r="N512" s="237"/>
      <c r="O512" s="237"/>
      <c r="P512" s="237"/>
      <c r="Q512" s="237"/>
      <c r="R512" s="237"/>
      <c r="S512" s="237"/>
      <c r="T512" s="237"/>
      <c r="U512" s="237"/>
      <c r="V512" s="237"/>
      <c r="W512" s="237"/>
      <c r="X512" s="237"/>
      <c r="Y512" s="237"/>
      <c r="Z512" s="237"/>
    </row>
    <row r="513" spans="1:26" ht="14.25" customHeight="1">
      <c r="A513" s="237"/>
      <c r="B513" s="237"/>
      <c r="C513" s="237"/>
      <c r="D513" s="237"/>
      <c r="E513" s="237"/>
      <c r="F513" s="237"/>
      <c r="G513" s="237"/>
      <c r="H513" s="237"/>
      <c r="I513" s="237"/>
      <c r="J513" s="237"/>
      <c r="K513" s="237"/>
      <c r="L513" s="237"/>
      <c r="M513" s="237"/>
      <c r="N513" s="237"/>
      <c r="O513" s="237"/>
      <c r="P513" s="237"/>
      <c r="Q513" s="237"/>
      <c r="R513" s="237"/>
      <c r="S513" s="237"/>
      <c r="T513" s="237"/>
      <c r="U513" s="237"/>
      <c r="V513" s="237"/>
      <c r="W513" s="237"/>
      <c r="X513" s="237"/>
      <c r="Y513" s="237"/>
      <c r="Z513" s="237"/>
    </row>
    <row r="514" spans="1:26" ht="14.25" customHeight="1">
      <c r="A514" s="237"/>
      <c r="B514" s="237"/>
      <c r="C514" s="237"/>
      <c r="D514" s="237"/>
      <c r="E514" s="237"/>
      <c r="F514" s="237"/>
      <c r="G514" s="237"/>
      <c r="H514" s="237"/>
      <c r="I514" s="237"/>
      <c r="J514" s="237"/>
      <c r="K514" s="237"/>
      <c r="L514" s="237"/>
      <c r="M514" s="237"/>
      <c r="N514" s="237"/>
      <c r="O514" s="237"/>
      <c r="P514" s="237"/>
      <c r="Q514" s="237"/>
      <c r="R514" s="237"/>
      <c r="S514" s="237"/>
      <c r="T514" s="237"/>
      <c r="U514" s="237"/>
      <c r="V514" s="237"/>
      <c r="W514" s="237"/>
      <c r="X514" s="237"/>
      <c r="Y514" s="237"/>
      <c r="Z514" s="237"/>
    </row>
    <row r="515" spans="1:26" ht="14.25" customHeight="1">
      <c r="A515" s="237"/>
      <c r="B515" s="237"/>
      <c r="C515" s="237"/>
      <c r="D515" s="237"/>
      <c r="E515" s="237"/>
      <c r="F515" s="237"/>
      <c r="G515" s="237"/>
      <c r="H515" s="237"/>
      <c r="I515" s="237"/>
      <c r="J515" s="237"/>
      <c r="K515" s="237"/>
      <c r="L515" s="237"/>
      <c r="M515" s="237"/>
      <c r="N515" s="237"/>
      <c r="O515" s="237"/>
      <c r="P515" s="237"/>
      <c r="Q515" s="237"/>
      <c r="R515" s="237"/>
      <c r="S515" s="237"/>
      <c r="T515" s="237"/>
      <c r="U515" s="237"/>
      <c r="V515" s="237"/>
      <c r="W515" s="237"/>
      <c r="X515" s="237"/>
      <c r="Y515" s="237"/>
      <c r="Z515" s="237"/>
    </row>
    <row r="516" spans="1:26" ht="14.25" customHeight="1">
      <c r="A516" s="237"/>
      <c r="B516" s="237"/>
      <c r="C516" s="237"/>
      <c r="D516" s="237"/>
      <c r="E516" s="237"/>
      <c r="F516" s="237"/>
      <c r="G516" s="237"/>
      <c r="H516" s="237"/>
      <c r="I516" s="237"/>
      <c r="J516" s="237"/>
      <c r="K516" s="237"/>
      <c r="L516" s="237"/>
      <c r="M516" s="237"/>
      <c r="N516" s="237"/>
      <c r="O516" s="237"/>
      <c r="P516" s="237"/>
      <c r="Q516" s="237"/>
      <c r="R516" s="237"/>
      <c r="S516" s="237"/>
      <c r="T516" s="237"/>
      <c r="U516" s="237"/>
      <c r="V516" s="237"/>
      <c r="W516" s="237"/>
      <c r="X516" s="237"/>
      <c r="Y516" s="237"/>
      <c r="Z516" s="237"/>
    </row>
    <row r="517" spans="1:26" ht="14.25" customHeight="1">
      <c r="A517" s="237"/>
      <c r="B517" s="237"/>
      <c r="C517" s="237"/>
      <c r="D517" s="237"/>
      <c r="E517" s="237"/>
      <c r="F517" s="237"/>
      <c r="G517" s="237"/>
      <c r="H517" s="237"/>
      <c r="I517" s="237"/>
      <c r="J517" s="237"/>
      <c r="K517" s="237"/>
      <c r="L517" s="237"/>
      <c r="M517" s="237"/>
      <c r="N517" s="237"/>
      <c r="O517" s="237"/>
      <c r="P517" s="237"/>
      <c r="Q517" s="237"/>
      <c r="R517" s="237"/>
      <c r="S517" s="237"/>
      <c r="T517" s="237"/>
      <c r="U517" s="237"/>
      <c r="V517" s="237"/>
      <c r="W517" s="237"/>
      <c r="X517" s="237"/>
      <c r="Y517" s="237"/>
      <c r="Z517" s="237"/>
    </row>
    <row r="518" spans="1:26" ht="14.25" customHeight="1">
      <c r="A518" s="237"/>
      <c r="B518" s="237"/>
      <c r="C518" s="237"/>
      <c r="D518" s="237"/>
      <c r="E518" s="237"/>
      <c r="F518" s="237"/>
      <c r="G518" s="237"/>
      <c r="H518" s="237"/>
      <c r="I518" s="237"/>
      <c r="J518" s="237"/>
      <c r="K518" s="237"/>
      <c r="L518" s="237"/>
      <c r="M518" s="237"/>
      <c r="N518" s="237"/>
      <c r="O518" s="237"/>
      <c r="P518" s="237"/>
      <c r="Q518" s="237"/>
      <c r="R518" s="237"/>
      <c r="S518" s="237"/>
      <c r="T518" s="237"/>
      <c r="U518" s="237"/>
      <c r="V518" s="237"/>
      <c r="W518" s="237"/>
      <c r="X518" s="237"/>
      <c r="Y518" s="237"/>
      <c r="Z518" s="237"/>
    </row>
    <row r="519" spans="1:26" ht="14.25" customHeight="1">
      <c r="A519" s="237"/>
      <c r="B519" s="237"/>
      <c r="C519" s="237"/>
      <c r="D519" s="237"/>
      <c r="E519" s="237"/>
      <c r="F519" s="237"/>
      <c r="G519" s="237"/>
      <c r="H519" s="237"/>
      <c r="I519" s="237"/>
      <c r="J519" s="237"/>
      <c r="K519" s="237"/>
      <c r="L519" s="237"/>
      <c r="M519" s="237"/>
      <c r="N519" s="237"/>
      <c r="O519" s="237"/>
      <c r="P519" s="237"/>
      <c r="Q519" s="237"/>
      <c r="R519" s="237"/>
      <c r="S519" s="237"/>
      <c r="T519" s="237"/>
      <c r="U519" s="237"/>
      <c r="V519" s="237"/>
      <c r="W519" s="237"/>
      <c r="X519" s="237"/>
      <c r="Y519" s="237"/>
      <c r="Z519" s="237"/>
    </row>
    <row r="520" spans="1:26" ht="14.25" customHeight="1">
      <c r="A520" s="237"/>
      <c r="B520" s="237"/>
      <c r="C520" s="237"/>
      <c r="D520" s="237"/>
      <c r="E520" s="237"/>
      <c r="F520" s="237"/>
      <c r="G520" s="237"/>
      <c r="H520" s="237"/>
      <c r="I520" s="237"/>
      <c r="J520" s="237"/>
      <c r="K520" s="237"/>
      <c r="L520" s="237"/>
      <c r="M520" s="237"/>
      <c r="N520" s="237"/>
      <c r="O520" s="237"/>
      <c r="P520" s="237"/>
      <c r="Q520" s="237"/>
      <c r="R520" s="237"/>
      <c r="S520" s="237"/>
      <c r="T520" s="237"/>
      <c r="U520" s="237"/>
      <c r="V520" s="237"/>
      <c r="W520" s="237"/>
      <c r="X520" s="237"/>
      <c r="Y520" s="237"/>
      <c r="Z520" s="237"/>
    </row>
    <row r="521" spans="1:26" ht="14.25" customHeight="1">
      <c r="A521" s="237"/>
      <c r="B521" s="237"/>
      <c r="C521" s="237"/>
      <c r="D521" s="237"/>
      <c r="E521" s="237"/>
      <c r="F521" s="237"/>
      <c r="G521" s="237"/>
      <c r="H521" s="237"/>
      <c r="I521" s="237"/>
      <c r="J521" s="237"/>
      <c r="K521" s="237"/>
      <c r="L521" s="237"/>
      <c r="M521" s="237"/>
      <c r="N521" s="237"/>
      <c r="O521" s="237"/>
      <c r="P521" s="237"/>
      <c r="Q521" s="237"/>
      <c r="R521" s="237"/>
      <c r="S521" s="237"/>
      <c r="T521" s="237"/>
      <c r="U521" s="237"/>
      <c r="V521" s="237"/>
      <c r="W521" s="237"/>
      <c r="X521" s="237"/>
      <c r="Y521" s="237"/>
      <c r="Z521" s="237"/>
    </row>
    <row r="522" spans="1:26" ht="14.25" customHeight="1">
      <c r="A522" s="237"/>
      <c r="B522" s="237"/>
      <c r="C522" s="237"/>
      <c r="D522" s="237"/>
      <c r="E522" s="237"/>
      <c r="F522" s="237"/>
      <c r="G522" s="237"/>
      <c r="H522" s="237"/>
      <c r="I522" s="237"/>
      <c r="J522" s="237"/>
      <c r="K522" s="237"/>
      <c r="L522" s="237"/>
      <c r="M522" s="237"/>
      <c r="N522" s="237"/>
      <c r="O522" s="237"/>
      <c r="P522" s="237"/>
      <c r="Q522" s="237"/>
      <c r="R522" s="237"/>
      <c r="S522" s="237"/>
      <c r="T522" s="237"/>
      <c r="U522" s="237"/>
      <c r="V522" s="237"/>
      <c r="W522" s="237"/>
      <c r="X522" s="237"/>
      <c r="Y522" s="237"/>
      <c r="Z522" s="237"/>
    </row>
    <row r="523" spans="1:26" ht="14.25" customHeight="1">
      <c r="A523" s="237"/>
      <c r="B523" s="237"/>
      <c r="C523" s="237"/>
      <c r="D523" s="237"/>
      <c r="E523" s="237"/>
      <c r="F523" s="237"/>
      <c r="G523" s="237"/>
      <c r="H523" s="237"/>
      <c r="I523" s="237"/>
      <c r="J523" s="237"/>
      <c r="K523" s="237"/>
      <c r="L523" s="237"/>
      <c r="M523" s="237"/>
      <c r="N523" s="237"/>
      <c r="O523" s="237"/>
      <c r="P523" s="237"/>
      <c r="Q523" s="237"/>
      <c r="R523" s="237"/>
      <c r="S523" s="237"/>
      <c r="T523" s="237"/>
      <c r="U523" s="237"/>
      <c r="V523" s="237"/>
      <c r="W523" s="237"/>
      <c r="X523" s="237"/>
      <c r="Y523" s="237"/>
      <c r="Z523" s="237"/>
    </row>
    <row r="524" spans="1:26" ht="14.25" customHeight="1">
      <c r="A524" s="237"/>
      <c r="B524" s="237"/>
      <c r="C524" s="237"/>
      <c r="D524" s="237"/>
      <c r="E524" s="237"/>
      <c r="F524" s="237"/>
      <c r="G524" s="237"/>
      <c r="H524" s="237"/>
      <c r="I524" s="237"/>
      <c r="J524" s="237"/>
      <c r="K524" s="237"/>
      <c r="L524" s="237"/>
      <c r="M524" s="237"/>
      <c r="N524" s="237"/>
      <c r="O524" s="237"/>
      <c r="P524" s="237"/>
      <c r="Q524" s="237"/>
      <c r="R524" s="237"/>
      <c r="S524" s="237"/>
      <c r="T524" s="237"/>
      <c r="U524" s="237"/>
      <c r="V524" s="237"/>
      <c r="W524" s="237"/>
      <c r="X524" s="237"/>
      <c r="Y524" s="237"/>
      <c r="Z524" s="237"/>
    </row>
    <row r="525" spans="1:26" ht="14.25" customHeight="1">
      <c r="A525" s="237"/>
      <c r="B525" s="237"/>
      <c r="C525" s="237"/>
      <c r="D525" s="237"/>
      <c r="E525" s="237"/>
      <c r="F525" s="237"/>
      <c r="G525" s="237"/>
      <c r="H525" s="237"/>
      <c r="I525" s="237"/>
      <c r="J525" s="237"/>
      <c r="K525" s="237"/>
      <c r="L525" s="237"/>
      <c r="M525" s="237"/>
      <c r="N525" s="237"/>
      <c r="O525" s="237"/>
      <c r="P525" s="237"/>
      <c r="Q525" s="237"/>
      <c r="R525" s="237"/>
      <c r="S525" s="237"/>
      <c r="T525" s="237"/>
      <c r="U525" s="237"/>
      <c r="V525" s="237"/>
      <c r="W525" s="237"/>
      <c r="X525" s="237"/>
      <c r="Y525" s="237"/>
      <c r="Z525" s="237"/>
    </row>
    <row r="526" spans="1:26" ht="14.25" customHeight="1">
      <c r="A526" s="237"/>
      <c r="B526" s="237"/>
      <c r="C526" s="237"/>
      <c r="D526" s="237"/>
      <c r="E526" s="237"/>
      <c r="F526" s="237"/>
      <c r="G526" s="237"/>
      <c r="H526" s="237"/>
      <c r="I526" s="237"/>
      <c r="J526" s="237"/>
      <c r="K526" s="237"/>
      <c r="L526" s="237"/>
      <c r="M526" s="237"/>
      <c r="N526" s="237"/>
      <c r="O526" s="237"/>
      <c r="P526" s="237"/>
      <c r="Q526" s="237"/>
      <c r="R526" s="237"/>
      <c r="S526" s="237"/>
      <c r="T526" s="237"/>
      <c r="U526" s="237"/>
      <c r="V526" s="237"/>
      <c r="W526" s="237"/>
      <c r="X526" s="237"/>
      <c r="Y526" s="237"/>
      <c r="Z526" s="237"/>
    </row>
    <row r="527" spans="1:26" ht="14.25" customHeight="1">
      <c r="A527" s="237"/>
      <c r="B527" s="237"/>
      <c r="C527" s="237"/>
      <c r="D527" s="237"/>
      <c r="E527" s="237"/>
      <c r="F527" s="237"/>
      <c r="G527" s="237"/>
      <c r="H527" s="237"/>
      <c r="I527" s="237"/>
      <c r="J527" s="237"/>
      <c r="K527" s="237"/>
      <c r="L527" s="237"/>
      <c r="M527" s="237"/>
      <c r="N527" s="237"/>
      <c r="O527" s="237"/>
      <c r="P527" s="237"/>
      <c r="Q527" s="237"/>
      <c r="R527" s="237"/>
      <c r="S527" s="237"/>
      <c r="T527" s="237"/>
      <c r="U527" s="237"/>
      <c r="V527" s="237"/>
      <c r="W527" s="237"/>
      <c r="X527" s="237"/>
      <c r="Y527" s="237"/>
      <c r="Z527" s="237"/>
    </row>
    <row r="528" spans="1:26" ht="14.25" customHeight="1">
      <c r="A528" s="237"/>
      <c r="B528" s="237"/>
      <c r="C528" s="237"/>
      <c r="D528" s="237"/>
      <c r="E528" s="237"/>
      <c r="F528" s="237"/>
      <c r="G528" s="237"/>
      <c r="H528" s="237"/>
      <c r="I528" s="237"/>
      <c r="J528" s="237"/>
      <c r="K528" s="237"/>
      <c r="L528" s="237"/>
      <c r="M528" s="237"/>
      <c r="N528" s="237"/>
      <c r="O528" s="237"/>
      <c r="P528" s="237"/>
      <c r="Q528" s="237"/>
      <c r="R528" s="237"/>
      <c r="S528" s="237"/>
      <c r="T528" s="237"/>
      <c r="U528" s="237"/>
      <c r="V528" s="237"/>
      <c r="W528" s="237"/>
      <c r="X528" s="237"/>
      <c r="Y528" s="237"/>
      <c r="Z528" s="237"/>
    </row>
    <row r="529" spans="1:26" ht="14.25" customHeight="1">
      <c r="A529" s="237"/>
      <c r="B529" s="237"/>
      <c r="C529" s="237"/>
      <c r="D529" s="237"/>
      <c r="E529" s="237"/>
      <c r="F529" s="237"/>
      <c r="G529" s="237"/>
      <c r="H529" s="237"/>
      <c r="I529" s="237"/>
      <c r="J529" s="237"/>
      <c r="K529" s="237"/>
      <c r="L529" s="237"/>
      <c r="M529" s="237"/>
      <c r="N529" s="237"/>
      <c r="O529" s="237"/>
      <c r="P529" s="237"/>
      <c r="Q529" s="237"/>
      <c r="R529" s="237"/>
      <c r="S529" s="237"/>
      <c r="T529" s="237"/>
      <c r="U529" s="237"/>
      <c r="V529" s="237"/>
      <c r="W529" s="237"/>
      <c r="X529" s="237"/>
      <c r="Y529" s="237"/>
      <c r="Z529" s="237"/>
    </row>
    <row r="530" spans="1:26" ht="14.25" customHeight="1">
      <c r="A530" s="237"/>
      <c r="B530" s="237"/>
      <c r="C530" s="237"/>
      <c r="D530" s="237"/>
      <c r="E530" s="237"/>
      <c r="F530" s="237"/>
      <c r="G530" s="237"/>
      <c r="H530" s="237"/>
      <c r="I530" s="237"/>
      <c r="J530" s="237"/>
      <c r="K530" s="237"/>
      <c r="L530" s="237"/>
      <c r="M530" s="237"/>
      <c r="N530" s="237"/>
      <c r="O530" s="237"/>
      <c r="P530" s="237"/>
      <c r="Q530" s="237"/>
      <c r="R530" s="237"/>
      <c r="S530" s="237"/>
      <c r="T530" s="237"/>
      <c r="U530" s="237"/>
      <c r="V530" s="237"/>
      <c r="W530" s="237"/>
      <c r="X530" s="237"/>
      <c r="Y530" s="237"/>
      <c r="Z530" s="237"/>
    </row>
    <row r="531" spans="1:26" ht="14.25" customHeight="1">
      <c r="A531" s="237"/>
      <c r="B531" s="237"/>
      <c r="C531" s="237"/>
      <c r="D531" s="237"/>
      <c r="E531" s="237"/>
      <c r="F531" s="237"/>
      <c r="G531" s="237"/>
      <c r="H531" s="237"/>
      <c r="I531" s="237"/>
      <c r="J531" s="237"/>
      <c r="K531" s="237"/>
      <c r="L531" s="237"/>
      <c r="M531" s="237"/>
      <c r="N531" s="237"/>
      <c r="O531" s="237"/>
      <c r="P531" s="237"/>
      <c r="Q531" s="237"/>
      <c r="R531" s="237"/>
      <c r="S531" s="237"/>
      <c r="T531" s="237"/>
      <c r="U531" s="237"/>
      <c r="V531" s="237"/>
      <c r="W531" s="237"/>
      <c r="X531" s="237"/>
      <c r="Y531" s="237"/>
      <c r="Z531" s="237"/>
    </row>
    <row r="532" spans="1:26" ht="14.25" customHeight="1">
      <c r="A532" s="237"/>
      <c r="B532" s="237"/>
      <c r="C532" s="237"/>
      <c r="D532" s="237"/>
      <c r="E532" s="237"/>
      <c r="F532" s="237"/>
      <c r="G532" s="237"/>
      <c r="H532" s="237"/>
      <c r="I532" s="237"/>
      <c r="J532" s="237"/>
      <c r="K532" s="237"/>
      <c r="L532" s="237"/>
      <c r="M532" s="237"/>
      <c r="N532" s="237"/>
      <c r="O532" s="237"/>
      <c r="P532" s="237"/>
      <c r="Q532" s="237"/>
      <c r="R532" s="237"/>
      <c r="S532" s="237"/>
      <c r="T532" s="237"/>
      <c r="U532" s="237"/>
      <c r="V532" s="237"/>
      <c r="W532" s="237"/>
      <c r="X532" s="237"/>
      <c r="Y532" s="237"/>
      <c r="Z532" s="237"/>
    </row>
    <row r="533" spans="1:26" ht="14.25" customHeight="1">
      <c r="A533" s="237"/>
      <c r="B533" s="237"/>
      <c r="C533" s="237"/>
      <c r="D533" s="237"/>
      <c r="E533" s="237"/>
      <c r="F533" s="237"/>
      <c r="G533" s="237"/>
      <c r="H533" s="237"/>
      <c r="I533" s="237"/>
      <c r="J533" s="237"/>
      <c r="K533" s="237"/>
      <c r="L533" s="237"/>
      <c r="M533" s="237"/>
      <c r="N533" s="237"/>
      <c r="O533" s="237"/>
      <c r="P533" s="237"/>
      <c r="Q533" s="237"/>
      <c r="R533" s="237"/>
      <c r="S533" s="237"/>
      <c r="T533" s="237"/>
      <c r="U533" s="237"/>
      <c r="V533" s="237"/>
      <c r="W533" s="237"/>
      <c r="X533" s="237"/>
      <c r="Y533" s="237"/>
      <c r="Z533" s="237"/>
    </row>
    <row r="534" spans="1:26" ht="14.25" customHeight="1">
      <c r="A534" s="237"/>
      <c r="B534" s="237"/>
      <c r="C534" s="237"/>
      <c r="D534" s="237"/>
      <c r="E534" s="237"/>
      <c r="F534" s="237"/>
      <c r="G534" s="237"/>
      <c r="H534" s="237"/>
      <c r="I534" s="237"/>
      <c r="J534" s="237"/>
      <c r="K534" s="237"/>
      <c r="L534" s="237"/>
      <c r="M534" s="237"/>
      <c r="N534" s="237"/>
      <c r="O534" s="237"/>
      <c r="P534" s="237"/>
      <c r="Q534" s="237"/>
      <c r="R534" s="237"/>
      <c r="S534" s="237"/>
      <c r="T534" s="237"/>
      <c r="U534" s="237"/>
      <c r="V534" s="237"/>
      <c r="W534" s="237"/>
      <c r="X534" s="237"/>
      <c r="Y534" s="237"/>
      <c r="Z534" s="237"/>
    </row>
    <row r="535" spans="1:26" ht="14.25" customHeight="1">
      <c r="A535" s="237"/>
      <c r="B535" s="237"/>
      <c r="C535" s="237"/>
      <c r="D535" s="237"/>
      <c r="E535" s="237"/>
      <c r="F535" s="237"/>
      <c r="G535" s="237"/>
      <c r="H535" s="237"/>
      <c r="I535" s="237"/>
      <c r="J535" s="237"/>
      <c r="K535" s="237"/>
      <c r="L535" s="237"/>
      <c r="M535" s="237"/>
      <c r="N535" s="237"/>
      <c r="O535" s="237"/>
      <c r="P535" s="237"/>
      <c r="Q535" s="237"/>
      <c r="R535" s="237"/>
      <c r="S535" s="237"/>
      <c r="T535" s="237"/>
      <c r="U535" s="237"/>
      <c r="V535" s="237"/>
      <c r="W535" s="237"/>
      <c r="X535" s="237"/>
      <c r="Y535" s="237"/>
      <c r="Z535" s="237"/>
    </row>
    <row r="536" spans="1:26" ht="14.25" customHeight="1">
      <c r="A536" s="237"/>
      <c r="B536" s="237"/>
      <c r="C536" s="237"/>
      <c r="D536" s="237"/>
      <c r="E536" s="237"/>
      <c r="F536" s="237"/>
      <c r="G536" s="237"/>
      <c r="H536" s="237"/>
      <c r="I536" s="237"/>
      <c r="J536" s="237"/>
      <c r="K536" s="237"/>
      <c r="L536" s="237"/>
      <c r="M536" s="237"/>
      <c r="N536" s="237"/>
      <c r="O536" s="237"/>
      <c r="P536" s="237"/>
      <c r="Q536" s="237"/>
      <c r="R536" s="237"/>
      <c r="S536" s="237"/>
      <c r="T536" s="237"/>
      <c r="U536" s="237"/>
      <c r="V536" s="237"/>
      <c r="W536" s="237"/>
      <c r="X536" s="237"/>
      <c r="Y536" s="237"/>
      <c r="Z536" s="237"/>
    </row>
    <row r="537" spans="1:26" ht="14.25" customHeight="1">
      <c r="A537" s="237"/>
      <c r="B537" s="237"/>
      <c r="C537" s="237"/>
      <c r="D537" s="237"/>
      <c r="E537" s="237"/>
      <c r="F537" s="237"/>
      <c r="G537" s="237"/>
      <c r="H537" s="237"/>
      <c r="I537" s="237"/>
      <c r="J537" s="237"/>
      <c r="K537" s="237"/>
      <c r="L537" s="237"/>
      <c r="M537" s="237"/>
      <c r="N537" s="237"/>
      <c r="O537" s="237"/>
      <c r="P537" s="237"/>
      <c r="Q537" s="237"/>
      <c r="R537" s="237"/>
      <c r="S537" s="237"/>
      <c r="T537" s="237"/>
      <c r="U537" s="237"/>
      <c r="V537" s="237"/>
      <c r="W537" s="237"/>
      <c r="X537" s="237"/>
      <c r="Y537" s="237"/>
      <c r="Z537" s="237"/>
    </row>
    <row r="538" spans="1:26" ht="14.25" customHeight="1">
      <c r="A538" s="237"/>
      <c r="B538" s="237"/>
      <c r="C538" s="237"/>
      <c r="D538" s="237"/>
      <c r="E538" s="237"/>
      <c r="F538" s="237"/>
      <c r="G538" s="237"/>
      <c r="H538" s="237"/>
      <c r="I538" s="237"/>
      <c r="J538" s="237"/>
      <c r="K538" s="237"/>
      <c r="L538" s="237"/>
      <c r="M538" s="237"/>
      <c r="N538" s="237"/>
      <c r="O538" s="237"/>
      <c r="P538" s="237"/>
      <c r="Q538" s="237"/>
      <c r="R538" s="237"/>
      <c r="S538" s="237"/>
      <c r="T538" s="237"/>
      <c r="U538" s="237"/>
      <c r="V538" s="237"/>
      <c r="W538" s="237"/>
      <c r="X538" s="237"/>
      <c r="Y538" s="237"/>
      <c r="Z538" s="237"/>
    </row>
    <row r="539" spans="1:26" ht="14.25" customHeight="1">
      <c r="A539" s="237"/>
      <c r="B539" s="237"/>
      <c r="C539" s="237"/>
      <c r="D539" s="237"/>
      <c r="E539" s="237"/>
      <c r="F539" s="237"/>
      <c r="G539" s="237"/>
      <c r="H539" s="237"/>
      <c r="I539" s="237"/>
      <c r="J539" s="237"/>
      <c r="K539" s="237"/>
      <c r="L539" s="237"/>
      <c r="M539" s="237"/>
      <c r="N539" s="237"/>
      <c r="O539" s="237"/>
      <c r="P539" s="237"/>
      <c r="Q539" s="237"/>
      <c r="R539" s="237"/>
      <c r="S539" s="237"/>
      <c r="T539" s="237"/>
      <c r="U539" s="237"/>
      <c r="V539" s="237"/>
      <c r="W539" s="237"/>
      <c r="X539" s="237"/>
      <c r="Y539" s="237"/>
      <c r="Z539" s="237"/>
    </row>
    <row r="540" spans="1:26" ht="14.25" customHeight="1">
      <c r="A540" s="237"/>
      <c r="B540" s="237"/>
      <c r="C540" s="237"/>
      <c r="D540" s="237"/>
      <c r="E540" s="237"/>
      <c r="F540" s="237"/>
      <c r="G540" s="237"/>
      <c r="H540" s="237"/>
      <c r="I540" s="237"/>
      <c r="J540" s="237"/>
      <c r="K540" s="237"/>
      <c r="L540" s="237"/>
      <c r="M540" s="237"/>
      <c r="N540" s="237"/>
      <c r="O540" s="237"/>
      <c r="P540" s="237"/>
      <c r="Q540" s="237"/>
      <c r="R540" s="237"/>
      <c r="S540" s="237"/>
      <c r="T540" s="237"/>
      <c r="U540" s="237"/>
      <c r="V540" s="237"/>
      <c r="W540" s="237"/>
      <c r="X540" s="237"/>
      <c r="Y540" s="237"/>
      <c r="Z540" s="237"/>
    </row>
    <row r="541" spans="1:26" ht="14.25" customHeight="1">
      <c r="A541" s="237"/>
      <c r="B541" s="237"/>
      <c r="C541" s="237"/>
      <c r="D541" s="237"/>
      <c r="E541" s="237"/>
      <c r="F541" s="237"/>
      <c r="G541" s="237"/>
      <c r="H541" s="237"/>
      <c r="I541" s="237"/>
      <c r="J541" s="237"/>
      <c r="K541" s="237"/>
      <c r="L541" s="237"/>
      <c r="M541" s="237"/>
      <c r="N541" s="237"/>
      <c r="O541" s="237"/>
      <c r="P541" s="237"/>
      <c r="Q541" s="237"/>
      <c r="R541" s="237"/>
      <c r="S541" s="237"/>
      <c r="T541" s="237"/>
      <c r="U541" s="237"/>
      <c r="V541" s="237"/>
      <c r="W541" s="237"/>
      <c r="X541" s="237"/>
      <c r="Y541" s="237"/>
      <c r="Z541" s="237"/>
    </row>
    <row r="542" spans="1:26" ht="14.25" customHeight="1">
      <c r="A542" s="237"/>
      <c r="B542" s="237"/>
      <c r="C542" s="237"/>
      <c r="D542" s="237"/>
      <c r="E542" s="237"/>
      <c r="F542" s="237"/>
      <c r="G542" s="237"/>
      <c r="H542" s="237"/>
      <c r="I542" s="237"/>
      <c r="J542" s="237"/>
      <c r="K542" s="237"/>
      <c r="L542" s="237"/>
      <c r="M542" s="237"/>
      <c r="N542" s="237"/>
      <c r="O542" s="237"/>
      <c r="P542" s="237"/>
      <c r="Q542" s="237"/>
      <c r="R542" s="237"/>
      <c r="S542" s="237"/>
      <c r="T542" s="237"/>
      <c r="U542" s="237"/>
      <c r="V542" s="237"/>
      <c r="W542" s="237"/>
      <c r="X542" s="237"/>
      <c r="Y542" s="237"/>
      <c r="Z542" s="237"/>
    </row>
    <row r="543" spans="1:26" ht="14.25" customHeight="1">
      <c r="A543" s="237"/>
      <c r="B543" s="237"/>
      <c r="C543" s="237"/>
      <c r="D543" s="237"/>
      <c r="E543" s="237"/>
      <c r="F543" s="237"/>
      <c r="G543" s="237"/>
      <c r="H543" s="237"/>
      <c r="I543" s="237"/>
      <c r="J543" s="237"/>
      <c r="K543" s="237"/>
      <c r="L543" s="237"/>
      <c r="M543" s="237"/>
      <c r="N543" s="237"/>
      <c r="O543" s="237"/>
      <c r="P543" s="237"/>
      <c r="Q543" s="237"/>
      <c r="R543" s="237"/>
      <c r="S543" s="237"/>
      <c r="T543" s="237"/>
      <c r="U543" s="237"/>
      <c r="V543" s="237"/>
      <c r="W543" s="237"/>
      <c r="X543" s="237"/>
      <c r="Y543" s="237"/>
      <c r="Z543" s="237"/>
    </row>
    <row r="544" spans="1:26" ht="14.25" customHeight="1">
      <c r="A544" s="237"/>
      <c r="B544" s="237"/>
      <c r="C544" s="237"/>
      <c r="D544" s="237"/>
      <c r="E544" s="237"/>
      <c r="F544" s="237"/>
      <c r="G544" s="237"/>
      <c r="H544" s="237"/>
      <c r="I544" s="237"/>
      <c r="J544" s="237"/>
      <c r="K544" s="237"/>
      <c r="L544" s="237"/>
      <c r="M544" s="237"/>
      <c r="N544" s="237"/>
      <c r="O544" s="237"/>
      <c r="P544" s="237"/>
      <c r="Q544" s="237"/>
      <c r="R544" s="237"/>
      <c r="S544" s="237"/>
      <c r="T544" s="237"/>
      <c r="U544" s="237"/>
      <c r="V544" s="237"/>
      <c r="W544" s="237"/>
      <c r="X544" s="237"/>
      <c r="Y544" s="237"/>
      <c r="Z544" s="237"/>
    </row>
    <row r="545" spans="1:26" ht="14.25" customHeight="1">
      <c r="A545" s="237"/>
      <c r="B545" s="237"/>
      <c r="C545" s="237"/>
      <c r="D545" s="237"/>
      <c r="E545" s="237"/>
      <c r="F545" s="237"/>
      <c r="G545" s="237"/>
      <c r="H545" s="237"/>
      <c r="I545" s="237"/>
      <c r="J545" s="237"/>
      <c r="K545" s="237"/>
      <c r="L545" s="237"/>
      <c r="M545" s="237"/>
      <c r="N545" s="237"/>
      <c r="O545" s="237"/>
      <c r="P545" s="237"/>
      <c r="Q545" s="237"/>
      <c r="R545" s="237"/>
      <c r="S545" s="237"/>
      <c r="T545" s="237"/>
      <c r="U545" s="237"/>
      <c r="V545" s="237"/>
      <c r="W545" s="237"/>
      <c r="X545" s="237"/>
      <c r="Y545" s="237"/>
      <c r="Z545" s="237"/>
    </row>
    <row r="546" spans="1:26" ht="14.25" customHeight="1">
      <c r="A546" s="237"/>
      <c r="B546" s="237"/>
      <c r="C546" s="237"/>
      <c r="D546" s="237"/>
      <c r="E546" s="237"/>
      <c r="F546" s="237"/>
      <c r="G546" s="237"/>
      <c r="H546" s="237"/>
      <c r="I546" s="237"/>
      <c r="J546" s="237"/>
      <c r="K546" s="237"/>
      <c r="L546" s="237"/>
      <c r="M546" s="237"/>
      <c r="N546" s="237"/>
      <c r="O546" s="237"/>
      <c r="P546" s="237"/>
      <c r="Q546" s="237"/>
      <c r="R546" s="237"/>
      <c r="S546" s="237"/>
      <c r="T546" s="237"/>
      <c r="U546" s="237"/>
      <c r="V546" s="237"/>
      <c r="W546" s="237"/>
      <c r="X546" s="237"/>
      <c r="Y546" s="237"/>
      <c r="Z546" s="237"/>
    </row>
    <row r="547" spans="1:26" ht="14.25" customHeight="1">
      <c r="A547" s="237"/>
      <c r="B547" s="237"/>
      <c r="C547" s="237"/>
      <c r="D547" s="237"/>
      <c r="E547" s="237"/>
      <c r="F547" s="237"/>
      <c r="G547" s="237"/>
      <c r="H547" s="237"/>
      <c r="I547" s="237"/>
      <c r="J547" s="237"/>
      <c r="K547" s="237"/>
      <c r="L547" s="237"/>
      <c r="M547" s="237"/>
      <c r="N547" s="237"/>
      <c r="O547" s="237"/>
      <c r="P547" s="237"/>
      <c r="Q547" s="237"/>
      <c r="R547" s="237"/>
      <c r="S547" s="237"/>
      <c r="T547" s="237"/>
      <c r="U547" s="237"/>
      <c r="V547" s="237"/>
      <c r="W547" s="237"/>
      <c r="X547" s="237"/>
      <c r="Y547" s="237"/>
      <c r="Z547" s="237"/>
    </row>
    <row r="548" spans="1:26" ht="14.25" customHeight="1">
      <c r="A548" s="237"/>
      <c r="B548" s="237"/>
      <c r="C548" s="237"/>
      <c r="D548" s="237"/>
      <c r="E548" s="237"/>
      <c r="F548" s="237"/>
      <c r="G548" s="237"/>
      <c r="H548" s="237"/>
      <c r="I548" s="237"/>
      <c r="J548" s="237"/>
      <c r="K548" s="237"/>
      <c r="L548" s="237"/>
      <c r="M548" s="237"/>
      <c r="N548" s="237"/>
      <c r="O548" s="237"/>
      <c r="P548" s="237"/>
      <c r="Q548" s="237"/>
      <c r="R548" s="237"/>
      <c r="S548" s="237"/>
      <c r="T548" s="237"/>
      <c r="U548" s="237"/>
      <c r="V548" s="237"/>
      <c r="W548" s="237"/>
      <c r="X548" s="237"/>
      <c r="Y548" s="237"/>
      <c r="Z548" s="237"/>
    </row>
    <row r="549" spans="1:26" ht="14.25" customHeight="1">
      <c r="A549" s="237"/>
      <c r="B549" s="237"/>
      <c r="C549" s="237"/>
      <c r="D549" s="237"/>
      <c r="E549" s="237"/>
      <c r="F549" s="237"/>
      <c r="G549" s="237"/>
      <c r="H549" s="237"/>
      <c r="I549" s="237"/>
      <c r="J549" s="237"/>
      <c r="K549" s="237"/>
      <c r="L549" s="237"/>
      <c r="M549" s="237"/>
      <c r="N549" s="237"/>
      <c r="O549" s="237"/>
      <c r="P549" s="237"/>
      <c r="Q549" s="237"/>
      <c r="R549" s="237"/>
      <c r="S549" s="237"/>
      <c r="T549" s="237"/>
      <c r="U549" s="237"/>
      <c r="V549" s="237"/>
      <c r="W549" s="237"/>
      <c r="X549" s="237"/>
      <c r="Y549" s="237"/>
      <c r="Z549" s="237"/>
    </row>
    <row r="550" spans="1:26" ht="14.25" customHeight="1">
      <c r="A550" s="237"/>
      <c r="B550" s="237"/>
      <c r="C550" s="237"/>
      <c r="D550" s="237"/>
      <c r="E550" s="237"/>
      <c r="F550" s="237"/>
      <c r="G550" s="237"/>
      <c r="H550" s="237"/>
      <c r="I550" s="237"/>
      <c r="J550" s="237"/>
      <c r="K550" s="237"/>
      <c r="L550" s="237"/>
      <c r="M550" s="237"/>
      <c r="N550" s="237"/>
      <c r="O550" s="237"/>
      <c r="P550" s="237"/>
      <c r="Q550" s="237"/>
      <c r="R550" s="237"/>
      <c r="S550" s="237"/>
      <c r="T550" s="237"/>
      <c r="U550" s="237"/>
      <c r="V550" s="237"/>
      <c r="W550" s="237"/>
      <c r="X550" s="237"/>
      <c r="Y550" s="237"/>
      <c r="Z550" s="237"/>
    </row>
    <row r="551" spans="1:26" ht="14.25" customHeight="1">
      <c r="A551" s="237"/>
      <c r="B551" s="237"/>
      <c r="C551" s="237"/>
      <c r="D551" s="237"/>
      <c r="E551" s="237"/>
      <c r="F551" s="237"/>
      <c r="G551" s="237"/>
      <c r="H551" s="237"/>
      <c r="I551" s="237"/>
      <c r="J551" s="237"/>
      <c r="K551" s="237"/>
      <c r="L551" s="237"/>
      <c r="M551" s="237"/>
      <c r="N551" s="237"/>
      <c r="O551" s="237"/>
      <c r="P551" s="237"/>
      <c r="Q551" s="237"/>
      <c r="R551" s="237"/>
      <c r="S551" s="237"/>
      <c r="T551" s="237"/>
      <c r="U551" s="237"/>
      <c r="V551" s="237"/>
      <c r="W551" s="237"/>
      <c r="X551" s="237"/>
      <c r="Y551" s="237"/>
      <c r="Z551" s="237"/>
    </row>
    <row r="552" spans="1:26" ht="14.25" customHeight="1">
      <c r="A552" s="237"/>
      <c r="B552" s="237"/>
      <c r="C552" s="237"/>
      <c r="D552" s="237"/>
      <c r="E552" s="237"/>
      <c r="F552" s="237"/>
      <c r="G552" s="237"/>
      <c r="H552" s="237"/>
      <c r="I552" s="237"/>
      <c r="J552" s="237"/>
      <c r="K552" s="237"/>
      <c r="L552" s="237"/>
      <c r="M552" s="237"/>
      <c r="N552" s="237"/>
      <c r="O552" s="237"/>
      <c r="P552" s="237"/>
      <c r="Q552" s="237"/>
      <c r="R552" s="237"/>
      <c r="S552" s="237"/>
      <c r="T552" s="237"/>
      <c r="U552" s="237"/>
      <c r="V552" s="237"/>
      <c r="W552" s="237"/>
      <c r="X552" s="237"/>
      <c r="Y552" s="237"/>
      <c r="Z552" s="237"/>
    </row>
    <row r="553" spans="1:26" ht="14.25" customHeight="1">
      <c r="A553" s="237"/>
      <c r="B553" s="237"/>
      <c r="C553" s="237"/>
      <c r="D553" s="237"/>
      <c r="E553" s="237"/>
      <c r="F553" s="237"/>
      <c r="G553" s="237"/>
      <c r="H553" s="237"/>
      <c r="I553" s="237"/>
      <c r="J553" s="237"/>
      <c r="K553" s="237"/>
      <c r="L553" s="237"/>
      <c r="M553" s="237"/>
      <c r="N553" s="237"/>
      <c r="O553" s="237"/>
      <c r="P553" s="237"/>
      <c r="Q553" s="237"/>
      <c r="R553" s="237"/>
      <c r="S553" s="237"/>
      <c r="T553" s="237"/>
      <c r="U553" s="237"/>
      <c r="V553" s="237"/>
      <c r="W553" s="237"/>
      <c r="X553" s="237"/>
      <c r="Y553" s="237"/>
      <c r="Z553" s="237"/>
    </row>
    <row r="554" spans="1:26" ht="14.25" customHeight="1">
      <c r="A554" s="237"/>
      <c r="B554" s="237"/>
      <c r="C554" s="237"/>
      <c r="D554" s="237"/>
      <c r="E554" s="237"/>
      <c r="F554" s="237"/>
      <c r="G554" s="237"/>
      <c r="H554" s="237"/>
      <c r="I554" s="237"/>
      <c r="J554" s="237"/>
      <c r="K554" s="237"/>
      <c r="L554" s="237"/>
      <c r="M554" s="237"/>
      <c r="N554" s="237"/>
      <c r="O554" s="237"/>
      <c r="P554" s="237"/>
      <c r="Q554" s="237"/>
      <c r="R554" s="237"/>
      <c r="S554" s="237"/>
      <c r="T554" s="237"/>
      <c r="U554" s="237"/>
      <c r="V554" s="237"/>
      <c r="W554" s="237"/>
      <c r="X554" s="237"/>
      <c r="Y554" s="237"/>
      <c r="Z554" s="237"/>
    </row>
    <row r="555" spans="1:26" ht="14.25" customHeight="1">
      <c r="A555" s="237"/>
      <c r="B555" s="237"/>
      <c r="C555" s="237"/>
      <c r="D555" s="237"/>
      <c r="E555" s="237"/>
      <c r="F555" s="237"/>
      <c r="G555" s="237"/>
      <c r="H555" s="237"/>
      <c r="I555" s="237"/>
      <c r="J555" s="237"/>
      <c r="K555" s="237"/>
      <c r="L555" s="237"/>
      <c r="M555" s="237"/>
      <c r="N555" s="237"/>
      <c r="O555" s="237"/>
      <c r="P555" s="237"/>
      <c r="Q555" s="237"/>
      <c r="R555" s="237"/>
      <c r="S555" s="237"/>
      <c r="T555" s="237"/>
      <c r="U555" s="237"/>
      <c r="V555" s="237"/>
      <c r="W555" s="237"/>
      <c r="X555" s="237"/>
      <c r="Y555" s="237"/>
      <c r="Z555" s="237"/>
    </row>
    <row r="556" spans="1:26" ht="14.25" customHeight="1">
      <c r="A556" s="237"/>
      <c r="B556" s="237"/>
      <c r="C556" s="237"/>
      <c r="D556" s="237"/>
      <c r="E556" s="237"/>
      <c r="F556" s="237"/>
      <c r="G556" s="237"/>
      <c r="H556" s="237"/>
      <c r="I556" s="237"/>
      <c r="J556" s="237"/>
      <c r="K556" s="237"/>
      <c r="L556" s="237"/>
      <c r="M556" s="237"/>
      <c r="N556" s="237"/>
      <c r="O556" s="237"/>
      <c r="P556" s="237"/>
      <c r="Q556" s="237"/>
      <c r="R556" s="237"/>
      <c r="S556" s="237"/>
      <c r="T556" s="237"/>
      <c r="U556" s="237"/>
      <c r="V556" s="237"/>
      <c r="W556" s="237"/>
      <c r="X556" s="237"/>
      <c r="Y556" s="237"/>
      <c r="Z556" s="237"/>
    </row>
    <row r="557" spans="1:26" ht="14.25" customHeight="1">
      <c r="A557" s="237"/>
      <c r="B557" s="237"/>
      <c r="C557" s="237"/>
      <c r="D557" s="237"/>
      <c r="E557" s="237"/>
      <c r="F557" s="237"/>
      <c r="G557" s="237"/>
      <c r="H557" s="237"/>
      <c r="I557" s="237"/>
      <c r="J557" s="237"/>
      <c r="K557" s="237"/>
      <c r="L557" s="237"/>
      <c r="M557" s="237"/>
      <c r="N557" s="237"/>
      <c r="O557" s="237"/>
      <c r="P557" s="237"/>
      <c r="Q557" s="237"/>
      <c r="R557" s="237"/>
      <c r="S557" s="237"/>
      <c r="T557" s="237"/>
      <c r="U557" s="237"/>
      <c r="V557" s="237"/>
      <c r="W557" s="237"/>
      <c r="X557" s="237"/>
      <c r="Y557" s="237"/>
      <c r="Z557" s="237"/>
    </row>
    <row r="558" spans="1:26" ht="14.25" customHeight="1">
      <c r="A558" s="237"/>
      <c r="B558" s="237"/>
      <c r="C558" s="237"/>
      <c r="D558" s="237"/>
      <c r="E558" s="237"/>
      <c r="F558" s="237"/>
      <c r="G558" s="237"/>
      <c r="H558" s="237"/>
      <c r="I558" s="237"/>
      <c r="J558" s="237"/>
      <c r="K558" s="237"/>
      <c r="L558" s="237"/>
      <c r="M558" s="237"/>
      <c r="N558" s="237"/>
      <c r="O558" s="237"/>
      <c r="P558" s="237"/>
      <c r="Q558" s="237"/>
      <c r="R558" s="237"/>
      <c r="S558" s="237"/>
      <c r="T558" s="237"/>
      <c r="U558" s="237"/>
      <c r="V558" s="237"/>
      <c r="W558" s="237"/>
      <c r="X558" s="237"/>
      <c r="Y558" s="237"/>
      <c r="Z558" s="237"/>
    </row>
    <row r="559" spans="1:26" ht="14.25" customHeight="1">
      <c r="A559" s="237"/>
      <c r="B559" s="237"/>
      <c r="C559" s="237"/>
      <c r="D559" s="237"/>
      <c r="E559" s="237"/>
      <c r="F559" s="237"/>
      <c r="G559" s="237"/>
      <c r="H559" s="237"/>
      <c r="I559" s="237"/>
      <c r="J559" s="237"/>
      <c r="K559" s="237"/>
      <c r="L559" s="237"/>
      <c r="M559" s="237"/>
      <c r="N559" s="237"/>
      <c r="O559" s="237"/>
      <c r="P559" s="237"/>
      <c r="Q559" s="237"/>
      <c r="R559" s="237"/>
      <c r="S559" s="237"/>
      <c r="T559" s="237"/>
      <c r="U559" s="237"/>
      <c r="V559" s="237"/>
      <c r="W559" s="237"/>
      <c r="X559" s="237"/>
      <c r="Y559" s="237"/>
      <c r="Z559" s="237"/>
    </row>
    <row r="560" spans="1:26" ht="14.25" customHeight="1">
      <c r="A560" s="237"/>
      <c r="B560" s="237"/>
      <c r="C560" s="237"/>
      <c r="D560" s="237"/>
      <c r="E560" s="237"/>
      <c r="F560" s="237"/>
      <c r="G560" s="237"/>
      <c r="H560" s="237"/>
      <c r="I560" s="237"/>
      <c r="J560" s="237"/>
      <c r="K560" s="237"/>
      <c r="L560" s="237"/>
      <c r="M560" s="237"/>
      <c r="N560" s="237"/>
      <c r="O560" s="237"/>
      <c r="P560" s="237"/>
      <c r="Q560" s="237"/>
      <c r="R560" s="237"/>
      <c r="S560" s="237"/>
      <c r="T560" s="237"/>
      <c r="U560" s="237"/>
      <c r="V560" s="237"/>
      <c r="W560" s="237"/>
      <c r="X560" s="237"/>
      <c r="Y560" s="237"/>
      <c r="Z560" s="237"/>
    </row>
    <row r="561" spans="1:26" ht="14.25" customHeight="1">
      <c r="A561" s="237"/>
      <c r="B561" s="237"/>
      <c r="C561" s="237"/>
      <c r="D561" s="237"/>
      <c r="E561" s="237"/>
      <c r="F561" s="237"/>
      <c r="G561" s="237"/>
      <c r="H561" s="237"/>
      <c r="I561" s="237"/>
      <c r="J561" s="237"/>
      <c r="K561" s="237"/>
      <c r="L561" s="237"/>
      <c r="M561" s="237"/>
      <c r="N561" s="237"/>
      <c r="O561" s="237"/>
      <c r="P561" s="237"/>
      <c r="Q561" s="237"/>
      <c r="R561" s="237"/>
      <c r="S561" s="237"/>
      <c r="T561" s="237"/>
      <c r="U561" s="237"/>
      <c r="V561" s="237"/>
      <c r="W561" s="237"/>
      <c r="X561" s="237"/>
      <c r="Y561" s="237"/>
      <c r="Z561" s="237"/>
    </row>
    <row r="562" spans="1:26" ht="14.25" customHeight="1">
      <c r="A562" s="237"/>
      <c r="B562" s="237"/>
      <c r="C562" s="237"/>
      <c r="D562" s="237"/>
      <c r="E562" s="237"/>
      <c r="F562" s="237"/>
      <c r="G562" s="237"/>
      <c r="H562" s="237"/>
      <c r="I562" s="237"/>
      <c r="J562" s="237"/>
      <c r="K562" s="237"/>
      <c r="L562" s="237"/>
      <c r="M562" s="237"/>
      <c r="N562" s="237"/>
      <c r="O562" s="237"/>
      <c r="P562" s="237"/>
      <c r="Q562" s="237"/>
      <c r="R562" s="237"/>
      <c r="S562" s="237"/>
      <c r="T562" s="237"/>
      <c r="U562" s="237"/>
      <c r="V562" s="237"/>
      <c r="W562" s="237"/>
      <c r="X562" s="237"/>
      <c r="Y562" s="237"/>
      <c r="Z562" s="237"/>
    </row>
    <row r="563" spans="1:26" ht="14.25" customHeight="1">
      <c r="A563" s="237"/>
      <c r="B563" s="237"/>
      <c r="C563" s="237"/>
      <c r="D563" s="237"/>
      <c r="E563" s="237"/>
      <c r="F563" s="237"/>
      <c r="G563" s="237"/>
      <c r="H563" s="237"/>
      <c r="I563" s="237"/>
      <c r="J563" s="237"/>
      <c r="K563" s="237"/>
      <c r="L563" s="237"/>
      <c r="M563" s="237"/>
      <c r="N563" s="237"/>
      <c r="O563" s="237"/>
      <c r="P563" s="237"/>
      <c r="Q563" s="237"/>
      <c r="R563" s="237"/>
      <c r="S563" s="237"/>
      <c r="T563" s="237"/>
      <c r="U563" s="237"/>
      <c r="V563" s="237"/>
      <c r="W563" s="237"/>
      <c r="X563" s="237"/>
      <c r="Y563" s="237"/>
      <c r="Z563" s="237"/>
    </row>
    <row r="564" spans="1:26" ht="14.25" customHeight="1">
      <c r="A564" s="237"/>
      <c r="B564" s="237"/>
      <c r="C564" s="237"/>
      <c r="D564" s="237"/>
      <c r="E564" s="237"/>
      <c r="F564" s="237"/>
      <c r="G564" s="237"/>
      <c r="H564" s="237"/>
      <c r="I564" s="237"/>
      <c r="J564" s="237"/>
      <c r="K564" s="237"/>
      <c r="L564" s="237"/>
      <c r="M564" s="237"/>
      <c r="N564" s="237"/>
      <c r="O564" s="237"/>
      <c r="P564" s="237"/>
      <c r="Q564" s="237"/>
      <c r="R564" s="237"/>
      <c r="S564" s="237"/>
      <c r="T564" s="237"/>
      <c r="U564" s="237"/>
      <c r="V564" s="237"/>
      <c r="W564" s="237"/>
      <c r="X564" s="237"/>
      <c r="Y564" s="237"/>
      <c r="Z564" s="237"/>
    </row>
    <row r="565" spans="1:26" ht="14.25" customHeight="1">
      <c r="A565" s="237"/>
      <c r="B565" s="237"/>
      <c r="C565" s="237"/>
      <c r="D565" s="237"/>
      <c r="E565" s="237"/>
      <c r="F565" s="237"/>
      <c r="G565" s="237"/>
      <c r="H565" s="237"/>
      <c r="I565" s="237"/>
      <c r="J565" s="237"/>
      <c r="K565" s="237"/>
      <c r="L565" s="237"/>
      <c r="M565" s="237"/>
      <c r="N565" s="237"/>
      <c r="O565" s="237"/>
      <c r="P565" s="237"/>
      <c r="Q565" s="237"/>
      <c r="R565" s="237"/>
      <c r="S565" s="237"/>
      <c r="T565" s="237"/>
      <c r="U565" s="237"/>
      <c r="V565" s="237"/>
      <c r="W565" s="237"/>
      <c r="X565" s="237"/>
      <c r="Y565" s="237"/>
      <c r="Z565" s="237"/>
    </row>
    <row r="566" spans="1:26" ht="14.25" customHeight="1">
      <c r="A566" s="237"/>
      <c r="B566" s="237"/>
      <c r="C566" s="237"/>
      <c r="D566" s="237"/>
      <c r="E566" s="237"/>
      <c r="F566" s="237"/>
      <c r="G566" s="237"/>
      <c r="H566" s="237"/>
      <c r="I566" s="237"/>
      <c r="J566" s="237"/>
      <c r="K566" s="237"/>
      <c r="L566" s="237"/>
      <c r="M566" s="237"/>
      <c r="N566" s="237"/>
      <c r="O566" s="237"/>
      <c r="P566" s="237"/>
      <c r="Q566" s="237"/>
      <c r="R566" s="237"/>
      <c r="S566" s="237"/>
      <c r="T566" s="237"/>
      <c r="U566" s="237"/>
      <c r="V566" s="237"/>
      <c r="W566" s="237"/>
      <c r="X566" s="237"/>
      <c r="Y566" s="237"/>
      <c r="Z566" s="237"/>
    </row>
    <row r="567" spans="1:26" ht="14.25" customHeight="1">
      <c r="A567" s="237"/>
      <c r="B567" s="237"/>
      <c r="C567" s="237"/>
      <c r="D567" s="237"/>
      <c r="E567" s="237"/>
      <c r="F567" s="237"/>
      <c r="G567" s="237"/>
      <c r="H567" s="237"/>
      <c r="I567" s="237"/>
      <c r="J567" s="237"/>
      <c r="K567" s="237"/>
      <c r="L567" s="237"/>
      <c r="M567" s="237"/>
      <c r="N567" s="237"/>
      <c r="O567" s="237"/>
      <c r="P567" s="237"/>
      <c r="Q567" s="237"/>
      <c r="R567" s="237"/>
      <c r="S567" s="237"/>
      <c r="T567" s="237"/>
      <c r="U567" s="237"/>
      <c r="V567" s="237"/>
      <c r="W567" s="237"/>
      <c r="X567" s="237"/>
      <c r="Y567" s="237"/>
      <c r="Z567" s="237"/>
    </row>
    <row r="568" spans="1:26" ht="14.25" customHeight="1">
      <c r="A568" s="237"/>
      <c r="B568" s="237"/>
      <c r="C568" s="237"/>
      <c r="D568" s="237"/>
      <c r="E568" s="237"/>
      <c r="F568" s="237"/>
      <c r="G568" s="237"/>
      <c r="H568" s="237"/>
      <c r="I568" s="237"/>
      <c r="J568" s="237"/>
      <c r="K568" s="237"/>
      <c r="L568" s="237"/>
      <c r="M568" s="237"/>
      <c r="N568" s="237"/>
      <c r="O568" s="237"/>
      <c r="P568" s="237"/>
      <c r="Q568" s="237"/>
      <c r="R568" s="237"/>
      <c r="S568" s="237"/>
      <c r="T568" s="237"/>
      <c r="U568" s="237"/>
      <c r="V568" s="237"/>
      <c r="W568" s="237"/>
      <c r="X568" s="237"/>
      <c r="Y568" s="237"/>
      <c r="Z568" s="237"/>
    </row>
    <row r="569" spans="1:26" ht="14.25" customHeight="1">
      <c r="A569" s="237"/>
      <c r="B569" s="237"/>
      <c r="C569" s="237"/>
      <c r="D569" s="237"/>
      <c r="E569" s="237"/>
      <c r="F569" s="237"/>
      <c r="G569" s="237"/>
      <c r="H569" s="237"/>
      <c r="I569" s="237"/>
      <c r="J569" s="237"/>
      <c r="K569" s="237"/>
      <c r="L569" s="237"/>
      <c r="M569" s="237"/>
      <c r="N569" s="237"/>
      <c r="O569" s="237"/>
      <c r="P569" s="237"/>
      <c r="Q569" s="237"/>
      <c r="R569" s="237"/>
      <c r="S569" s="237"/>
      <c r="T569" s="237"/>
      <c r="U569" s="237"/>
      <c r="V569" s="237"/>
      <c r="W569" s="237"/>
      <c r="X569" s="237"/>
      <c r="Y569" s="237"/>
      <c r="Z569" s="237"/>
    </row>
    <row r="570" spans="1:26" ht="14.25" customHeight="1">
      <c r="A570" s="237"/>
      <c r="B570" s="237"/>
      <c r="C570" s="237"/>
      <c r="D570" s="237"/>
      <c r="E570" s="237"/>
      <c r="F570" s="237"/>
      <c r="G570" s="237"/>
      <c r="H570" s="237"/>
      <c r="I570" s="237"/>
      <c r="J570" s="237"/>
      <c r="K570" s="237"/>
      <c r="L570" s="237"/>
      <c r="M570" s="237"/>
      <c r="N570" s="237"/>
      <c r="O570" s="237"/>
      <c r="P570" s="237"/>
      <c r="Q570" s="237"/>
      <c r="R570" s="237"/>
      <c r="S570" s="237"/>
      <c r="T570" s="237"/>
      <c r="U570" s="237"/>
      <c r="V570" s="237"/>
      <c r="W570" s="237"/>
      <c r="X570" s="237"/>
      <c r="Y570" s="237"/>
      <c r="Z570" s="237"/>
    </row>
    <row r="571" spans="1:26" ht="14.25" customHeight="1">
      <c r="A571" s="237"/>
      <c r="B571" s="237"/>
      <c r="C571" s="237"/>
      <c r="D571" s="237"/>
      <c r="E571" s="237"/>
      <c r="F571" s="237"/>
      <c r="G571" s="237"/>
      <c r="H571" s="237"/>
      <c r="I571" s="237"/>
      <c r="J571" s="237"/>
      <c r="K571" s="237"/>
      <c r="L571" s="237"/>
      <c r="M571" s="237"/>
      <c r="N571" s="237"/>
      <c r="O571" s="237"/>
      <c r="P571" s="237"/>
      <c r="Q571" s="237"/>
      <c r="R571" s="237"/>
      <c r="S571" s="237"/>
      <c r="T571" s="237"/>
      <c r="U571" s="237"/>
      <c r="V571" s="237"/>
      <c r="W571" s="237"/>
      <c r="X571" s="237"/>
      <c r="Y571" s="237"/>
      <c r="Z571" s="237"/>
    </row>
    <row r="572" spans="1:26" ht="14.25" customHeight="1">
      <c r="A572" s="237"/>
      <c r="B572" s="237"/>
      <c r="C572" s="237"/>
      <c r="D572" s="237"/>
      <c r="E572" s="237"/>
      <c r="F572" s="237"/>
      <c r="G572" s="237"/>
      <c r="H572" s="237"/>
      <c r="I572" s="237"/>
      <c r="J572" s="237"/>
      <c r="K572" s="237"/>
      <c r="L572" s="237"/>
      <c r="M572" s="237"/>
      <c r="N572" s="237"/>
      <c r="O572" s="237"/>
      <c r="P572" s="237"/>
      <c r="Q572" s="237"/>
      <c r="R572" s="237"/>
      <c r="S572" s="237"/>
      <c r="T572" s="237"/>
      <c r="U572" s="237"/>
      <c r="V572" s="237"/>
      <c r="W572" s="237"/>
      <c r="X572" s="237"/>
      <c r="Y572" s="237"/>
      <c r="Z572" s="237"/>
    </row>
    <row r="573" spans="1:26" ht="14.25" customHeight="1">
      <c r="A573" s="237"/>
      <c r="B573" s="237"/>
      <c r="C573" s="237"/>
      <c r="D573" s="237"/>
      <c r="E573" s="237"/>
      <c r="F573" s="237"/>
      <c r="G573" s="237"/>
      <c r="H573" s="237"/>
      <c r="I573" s="237"/>
      <c r="J573" s="237"/>
      <c r="K573" s="237"/>
      <c r="L573" s="237"/>
      <c r="M573" s="237"/>
      <c r="N573" s="237"/>
      <c r="O573" s="237"/>
      <c r="P573" s="237"/>
      <c r="Q573" s="237"/>
      <c r="R573" s="237"/>
      <c r="S573" s="237"/>
      <c r="T573" s="237"/>
      <c r="U573" s="237"/>
      <c r="V573" s="237"/>
      <c r="W573" s="237"/>
      <c r="X573" s="237"/>
      <c r="Y573" s="237"/>
      <c r="Z573" s="237"/>
    </row>
    <row r="574" spans="1:26" ht="14.25" customHeight="1">
      <c r="A574" s="237"/>
      <c r="B574" s="237"/>
      <c r="C574" s="237"/>
      <c r="D574" s="237"/>
      <c r="E574" s="237"/>
      <c r="F574" s="237"/>
      <c r="G574" s="237"/>
      <c r="H574" s="237"/>
      <c r="I574" s="237"/>
      <c r="J574" s="237"/>
      <c r="K574" s="237"/>
      <c r="L574" s="237"/>
      <c r="M574" s="237"/>
      <c r="N574" s="237"/>
      <c r="O574" s="237"/>
      <c r="P574" s="237"/>
      <c r="Q574" s="237"/>
      <c r="R574" s="237"/>
      <c r="S574" s="237"/>
      <c r="T574" s="237"/>
      <c r="U574" s="237"/>
      <c r="V574" s="237"/>
      <c r="W574" s="237"/>
      <c r="X574" s="237"/>
      <c r="Y574" s="237"/>
      <c r="Z574" s="237"/>
    </row>
    <row r="575" spans="1:26" ht="14.25" customHeight="1">
      <c r="A575" s="237"/>
      <c r="B575" s="237"/>
      <c r="C575" s="237"/>
      <c r="D575" s="237"/>
      <c r="E575" s="237"/>
      <c r="F575" s="237"/>
      <c r="G575" s="237"/>
      <c r="H575" s="237"/>
      <c r="I575" s="237"/>
      <c r="J575" s="237"/>
      <c r="K575" s="237"/>
      <c r="L575" s="237"/>
      <c r="M575" s="237"/>
      <c r="N575" s="237"/>
      <c r="O575" s="237"/>
      <c r="P575" s="237"/>
      <c r="Q575" s="237"/>
      <c r="R575" s="237"/>
      <c r="S575" s="237"/>
      <c r="T575" s="237"/>
      <c r="U575" s="237"/>
      <c r="V575" s="237"/>
      <c r="W575" s="237"/>
      <c r="X575" s="237"/>
      <c r="Y575" s="237"/>
      <c r="Z575" s="237"/>
    </row>
    <row r="576" spans="1:26" ht="14.25" customHeight="1">
      <c r="A576" s="237"/>
      <c r="B576" s="237"/>
      <c r="C576" s="237"/>
      <c r="D576" s="237"/>
      <c r="E576" s="237"/>
      <c r="F576" s="237"/>
      <c r="G576" s="237"/>
      <c r="H576" s="237"/>
      <c r="I576" s="237"/>
      <c r="J576" s="237"/>
      <c r="K576" s="237"/>
      <c r="L576" s="237"/>
      <c r="M576" s="237"/>
      <c r="N576" s="237"/>
      <c r="O576" s="237"/>
      <c r="P576" s="237"/>
      <c r="Q576" s="237"/>
      <c r="R576" s="237"/>
      <c r="S576" s="237"/>
      <c r="T576" s="237"/>
      <c r="U576" s="237"/>
      <c r="V576" s="237"/>
      <c r="W576" s="237"/>
      <c r="X576" s="237"/>
      <c r="Y576" s="237"/>
      <c r="Z576" s="237"/>
    </row>
    <row r="577" spans="1:26" ht="14.25" customHeight="1">
      <c r="A577" s="237"/>
      <c r="B577" s="237"/>
      <c r="C577" s="237"/>
      <c r="D577" s="237"/>
      <c r="E577" s="237"/>
      <c r="F577" s="237"/>
      <c r="G577" s="237"/>
      <c r="H577" s="237"/>
      <c r="I577" s="237"/>
      <c r="J577" s="237"/>
      <c r="K577" s="237"/>
      <c r="L577" s="237"/>
      <c r="M577" s="237"/>
      <c r="N577" s="237"/>
      <c r="O577" s="237"/>
      <c r="P577" s="237"/>
      <c r="Q577" s="237"/>
      <c r="R577" s="237"/>
      <c r="S577" s="237"/>
      <c r="T577" s="237"/>
      <c r="U577" s="237"/>
      <c r="V577" s="237"/>
      <c r="W577" s="237"/>
      <c r="X577" s="237"/>
      <c r="Y577" s="237"/>
      <c r="Z577" s="237"/>
    </row>
    <row r="578" spans="1:26" ht="14.25" customHeight="1">
      <c r="A578" s="237"/>
      <c r="B578" s="237"/>
      <c r="C578" s="237"/>
      <c r="D578" s="237"/>
      <c r="E578" s="237"/>
      <c r="F578" s="237"/>
      <c r="G578" s="237"/>
      <c r="H578" s="237"/>
      <c r="I578" s="237"/>
      <c r="J578" s="237"/>
      <c r="K578" s="237"/>
      <c r="L578" s="237"/>
      <c r="M578" s="237"/>
      <c r="N578" s="237"/>
      <c r="O578" s="237"/>
      <c r="P578" s="237"/>
      <c r="Q578" s="237"/>
      <c r="R578" s="237"/>
      <c r="S578" s="237"/>
      <c r="T578" s="237"/>
      <c r="U578" s="237"/>
      <c r="V578" s="237"/>
      <c r="W578" s="237"/>
      <c r="X578" s="237"/>
      <c r="Y578" s="237"/>
      <c r="Z578" s="237"/>
    </row>
    <row r="579" spans="1:26" ht="14.25" customHeight="1">
      <c r="A579" s="237"/>
      <c r="B579" s="237"/>
      <c r="C579" s="237"/>
      <c r="D579" s="237"/>
      <c r="E579" s="237"/>
      <c r="F579" s="237"/>
      <c r="G579" s="237"/>
      <c r="H579" s="237"/>
      <c r="I579" s="237"/>
      <c r="J579" s="237"/>
      <c r="K579" s="237"/>
      <c r="L579" s="237"/>
      <c r="M579" s="237"/>
      <c r="N579" s="237"/>
      <c r="O579" s="237"/>
      <c r="P579" s="237"/>
      <c r="Q579" s="237"/>
      <c r="R579" s="237"/>
      <c r="S579" s="237"/>
      <c r="T579" s="237"/>
      <c r="U579" s="237"/>
      <c r="V579" s="237"/>
      <c r="W579" s="237"/>
      <c r="X579" s="237"/>
      <c r="Y579" s="237"/>
      <c r="Z579" s="237"/>
    </row>
    <row r="580" spans="1:26" ht="14.25" customHeight="1">
      <c r="A580" s="237"/>
      <c r="B580" s="237"/>
      <c r="C580" s="237"/>
      <c r="D580" s="237"/>
      <c r="E580" s="237"/>
      <c r="F580" s="237"/>
      <c r="G580" s="237"/>
      <c r="H580" s="237"/>
      <c r="I580" s="237"/>
      <c r="J580" s="237"/>
      <c r="K580" s="237"/>
      <c r="L580" s="237"/>
      <c r="M580" s="237"/>
      <c r="N580" s="237"/>
      <c r="O580" s="237"/>
      <c r="P580" s="237"/>
      <c r="Q580" s="237"/>
      <c r="R580" s="237"/>
      <c r="S580" s="237"/>
      <c r="T580" s="237"/>
      <c r="U580" s="237"/>
      <c r="V580" s="237"/>
      <c r="W580" s="237"/>
      <c r="X580" s="237"/>
      <c r="Y580" s="237"/>
      <c r="Z580" s="237"/>
    </row>
    <row r="581" spans="1:26" ht="14.25" customHeight="1">
      <c r="A581" s="237"/>
      <c r="B581" s="237"/>
      <c r="C581" s="237"/>
      <c r="D581" s="237"/>
      <c r="E581" s="237"/>
      <c r="F581" s="237"/>
      <c r="G581" s="237"/>
      <c r="H581" s="237"/>
      <c r="I581" s="237"/>
      <c r="J581" s="237"/>
      <c r="K581" s="237"/>
      <c r="L581" s="237"/>
      <c r="M581" s="237"/>
      <c r="N581" s="237"/>
      <c r="O581" s="237"/>
      <c r="P581" s="237"/>
      <c r="Q581" s="237"/>
      <c r="R581" s="237"/>
      <c r="S581" s="237"/>
      <c r="T581" s="237"/>
      <c r="U581" s="237"/>
      <c r="V581" s="237"/>
      <c r="W581" s="237"/>
      <c r="X581" s="237"/>
      <c r="Y581" s="237"/>
      <c r="Z581" s="237"/>
    </row>
    <row r="582" spans="1:26" ht="14.25" customHeight="1">
      <c r="A582" s="237"/>
      <c r="B582" s="237"/>
      <c r="C582" s="237"/>
      <c r="D582" s="237"/>
      <c r="E582" s="237"/>
      <c r="F582" s="237"/>
      <c r="G582" s="237"/>
      <c r="H582" s="237"/>
      <c r="I582" s="237"/>
      <c r="J582" s="237"/>
      <c r="K582" s="237"/>
      <c r="L582" s="237"/>
      <c r="M582" s="237"/>
      <c r="N582" s="237"/>
      <c r="O582" s="237"/>
      <c r="P582" s="237"/>
      <c r="Q582" s="237"/>
      <c r="R582" s="237"/>
      <c r="S582" s="237"/>
      <c r="T582" s="237"/>
      <c r="U582" s="237"/>
      <c r="V582" s="237"/>
      <c r="W582" s="237"/>
      <c r="X582" s="237"/>
      <c r="Y582" s="237"/>
      <c r="Z582" s="237"/>
    </row>
    <row r="583" spans="1:26" ht="14.25" customHeight="1">
      <c r="A583" s="237"/>
      <c r="B583" s="237"/>
      <c r="C583" s="237"/>
      <c r="D583" s="237"/>
      <c r="E583" s="237"/>
      <c r="F583" s="237"/>
      <c r="G583" s="237"/>
      <c r="H583" s="237"/>
      <c r="I583" s="237"/>
      <c r="J583" s="237"/>
      <c r="K583" s="237"/>
      <c r="L583" s="237"/>
      <c r="M583" s="237"/>
      <c r="N583" s="237"/>
      <c r="O583" s="237"/>
      <c r="P583" s="237"/>
      <c r="Q583" s="237"/>
      <c r="R583" s="237"/>
      <c r="S583" s="237"/>
      <c r="T583" s="237"/>
      <c r="U583" s="237"/>
      <c r="V583" s="237"/>
      <c r="W583" s="237"/>
      <c r="X583" s="237"/>
      <c r="Y583" s="237"/>
      <c r="Z583" s="237"/>
    </row>
    <row r="584" spans="1:26" ht="14.25" customHeight="1">
      <c r="A584" s="237"/>
      <c r="B584" s="237"/>
      <c r="C584" s="237"/>
      <c r="D584" s="237"/>
      <c r="E584" s="237"/>
      <c r="F584" s="237"/>
      <c r="G584" s="237"/>
      <c r="H584" s="237"/>
      <c r="I584" s="237"/>
      <c r="J584" s="237"/>
      <c r="K584" s="237"/>
      <c r="L584" s="237"/>
      <c r="M584" s="237"/>
      <c r="N584" s="237"/>
      <c r="O584" s="237"/>
      <c r="P584" s="237"/>
      <c r="Q584" s="237"/>
      <c r="R584" s="237"/>
      <c r="S584" s="237"/>
      <c r="T584" s="237"/>
      <c r="U584" s="237"/>
      <c r="V584" s="237"/>
      <c r="W584" s="237"/>
      <c r="X584" s="237"/>
      <c r="Y584" s="237"/>
      <c r="Z584" s="237"/>
    </row>
    <row r="585" spans="1:26" ht="14.25" customHeight="1">
      <c r="A585" s="237"/>
      <c r="B585" s="237"/>
      <c r="C585" s="237"/>
      <c r="D585" s="237"/>
      <c r="E585" s="237"/>
      <c r="F585" s="237"/>
      <c r="G585" s="237"/>
      <c r="H585" s="237"/>
      <c r="I585" s="237"/>
      <c r="J585" s="237"/>
      <c r="K585" s="237"/>
      <c r="L585" s="237"/>
      <c r="M585" s="237"/>
      <c r="N585" s="237"/>
      <c r="O585" s="237"/>
      <c r="P585" s="237"/>
      <c r="Q585" s="237"/>
      <c r="R585" s="237"/>
      <c r="S585" s="237"/>
      <c r="T585" s="237"/>
      <c r="U585" s="237"/>
      <c r="V585" s="237"/>
      <c r="W585" s="237"/>
      <c r="X585" s="237"/>
      <c r="Y585" s="237"/>
      <c r="Z585" s="237"/>
    </row>
    <row r="586" spans="1:26" ht="14.25" customHeight="1">
      <c r="A586" s="237"/>
      <c r="B586" s="237"/>
      <c r="C586" s="237"/>
      <c r="D586" s="237"/>
      <c r="E586" s="237"/>
      <c r="F586" s="237"/>
      <c r="G586" s="237"/>
      <c r="H586" s="237"/>
      <c r="I586" s="237"/>
      <c r="J586" s="237"/>
      <c r="K586" s="237"/>
      <c r="L586" s="237"/>
      <c r="M586" s="237"/>
      <c r="N586" s="237"/>
      <c r="O586" s="237"/>
      <c r="P586" s="237"/>
      <c r="Q586" s="237"/>
      <c r="R586" s="237"/>
      <c r="S586" s="237"/>
      <c r="T586" s="237"/>
      <c r="U586" s="237"/>
      <c r="V586" s="237"/>
      <c r="W586" s="237"/>
      <c r="X586" s="237"/>
      <c r="Y586" s="237"/>
      <c r="Z586" s="237"/>
    </row>
    <row r="587" spans="1:26" ht="14.25" customHeight="1">
      <c r="A587" s="237"/>
      <c r="B587" s="237"/>
      <c r="C587" s="237"/>
      <c r="D587" s="237"/>
      <c r="E587" s="237"/>
      <c r="F587" s="237"/>
      <c r="G587" s="237"/>
      <c r="H587" s="237"/>
      <c r="I587" s="237"/>
      <c r="J587" s="237"/>
      <c r="K587" s="237"/>
      <c r="L587" s="237"/>
      <c r="M587" s="237"/>
      <c r="N587" s="237"/>
      <c r="O587" s="237"/>
      <c r="P587" s="237"/>
      <c r="Q587" s="237"/>
      <c r="R587" s="237"/>
      <c r="S587" s="237"/>
      <c r="T587" s="237"/>
      <c r="U587" s="237"/>
      <c r="V587" s="237"/>
      <c r="W587" s="237"/>
      <c r="X587" s="237"/>
      <c r="Y587" s="237"/>
      <c r="Z587" s="237"/>
    </row>
    <row r="588" spans="1:26" ht="14.25" customHeight="1">
      <c r="A588" s="237"/>
      <c r="B588" s="237"/>
      <c r="C588" s="237"/>
      <c r="D588" s="237"/>
      <c r="E588" s="237"/>
      <c r="F588" s="237"/>
      <c r="G588" s="237"/>
      <c r="H588" s="237"/>
      <c r="I588" s="237"/>
      <c r="J588" s="237"/>
      <c r="K588" s="237"/>
      <c r="L588" s="237"/>
      <c r="M588" s="237"/>
      <c r="N588" s="237"/>
      <c r="O588" s="237"/>
      <c r="P588" s="237"/>
      <c r="Q588" s="237"/>
      <c r="R588" s="237"/>
      <c r="S588" s="237"/>
      <c r="T588" s="237"/>
      <c r="U588" s="237"/>
      <c r="V588" s="237"/>
      <c r="W588" s="237"/>
      <c r="X588" s="237"/>
      <c r="Y588" s="237"/>
      <c r="Z588" s="237"/>
    </row>
    <row r="589" spans="1:26" ht="14.25" customHeight="1">
      <c r="A589" s="237"/>
      <c r="B589" s="237"/>
      <c r="C589" s="237"/>
      <c r="D589" s="237"/>
      <c r="E589" s="237"/>
      <c r="F589" s="237"/>
      <c r="G589" s="237"/>
      <c r="H589" s="237"/>
      <c r="I589" s="237"/>
      <c r="J589" s="237"/>
      <c r="K589" s="237"/>
      <c r="L589" s="237"/>
      <c r="M589" s="237"/>
      <c r="N589" s="237"/>
      <c r="O589" s="237"/>
      <c r="P589" s="237"/>
      <c r="Q589" s="237"/>
      <c r="R589" s="237"/>
      <c r="S589" s="237"/>
      <c r="T589" s="237"/>
      <c r="U589" s="237"/>
      <c r="V589" s="237"/>
      <c r="W589" s="237"/>
      <c r="X589" s="237"/>
      <c r="Y589" s="237"/>
      <c r="Z589" s="237"/>
    </row>
    <row r="590" spans="1:26" ht="14.25" customHeight="1">
      <c r="A590" s="237"/>
      <c r="B590" s="237"/>
      <c r="C590" s="237"/>
      <c r="D590" s="237"/>
      <c r="E590" s="237"/>
      <c r="F590" s="237"/>
      <c r="G590" s="237"/>
      <c r="H590" s="237"/>
      <c r="I590" s="237"/>
      <c r="J590" s="237"/>
      <c r="K590" s="237"/>
      <c r="L590" s="237"/>
      <c r="M590" s="237"/>
      <c r="N590" s="237"/>
      <c r="O590" s="237"/>
      <c r="P590" s="237"/>
      <c r="Q590" s="237"/>
      <c r="R590" s="237"/>
      <c r="S590" s="237"/>
      <c r="T590" s="237"/>
      <c r="U590" s="237"/>
      <c r="V590" s="237"/>
      <c r="W590" s="237"/>
      <c r="X590" s="237"/>
      <c r="Y590" s="237"/>
      <c r="Z590" s="237"/>
    </row>
    <row r="591" spans="1:26" ht="14.25" customHeight="1">
      <c r="A591" s="237"/>
      <c r="B591" s="237"/>
      <c r="C591" s="237"/>
      <c r="D591" s="237"/>
      <c r="E591" s="237"/>
      <c r="F591" s="237"/>
      <c r="G591" s="237"/>
      <c r="H591" s="237"/>
      <c r="I591" s="237"/>
      <c r="J591" s="237"/>
      <c r="K591" s="237"/>
      <c r="L591" s="237"/>
      <c r="M591" s="237"/>
      <c r="N591" s="237"/>
      <c r="O591" s="237"/>
      <c r="P591" s="237"/>
      <c r="Q591" s="237"/>
      <c r="R591" s="237"/>
      <c r="S591" s="237"/>
      <c r="T591" s="237"/>
      <c r="U591" s="237"/>
      <c r="V591" s="237"/>
      <c r="W591" s="237"/>
      <c r="X591" s="237"/>
      <c r="Y591" s="237"/>
      <c r="Z591" s="237"/>
    </row>
    <row r="592" spans="1:26" ht="14.25" customHeight="1">
      <c r="A592" s="237"/>
      <c r="B592" s="237"/>
      <c r="C592" s="237"/>
      <c r="D592" s="237"/>
      <c r="E592" s="237"/>
      <c r="F592" s="237"/>
      <c r="G592" s="237"/>
      <c r="H592" s="237"/>
      <c r="I592" s="237"/>
      <c r="J592" s="237"/>
      <c r="K592" s="237"/>
      <c r="L592" s="237"/>
      <c r="M592" s="237"/>
      <c r="N592" s="237"/>
      <c r="O592" s="237"/>
      <c r="P592" s="237"/>
      <c r="Q592" s="237"/>
      <c r="R592" s="237"/>
      <c r="S592" s="237"/>
      <c r="T592" s="237"/>
      <c r="U592" s="237"/>
      <c r="V592" s="237"/>
      <c r="W592" s="237"/>
      <c r="X592" s="237"/>
      <c r="Y592" s="237"/>
      <c r="Z592" s="237"/>
    </row>
    <row r="593" spans="1:26" ht="14.25" customHeight="1">
      <c r="A593" s="237"/>
      <c r="B593" s="237"/>
      <c r="C593" s="237"/>
      <c r="D593" s="237"/>
      <c r="E593" s="237"/>
      <c r="F593" s="237"/>
      <c r="G593" s="237"/>
      <c r="H593" s="237"/>
      <c r="I593" s="237"/>
      <c r="J593" s="237"/>
      <c r="K593" s="237"/>
      <c r="L593" s="237"/>
      <c r="M593" s="237"/>
      <c r="N593" s="237"/>
      <c r="O593" s="237"/>
      <c r="P593" s="237"/>
      <c r="Q593" s="237"/>
      <c r="R593" s="237"/>
      <c r="S593" s="237"/>
      <c r="T593" s="237"/>
      <c r="U593" s="237"/>
      <c r="V593" s="237"/>
      <c r="W593" s="237"/>
      <c r="X593" s="237"/>
      <c r="Y593" s="237"/>
      <c r="Z593" s="237"/>
    </row>
    <row r="594" spans="1:26" ht="14.25" customHeight="1">
      <c r="A594" s="237"/>
      <c r="B594" s="237"/>
      <c r="C594" s="237"/>
      <c r="D594" s="237"/>
      <c r="E594" s="237"/>
      <c r="F594" s="237"/>
      <c r="G594" s="237"/>
      <c r="H594" s="237"/>
      <c r="I594" s="237"/>
      <c r="J594" s="237"/>
      <c r="K594" s="237"/>
      <c r="L594" s="237"/>
      <c r="M594" s="237"/>
      <c r="N594" s="237"/>
      <c r="O594" s="237"/>
      <c r="P594" s="237"/>
      <c r="Q594" s="237"/>
      <c r="R594" s="237"/>
      <c r="S594" s="237"/>
      <c r="T594" s="237"/>
      <c r="U594" s="237"/>
      <c r="V594" s="237"/>
      <c r="W594" s="237"/>
      <c r="X594" s="237"/>
      <c r="Y594" s="237"/>
      <c r="Z594" s="237"/>
    </row>
    <row r="595" spans="1:26" ht="14.25" customHeight="1">
      <c r="A595" s="237"/>
      <c r="B595" s="237"/>
      <c r="C595" s="237"/>
      <c r="D595" s="237"/>
      <c r="E595" s="237"/>
      <c r="F595" s="237"/>
      <c r="G595" s="237"/>
      <c r="H595" s="237"/>
      <c r="I595" s="237"/>
      <c r="J595" s="237"/>
      <c r="K595" s="237"/>
      <c r="L595" s="237"/>
      <c r="M595" s="237"/>
      <c r="N595" s="237"/>
      <c r="O595" s="237"/>
      <c r="P595" s="237"/>
      <c r="Q595" s="237"/>
      <c r="R595" s="237"/>
      <c r="S595" s="237"/>
      <c r="T595" s="237"/>
      <c r="U595" s="237"/>
      <c r="V595" s="237"/>
      <c r="W595" s="237"/>
      <c r="X595" s="237"/>
      <c r="Y595" s="237"/>
      <c r="Z595" s="237"/>
    </row>
    <row r="596" spans="1:26" ht="14.25" customHeight="1">
      <c r="A596" s="237"/>
      <c r="B596" s="237"/>
      <c r="C596" s="237"/>
      <c r="D596" s="237"/>
      <c r="E596" s="237"/>
      <c r="F596" s="237"/>
      <c r="G596" s="237"/>
      <c r="H596" s="237"/>
      <c r="I596" s="237"/>
      <c r="J596" s="237"/>
      <c r="K596" s="237"/>
      <c r="L596" s="237"/>
      <c r="M596" s="237"/>
      <c r="N596" s="237"/>
      <c r="O596" s="237"/>
      <c r="P596" s="237"/>
      <c r="Q596" s="237"/>
      <c r="R596" s="237"/>
      <c r="S596" s="237"/>
      <c r="T596" s="237"/>
      <c r="U596" s="237"/>
      <c r="V596" s="237"/>
      <c r="W596" s="237"/>
      <c r="X596" s="237"/>
      <c r="Y596" s="237"/>
      <c r="Z596" s="237"/>
    </row>
    <row r="597" spans="1:26" ht="14.25" customHeight="1">
      <c r="A597" s="237"/>
      <c r="B597" s="237"/>
      <c r="C597" s="237"/>
      <c r="D597" s="237"/>
      <c r="E597" s="237"/>
      <c r="F597" s="237"/>
      <c r="G597" s="237"/>
      <c r="H597" s="237"/>
      <c r="I597" s="237"/>
      <c r="J597" s="237"/>
      <c r="K597" s="237"/>
      <c r="L597" s="237"/>
      <c r="M597" s="237"/>
      <c r="N597" s="237"/>
      <c r="O597" s="237"/>
      <c r="P597" s="237"/>
      <c r="Q597" s="237"/>
      <c r="R597" s="237"/>
      <c r="S597" s="237"/>
      <c r="T597" s="237"/>
      <c r="U597" s="237"/>
      <c r="V597" s="237"/>
      <c r="W597" s="237"/>
      <c r="X597" s="237"/>
      <c r="Y597" s="237"/>
      <c r="Z597" s="237"/>
    </row>
    <row r="598" spans="1:26" ht="14.25" customHeight="1">
      <c r="A598" s="237"/>
      <c r="B598" s="237"/>
      <c r="C598" s="237"/>
      <c r="D598" s="237"/>
      <c r="E598" s="237"/>
      <c r="F598" s="237"/>
      <c r="G598" s="237"/>
      <c r="H598" s="237"/>
      <c r="I598" s="237"/>
      <c r="J598" s="237"/>
      <c r="K598" s="237"/>
      <c r="L598" s="237"/>
      <c r="M598" s="237"/>
      <c r="N598" s="237"/>
      <c r="O598" s="237"/>
      <c r="P598" s="237"/>
      <c r="Q598" s="237"/>
      <c r="R598" s="237"/>
      <c r="S598" s="237"/>
      <c r="T598" s="237"/>
      <c r="U598" s="237"/>
      <c r="V598" s="237"/>
      <c r="W598" s="237"/>
      <c r="X598" s="237"/>
      <c r="Y598" s="237"/>
      <c r="Z598" s="237"/>
    </row>
    <row r="599" spans="1:26" ht="14.25" customHeight="1">
      <c r="A599" s="237"/>
      <c r="B599" s="237"/>
      <c r="C599" s="237"/>
      <c r="D599" s="237"/>
      <c r="E599" s="237"/>
      <c r="F599" s="237"/>
      <c r="G599" s="237"/>
      <c r="H599" s="237"/>
      <c r="I599" s="237"/>
      <c r="J599" s="237"/>
      <c r="K599" s="237"/>
      <c r="L599" s="237"/>
      <c r="M599" s="237"/>
      <c r="N599" s="237"/>
      <c r="O599" s="237"/>
      <c r="P599" s="237"/>
      <c r="Q599" s="237"/>
      <c r="R599" s="237"/>
      <c r="S599" s="237"/>
      <c r="T599" s="237"/>
      <c r="U599" s="237"/>
      <c r="V599" s="237"/>
      <c r="W599" s="237"/>
      <c r="X599" s="237"/>
      <c r="Y599" s="237"/>
      <c r="Z599" s="237"/>
    </row>
    <row r="600" spans="1:26" ht="14.25" customHeight="1">
      <c r="A600" s="237"/>
      <c r="B600" s="237"/>
      <c r="C600" s="237"/>
      <c r="D600" s="237"/>
      <c r="E600" s="237"/>
      <c r="F600" s="237"/>
      <c r="G600" s="237"/>
      <c r="H600" s="237"/>
      <c r="I600" s="237"/>
      <c r="J600" s="237"/>
      <c r="K600" s="237"/>
      <c r="L600" s="237"/>
      <c r="M600" s="237"/>
      <c r="N600" s="237"/>
      <c r="O600" s="237"/>
      <c r="P600" s="237"/>
      <c r="Q600" s="237"/>
      <c r="R600" s="237"/>
      <c r="S600" s="237"/>
      <c r="T600" s="237"/>
      <c r="U600" s="237"/>
      <c r="V600" s="237"/>
      <c r="W600" s="237"/>
      <c r="X600" s="237"/>
      <c r="Y600" s="237"/>
      <c r="Z600" s="237"/>
    </row>
    <row r="601" spans="1:26" ht="14.25" customHeight="1">
      <c r="A601" s="237"/>
      <c r="B601" s="237"/>
      <c r="C601" s="237"/>
      <c r="D601" s="237"/>
      <c r="E601" s="237"/>
      <c r="F601" s="237"/>
      <c r="G601" s="237"/>
      <c r="H601" s="237"/>
      <c r="I601" s="237"/>
      <c r="J601" s="237"/>
      <c r="K601" s="237"/>
      <c r="L601" s="237"/>
      <c r="M601" s="237"/>
      <c r="N601" s="237"/>
      <c r="O601" s="237"/>
      <c r="P601" s="237"/>
      <c r="Q601" s="237"/>
      <c r="R601" s="237"/>
      <c r="S601" s="237"/>
      <c r="T601" s="237"/>
      <c r="U601" s="237"/>
      <c r="V601" s="237"/>
      <c r="W601" s="237"/>
      <c r="X601" s="237"/>
      <c r="Y601" s="237"/>
      <c r="Z601" s="237"/>
    </row>
    <row r="602" spans="1:26" ht="14.25" customHeight="1">
      <c r="A602" s="237"/>
      <c r="B602" s="237"/>
      <c r="C602" s="237"/>
      <c r="D602" s="237"/>
      <c r="E602" s="237"/>
      <c r="F602" s="237"/>
      <c r="G602" s="237"/>
      <c r="H602" s="237"/>
      <c r="I602" s="237"/>
      <c r="J602" s="237"/>
      <c r="K602" s="237"/>
      <c r="L602" s="237"/>
      <c r="M602" s="237"/>
      <c r="N602" s="237"/>
      <c r="O602" s="237"/>
      <c r="P602" s="237"/>
      <c r="Q602" s="237"/>
      <c r="R602" s="237"/>
      <c r="S602" s="237"/>
      <c r="T602" s="237"/>
      <c r="U602" s="237"/>
      <c r="V602" s="237"/>
      <c r="W602" s="237"/>
      <c r="X602" s="237"/>
      <c r="Y602" s="237"/>
      <c r="Z602" s="237"/>
    </row>
    <row r="603" spans="1:26" ht="14.25" customHeight="1">
      <c r="A603" s="237"/>
      <c r="B603" s="237"/>
      <c r="C603" s="237"/>
      <c r="D603" s="237"/>
      <c r="E603" s="237"/>
      <c r="F603" s="237"/>
      <c r="G603" s="237"/>
      <c r="H603" s="237"/>
      <c r="I603" s="237"/>
      <c r="J603" s="237"/>
      <c r="K603" s="237"/>
      <c r="L603" s="237"/>
      <c r="M603" s="237"/>
      <c r="N603" s="237"/>
      <c r="O603" s="237"/>
      <c r="P603" s="237"/>
      <c r="Q603" s="237"/>
      <c r="R603" s="237"/>
      <c r="S603" s="237"/>
      <c r="T603" s="237"/>
      <c r="U603" s="237"/>
      <c r="V603" s="237"/>
      <c r="W603" s="237"/>
      <c r="X603" s="237"/>
      <c r="Y603" s="237"/>
      <c r="Z603" s="237"/>
    </row>
    <row r="604" spans="1:26" ht="14.25" customHeight="1">
      <c r="A604" s="237"/>
      <c r="B604" s="237"/>
      <c r="C604" s="237"/>
      <c r="D604" s="237"/>
      <c r="E604" s="237"/>
      <c r="F604" s="237"/>
      <c r="G604" s="237"/>
      <c r="H604" s="237"/>
      <c r="I604" s="237"/>
      <c r="J604" s="237"/>
      <c r="K604" s="237"/>
      <c r="L604" s="237"/>
      <c r="M604" s="237"/>
      <c r="N604" s="237"/>
      <c r="O604" s="237"/>
      <c r="P604" s="237"/>
      <c r="Q604" s="237"/>
      <c r="R604" s="237"/>
      <c r="S604" s="237"/>
      <c r="T604" s="237"/>
      <c r="U604" s="237"/>
      <c r="V604" s="237"/>
      <c r="W604" s="237"/>
      <c r="X604" s="237"/>
      <c r="Y604" s="237"/>
      <c r="Z604" s="237"/>
    </row>
    <row r="605" spans="1:26" ht="14.25" customHeight="1">
      <c r="A605" s="237"/>
      <c r="B605" s="237"/>
      <c r="C605" s="237"/>
      <c r="D605" s="237"/>
      <c r="E605" s="237"/>
      <c r="F605" s="237"/>
      <c r="G605" s="237"/>
      <c r="H605" s="237"/>
      <c r="I605" s="237"/>
      <c r="J605" s="237"/>
      <c r="K605" s="237"/>
      <c r="L605" s="237"/>
      <c r="M605" s="237"/>
      <c r="N605" s="237"/>
      <c r="O605" s="237"/>
      <c r="P605" s="237"/>
      <c r="Q605" s="237"/>
      <c r="R605" s="237"/>
      <c r="S605" s="237"/>
      <c r="T605" s="237"/>
      <c r="U605" s="237"/>
      <c r="V605" s="237"/>
      <c r="W605" s="237"/>
      <c r="X605" s="237"/>
      <c r="Y605" s="237"/>
      <c r="Z605" s="237"/>
    </row>
    <row r="606" spans="1:26" ht="14.25" customHeight="1">
      <c r="A606" s="237"/>
      <c r="B606" s="237"/>
      <c r="C606" s="237"/>
      <c r="D606" s="237"/>
      <c r="E606" s="237"/>
      <c r="F606" s="237"/>
      <c r="G606" s="237"/>
      <c r="H606" s="237"/>
      <c r="I606" s="237"/>
      <c r="J606" s="237"/>
      <c r="K606" s="237"/>
      <c r="L606" s="237"/>
      <c r="M606" s="237"/>
      <c r="N606" s="237"/>
      <c r="O606" s="237"/>
      <c r="P606" s="237"/>
      <c r="Q606" s="237"/>
      <c r="R606" s="237"/>
      <c r="S606" s="237"/>
      <c r="T606" s="237"/>
      <c r="U606" s="237"/>
      <c r="V606" s="237"/>
      <c r="W606" s="237"/>
      <c r="X606" s="237"/>
      <c r="Y606" s="237"/>
      <c r="Z606" s="237"/>
    </row>
    <row r="607" spans="1:26" ht="14.25" customHeight="1">
      <c r="A607" s="237"/>
      <c r="B607" s="237"/>
      <c r="C607" s="237"/>
      <c r="D607" s="237"/>
      <c r="E607" s="237"/>
      <c r="F607" s="237"/>
      <c r="G607" s="237"/>
      <c r="H607" s="237"/>
      <c r="I607" s="237"/>
      <c r="J607" s="237"/>
      <c r="K607" s="237"/>
      <c r="L607" s="237"/>
      <c r="M607" s="237"/>
      <c r="N607" s="237"/>
      <c r="O607" s="237"/>
      <c r="P607" s="237"/>
      <c r="Q607" s="237"/>
      <c r="R607" s="237"/>
      <c r="S607" s="237"/>
      <c r="T607" s="237"/>
      <c r="U607" s="237"/>
      <c r="V607" s="237"/>
      <c r="W607" s="237"/>
      <c r="X607" s="237"/>
      <c r="Y607" s="237"/>
      <c r="Z607" s="237"/>
    </row>
    <row r="608" spans="1:26" ht="14.25" customHeight="1">
      <c r="A608" s="237"/>
      <c r="B608" s="237"/>
      <c r="C608" s="237"/>
      <c r="D608" s="237"/>
      <c r="E608" s="237"/>
      <c r="F608" s="237"/>
      <c r="G608" s="237"/>
      <c r="H608" s="237"/>
      <c r="I608" s="237"/>
      <c r="J608" s="237"/>
      <c r="K608" s="237"/>
      <c r="L608" s="237"/>
      <c r="M608" s="237"/>
      <c r="N608" s="237"/>
      <c r="O608" s="237"/>
      <c r="P608" s="237"/>
      <c r="Q608" s="237"/>
      <c r="R608" s="237"/>
      <c r="S608" s="237"/>
      <c r="T608" s="237"/>
      <c r="U608" s="237"/>
      <c r="V608" s="237"/>
      <c r="W608" s="237"/>
      <c r="X608" s="237"/>
      <c r="Y608" s="237"/>
      <c r="Z608" s="237"/>
    </row>
    <row r="609" spans="1:26" ht="14.25" customHeight="1">
      <c r="A609" s="237"/>
      <c r="B609" s="237"/>
      <c r="C609" s="237"/>
      <c r="D609" s="237"/>
      <c r="E609" s="237"/>
      <c r="F609" s="237"/>
      <c r="G609" s="237"/>
      <c r="H609" s="237"/>
      <c r="I609" s="237"/>
      <c r="J609" s="237"/>
      <c r="K609" s="237"/>
      <c r="L609" s="237"/>
      <c r="M609" s="237"/>
      <c r="N609" s="237"/>
      <c r="O609" s="237"/>
      <c r="P609" s="237"/>
      <c r="Q609" s="237"/>
      <c r="R609" s="237"/>
      <c r="S609" s="237"/>
      <c r="T609" s="237"/>
      <c r="U609" s="237"/>
      <c r="V609" s="237"/>
      <c r="W609" s="237"/>
      <c r="X609" s="237"/>
      <c r="Y609" s="237"/>
      <c r="Z609" s="237"/>
    </row>
    <row r="610" spans="1:26" ht="14.25" customHeight="1">
      <c r="A610" s="237"/>
      <c r="B610" s="237"/>
      <c r="C610" s="237"/>
      <c r="D610" s="237"/>
      <c r="E610" s="237"/>
      <c r="F610" s="237"/>
      <c r="G610" s="237"/>
      <c r="H610" s="237"/>
      <c r="I610" s="237"/>
      <c r="J610" s="237"/>
      <c r="K610" s="237"/>
      <c r="L610" s="237"/>
      <c r="M610" s="237"/>
      <c r="N610" s="237"/>
      <c r="O610" s="237"/>
      <c r="P610" s="237"/>
      <c r="Q610" s="237"/>
      <c r="R610" s="237"/>
      <c r="S610" s="237"/>
      <c r="T610" s="237"/>
      <c r="U610" s="237"/>
      <c r="V610" s="237"/>
      <c r="W610" s="237"/>
      <c r="X610" s="237"/>
      <c r="Y610" s="237"/>
      <c r="Z610" s="237"/>
    </row>
    <row r="611" spans="1:26" ht="14.25" customHeight="1">
      <c r="A611" s="237"/>
      <c r="B611" s="237"/>
      <c r="C611" s="237"/>
      <c r="D611" s="237"/>
      <c r="E611" s="237"/>
      <c r="F611" s="237"/>
      <c r="G611" s="237"/>
      <c r="H611" s="237"/>
      <c r="I611" s="237"/>
      <c r="J611" s="237"/>
      <c r="K611" s="237"/>
      <c r="L611" s="237"/>
      <c r="M611" s="237"/>
      <c r="N611" s="237"/>
      <c r="O611" s="237"/>
      <c r="P611" s="237"/>
      <c r="Q611" s="237"/>
      <c r="R611" s="237"/>
      <c r="S611" s="237"/>
      <c r="T611" s="237"/>
      <c r="U611" s="237"/>
      <c r="V611" s="237"/>
      <c r="W611" s="237"/>
      <c r="X611" s="237"/>
      <c r="Y611" s="237"/>
      <c r="Z611" s="237"/>
    </row>
    <row r="612" spans="1:26" ht="14.25" customHeight="1">
      <c r="A612" s="237"/>
      <c r="B612" s="237"/>
      <c r="C612" s="237"/>
      <c r="D612" s="237"/>
      <c r="E612" s="237"/>
      <c r="F612" s="237"/>
      <c r="G612" s="237"/>
      <c r="H612" s="237"/>
      <c r="I612" s="237"/>
      <c r="J612" s="237"/>
      <c r="K612" s="237"/>
      <c r="L612" s="237"/>
      <c r="M612" s="237"/>
      <c r="N612" s="237"/>
      <c r="O612" s="237"/>
      <c r="P612" s="237"/>
      <c r="Q612" s="237"/>
      <c r="R612" s="237"/>
      <c r="S612" s="237"/>
      <c r="T612" s="237"/>
      <c r="U612" s="237"/>
      <c r="V612" s="237"/>
      <c r="W612" s="237"/>
      <c r="X612" s="237"/>
      <c r="Y612" s="237"/>
      <c r="Z612" s="237"/>
    </row>
    <row r="613" spans="1:26" ht="14.25" customHeight="1">
      <c r="A613" s="237"/>
      <c r="B613" s="237"/>
      <c r="C613" s="237"/>
      <c r="D613" s="237"/>
      <c r="E613" s="237"/>
      <c r="F613" s="237"/>
      <c r="G613" s="237"/>
      <c r="H613" s="237"/>
      <c r="I613" s="237"/>
      <c r="J613" s="237"/>
      <c r="K613" s="237"/>
      <c r="L613" s="237"/>
      <c r="M613" s="237"/>
      <c r="N613" s="237"/>
      <c r="O613" s="237"/>
      <c r="P613" s="237"/>
      <c r="Q613" s="237"/>
      <c r="R613" s="237"/>
      <c r="S613" s="237"/>
      <c r="T613" s="237"/>
      <c r="U613" s="237"/>
      <c r="V613" s="237"/>
      <c r="W613" s="237"/>
      <c r="X613" s="237"/>
      <c r="Y613" s="237"/>
      <c r="Z613" s="237"/>
    </row>
    <row r="614" spans="1:26" ht="14.25" customHeight="1">
      <c r="A614" s="237"/>
      <c r="B614" s="237"/>
      <c r="C614" s="237"/>
      <c r="D614" s="237"/>
      <c r="E614" s="237"/>
      <c r="F614" s="237"/>
      <c r="G614" s="237"/>
      <c r="H614" s="237"/>
      <c r="I614" s="237"/>
      <c r="J614" s="237"/>
      <c r="K614" s="237"/>
      <c r="L614" s="237"/>
      <c r="M614" s="237"/>
      <c r="N614" s="237"/>
      <c r="O614" s="237"/>
      <c r="P614" s="237"/>
      <c r="Q614" s="237"/>
      <c r="R614" s="237"/>
      <c r="S614" s="237"/>
      <c r="T614" s="237"/>
      <c r="U614" s="237"/>
      <c r="V614" s="237"/>
      <c r="W614" s="237"/>
      <c r="X614" s="237"/>
      <c r="Y614" s="237"/>
      <c r="Z614" s="237"/>
    </row>
    <row r="615" spans="1:26" ht="14.25" customHeight="1">
      <c r="A615" s="237"/>
      <c r="B615" s="237"/>
      <c r="C615" s="237"/>
      <c r="D615" s="237"/>
      <c r="E615" s="237"/>
      <c r="F615" s="237"/>
      <c r="G615" s="237"/>
      <c r="H615" s="237"/>
      <c r="I615" s="237"/>
      <c r="J615" s="237"/>
      <c r="K615" s="237"/>
      <c r="L615" s="237"/>
      <c r="M615" s="237"/>
      <c r="N615" s="237"/>
      <c r="O615" s="237"/>
      <c r="P615" s="237"/>
      <c r="Q615" s="237"/>
      <c r="R615" s="237"/>
      <c r="S615" s="237"/>
      <c r="T615" s="237"/>
      <c r="U615" s="237"/>
      <c r="V615" s="237"/>
      <c r="W615" s="237"/>
      <c r="X615" s="237"/>
      <c r="Y615" s="237"/>
      <c r="Z615" s="237"/>
    </row>
    <row r="616" spans="1:26" ht="14.25" customHeight="1">
      <c r="A616" s="237"/>
      <c r="B616" s="237"/>
      <c r="C616" s="237"/>
      <c r="D616" s="237"/>
      <c r="E616" s="237"/>
      <c r="F616" s="237"/>
      <c r="G616" s="237"/>
      <c r="H616" s="237"/>
      <c r="I616" s="237"/>
      <c r="J616" s="237"/>
      <c r="K616" s="237"/>
      <c r="L616" s="237"/>
      <c r="M616" s="237"/>
      <c r="N616" s="237"/>
      <c r="O616" s="237"/>
      <c r="P616" s="237"/>
      <c r="Q616" s="237"/>
      <c r="R616" s="237"/>
      <c r="S616" s="237"/>
      <c r="T616" s="237"/>
      <c r="U616" s="237"/>
      <c r="V616" s="237"/>
      <c r="W616" s="237"/>
      <c r="X616" s="237"/>
      <c r="Y616" s="237"/>
      <c r="Z616" s="237"/>
    </row>
    <row r="617" spans="1:26" ht="14.25" customHeight="1">
      <c r="A617" s="237"/>
      <c r="B617" s="237"/>
      <c r="C617" s="237"/>
      <c r="D617" s="237"/>
      <c r="E617" s="237"/>
      <c r="F617" s="237"/>
      <c r="G617" s="237"/>
      <c r="H617" s="237"/>
      <c r="I617" s="237"/>
      <c r="J617" s="237"/>
      <c r="K617" s="237"/>
      <c r="L617" s="237"/>
      <c r="M617" s="237"/>
      <c r="N617" s="237"/>
      <c r="O617" s="237"/>
      <c r="P617" s="237"/>
      <c r="Q617" s="237"/>
      <c r="R617" s="237"/>
      <c r="S617" s="237"/>
      <c r="T617" s="237"/>
      <c r="U617" s="237"/>
      <c r="V617" s="237"/>
      <c r="W617" s="237"/>
      <c r="X617" s="237"/>
      <c r="Y617" s="237"/>
      <c r="Z617" s="237"/>
    </row>
    <row r="618" spans="1:26" ht="14.25" customHeight="1">
      <c r="A618" s="237"/>
      <c r="B618" s="237"/>
      <c r="C618" s="237"/>
      <c r="D618" s="237"/>
      <c r="E618" s="237"/>
      <c r="F618" s="237"/>
      <c r="G618" s="237"/>
      <c r="H618" s="237"/>
      <c r="I618" s="237"/>
      <c r="J618" s="237"/>
      <c r="K618" s="237"/>
      <c r="L618" s="237"/>
      <c r="M618" s="237"/>
      <c r="N618" s="237"/>
      <c r="O618" s="237"/>
      <c r="P618" s="237"/>
      <c r="Q618" s="237"/>
      <c r="R618" s="237"/>
      <c r="S618" s="237"/>
      <c r="T618" s="237"/>
      <c r="U618" s="237"/>
      <c r="V618" s="237"/>
      <c r="W618" s="237"/>
      <c r="X618" s="237"/>
      <c r="Y618" s="237"/>
      <c r="Z618" s="237"/>
    </row>
    <row r="619" spans="1:26" ht="14.25" customHeight="1">
      <c r="A619" s="237"/>
      <c r="B619" s="237"/>
      <c r="C619" s="237"/>
      <c r="D619" s="237"/>
      <c r="E619" s="237"/>
      <c r="F619" s="237"/>
      <c r="G619" s="237"/>
      <c r="H619" s="237"/>
      <c r="I619" s="237"/>
      <c r="J619" s="237"/>
      <c r="K619" s="237"/>
      <c r="L619" s="237"/>
      <c r="M619" s="237"/>
      <c r="N619" s="237"/>
      <c r="O619" s="237"/>
      <c r="P619" s="237"/>
      <c r="Q619" s="237"/>
      <c r="R619" s="237"/>
      <c r="S619" s="237"/>
      <c r="T619" s="237"/>
      <c r="U619" s="237"/>
      <c r="V619" s="237"/>
      <c r="W619" s="237"/>
      <c r="X619" s="237"/>
      <c r="Y619" s="237"/>
      <c r="Z619" s="237"/>
    </row>
    <row r="620" spans="1:26" ht="14.25" customHeight="1">
      <c r="A620" s="237"/>
      <c r="B620" s="237"/>
      <c r="C620" s="237"/>
      <c r="D620" s="237"/>
      <c r="E620" s="237"/>
      <c r="F620" s="237"/>
      <c r="G620" s="237"/>
      <c r="H620" s="237"/>
      <c r="I620" s="237"/>
      <c r="J620" s="237"/>
      <c r="K620" s="237"/>
      <c r="L620" s="237"/>
      <c r="M620" s="237"/>
      <c r="N620" s="237"/>
      <c r="O620" s="237"/>
      <c r="P620" s="237"/>
      <c r="Q620" s="237"/>
      <c r="R620" s="237"/>
      <c r="S620" s="237"/>
      <c r="T620" s="237"/>
      <c r="U620" s="237"/>
      <c r="V620" s="237"/>
      <c r="W620" s="237"/>
      <c r="X620" s="237"/>
      <c r="Y620" s="237"/>
      <c r="Z620" s="237"/>
    </row>
    <row r="621" spans="1:26" ht="14.25" customHeight="1">
      <c r="A621" s="237"/>
      <c r="B621" s="237"/>
      <c r="C621" s="237"/>
      <c r="D621" s="237"/>
      <c r="E621" s="237"/>
      <c r="F621" s="237"/>
      <c r="G621" s="237"/>
      <c r="H621" s="237"/>
      <c r="I621" s="237"/>
      <c r="J621" s="237"/>
      <c r="K621" s="237"/>
      <c r="L621" s="237"/>
      <c r="M621" s="237"/>
      <c r="N621" s="237"/>
      <c r="O621" s="237"/>
      <c r="P621" s="237"/>
      <c r="Q621" s="237"/>
      <c r="R621" s="237"/>
      <c r="S621" s="237"/>
      <c r="T621" s="237"/>
      <c r="U621" s="237"/>
      <c r="V621" s="237"/>
      <c r="W621" s="237"/>
      <c r="X621" s="237"/>
      <c r="Y621" s="237"/>
      <c r="Z621" s="237"/>
    </row>
    <row r="622" spans="1:26" ht="14.25" customHeight="1">
      <c r="A622" s="237"/>
      <c r="B622" s="237"/>
      <c r="C622" s="237"/>
      <c r="D622" s="237"/>
      <c r="E622" s="237"/>
      <c r="F622" s="237"/>
      <c r="G622" s="237"/>
      <c r="H622" s="237"/>
      <c r="I622" s="237"/>
      <c r="J622" s="237"/>
      <c r="K622" s="237"/>
      <c r="L622" s="237"/>
      <c r="M622" s="237"/>
      <c r="N622" s="237"/>
      <c r="O622" s="237"/>
      <c r="P622" s="237"/>
      <c r="Q622" s="237"/>
      <c r="R622" s="237"/>
      <c r="S622" s="237"/>
      <c r="T622" s="237"/>
      <c r="U622" s="237"/>
      <c r="V622" s="237"/>
      <c r="W622" s="237"/>
      <c r="X622" s="237"/>
      <c r="Y622" s="237"/>
      <c r="Z622" s="237"/>
    </row>
    <row r="623" spans="1:26" ht="14.25" customHeight="1">
      <c r="A623" s="237"/>
      <c r="B623" s="237"/>
      <c r="C623" s="237"/>
      <c r="D623" s="237"/>
      <c r="E623" s="237"/>
      <c r="F623" s="237"/>
      <c r="G623" s="237"/>
      <c r="H623" s="237"/>
      <c r="I623" s="237"/>
      <c r="J623" s="237"/>
      <c r="K623" s="237"/>
      <c r="L623" s="237"/>
      <c r="M623" s="237"/>
      <c r="N623" s="237"/>
      <c r="O623" s="237"/>
      <c r="P623" s="237"/>
      <c r="Q623" s="237"/>
      <c r="R623" s="237"/>
      <c r="S623" s="237"/>
      <c r="T623" s="237"/>
      <c r="U623" s="237"/>
      <c r="V623" s="237"/>
      <c r="W623" s="237"/>
      <c r="X623" s="237"/>
      <c r="Y623" s="237"/>
      <c r="Z623" s="237"/>
    </row>
    <row r="624" spans="1:26" ht="14.25" customHeight="1">
      <c r="A624" s="237"/>
      <c r="B624" s="237"/>
      <c r="C624" s="237"/>
      <c r="D624" s="237"/>
      <c r="E624" s="237"/>
      <c r="F624" s="237"/>
      <c r="G624" s="237"/>
      <c r="H624" s="237"/>
      <c r="I624" s="237"/>
      <c r="J624" s="237"/>
      <c r="K624" s="237"/>
      <c r="L624" s="237"/>
      <c r="M624" s="237"/>
      <c r="N624" s="237"/>
      <c r="O624" s="237"/>
      <c r="P624" s="237"/>
      <c r="Q624" s="237"/>
      <c r="R624" s="237"/>
      <c r="S624" s="237"/>
      <c r="T624" s="237"/>
      <c r="U624" s="237"/>
      <c r="V624" s="237"/>
      <c r="W624" s="237"/>
      <c r="X624" s="237"/>
      <c r="Y624" s="237"/>
      <c r="Z624" s="237"/>
    </row>
    <row r="625" spans="1:26" ht="14.25" customHeight="1">
      <c r="A625" s="237"/>
      <c r="B625" s="237"/>
      <c r="C625" s="237"/>
      <c r="D625" s="237"/>
      <c r="E625" s="237"/>
      <c r="F625" s="237"/>
      <c r="G625" s="237"/>
      <c r="H625" s="237"/>
      <c r="I625" s="237"/>
      <c r="J625" s="237"/>
      <c r="K625" s="237"/>
      <c r="L625" s="237"/>
      <c r="M625" s="237"/>
      <c r="N625" s="237"/>
      <c r="O625" s="237"/>
      <c r="P625" s="237"/>
      <c r="Q625" s="237"/>
      <c r="R625" s="237"/>
      <c r="S625" s="237"/>
      <c r="T625" s="237"/>
      <c r="U625" s="237"/>
      <c r="V625" s="237"/>
      <c r="W625" s="237"/>
      <c r="X625" s="237"/>
      <c r="Y625" s="237"/>
      <c r="Z625" s="237"/>
    </row>
    <row r="626" spans="1:26" ht="14.25" customHeight="1">
      <c r="A626" s="237"/>
      <c r="B626" s="237"/>
      <c r="C626" s="237"/>
      <c r="D626" s="237"/>
      <c r="E626" s="237"/>
      <c r="F626" s="237"/>
      <c r="G626" s="237"/>
      <c r="H626" s="237"/>
      <c r="I626" s="237"/>
      <c r="J626" s="237"/>
      <c r="K626" s="237"/>
      <c r="L626" s="237"/>
      <c r="M626" s="237"/>
      <c r="N626" s="237"/>
      <c r="O626" s="237"/>
      <c r="P626" s="237"/>
      <c r="Q626" s="237"/>
      <c r="R626" s="237"/>
      <c r="S626" s="237"/>
      <c r="T626" s="237"/>
      <c r="U626" s="237"/>
      <c r="V626" s="237"/>
      <c r="W626" s="237"/>
      <c r="X626" s="237"/>
      <c r="Y626" s="237"/>
      <c r="Z626" s="237"/>
    </row>
    <row r="627" spans="1:26" ht="14.25" customHeight="1">
      <c r="A627" s="237"/>
      <c r="B627" s="237"/>
      <c r="C627" s="237"/>
      <c r="D627" s="237"/>
      <c r="E627" s="237"/>
      <c r="F627" s="237"/>
      <c r="G627" s="237"/>
      <c r="H627" s="237"/>
      <c r="I627" s="237"/>
      <c r="J627" s="237"/>
      <c r="K627" s="237"/>
      <c r="L627" s="237"/>
      <c r="M627" s="237"/>
      <c r="N627" s="237"/>
      <c r="O627" s="237"/>
      <c r="P627" s="237"/>
      <c r="Q627" s="237"/>
      <c r="R627" s="237"/>
      <c r="S627" s="237"/>
      <c r="T627" s="237"/>
      <c r="U627" s="237"/>
      <c r="V627" s="237"/>
      <c r="W627" s="237"/>
      <c r="X627" s="237"/>
      <c r="Y627" s="237"/>
      <c r="Z627" s="237"/>
    </row>
    <row r="628" spans="1:26" ht="14.25" customHeight="1">
      <c r="A628" s="237"/>
      <c r="B628" s="237"/>
      <c r="C628" s="237"/>
      <c r="D628" s="237"/>
      <c r="E628" s="237"/>
      <c r="F628" s="237"/>
      <c r="G628" s="237"/>
      <c r="H628" s="237"/>
      <c r="I628" s="237"/>
      <c r="J628" s="237"/>
      <c r="K628" s="237"/>
      <c r="L628" s="237"/>
      <c r="M628" s="237"/>
      <c r="N628" s="237"/>
      <c r="O628" s="237"/>
      <c r="P628" s="237"/>
      <c r="Q628" s="237"/>
      <c r="R628" s="237"/>
      <c r="S628" s="237"/>
      <c r="T628" s="237"/>
      <c r="U628" s="237"/>
      <c r="V628" s="237"/>
      <c r="W628" s="237"/>
      <c r="X628" s="237"/>
      <c r="Y628" s="237"/>
      <c r="Z628" s="237"/>
    </row>
    <row r="629" spans="1:26" ht="14.25" customHeight="1">
      <c r="A629" s="237"/>
      <c r="B629" s="237"/>
      <c r="C629" s="237"/>
      <c r="D629" s="237"/>
      <c r="E629" s="237"/>
      <c r="F629" s="237"/>
      <c r="G629" s="237"/>
      <c r="H629" s="237"/>
      <c r="I629" s="237"/>
      <c r="J629" s="237"/>
      <c r="K629" s="237"/>
      <c r="L629" s="237"/>
      <c r="M629" s="237"/>
      <c r="N629" s="237"/>
      <c r="O629" s="237"/>
      <c r="P629" s="237"/>
      <c r="Q629" s="237"/>
      <c r="R629" s="237"/>
      <c r="S629" s="237"/>
      <c r="T629" s="237"/>
      <c r="U629" s="237"/>
      <c r="V629" s="237"/>
      <c r="W629" s="237"/>
      <c r="X629" s="237"/>
      <c r="Y629" s="237"/>
      <c r="Z629" s="237"/>
    </row>
    <row r="630" spans="1:26" ht="14.25" customHeight="1">
      <c r="A630" s="237"/>
      <c r="B630" s="237"/>
      <c r="C630" s="237"/>
      <c r="D630" s="237"/>
      <c r="E630" s="237"/>
      <c r="F630" s="237"/>
      <c r="G630" s="237"/>
      <c r="H630" s="237"/>
      <c r="I630" s="237"/>
      <c r="J630" s="237"/>
      <c r="K630" s="237"/>
      <c r="L630" s="237"/>
      <c r="M630" s="237"/>
      <c r="N630" s="237"/>
      <c r="O630" s="237"/>
      <c r="P630" s="237"/>
      <c r="Q630" s="237"/>
      <c r="R630" s="237"/>
      <c r="S630" s="237"/>
      <c r="T630" s="237"/>
      <c r="U630" s="237"/>
      <c r="V630" s="237"/>
      <c r="W630" s="237"/>
      <c r="X630" s="237"/>
      <c r="Y630" s="237"/>
      <c r="Z630" s="237"/>
    </row>
    <row r="631" spans="1:26" ht="14.25" customHeight="1">
      <c r="A631" s="237"/>
      <c r="B631" s="237"/>
      <c r="C631" s="237"/>
      <c r="D631" s="237"/>
      <c r="E631" s="237"/>
      <c r="F631" s="237"/>
      <c r="G631" s="237"/>
      <c r="H631" s="237"/>
      <c r="I631" s="237"/>
      <c r="J631" s="237"/>
      <c r="K631" s="237"/>
      <c r="L631" s="237"/>
      <c r="M631" s="237"/>
      <c r="N631" s="237"/>
      <c r="O631" s="237"/>
      <c r="P631" s="237"/>
      <c r="Q631" s="237"/>
      <c r="R631" s="237"/>
      <c r="S631" s="237"/>
      <c r="T631" s="237"/>
      <c r="U631" s="237"/>
      <c r="V631" s="237"/>
      <c r="W631" s="237"/>
      <c r="X631" s="237"/>
      <c r="Y631" s="237"/>
      <c r="Z631" s="237"/>
    </row>
    <row r="632" spans="1:26" ht="14.25" customHeight="1">
      <c r="A632" s="237"/>
      <c r="B632" s="237"/>
      <c r="C632" s="237"/>
      <c r="D632" s="237"/>
      <c r="E632" s="237"/>
      <c r="F632" s="237"/>
      <c r="G632" s="237"/>
      <c r="H632" s="237"/>
      <c r="I632" s="237"/>
      <c r="J632" s="237"/>
      <c r="K632" s="237"/>
      <c r="L632" s="237"/>
      <c r="M632" s="237"/>
      <c r="N632" s="237"/>
      <c r="O632" s="237"/>
      <c r="P632" s="237"/>
      <c r="Q632" s="237"/>
      <c r="R632" s="237"/>
      <c r="S632" s="237"/>
      <c r="T632" s="237"/>
      <c r="U632" s="237"/>
      <c r="V632" s="237"/>
      <c r="W632" s="237"/>
      <c r="X632" s="237"/>
      <c r="Y632" s="237"/>
      <c r="Z632" s="237"/>
    </row>
    <row r="633" spans="1:26" ht="14.25" customHeight="1">
      <c r="A633" s="237"/>
      <c r="B633" s="237"/>
      <c r="C633" s="237"/>
      <c r="D633" s="237"/>
      <c r="E633" s="237"/>
      <c r="F633" s="237"/>
      <c r="G633" s="237"/>
      <c r="H633" s="237"/>
      <c r="I633" s="237"/>
      <c r="J633" s="237"/>
      <c r="K633" s="237"/>
      <c r="L633" s="237"/>
      <c r="M633" s="237"/>
      <c r="N633" s="237"/>
      <c r="O633" s="237"/>
      <c r="P633" s="237"/>
      <c r="Q633" s="237"/>
      <c r="R633" s="237"/>
      <c r="S633" s="237"/>
      <c r="T633" s="237"/>
      <c r="U633" s="237"/>
      <c r="V633" s="237"/>
      <c r="W633" s="237"/>
      <c r="X633" s="237"/>
      <c r="Y633" s="237"/>
      <c r="Z633" s="237"/>
    </row>
    <row r="634" spans="1:26" ht="14.25" customHeight="1">
      <c r="A634" s="237"/>
      <c r="B634" s="237"/>
      <c r="C634" s="237"/>
      <c r="D634" s="237"/>
      <c r="E634" s="237"/>
      <c r="F634" s="237"/>
      <c r="G634" s="237"/>
      <c r="H634" s="237"/>
      <c r="I634" s="237"/>
      <c r="J634" s="237"/>
      <c r="K634" s="237"/>
      <c r="L634" s="237"/>
      <c r="M634" s="237"/>
      <c r="N634" s="237"/>
      <c r="O634" s="237"/>
      <c r="P634" s="237"/>
      <c r="Q634" s="237"/>
      <c r="R634" s="237"/>
      <c r="S634" s="237"/>
      <c r="T634" s="237"/>
      <c r="U634" s="237"/>
      <c r="V634" s="237"/>
      <c r="W634" s="237"/>
      <c r="X634" s="237"/>
      <c r="Y634" s="237"/>
      <c r="Z634" s="237"/>
    </row>
    <row r="635" spans="1:26" ht="14.25" customHeight="1">
      <c r="A635" s="237"/>
      <c r="B635" s="237"/>
      <c r="C635" s="237"/>
      <c r="D635" s="237"/>
      <c r="E635" s="237"/>
      <c r="F635" s="237"/>
      <c r="G635" s="237"/>
      <c r="H635" s="237"/>
      <c r="I635" s="237"/>
      <c r="J635" s="237"/>
      <c r="K635" s="237"/>
      <c r="L635" s="237"/>
      <c r="M635" s="237"/>
      <c r="N635" s="237"/>
      <c r="O635" s="237"/>
      <c r="P635" s="237"/>
      <c r="Q635" s="237"/>
      <c r="R635" s="237"/>
      <c r="S635" s="237"/>
      <c r="T635" s="237"/>
      <c r="U635" s="237"/>
      <c r="V635" s="237"/>
      <c r="W635" s="237"/>
      <c r="X635" s="237"/>
      <c r="Y635" s="237"/>
      <c r="Z635" s="237"/>
    </row>
    <row r="636" spans="1:26" ht="14.25" customHeight="1">
      <c r="A636" s="237"/>
      <c r="B636" s="237"/>
      <c r="C636" s="237"/>
      <c r="D636" s="237"/>
      <c r="E636" s="237"/>
      <c r="F636" s="237"/>
      <c r="G636" s="237"/>
      <c r="H636" s="237"/>
      <c r="I636" s="237"/>
      <c r="J636" s="237"/>
      <c r="K636" s="237"/>
      <c r="L636" s="237"/>
      <c r="M636" s="237"/>
      <c r="N636" s="237"/>
      <c r="O636" s="237"/>
      <c r="P636" s="237"/>
      <c r="Q636" s="237"/>
      <c r="R636" s="237"/>
      <c r="S636" s="237"/>
      <c r="T636" s="237"/>
      <c r="U636" s="237"/>
      <c r="V636" s="237"/>
      <c r="W636" s="237"/>
      <c r="X636" s="237"/>
      <c r="Y636" s="237"/>
      <c r="Z636" s="237"/>
    </row>
    <row r="637" spans="1:26" ht="14.25" customHeight="1">
      <c r="A637" s="237"/>
      <c r="B637" s="237"/>
      <c r="C637" s="237"/>
      <c r="D637" s="237"/>
      <c r="E637" s="237"/>
      <c r="F637" s="237"/>
      <c r="G637" s="237"/>
      <c r="H637" s="237"/>
      <c r="I637" s="237"/>
      <c r="J637" s="237"/>
      <c r="K637" s="237"/>
      <c r="L637" s="237"/>
      <c r="M637" s="237"/>
      <c r="N637" s="237"/>
      <c r="O637" s="237"/>
      <c r="P637" s="237"/>
      <c r="Q637" s="237"/>
      <c r="R637" s="237"/>
      <c r="S637" s="237"/>
      <c r="T637" s="237"/>
      <c r="U637" s="237"/>
      <c r="V637" s="237"/>
      <c r="W637" s="237"/>
      <c r="X637" s="237"/>
      <c r="Y637" s="237"/>
      <c r="Z637" s="237"/>
    </row>
    <row r="638" spans="1:26" ht="14.25" customHeight="1">
      <c r="A638" s="237"/>
      <c r="B638" s="237"/>
      <c r="C638" s="237"/>
      <c r="D638" s="237"/>
      <c r="E638" s="237"/>
      <c r="F638" s="237"/>
      <c r="G638" s="237"/>
      <c r="H638" s="237"/>
      <c r="I638" s="237"/>
      <c r="J638" s="237"/>
      <c r="K638" s="237"/>
      <c r="L638" s="237"/>
      <c r="M638" s="237"/>
      <c r="N638" s="237"/>
      <c r="O638" s="237"/>
      <c r="P638" s="237"/>
      <c r="Q638" s="237"/>
      <c r="R638" s="237"/>
      <c r="S638" s="237"/>
      <c r="T638" s="237"/>
      <c r="U638" s="237"/>
      <c r="V638" s="237"/>
      <c r="W638" s="237"/>
      <c r="X638" s="237"/>
      <c r="Y638" s="237"/>
      <c r="Z638" s="237"/>
    </row>
    <row r="639" spans="1:26" ht="14.25" customHeight="1">
      <c r="A639" s="237"/>
      <c r="B639" s="237"/>
      <c r="C639" s="237"/>
      <c r="D639" s="237"/>
      <c r="E639" s="237"/>
      <c r="F639" s="237"/>
      <c r="G639" s="237"/>
      <c r="H639" s="237"/>
      <c r="I639" s="237"/>
      <c r="J639" s="237"/>
      <c r="K639" s="237"/>
      <c r="L639" s="237"/>
      <c r="M639" s="237"/>
      <c r="N639" s="237"/>
      <c r="O639" s="237"/>
      <c r="P639" s="237"/>
      <c r="Q639" s="237"/>
      <c r="R639" s="237"/>
      <c r="S639" s="237"/>
      <c r="T639" s="237"/>
      <c r="U639" s="237"/>
      <c r="V639" s="237"/>
      <c r="W639" s="237"/>
      <c r="X639" s="237"/>
      <c r="Y639" s="237"/>
      <c r="Z639" s="237"/>
    </row>
    <row r="640" spans="1:26" ht="14.25" customHeight="1">
      <c r="A640" s="237"/>
      <c r="B640" s="237"/>
      <c r="C640" s="237"/>
      <c r="D640" s="237"/>
      <c r="E640" s="237"/>
      <c r="F640" s="237"/>
      <c r="G640" s="237"/>
      <c r="H640" s="237"/>
      <c r="I640" s="237"/>
      <c r="J640" s="237"/>
      <c r="K640" s="237"/>
      <c r="L640" s="237"/>
      <c r="M640" s="237"/>
      <c r="N640" s="237"/>
      <c r="O640" s="237"/>
      <c r="P640" s="237"/>
      <c r="Q640" s="237"/>
      <c r="R640" s="237"/>
      <c r="S640" s="237"/>
      <c r="T640" s="237"/>
      <c r="U640" s="237"/>
      <c r="V640" s="237"/>
      <c r="W640" s="237"/>
      <c r="X640" s="237"/>
      <c r="Y640" s="237"/>
      <c r="Z640" s="237"/>
    </row>
    <row r="641" spans="1:26" ht="14.25" customHeight="1">
      <c r="A641" s="237"/>
      <c r="B641" s="237"/>
      <c r="C641" s="237"/>
      <c r="D641" s="237"/>
      <c r="E641" s="237"/>
      <c r="F641" s="237"/>
      <c r="G641" s="237"/>
      <c r="H641" s="237"/>
      <c r="I641" s="237"/>
      <c r="J641" s="237"/>
      <c r="K641" s="237"/>
      <c r="L641" s="237"/>
      <c r="M641" s="237"/>
      <c r="N641" s="237"/>
      <c r="O641" s="237"/>
      <c r="P641" s="237"/>
      <c r="Q641" s="237"/>
      <c r="R641" s="237"/>
      <c r="S641" s="237"/>
      <c r="T641" s="237"/>
      <c r="U641" s="237"/>
      <c r="V641" s="237"/>
      <c r="W641" s="237"/>
      <c r="X641" s="237"/>
      <c r="Y641" s="237"/>
      <c r="Z641" s="237"/>
    </row>
    <row r="642" spans="1:26" ht="14.25" customHeight="1">
      <c r="A642" s="237"/>
      <c r="B642" s="237"/>
      <c r="C642" s="237"/>
      <c r="D642" s="237"/>
      <c r="E642" s="237"/>
      <c r="F642" s="237"/>
      <c r="G642" s="237"/>
      <c r="H642" s="237"/>
      <c r="I642" s="237"/>
      <c r="J642" s="237"/>
      <c r="K642" s="237"/>
      <c r="L642" s="237"/>
      <c r="M642" s="237"/>
      <c r="N642" s="237"/>
      <c r="O642" s="237"/>
      <c r="P642" s="237"/>
      <c r="Q642" s="237"/>
      <c r="R642" s="237"/>
      <c r="S642" s="237"/>
      <c r="T642" s="237"/>
      <c r="U642" s="237"/>
      <c r="V642" s="237"/>
      <c r="W642" s="237"/>
      <c r="X642" s="237"/>
      <c r="Y642" s="237"/>
      <c r="Z642" s="237"/>
    </row>
    <row r="643" spans="1:26" ht="14.25" customHeight="1">
      <c r="A643" s="237"/>
      <c r="B643" s="237"/>
      <c r="C643" s="237"/>
      <c r="D643" s="237"/>
      <c r="E643" s="237"/>
      <c r="F643" s="237"/>
      <c r="G643" s="237"/>
      <c r="H643" s="237"/>
      <c r="I643" s="237"/>
      <c r="J643" s="237"/>
      <c r="K643" s="237"/>
      <c r="L643" s="237"/>
      <c r="M643" s="237"/>
      <c r="N643" s="237"/>
      <c r="O643" s="237"/>
      <c r="P643" s="237"/>
      <c r="Q643" s="237"/>
      <c r="R643" s="237"/>
      <c r="S643" s="237"/>
      <c r="T643" s="237"/>
      <c r="U643" s="237"/>
      <c r="V643" s="237"/>
      <c r="W643" s="237"/>
      <c r="X643" s="237"/>
      <c r="Y643" s="237"/>
      <c r="Z643" s="237"/>
    </row>
    <row r="644" spans="1:26" ht="14.25" customHeight="1">
      <c r="A644" s="237"/>
      <c r="B644" s="237"/>
      <c r="C644" s="237"/>
      <c r="D644" s="237"/>
      <c r="E644" s="237"/>
      <c r="F644" s="237"/>
      <c r="G644" s="237"/>
      <c r="H644" s="237"/>
      <c r="I644" s="237"/>
      <c r="J644" s="237"/>
      <c r="K644" s="237"/>
      <c r="L644" s="237"/>
      <c r="M644" s="237"/>
      <c r="N644" s="237"/>
      <c r="O644" s="237"/>
      <c r="P644" s="237"/>
      <c r="Q644" s="237"/>
      <c r="R644" s="237"/>
      <c r="S644" s="237"/>
      <c r="T644" s="237"/>
      <c r="U644" s="237"/>
      <c r="V644" s="237"/>
      <c r="W644" s="237"/>
      <c r="X644" s="237"/>
      <c r="Y644" s="237"/>
      <c r="Z644" s="237"/>
    </row>
    <row r="645" spans="1:26" ht="14.25" customHeight="1">
      <c r="A645" s="237"/>
      <c r="B645" s="237"/>
      <c r="C645" s="237"/>
      <c r="D645" s="237"/>
      <c r="E645" s="237"/>
      <c r="F645" s="237"/>
      <c r="G645" s="237"/>
      <c r="H645" s="237"/>
      <c r="I645" s="237"/>
      <c r="J645" s="237"/>
      <c r="K645" s="237"/>
      <c r="L645" s="237"/>
      <c r="M645" s="237"/>
      <c r="N645" s="237"/>
      <c r="O645" s="237"/>
      <c r="P645" s="237"/>
      <c r="Q645" s="237"/>
      <c r="R645" s="237"/>
      <c r="S645" s="237"/>
      <c r="T645" s="237"/>
      <c r="U645" s="237"/>
      <c r="V645" s="237"/>
      <c r="W645" s="237"/>
      <c r="X645" s="237"/>
      <c r="Y645" s="237"/>
      <c r="Z645" s="237"/>
    </row>
    <row r="646" spans="1:26" ht="14.25" customHeight="1">
      <c r="A646" s="237"/>
      <c r="B646" s="237"/>
      <c r="C646" s="237"/>
      <c r="D646" s="237"/>
      <c r="E646" s="237"/>
      <c r="F646" s="237"/>
      <c r="G646" s="237"/>
      <c r="H646" s="237"/>
      <c r="I646" s="237"/>
      <c r="J646" s="237"/>
      <c r="K646" s="237"/>
      <c r="L646" s="237"/>
      <c r="M646" s="237"/>
      <c r="N646" s="237"/>
      <c r="O646" s="237"/>
      <c r="P646" s="237"/>
      <c r="Q646" s="237"/>
      <c r="R646" s="237"/>
      <c r="S646" s="237"/>
      <c r="T646" s="237"/>
      <c r="U646" s="237"/>
      <c r="V646" s="237"/>
      <c r="W646" s="237"/>
      <c r="X646" s="237"/>
      <c r="Y646" s="237"/>
      <c r="Z646" s="237"/>
    </row>
    <row r="647" spans="1:26" ht="14.25" customHeight="1">
      <c r="A647" s="237"/>
      <c r="B647" s="237"/>
      <c r="C647" s="237"/>
      <c r="D647" s="237"/>
      <c r="E647" s="237"/>
      <c r="F647" s="237"/>
      <c r="G647" s="237"/>
      <c r="H647" s="237"/>
      <c r="I647" s="237"/>
      <c r="J647" s="237"/>
      <c r="K647" s="237"/>
      <c r="L647" s="237"/>
      <c r="M647" s="237"/>
      <c r="N647" s="237"/>
      <c r="O647" s="237"/>
      <c r="P647" s="237"/>
      <c r="Q647" s="237"/>
      <c r="R647" s="237"/>
      <c r="S647" s="237"/>
      <c r="T647" s="237"/>
      <c r="U647" s="237"/>
      <c r="V647" s="237"/>
      <c r="W647" s="237"/>
      <c r="X647" s="237"/>
      <c r="Y647" s="237"/>
      <c r="Z647" s="237"/>
    </row>
    <row r="648" spans="1:26" ht="14.25" customHeight="1">
      <c r="A648" s="237"/>
      <c r="B648" s="237"/>
      <c r="C648" s="237"/>
      <c r="D648" s="237"/>
      <c r="E648" s="237"/>
      <c r="F648" s="237"/>
      <c r="G648" s="237"/>
      <c r="H648" s="237"/>
      <c r="I648" s="237"/>
      <c r="J648" s="237"/>
      <c r="K648" s="237"/>
      <c r="L648" s="237"/>
      <c r="M648" s="237"/>
      <c r="N648" s="237"/>
      <c r="O648" s="237"/>
      <c r="P648" s="237"/>
      <c r="Q648" s="237"/>
      <c r="R648" s="237"/>
      <c r="S648" s="237"/>
      <c r="T648" s="237"/>
      <c r="U648" s="237"/>
      <c r="V648" s="237"/>
      <c r="W648" s="237"/>
      <c r="X648" s="237"/>
      <c r="Y648" s="237"/>
      <c r="Z648" s="237"/>
    </row>
    <row r="649" spans="1:26" ht="14.25" customHeight="1">
      <c r="A649" s="237"/>
      <c r="B649" s="237"/>
      <c r="C649" s="237"/>
      <c r="D649" s="237"/>
      <c r="E649" s="237"/>
      <c r="F649" s="237"/>
      <c r="G649" s="237"/>
      <c r="H649" s="237"/>
      <c r="I649" s="237"/>
      <c r="J649" s="237"/>
      <c r="K649" s="237"/>
      <c r="L649" s="237"/>
      <c r="M649" s="237"/>
      <c r="N649" s="237"/>
      <c r="O649" s="237"/>
      <c r="P649" s="237"/>
      <c r="Q649" s="237"/>
      <c r="R649" s="237"/>
      <c r="S649" s="237"/>
      <c r="T649" s="237"/>
      <c r="U649" s="237"/>
      <c r="V649" s="237"/>
      <c r="W649" s="237"/>
      <c r="X649" s="237"/>
      <c r="Y649" s="237"/>
      <c r="Z649" s="237"/>
    </row>
    <row r="650" spans="1:26" ht="14.25" customHeight="1">
      <c r="A650" s="237"/>
      <c r="B650" s="237"/>
      <c r="C650" s="237"/>
      <c r="D650" s="237"/>
      <c r="E650" s="237"/>
      <c r="F650" s="237"/>
      <c r="G650" s="237"/>
      <c r="H650" s="237"/>
      <c r="I650" s="237"/>
      <c r="J650" s="237"/>
      <c r="K650" s="237"/>
      <c r="L650" s="237"/>
      <c r="M650" s="237"/>
      <c r="N650" s="237"/>
      <c r="O650" s="237"/>
      <c r="P650" s="237"/>
      <c r="Q650" s="237"/>
      <c r="R650" s="237"/>
      <c r="S650" s="237"/>
      <c r="T650" s="237"/>
      <c r="U650" s="237"/>
      <c r="V650" s="237"/>
      <c r="W650" s="237"/>
      <c r="X650" s="237"/>
      <c r="Y650" s="237"/>
      <c r="Z650" s="237"/>
    </row>
    <row r="651" spans="1:26" ht="14.25" customHeight="1">
      <c r="A651" s="237"/>
      <c r="B651" s="237"/>
      <c r="C651" s="237"/>
      <c r="D651" s="237"/>
      <c r="E651" s="237"/>
      <c r="F651" s="237"/>
      <c r="G651" s="237"/>
      <c r="H651" s="237"/>
      <c r="I651" s="237"/>
      <c r="J651" s="237"/>
      <c r="K651" s="237"/>
      <c r="L651" s="237"/>
      <c r="M651" s="237"/>
      <c r="N651" s="237"/>
      <c r="O651" s="237"/>
      <c r="P651" s="237"/>
      <c r="Q651" s="237"/>
      <c r="R651" s="237"/>
      <c r="S651" s="237"/>
      <c r="T651" s="237"/>
      <c r="U651" s="237"/>
      <c r="V651" s="237"/>
      <c r="W651" s="237"/>
      <c r="X651" s="237"/>
      <c r="Y651" s="237"/>
      <c r="Z651" s="237"/>
    </row>
    <row r="652" spans="1:26" ht="14.25" customHeight="1">
      <c r="A652" s="237"/>
      <c r="B652" s="237"/>
      <c r="C652" s="237"/>
      <c r="D652" s="237"/>
      <c r="E652" s="237"/>
      <c r="F652" s="237"/>
      <c r="G652" s="237"/>
      <c r="H652" s="237"/>
      <c r="I652" s="237"/>
      <c r="J652" s="237"/>
      <c r="K652" s="237"/>
      <c r="L652" s="237"/>
      <c r="M652" s="237"/>
      <c r="N652" s="237"/>
      <c r="O652" s="237"/>
      <c r="P652" s="237"/>
      <c r="Q652" s="237"/>
      <c r="R652" s="237"/>
      <c r="S652" s="237"/>
      <c r="T652" s="237"/>
      <c r="U652" s="237"/>
      <c r="V652" s="237"/>
      <c r="W652" s="237"/>
      <c r="X652" s="237"/>
      <c r="Y652" s="237"/>
      <c r="Z652" s="237"/>
    </row>
    <row r="653" spans="1:26" ht="14.25" customHeight="1">
      <c r="A653" s="237"/>
      <c r="B653" s="237"/>
      <c r="C653" s="237"/>
      <c r="D653" s="237"/>
      <c r="E653" s="237"/>
      <c r="F653" s="237"/>
      <c r="G653" s="237"/>
      <c r="H653" s="237"/>
      <c r="I653" s="237"/>
      <c r="J653" s="237"/>
      <c r="K653" s="237"/>
      <c r="L653" s="237"/>
      <c r="M653" s="237"/>
      <c r="N653" s="237"/>
      <c r="O653" s="237"/>
      <c r="P653" s="237"/>
      <c r="Q653" s="237"/>
      <c r="R653" s="237"/>
      <c r="S653" s="237"/>
      <c r="T653" s="237"/>
      <c r="U653" s="237"/>
      <c r="V653" s="237"/>
      <c r="W653" s="237"/>
      <c r="X653" s="237"/>
      <c r="Y653" s="237"/>
      <c r="Z653" s="237"/>
    </row>
    <row r="654" spans="1:26" ht="14.25" customHeight="1">
      <c r="A654" s="237"/>
      <c r="B654" s="237"/>
      <c r="C654" s="237"/>
      <c r="D654" s="237"/>
      <c r="E654" s="237"/>
      <c r="F654" s="237"/>
      <c r="G654" s="237"/>
      <c r="H654" s="237"/>
      <c r="I654" s="237"/>
      <c r="J654" s="237"/>
      <c r="K654" s="237"/>
      <c r="L654" s="237"/>
      <c r="M654" s="237"/>
      <c r="N654" s="237"/>
      <c r="O654" s="237"/>
      <c r="P654" s="237"/>
      <c r="Q654" s="237"/>
      <c r="R654" s="237"/>
      <c r="S654" s="237"/>
      <c r="T654" s="237"/>
      <c r="U654" s="237"/>
      <c r="V654" s="237"/>
      <c r="W654" s="237"/>
      <c r="X654" s="237"/>
      <c r="Y654" s="237"/>
      <c r="Z654" s="237"/>
    </row>
    <row r="655" spans="1:26" ht="14.25" customHeight="1">
      <c r="A655" s="237"/>
      <c r="B655" s="237"/>
      <c r="C655" s="237"/>
      <c r="D655" s="237"/>
      <c r="E655" s="237"/>
      <c r="F655" s="237"/>
      <c r="G655" s="237"/>
      <c r="H655" s="237"/>
      <c r="I655" s="237"/>
      <c r="J655" s="237"/>
      <c r="K655" s="237"/>
      <c r="L655" s="237"/>
      <c r="M655" s="237"/>
      <c r="N655" s="237"/>
      <c r="O655" s="237"/>
      <c r="P655" s="237"/>
      <c r="Q655" s="237"/>
      <c r="R655" s="237"/>
      <c r="S655" s="237"/>
      <c r="T655" s="237"/>
      <c r="U655" s="237"/>
      <c r="V655" s="237"/>
      <c r="W655" s="237"/>
      <c r="X655" s="237"/>
      <c r="Y655" s="237"/>
      <c r="Z655" s="237"/>
    </row>
    <row r="656" spans="1:26" ht="14.25" customHeight="1">
      <c r="A656" s="237"/>
      <c r="B656" s="237"/>
      <c r="C656" s="237"/>
      <c r="D656" s="237"/>
      <c r="E656" s="237"/>
      <c r="F656" s="237"/>
      <c r="G656" s="237"/>
      <c r="H656" s="237"/>
      <c r="I656" s="237"/>
      <c r="J656" s="237"/>
      <c r="K656" s="237"/>
      <c r="L656" s="237"/>
      <c r="M656" s="237"/>
      <c r="N656" s="237"/>
      <c r="O656" s="237"/>
      <c r="P656" s="237"/>
      <c r="Q656" s="237"/>
      <c r="R656" s="237"/>
      <c r="S656" s="237"/>
      <c r="T656" s="237"/>
      <c r="U656" s="237"/>
      <c r="V656" s="237"/>
      <c r="W656" s="237"/>
      <c r="X656" s="237"/>
      <c r="Y656" s="237"/>
      <c r="Z656" s="237"/>
    </row>
    <row r="657" spans="1:26" ht="14.25" customHeight="1">
      <c r="A657" s="237"/>
      <c r="B657" s="237"/>
      <c r="C657" s="237"/>
      <c r="D657" s="237"/>
      <c r="E657" s="237"/>
      <c r="F657" s="237"/>
      <c r="G657" s="237"/>
      <c r="H657" s="237"/>
      <c r="I657" s="237"/>
      <c r="J657" s="237"/>
      <c r="K657" s="237"/>
      <c r="L657" s="237"/>
      <c r="M657" s="237"/>
      <c r="N657" s="237"/>
      <c r="O657" s="237"/>
      <c r="P657" s="237"/>
      <c r="Q657" s="237"/>
      <c r="R657" s="237"/>
      <c r="S657" s="237"/>
      <c r="T657" s="237"/>
      <c r="U657" s="237"/>
      <c r="V657" s="237"/>
      <c r="W657" s="237"/>
      <c r="X657" s="237"/>
      <c r="Y657" s="237"/>
      <c r="Z657" s="237"/>
    </row>
    <row r="658" spans="1:26" ht="14.25" customHeight="1">
      <c r="A658" s="237"/>
      <c r="B658" s="237"/>
      <c r="C658" s="237"/>
      <c r="D658" s="237"/>
      <c r="E658" s="237"/>
      <c r="F658" s="237"/>
      <c r="G658" s="237"/>
      <c r="H658" s="237"/>
      <c r="I658" s="237"/>
      <c r="J658" s="237"/>
      <c r="K658" s="237"/>
      <c r="L658" s="237"/>
      <c r="M658" s="237"/>
      <c r="N658" s="237"/>
      <c r="O658" s="237"/>
      <c r="P658" s="237"/>
      <c r="Q658" s="237"/>
      <c r="R658" s="237"/>
      <c r="S658" s="237"/>
      <c r="T658" s="237"/>
      <c r="U658" s="237"/>
      <c r="V658" s="237"/>
      <c r="W658" s="237"/>
      <c r="X658" s="237"/>
      <c r="Y658" s="237"/>
      <c r="Z658" s="237"/>
    </row>
    <row r="659" spans="1:26" ht="14.25" customHeight="1">
      <c r="A659" s="237"/>
      <c r="B659" s="237"/>
      <c r="C659" s="237"/>
      <c r="D659" s="237"/>
      <c r="E659" s="237"/>
      <c r="F659" s="237"/>
      <c r="G659" s="237"/>
      <c r="H659" s="237"/>
      <c r="I659" s="237"/>
      <c r="J659" s="237"/>
      <c r="K659" s="237"/>
      <c r="L659" s="237"/>
      <c r="M659" s="237"/>
      <c r="N659" s="237"/>
      <c r="O659" s="237"/>
      <c r="P659" s="237"/>
      <c r="Q659" s="237"/>
      <c r="R659" s="237"/>
      <c r="S659" s="237"/>
      <c r="T659" s="237"/>
      <c r="U659" s="237"/>
      <c r="V659" s="237"/>
      <c r="W659" s="237"/>
      <c r="X659" s="237"/>
      <c r="Y659" s="237"/>
      <c r="Z659" s="237"/>
    </row>
    <row r="660" spans="1:26" ht="14.25" customHeight="1">
      <c r="A660" s="237"/>
      <c r="B660" s="237"/>
      <c r="C660" s="237"/>
      <c r="D660" s="237"/>
      <c r="E660" s="237"/>
      <c r="F660" s="237"/>
      <c r="G660" s="237"/>
      <c r="H660" s="237"/>
      <c r="I660" s="237"/>
      <c r="J660" s="237"/>
      <c r="K660" s="237"/>
      <c r="L660" s="237"/>
      <c r="M660" s="237"/>
      <c r="N660" s="237"/>
      <c r="O660" s="237"/>
      <c r="P660" s="237"/>
      <c r="Q660" s="237"/>
      <c r="R660" s="237"/>
      <c r="S660" s="237"/>
      <c r="T660" s="237"/>
      <c r="U660" s="237"/>
      <c r="V660" s="237"/>
      <c r="W660" s="237"/>
      <c r="X660" s="237"/>
      <c r="Y660" s="237"/>
      <c r="Z660" s="237"/>
    </row>
    <row r="661" spans="1:26" ht="14.25" customHeight="1">
      <c r="A661" s="237"/>
      <c r="B661" s="237"/>
      <c r="C661" s="237"/>
      <c r="D661" s="237"/>
      <c r="E661" s="237"/>
      <c r="F661" s="237"/>
      <c r="G661" s="237"/>
      <c r="H661" s="237"/>
      <c r="I661" s="237"/>
      <c r="J661" s="237"/>
      <c r="K661" s="237"/>
      <c r="L661" s="237"/>
      <c r="M661" s="237"/>
      <c r="N661" s="237"/>
      <c r="O661" s="237"/>
      <c r="P661" s="237"/>
      <c r="Q661" s="237"/>
      <c r="R661" s="237"/>
      <c r="S661" s="237"/>
      <c r="T661" s="237"/>
      <c r="U661" s="237"/>
      <c r="V661" s="237"/>
      <c r="W661" s="237"/>
      <c r="X661" s="237"/>
      <c r="Y661" s="237"/>
      <c r="Z661" s="237"/>
    </row>
    <row r="662" spans="1:26" ht="14.25" customHeight="1">
      <c r="A662" s="237"/>
      <c r="B662" s="237"/>
      <c r="C662" s="237"/>
      <c r="D662" s="237"/>
      <c r="E662" s="237"/>
      <c r="F662" s="237"/>
      <c r="G662" s="237"/>
      <c r="H662" s="237"/>
      <c r="I662" s="237"/>
      <c r="J662" s="237"/>
      <c r="K662" s="237"/>
      <c r="L662" s="237"/>
      <c r="M662" s="237"/>
      <c r="N662" s="237"/>
      <c r="O662" s="237"/>
      <c r="P662" s="237"/>
      <c r="Q662" s="237"/>
      <c r="R662" s="237"/>
      <c r="S662" s="237"/>
      <c r="T662" s="237"/>
      <c r="U662" s="237"/>
      <c r="V662" s="237"/>
      <c r="W662" s="237"/>
      <c r="X662" s="237"/>
      <c r="Y662" s="237"/>
      <c r="Z662" s="237"/>
    </row>
    <row r="663" spans="1:26" ht="14.25" customHeight="1">
      <c r="A663" s="237"/>
      <c r="B663" s="237"/>
      <c r="C663" s="237"/>
      <c r="D663" s="237"/>
      <c r="E663" s="237"/>
      <c r="F663" s="237"/>
      <c r="G663" s="237"/>
      <c r="H663" s="237"/>
      <c r="I663" s="237"/>
      <c r="J663" s="237"/>
      <c r="K663" s="237"/>
      <c r="L663" s="237"/>
      <c r="M663" s="237"/>
      <c r="N663" s="237"/>
      <c r="O663" s="237"/>
      <c r="P663" s="237"/>
      <c r="Q663" s="237"/>
      <c r="R663" s="237"/>
      <c r="S663" s="237"/>
      <c r="T663" s="237"/>
      <c r="U663" s="237"/>
      <c r="V663" s="237"/>
      <c r="W663" s="237"/>
      <c r="X663" s="237"/>
      <c r="Y663" s="237"/>
      <c r="Z663" s="237"/>
    </row>
    <row r="664" spans="1:26" ht="14.25" customHeight="1">
      <c r="A664" s="237"/>
      <c r="B664" s="237"/>
      <c r="C664" s="237"/>
      <c r="D664" s="237"/>
      <c r="E664" s="237"/>
      <c r="F664" s="237"/>
      <c r="G664" s="237"/>
      <c r="H664" s="237"/>
      <c r="I664" s="237"/>
      <c r="J664" s="237"/>
      <c r="K664" s="237"/>
      <c r="L664" s="237"/>
      <c r="M664" s="237"/>
      <c r="N664" s="237"/>
      <c r="O664" s="237"/>
      <c r="P664" s="237"/>
      <c r="Q664" s="237"/>
      <c r="R664" s="237"/>
      <c r="S664" s="237"/>
      <c r="T664" s="237"/>
      <c r="U664" s="237"/>
      <c r="V664" s="237"/>
      <c r="W664" s="237"/>
      <c r="X664" s="237"/>
      <c r="Y664" s="237"/>
      <c r="Z664" s="237"/>
    </row>
    <row r="665" spans="1:26" ht="14.25" customHeight="1">
      <c r="A665" s="237"/>
      <c r="B665" s="237"/>
      <c r="C665" s="237"/>
      <c r="D665" s="237"/>
      <c r="E665" s="237"/>
      <c r="F665" s="237"/>
      <c r="G665" s="237"/>
      <c r="H665" s="237"/>
      <c r="I665" s="237"/>
      <c r="J665" s="237"/>
      <c r="K665" s="237"/>
      <c r="L665" s="237"/>
      <c r="M665" s="237"/>
      <c r="N665" s="237"/>
      <c r="O665" s="237"/>
      <c r="P665" s="237"/>
      <c r="Q665" s="237"/>
      <c r="R665" s="237"/>
      <c r="S665" s="237"/>
      <c r="T665" s="237"/>
      <c r="U665" s="237"/>
      <c r="V665" s="237"/>
      <c r="W665" s="237"/>
      <c r="X665" s="237"/>
      <c r="Y665" s="237"/>
      <c r="Z665" s="237"/>
    </row>
    <row r="666" spans="1:26" ht="14.25" customHeight="1">
      <c r="A666" s="237"/>
      <c r="B666" s="237"/>
      <c r="C666" s="237"/>
      <c r="D666" s="237"/>
      <c r="E666" s="237"/>
      <c r="F666" s="237"/>
      <c r="G666" s="237"/>
      <c r="H666" s="237"/>
      <c r="I666" s="237"/>
      <c r="J666" s="237"/>
      <c r="K666" s="237"/>
      <c r="L666" s="237"/>
      <c r="M666" s="237"/>
      <c r="N666" s="237"/>
      <c r="O666" s="237"/>
      <c r="P666" s="237"/>
      <c r="Q666" s="237"/>
      <c r="R666" s="237"/>
      <c r="S666" s="237"/>
      <c r="T666" s="237"/>
      <c r="U666" s="237"/>
      <c r="V666" s="237"/>
      <c r="W666" s="237"/>
      <c r="X666" s="237"/>
      <c r="Y666" s="237"/>
      <c r="Z666" s="237"/>
    </row>
    <row r="667" spans="1:26" ht="14.25" customHeight="1">
      <c r="A667" s="237"/>
      <c r="B667" s="237"/>
      <c r="C667" s="237"/>
      <c r="D667" s="237"/>
      <c r="E667" s="237"/>
      <c r="F667" s="237"/>
      <c r="G667" s="237"/>
      <c r="H667" s="237"/>
      <c r="I667" s="237"/>
      <c r="J667" s="237"/>
      <c r="K667" s="237"/>
      <c r="L667" s="237"/>
      <c r="M667" s="237"/>
      <c r="N667" s="237"/>
      <c r="O667" s="237"/>
      <c r="P667" s="237"/>
      <c r="Q667" s="237"/>
      <c r="R667" s="237"/>
      <c r="S667" s="237"/>
      <c r="T667" s="237"/>
      <c r="U667" s="237"/>
      <c r="V667" s="237"/>
      <c r="W667" s="237"/>
      <c r="X667" s="237"/>
      <c r="Y667" s="237"/>
      <c r="Z667" s="237"/>
    </row>
    <row r="668" spans="1:26" ht="14.25" customHeight="1">
      <c r="A668" s="237"/>
      <c r="B668" s="237"/>
      <c r="C668" s="237"/>
      <c r="D668" s="237"/>
      <c r="E668" s="237"/>
      <c r="F668" s="237"/>
      <c r="G668" s="237"/>
      <c r="H668" s="237"/>
      <c r="I668" s="237"/>
      <c r="J668" s="237"/>
      <c r="K668" s="237"/>
      <c r="L668" s="237"/>
      <c r="M668" s="237"/>
      <c r="N668" s="237"/>
      <c r="O668" s="237"/>
      <c r="P668" s="237"/>
      <c r="Q668" s="237"/>
      <c r="R668" s="237"/>
      <c r="S668" s="237"/>
      <c r="T668" s="237"/>
      <c r="U668" s="237"/>
      <c r="V668" s="237"/>
      <c r="W668" s="237"/>
      <c r="X668" s="237"/>
      <c r="Y668" s="237"/>
      <c r="Z668" s="237"/>
    </row>
    <row r="669" spans="1:26" ht="14.25" customHeight="1">
      <c r="A669" s="237"/>
      <c r="B669" s="237"/>
      <c r="C669" s="237"/>
      <c r="D669" s="237"/>
      <c r="E669" s="237"/>
      <c r="F669" s="237"/>
      <c r="G669" s="237"/>
      <c r="H669" s="237"/>
      <c r="I669" s="237"/>
      <c r="J669" s="237"/>
      <c r="K669" s="237"/>
      <c r="L669" s="237"/>
      <c r="M669" s="237"/>
      <c r="N669" s="237"/>
      <c r="O669" s="237"/>
      <c r="P669" s="237"/>
      <c r="Q669" s="237"/>
      <c r="R669" s="237"/>
      <c r="S669" s="237"/>
      <c r="T669" s="237"/>
      <c r="U669" s="237"/>
      <c r="V669" s="237"/>
      <c r="W669" s="237"/>
      <c r="X669" s="237"/>
      <c r="Y669" s="237"/>
      <c r="Z669" s="237"/>
    </row>
    <row r="670" spans="1:26" ht="14.25" customHeight="1">
      <c r="A670" s="237"/>
      <c r="B670" s="237"/>
      <c r="C670" s="237"/>
      <c r="D670" s="237"/>
      <c r="E670" s="237"/>
      <c r="F670" s="237"/>
      <c r="G670" s="237"/>
      <c r="H670" s="237"/>
      <c r="I670" s="237"/>
      <c r="J670" s="237"/>
      <c r="K670" s="237"/>
      <c r="L670" s="237"/>
      <c r="M670" s="237"/>
      <c r="N670" s="237"/>
      <c r="O670" s="237"/>
      <c r="P670" s="237"/>
      <c r="Q670" s="237"/>
      <c r="R670" s="237"/>
      <c r="S670" s="237"/>
      <c r="T670" s="237"/>
      <c r="U670" s="237"/>
      <c r="V670" s="237"/>
      <c r="W670" s="237"/>
      <c r="X670" s="237"/>
      <c r="Y670" s="237"/>
      <c r="Z670" s="237"/>
    </row>
    <row r="671" spans="1:26" ht="14.25" customHeight="1">
      <c r="A671" s="237"/>
      <c r="B671" s="237"/>
      <c r="C671" s="237"/>
      <c r="D671" s="237"/>
      <c r="E671" s="237"/>
      <c r="F671" s="237"/>
      <c r="G671" s="237"/>
      <c r="H671" s="237"/>
      <c r="I671" s="237"/>
      <c r="J671" s="237"/>
      <c r="K671" s="237"/>
      <c r="L671" s="237"/>
      <c r="M671" s="237"/>
      <c r="N671" s="237"/>
      <c r="O671" s="237"/>
      <c r="P671" s="237"/>
      <c r="Q671" s="237"/>
      <c r="R671" s="237"/>
      <c r="S671" s="237"/>
      <c r="T671" s="237"/>
      <c r="U671" s="237"/>
      <c r="V671" s="237"/>
      <c r="W671" s="237"/>
      <c r="X671" s="237"/>
      <c r="Y671" s="237"/>
      <c r="Z671" s="237"/>
    </row>
    <row r="672" spans="1:26" ht="14.25" customHeight="1">
      <c r="A672" s="237"/>
      <c r="B672" s="237"/>
      <c r="C672" s="237"/>
      <c r="D672" s="237"/>
      <c r="E672" s="237"/>
      <c r="F672" s="237"/>
      <c r="G672" s="237"/>
      <c r="H672" s="237"/>
      <c r="I672" s="237"/>
      <c r="J672" s="237"/>
      <c r="K672" s="237"/>
      <c r="L672" s="237"/>
      <c r="M672" s="237"/>
      <c r="N672" s="237"/>
      <c r="O672" s="237"/>
      <c r="P672" s="237"/>
      <c r="Q672" s="237"/>
      <c r="R672" s="237"/>
      <c r="S672" s="237"/>
      <c r="T672" s="237"/>
      <c r="U672" s="237"/>
      <c r="V672" s="237"/>
      <c r="W672" s="237"/>
      <c r="X672" s="237"/>
      <c r="Y672" s="237"/>
      <c r="Z672" s="237"/>
    </row>
    <row r="673" spans="1:26" ht="14.25" customHeight="1">
      <c r="A673" s="237"/>
      <c r="B673" s="237"/>
      <c r="C673" s="237"/>
      <c r="D673" s="237"/>
      <c r="E673" s="237"/>
      <c r="F673" s="237"/>
      <c r="G673" s="237"/>
      <c r="H673" s="237"/>
      <c r="I673" s="237"/>
      <c r="J673" s="237"/>
      <c r="K673" s="237"/>
      <c r="L673" s="237"/>
      <c r="M673" s="237"/>
      <c r="N673" s="237"/>
      <c r="O673" s="237"/>
      <c r="P673" s="237"/>
      <c r="Q673" s="237"/>
      <c r="R673" s="237"/>
      <c r="S673" s="237"/>
      <c r="T673" s="237"/>
      <c r="U673" s="237"/>
      <c r="V673" s="237"/>
      <c r="W673" s="237"/>
      <c r="X673" s="237"/>
      <c r="Y673" s="237"/>
      <c r="Z673" s="237"/>
    </row>
    <row r="674" spans="1:26" ht="14.25" customHeight="1">
      <c r="A674" s="237"/>
      <c r="B674" s="237"/>
      <c r="C674" s="237"/>
      <c r="D674" s="237"/>
      <c r="E674" s="237"/>
      <c r="F674" s="237"/>
      <c r="G674" s="237"/>
      <c r="H674" s="237"/>
      <c r="I674" s="237"/>
      <c r="J674" s="237"/>
      <c r="K674" s="237"/>
      <c r="L674" s="237"/>
      <c r="M674" s="237"/>
      <c r="N674" s="237"/>
      <c r="O674" s="237"/>
      <c r="P674" s="237"/>
      <c r="Q674" s="237"/>
      <c r="R674" s="237"/>
      <c r="S674" s="237"/>
      <c r="T674" s="237"/>
      <c r="U674" s="237"/>
      <c r="V674" s="237"/>
      <c r="W674" s="237"/>
      <c r="X674" s="237"/>
      <c r="Y674" s="237"/>
      <c r="Z674" s="237"/>
    </row>
    <row r="675" spans="1:26" ht="14.25" customHeight="1">
      <c r="A675" s="237"/>
      <c r="B675" s="237"/>
      <c r="C675" s="237"/>
      <c r="D675" s="237"/>
      <c r="E675" s="237"/>
      <c r="F675" s="237"/>
      <c r="G675" s="237"/>
      <c r="H675" s="237"/>
      <c r="I675" s="237"/>
      <c r="J675" s="237"/>
      <c r="K675" s="237"/>
      <c r="L675" s="237"/>
      <c r="M675" s="237"/>
      <c r="N675" s="237"/>
      <c r="O675" s="237"/>
      <c r="P675" s="237"/>
      <c r="Q675" s="237"/>
      <c r="R675" s="237"/>
      <c r="S675" s="237"/>
      <c r="T675" s="237"/>
      <c r="U675" s="237"/>
      <c r="V675" s="237"/>
      <c r="W675" s="237"/>
      <c r="X675" s="237"/>
      <c r="Y675" s="237"/>
      <c r="Z675" s="237"/>
    </row>
    <row r="676" spans="1:26" ht="14.25" customHeight="1">
      <c r="A676" s="237"/>
      <c r="B676" s="237"/>
      <c r="C676" s="237"/>
      <c r="D676" s="237"/>
      <c r="E676" s="237"/>
      <c r="F676" s="237"/>
      <c r="G676" s="237"/>
      <c r="H676" s="237"/>
      <c r="I676" s="237"/>
      <c r="J676" s="237"/>
      <c r="K676" s="237"/>
      <c r="L676" s="237"/>
      <c r="M676" s="237"/>
      <c r="N676" s="237"/>
      <c r="O676" s="237"/>
      <c r="P676" s="237"/>
      <c r="Q676" s="237"/>
      <c r="R676" s="237"/>
      <c r="S676" s="237"/>
      <c r="T676" s="237"/>
      <c r="U676" s="237"/>
      <c r="V676" s="237"/>
      <c r="W676" s="237"/>
      <c r="X676" s="237"/>
      <c r="Y676" s="237"/>
      <c r="Z676" s="237"/>
    </row>
    <row r="677" spans="1:26" ht="14.25" customHeight="1">
      <c r="A677" s="237"/>
      <c r="B677" s="237"/>
      <c r="C677" s="237"/>
      <c r="D677" s="237"/>
      <c r="E677" s="237"/>
      <c r="F677" s="237"/>
      <c r="G677" s="237"/>
      <c r="H677" s="237"/>
      <c r="I677" s="237"/>
      <c r="J677" s="237"/>
      <c r="K677" s="237"/>
      <c r="L677" s="237"/>
      <c r="M677" s="237"/>
      <c r="N677" s="237"/>
      <c r="O677" s="237"/>
      <c r="P677" s="237"/>
      <c r="Q677" s="237"/>
      <c r="R677" s="237"/>
      <c r="S677" s="237"/>
      <c r="T677" s="237"/>
      <c r="U677" s="237"/>
      <c r="V677" s="237"/>
      <c r="W677" s="237"/>
      <c r="X677" s="237"/>
      <c r="Y677" s="237"/>
      <c r="Z677" s="237"/>
    </row>
    <row r="678" spans="1:26" ht="14.25" customHeight="1">
      <c r="A678" s="237"/>
      <c r="B678" s="237"/>
      <c r="C678" s="237"/>
      <c r="D678" s="237"/>
      <c r="E678" s="237"/>
      <c r="F678" s="237"/>
      <c r="G678" s="237"/>
      <c r="H678" s="237"/>
      <c r="I678" s="237"/>
      <c r="J678" s="237"/>
      <c r="K678" s="237"/>
      <c r="L678" s="237"/>
      <c r="M678" s="237"/>
      <c r="N678" s="237"/>
      <c r="O678" s="237"/>
      <c r="P678" s="237"/>
      <c r="Q678" s="237"/>
      <c r="R678" s="237"/>
      <c r="S678" s="237"/>
      <c r="T678" s="237"/>
      <c r="U678" s="237"/>
      <c r="V678" s="237"/>
      <c r="W678" s="237"/>
      <c r="X678" s="237"/>
      <c r="Y678" s="237"/>
      <c r="Z678" s="237"/>
    </row>
    <row r="679" spans="1:26" ht="14.25" customHeight="1">
      <c r="A679" s="237"/>
      <c r="B679" s="237"/>
      <c r="C679" s="237"/>
      <c r="D679" s="237"/>
      <c r="E679" s="237"/>
      <c r="F679" s="237"/>
      <c r="G679" s="237"/>
      <c r="H679" s="237"/>
      <c r="I679" s="237"/>
      <c r="J679" s="237"/>
      <c r="K679" s="237"/>
      <c r="L679" s="237"/>
      <c r="M679" s="237"/>
      <c r="N679" s="237"/>
      <c r="O679" s="237"/>
      <c r="P679" s="237"/>
      <c r="Q679" s="237"/>
      <c r="R679" s="237"/>
      <c r="S679" s="237"/>
      <c r="T679" s="237"/>
      <c r="U679" s="237"/>
      <c r="V679" s="237"/>
      <c r="W679" s="237"/>
      <c r="X679" s="237"/>
      <c r="Y679" s="237"/>
      <c r="Z679" s="237"/>
    </row>
    <row r="680" spans="1:26" ht="14.25" customHeight="1">
      <c r="A680" s="237"/>
      <c r="B680" s="237"/>
      <c r="C680" s="237"/>
      <c r="D680" s="237"/>
      <c r="E680" s="237"/>
      <c r="F680" s="237"/>
      <c r="G680" s="237"/>
      <c r="H680" s="237"/>
      <c r="I680" s="237"/>
      <c r="J680" s="237"/>
      <c r="K680" s="237"/>
      <c r="L680" s="237"/>
      <c r="M680" s="237"/>
      <c r="N680" s="237"/>
      <c r="O680" s="237"/>
      <c r="P680" s="237"/>
      <c r="Q680" s="237"/>
      <c r="R680" s="237"/>
      <c r="S680" s="237"/>
      <c r="T680" s="237"/>
      <c r="U680" s="237"/>
      <c r="V680" s="237"/>
      <c r="W680" s="237"/>
      <c r="X680" s="237"/>
      <c r="Y680" s="237"/>
      <c r="Z680" s="237"/>
    </row>
    <row r="681" spans="1:26" ht="14.25" customHeight="1">
      <c r="A681" s="237"/>
      <c r="B681" s="237"/>
      <c r="C681" s="237"/>
      <c r="D681" s="237"/>
      <c r="E681" s="237"/>
      <c r="F681" s="237"/>
      <c r="G681" s="237"/>
      <c r="H681" s="237"/>
      <c r="I681" s="237"/>
      <c r="J681" s="237"/>
      <c r="K681" s="237"/>
      <c r="L681" s="237"/>
      <c r="M681" s="237"/>
      <c r="N681" s="237"/>
      <c r="O681" s="237"/>
      <c r="P681" s="237"/>
      <c r="Q681" s="237"/>
      <c r="R681" s="237"/>
      <c r="S681" s="237"/>
      <c r="T681" s="237"/>
      <c r="U681" s="237"/>
      <c r="V681" s="237"/>
      <c r="W681" s="237"/>
      <c r="X681" s="237"/>
      <c r="Y681" s="237"/>
      <c r="Z681" s="237"/>
    </row>
    <row r="682" spans="1:26" ht="14.25" customHeight="1">
      <c r="A682" s="237"/>
      <c r="B682" s="237"/>
      <c r="C682" s="237"/>
      <c r="D682" s="237"/>
      <c r="E682" s="237"/>
      <c r="F682" s="237"/>
      <c r="G682" s="237"/>
      <c r="H682" s="237"/>
      <c r="I682" s="237"/>
      <c r="J682" s="237"/>
      <c r="K682" s="237"/>
      <c r="L682" s="237"/>
      <c r="M682" s="237"/>
      <c r="N682" s="237"/>
      <c r="O682" s="237"/>
      <c r="P682" s="237"/>
      <c r="Q682" s="237"/>
      <c r="R682" s="237"/>
      <c r="S682" s="237"/>
      <c r="T682" s="237"/>
      <c r="U682" s="237"/>
      <c r="V682" s="237"/>
      <c r="W682" s="237"/>
      <c r="X682" s="237"/>
      <c r="Y682" s="237"/>
      <c r="Z682" s="237"/>
    </row>
    <row r="683" spans="1:26" ht="14.25" customHeight="1">
      <c r="A683" s="237"/>
      <c r="B683" s="237"/>
      <c r="C683" s="237"/>
      <c r="D683" s="237"/>
      <c r="E683" s="237"/>
      <c r="F683" s="237"/>
      <c r="G683" s="237"/>
      <c r="H683" s="237"/>
      <c r="I683" s="237"/>
      <c r="J683" s="237"/>
      <c r="K683" s="237"/>
      <c r="L683" s="237"/>
      <c r="M683" s="237"/>
      <c r="N683" s="237"/>
      <c r="O683" s="237"/>
      <c r="P683" s="237"/>
      <c r="Q683" s="237"/>
      <c r="R683" s="237"/>
      <c r="S683" s="237"/>
      <c r="T683" s="237"/>
      <c r="U683" s="237"/>
      <c r="V683" s="237"/>
      <c r="W683" s="237"/>
      <c r="X683" s="237"/>
      <c r="Y683" s="237"/>
      <c r="Z683" s="237"/>
    </row>
    <row r="684" spans="1:26" ht="14.25" customHeight="1">
      <c r="A684" s="237"/>
      <c r="B684" s="237"/>
      <c r="C684" s="237"/>
      <c r="D684" s="237"/>
      <c r="E684" s="237"/>
      <c r="F684" s="237"/>
      <c r="G684" s="237"/>
      <c r="H684" s="237"/>
      <c r="I684" s="237"/>
      <c r="J684" s="237"/>
      <c r="K684" s="237"/>
      <c r="L684" s="237"/>
      <c r="M684" s="237"/>
      <c r="N684" s="237"/>
      <c r="O684" s="237"/>
      <c r="P684" s="237"/>
      <c r="Q684" s="237"/>
      <c r="R684" s="237"/>
      <c r="S684" s="237"/>
      <c r="T684" s="237"/>
      <c r="U684" s="237"/>
      <c r="V684" s="237"/>
      <c r="W684" s="237"/>
      <c r="X684" s="237"/>
      <c r="Y684" s="237"/>
      <c r="Z684" s="237"/>
    </row>
    <row r="685" spans="1:26" ht="14.25" customHeight="1">
      <c r="A685" s="237"/>
      <c r="B685" s="237"/>
      <c r="C685" s="237"/>
      <c r="D685" s="237"/>
      <c r="E685" s="237"/>
      <c r="F685" s="237"/>
      <c r="G685" s="237"/>
      <c r="H685" s="237"/>
      <c r="I685" s="237"/>
      <c r="J685" s="237"/>
      <c r="K685" s="237"/>
      <c r="L685" s="237"/>
      <c r="M685" s="237"/>
      <c r="N685" s="237"/>
      <c r="O685" s="237"/>
      <c r="P685" s="237"/>
      <c r="Q685" s="237"/>
      <c r="R685" s="237"/>
      <c r="S685" s="237"/>
      <c r="T685" s="237"/>
      <c r="U685" s="237"/>
      <c r="V685" s="237"/>
      <c r="W685" s="237"/>
      <c r="X685" s="237"/>
      <c r="Y685" s="237"/>
      <c r="Z685" s="237"/>
    </row>
    <row r="686" spans="1:26" ht="14.25" customHeight="1">
      <c r="A686" s="237"/>
      <c r="B686" s="237"/>
      <c r="C686" s="237"/>
      <c r="D686" s="237"/>
      <c r="E686" s="237"/>
      <c r="F686" s="237"/>
      <c r="G686" s="237"/>
      <c r="H686" s="237"/>
      <c r="I686" s="237"/>
      <c r="J686" s="237"/>
      <c r="K686" s="237"/>
      <c r="L686" s="237"/>
      <c r="M686" s="237"/>
      <c r="N686" s="237"/>
      <c r="O686" s="237"/>
      <c r="P686" s="237"/>
      <c r="Q686" s="237"/>
      <c r="R686" s="237"/>
      <c r="S686" s="237"/>
      <c r="T686" s="237"/>
      <c r="U686" s="237"/>
      <c r="V686" s="237"/>
      <c r="W686" s="237"/>
      <c r="X686" s="237"/>
      <c r="Y686" s="237"/>
      <c r="Z686" s="237"/>
    </row>
    <row r="687" spans="1:26" ht="14.25" customHeight="1">
      <c r="A687" s="237"/>
      <c r="B687" s="237"/>
      <c r="C687" s="237"/>
      <c r="D687" s="237"/>
      <c r="E687" s="237"/>
      <c r="F687" s="237"/>
      <c r="G687" s="237"/>
      <c r="H687" s="237"/>
      <c r="I687" s="237"/>
      <c r="J687" s="237"/>
      <c r="K687" s="237"/>
      <c r="L687" s="237"/>
      <c r="M687" s="237"/>
      <c r="N687" s="237"/>
      <c r="O687" s="237"/>
      <c r="P687" s="237"/>
      <c r="Q687" s="237"/>
      <c r="R687" s="237"/>
      <c r="S687" s="237"/>
      <c r="T687" s="237"/>
      <c r="U687" s="237"/>
      <c r="V687" s="237"/>
      <c r="W687" s="237"/>
      <c r="X687" s="237"/>
      <c r="Y687" s="237"/>
      <c r="Z687" s="237"/>
    </row>
    <row r="688" spans="1:26" ht="14.25" customHeight="1">
      <c r="A688" s="237"/>
      <c r="B688" s="237"/>
      <c r="C688" s="237"/>
      <c r="D688" s="237"/>
      <c r="E688" s="237"/>
      <c r="F688" s="237"/>
      <c r="G688" s="237"/>
      <c r="H688" s="237"/>
      <c r="I688" s="237"/>
      <c r="J688" s="237"/>
      <c r="K688" s="237"/>
      <c r="L688" s="237"/>
      <c r="M688" s="237"/>
      <c r="N688" s="237"/>
      <c r="O688" s="237"/>
      <c r="P688" s="237"/>
      <c r="Q688" s="237"/>
      <c r="R688" s="237"/>
      <c r="S688" s="237"/>
      <c r="T688" s="237"/>
      <c r="U688" s="237"/>
      <c r="V688" s="237"/>
      <c r="W688" s="237"/>
      <c r="X688" s="237"/>
      <c r="Y688" s="237"/>
      <c r="Z688" s="237"/>
    </row>
    <row r="689" spans="1:26" ht="14.25" customHeight="1">
      <c r="A689" s="237"/>
      <c r="B689" s="237"/>
      <c r="C689" s="237"/>
      <c r="D689" s="237"/>
      <c r="E689" s="237"/>
      <c r="F689" s="237"/>
      <c r="G689" s="237"/>
      <c r="H689" s="237"/>
      <c r="I689" s="237"/>
      <c r="J689" s="237"/>
      <c r="K689" s="237"/>
      <c r="L689" s="237"/>
      <c r="M689" s="237"/>
      <c r="N689" s="237"/>
      <c r="O689" s="237"/>
      <c r="P689" s="237"/>
      <c r="Q689" s="237"/>
      <c r="R689" s="237"/>
      <c r="S689" s="237"/>
      <c r="T689" s="237"/>
      <c r="U689" s="237"/>
      <c r="V689" s="237"/>
      <c r="W689" s="237"/>
      <c r="X689" s="237"/>
      <c r="Y689" s="237"/>
      <c r="Z689" s="237"/>
    </row>
    <row r="690" spans="1:26" ht="14.25" customHeight="1">
      <c r="A690" s="237"/>
      <c r="B690" s="237"/>
      <c r="C690" s="237"/>
      <c r="D690" s="237"/>
      <c r="E690" s="237"/>
      <c r="F690" s="237"/>
      <c r="G690" s="237"/>
      <c r="H690" s="237"/>
      <c r="I690" s="237"/>
      <c r="J690" s="237"/>
      <c r="K690" s="237"/>
      <c r="L690" s="237"/>
      <c r="M690" s="237"/>
      <c r="N690" s="237"/>
      <c r="O690" s="237"/>
      <c r="P690" s="237"/>
      <c r="Q690" s="237"/>
      <c r="R690" s="237"/>
      <c r="S690" s="237"/>
      <c r="T690" s="237"/>
      <c r="U690" s="237"/>
      <c r="V690" s="237"/>
      <c r="W690" s="237"/>
      <c r="X690" s="237"/>
      <c r="Y690" s="237"/>
      <c r="Z690" s="237"/>
    </row>
    <row r="691" spans="1:26" ht="14.25" customHeight="1">
      <c r="A691" s="237"/>
      <c r="B691" s="237"/>
      <c r="C691" s="237"/>
      <c r="D691" s="237"/>
      <c r="E691" s="237"/>
      <c r="F691" s="237"/>
      <c r="G691" s="237"/>
      <c r="H691" s="237"/>
      <c r="I691" s="237"/>
      <c r="J691" s="237"/>
      <c r="K691" s="237"/>
      <c r="L691" s="237"/>
      <c r="M691" s="237"/>
      <c r="N691" s="237"/>
      <c r="O691" s="237"/>
      <c r="P691" s="237"/>
      <c r="Q691" s="237"/>
      <c r="R691" s="237"/>
      <c r="S691" s="237"/>
      <c r="T691" s="237"/>
      <c r="U691" s="237"/>
      <c r="V691" s="237"/>
      <c r="W691" s="237"/>
      <c r="X691" s="237"/>
      <c r="Y691" s="237"/>
      <c r="Z691" s="237"/>
    </row>
    <row r="692" spans="1:26" ht="14.25" customHeight="1">
      <c r="A692" s="237"/>
      <c r="B692" s="237"/>
      <c r="C692" s="237"/>
      <c r="D692" s="237"/>
      <c r="E692" s="237"/>
      <c r="F692" s="237"/>
      <c r="G692" s="237"/>
      <c r="H692" s="237"/>
      <c r="I692" s="237"/>
      <c r="J692" s="237"/>
      <c r="K692" s="237"/>
      <c r="L692" s="237"/>
      <c r="M692" s="237"/>
      <c r="N692" s="237"/>
      <c r="O692" s="237"/>
      <c r="P692" s="237"/>
      <c r="Q692" s="237"/>
      <c r="R692" s="237"/>
      <c r="S692" s="237"/>
      <c r="T692" s="237"/>
      <c r="U692" s="237"/>
      <c r="V692" s="237"/>
      <c r="W692" s="237"/>
      <c r="X692" s="237"/>
      <c r="Y692" s="237"/>
      <c r="Z692" s="237"/>
    </row>
    <row r="693" spans="1:26" ht="14.25" customHeight="1">
      <c r="A693" s="237"/>
      <c r="B693" s="237"/>
      <c r="C693" s="237"/>
      <c r="D693" s="237"/>
      <c r="E693" s="237"/>
      <c r="F693" s="237"/>
      <c r="G693" s="237"/>
      <c r="H693" s="237"/>
      <c r="I693" s="237"/>
      <c r="J693" s="237"/>
      <c r="K693" s="237"/>
      <c r="L693" s="237"/>
      <c r="M693" s="237"/>
      <c r="N693" s="237"/>
      <c r="O693" s="237"/>
      <c r="P693" s="237"/>
      <c r="Q693" s="237"/>
      <c r="R693" s="237"/>
      <c r="S693" s="237"/>
      <c r="T693" s="237"/>
      <c r="U693" s="237"/>
      <c r="V693" s="237"/>
      <c r="W693" s="237"/>
      <c r="X693" s="237"/>
      <c r="Y693" s="237"/>
      <c r="Z693" s="237"/>
    </row>
    <row r="694" spans="1:26" ht="14.25" customHeight="1">
      <c r="A694" s="237"/>
      <c r="B694" s="237"/>
      <c r="C694" s="237"/>
      <c r="D694" s="237"/>
      <c r="E694" s="237"/>
      <c r="F694" s="237"/>
      <c r="G694" s="237"/>
      <c r="H694" s="237"/>
      <c r="I694" s="237"/>
      <c r="J694" s="237"/>
      <c r="K694" s="237"/>
      <c r="L694" s="237"/>
      <c r="M694" s="237"/>
      <c r="N694" s="237"/>
      <c r="O694" s="237"/>
      <c r="P694" s="237"/>
      <c r="Q694" s="237"/>
      <c r="R694" s="237"/>
      <c r="S694" s="237"/>
      <c r="T694" s="237"/>
      <c r="U694" s="237"/>
      <c r="V694" s="237"/>
      <c r="W694" s="237"/>
      <c r="X694" s="237"/>
      <c r="Y694" s="237"/>
      <c r="Z694" s="237"/>
    </row>
    <row r="695" spans="1:26" ht="14.25" customHeight="1">
      <c r="A695" s="237"/>
      <c r="B695" s="237"/>
      <c r="C695" s="237"/>
      <c r="D695" s="237"/>
      <c r="E695" s="237"/>
      <c r="F695" s="237"/>
      <c r="G695" s="237"/>
      <c r="H695" s="237"/>
      <c r="I695" s="237"/>
      <c r="J695" s="237"/>
      <c r="K695" s="237"/>
      <c r="L695" s="237"/>
      <c r="M695" s="237"/>
      <c r="N695" s="237"/>
      <c r="O695" s="237"/>
      <c r="P695" s="237"/>
      <c r="Q695" s="237"/>
      <c r="R695" s="237"/>
      <c r="S695" s="237"/>
      <c r="T695" s="237"/>
      <c r="U695" s="237"/>
      <c r="V695" s="237"/>
      <c r="W695" s="237"/>
      <c r="X695" s="237"/>
      <c r="Y695" s="237"/>
      <c r="Z695" s="237"/>
    </row>
    <row r="696" spans="1:26" ht="14.25" customHeight="1">
      <c r="A696" s="237"/>
      <c r="B696" s="237"/>
      <c r="C696" s="237"/>
      <c r="D696" s="237"/>
      <c r="E696" s="237"/>
      <c r="F696" s="237"/>
      <c r="G696" s="237"/>
      <c r="H696" s="237"/>
      <c r="I696" s="237"/>
      <c r="J696" s="237"/>
      <c r="K696" s="237"/>
      <c r="L696" s="237"/>
      <c r="M696" s="237"/>
      <c r="N696" s="237"/>
      <c r="O696" s="237"/>
      <c r="P696" s="237"/>
      <c r="Q696" s="237"/>
      <c r="R696" s="237"/>
      <c r="S696" s="237"/>
      <c r="T696" s="237"/>
      <c r="U696" s="237"/>
      <c r="V696" s="237"/>
      <c r="W696" s="237"/>
      <c r="X696" s="237"/>
      <c r="Y696" s="237"/>
      <c r="Z696" s="237"/>
    </row>
    <row r="697" spans="1:26" ht="14.25" customHeight="1">
      <c r="A697" s="237"/>
      <c r="B697" s="237"/>
      <c r="C697" s="237"/>
      <c r="D697" s="237"/>
      <c r="E697" s="237"/>
      <c r="F697" s="237"/>
      <c r="G697" s="237"/>
      <c r="H697" s="237"/>
      <c r="I697" s="237"/>
      <c r="J697" s="237"/>
      <c r="K697" s="237"/>
      <c r="L697" s="237"/>
      <c r="M697" s="237"/>
      <c r="N697" s="237"/>
      <c r="O697" s="237"/>
      <c r="P697" s="237"/>
      <c r="Q697" s="237"/>
      <c r="R697" s="237"/>
      <c r="S697" s="237"/>
      <c r="T697" s="237"/>
      <c r="U697" s="237"/>
      <c r="V697" s="237"/>
      <c r="W697" s="237"/>
      <c r="X697" s="237"/>
      <c r="Y697" s="237"/>
      <c r="Z697" s="237"/>
    </row>
    <row r="698" spans="1:26" ht="14.25" customHeight="1">
      <c r="A698" s="237"/>
      <c r="B698" s="237"/>
      <c r="C698" s="237"/>
      <c r="D698" s="237"/>
      <c r="E698" s="237"/>
      <c r="F698" s="237"/>
      <c r="G698" s="237"/>
      <c r="H698" s="237"/>
      <c r="I698" s="237"/>
      <c r="J698" s="237"/>
      <c r="K698" s="237"/>
      <c r="L698" s="237"/>
      <c r="M698" s="237"/>
      <c r="N698" s="237"/>
      <c r="O698" s="237"/>
      <c r="P698" s="237"/>
      <c r="Q698" s="237"/>
      <c r="R698" s="237"/>
      <c r="S698" s="237"/>
      <c r="T698" s="237"/>
      <c r="U698" s="237"/>
      <c r="V698" s="237"/>
      <c r="W698" s="237"/>
      <c r="X698" s="237"/>
      <c r="Y698" s="237"/>
      <c r="Z698" s="237"/>
    </row>
    <row r="699" spans="1:26" ht="14.25" customHeight="1">
      <c r="A699" s="237"/>
      <c r="B699" s="237"/>
      <c r="C699" s="237"/>
      <c r="D699" s="237"/>
      <c r="E699" s="237"/>
      <c r="F699" s="237"/>
      <c r="G699" s="237"/>
      <c r="H699" s="237"/>
      <c r="I699" s="237"/>
      <c r="J699" s="237"/>
      <c r="K699" s="237"/>
      <c r="L699" s="237"/>
      <c r="M699" s="237"/>
      <c r="N699" s="237"/>
      <c r="O699" s="237"/>
      <c r="P699" s="237"/>
      <c r="Q699" s="237"/>
      <c r="R699" s="237"/>
      <c r="S699" s="237"/>
      <c r="T699" s="237"/>
      <c r="U699" s="237"/>
      <c r="V699" s="237"/>
      <c r="W699" s="237"/>
      <c r="X699" s="237"/>
      <c r="Y699" s="237"/>
      <c r="Z699" s="237"/>
    </row>
    <row r="700" spans="1:26" ht="14.25" customHeight="1">
      <c r="A700" s="237"/>
      <c r="B700" s="237"/>
      <c r="C700" s="237"/>
      <c r="D700" s="237"/>
      <c r="E700" s="237"/>
      <c r="F700" s="237"/>
      <c r="G700" s="237"/>
      <c r="H700" s="237"/>
      <c r="I700" s="237"/>
      <c r="J700" s="237"/>
      <c r="K700" s="237"/>
      <c r="L700" s="237"/>
      <c r="M700" s="237"/>
      <c r="N700" s="237"/>
      <c r="O700" s="237"/>
      <c r="P700" s="237"/>
      <c r="Q700" s="237"/>
      <c r="R700" s="237"/>
      <c r="S700" s="237"/>
      <c r="T700" s="237"/>
      <c r="U700" s="237"/>
      <c r="V700" s="237"/>
      <c r="W700" s="237"/>
      <c r="X700" s="237"/>
      <c r="Y700" s="237"/>
      <c r="Z700" s="237"/>
    </row>
    <row r="701" spans="1:26" ht="14.25" customHeight="1">
      <c r="A701" s="237"/>
      <c r="B701" s="237"/>
      <c r="C701" s="237"/>
      <c r="D701" s="237"/>
      <c r="E701" s="237"/>
      <c r="F701" s="237"/>
      <c r="G701" s="237"/>
      <c r="H701" s="237"/>
      <c r="I701" s="237"/>
      <c r="J701" s="237"/>
      <c r="K701" s="237"/>
      <c r="L701" s="237"/>
      <c r="M701" s="237"/>
      <c r="N701" s="237"/>
      <c r="O701" s="237"/>
      <c r="P701" s="237"/>
      <c r="Q701" s="237"/>
      <c r="R701" s="237"/>
      <c r="S701" s="237"/>
      <c r="T701" s="237"/>
      <c r="U701" s="237"/>
      <c r="V701" s="237"/>
      <c r="W701" s="237"/>
      <c r="X701" s="237"/>
      <c r="Y701" s="237"/>
      <c r="Z701" s="237"/>
    </row>
    <row r="702" spans="1:26" ht="14.25" customHeight="1">
      <c r="A702" s="237"/>
      <c r="B702" s="237"/>
      <c r="C702" s="237"/>
      <c r="D702" s="237"/>
      <c r="E702" s="237"/>
      <c r="F702" s="237"/>
      <c r="G702" s="237"/>
      <c r="H702" s="237"/>
      <c r="I702" s="237"/>
      <c r="J702" s="237"/>
      <c r="K702" s="237"/>
      <c r="L702" s="237"/>
      <c r="M702" s="237"/>
      <c r="N702" s="237"/>
      <c r="O702" s="237"/>
      <c r="P702" s="237"/>
      <c r="Q702" s="237"/>
      <c r="R702" s="237"/>
      <c r="S702" s="237"/>
      <c r="T702" s="237"/>
      <c r="U702" s="237"/>
      <c r="V702" s="237"/>
      <c r="W702" s="237"/>
      <c r="X702" s="237"/>
      <c r="Y702" s="237"/>
      <c r="Z702" s="237"/>
    </row>
    <row r="703" spans="1:26" ht="14.25" customHeight="1">
      <c r="A703" s="237"/>
      <c r="B703" s="237"/>
      <c r="C703" s="237"/>
      <c r="D703" s="237"/>
      <c r="E703" s="237"/>
      <c r="F703" s="237"/>
      <c r="G703" s="237"/>
      <c r="H703" s="237"/>
      <c r="I703" s="237"/>
      <c r="J703" s="237"/>
      <c r="K703" s="237"/>
      <c r="L703" s="237"/>
      <c r="M703" s="237"/>
      <c r="N703" s="237"/>
      <c r="O703" s="237"/>
      <c r="P703" s="237"/>
      <c r="Q703" s="237"/>
      <c r="R703" s="237"/>
      <c r="S703" s="237"/>
      <c r="T703" s="237"/>
      <c r="U703" s="237"/>
      <c r="V703" s="237"/>
      <c r="W703" s="237"/>
      <c r="X703" s="237"/>
      <c r="Y703" s="237"/>
      <c r="Z703" s="237"/>
    </row>
    <row r="704" spans="1:26" ht="14.25" customHeight="1">
      <c r="A704" s="237"/>
      <c r="B704" s="237"/>
      <c r="C704" s="237"/>
      <c r="D704" s="237"/>
      <c r="E704" s="237"/>
      <c r="F704" s="237"/>
      <c r="G704" s="237"/>
      <c r="H704" s="237"/>
      <c r="I704" s="237"/>
      <c r="J704" s="237"/>
      <c r="K704" s="237"/>
      <c r="L704" s="237"/>
      <c r="M704" s="237"/>
      <c r="N704" s="237"/>
      <c r="O704" s="237"/>
      <c r="P704" s="237"/>
      <c r="Q704" s="237"/>
      <c r="R704" s="237"/>
      <c r="S704" s="237"/>
      <c r="T704" s="237"/>
      <c r="U704" s="237"/>
      <c r="V704" s="237"/>
      <c r="W704" s="237"/>
      <c r="X704" s="237"/>
      <c r="Y704" s="237"/>
      <c r="Z704" s="237"/>
    </row>
    <row r="705" spans="1:26" ht="14.25" customHeight="1">
      <c r="A705" s="237"/>
      <c r="B705" s="237"/>
      <c r="C705" s="237"/>
      <c r="D705" s="237"/>
      <c r="E705" s="237"/>
      <c r="F705" s="237"/>
      <c r="G705" s="237"/>
      <c r="H705" s="237"/>
      <c r="I705" s="237"/>
      <c r="J705" s="237"/>
      <c r="K705" s="237"/>
      <c r="L705" s="237"/>
      <c r="M705" s="237"/>
      <c r="N705" s="237"/>
      <c r="O705" s="237"/>
      <c r="P705" s="237"/>
      <c r="Q705" s="237"/>
      <c r="R705" s="237"/>
      <c r="S705" s="237"/>
      <c r="T705" s="237"/>
      <c r="U705" s="237"/>
      <c r="V705" s="237"/>
      <c r="W705" s="237"/>
      <c r="X705" s="237"/>
      <c r="Y705" s="237"/>
      <c r="Z705" s="237"/>
    </row>
    <row r="706" spans="1:26" ht="14.25" customHeight="1">
      <c r="A706" s="237"/>
      <c r="B706" s="237"/>
      <c r="C706" s="237"/>
      <c r="D706" s="237"/>
      <c r="E706" s="237"/>
      <c r="F706" s="237"/>
      <c r="G706" s="237"/>
      <c r="H706" s="237"/>
      <c r="I706" s="237"/>
      <c r="J706" s="237"/>
      <c r="K706" s="237"/>
      <c r="L706" s="237"/>
      <c r="M706" s="237"/>
      <c r="N706" s="237"/>
      <c r="O706" s="237"/>
      <c r="P706" s="237"/>
      <c r="Q706" s="237"/>
      <c r="R706" s="237"/>
      <c r="S706" s="237"/>
      <c r="T706" s="237"/>
      <c r="U706" s="237"/>
      <c r="V706" s="237"/>
      <c r="W706" s="237"/>
      <c r="X706" s="237"/>
      <c r="Y706" s="237"/>
      <c r="Z706" s="237"/>
    </row>
    <row r="707" spans="1:26" ht="14.25" customHeight="1">
      <c r="A707" s="237"/>
      <c r="B707" s="237"/>
      <c r="C707" s="237"/>
      <c r="D707" s="237"/>
      <c r="E707" s="237"/>
      <c r="F707" s="237"/>
      <c r="G707" s="237"/>
      <c r="H707" s="237"/>
      <c r="I707" s="237"/>
      <c r="J707" s="237"/>
      <c r="K707" s="237"/>
      <c r="L707" s="237"/>
      <c r="M707" s="237"/>
      <c r="N707" s="237"/>
      <c r="O707" s="237"/>
      <c r="P707" s="237"/>
      <c r="Q707" s="237"/>
      <c r="R707" s="237"/>
      <c r="S707" s="237"/>
      <c r="T707" s="237"/>
      <c r="U707" s="237"/>
      <c r="V707" s="237"/>
      <c r="W707" s="237"/>
      <c r="X707" s="237"/>
      <c r="Y707" s="237"/>
      <c r="Z707" s="237"/>
    </row>
    <row r="708" spans="1:26" ht="14.25" customHeight="1">
      <c r="A708" s="237"/>
      <c r="B708" s="237"/>
      <c r="C708" s="237"/>
      <c r="D708" s="237"/>
      <c r="E708" s="237"/>
      <c r="F708" s="237"/>
      <c r="G708" s="237"/>
      <c r="H708" s="237"/>
      <c r="I708" s="237"/>
      <c r="J708" s="237"/>
      <c r="K708" s="237"/>
      <c r="L708" s="237"/>
      <c r="M708" s="237"/>
      <c r="N708" s="237"/>
      <c r="O708" s="237"/>
      <c r="P708" s="237"/>
      <c r="Q708" s="237"/>
      <c r="R708" s="237"/>
      <c r="S708" s="237"/>
      <c r="T708" s="237"/>
      <c r="U708" s="237"/>
      <c r="V708" s="237"/>
      <c r="W708" s="237"/>
      <c r="X708" s="237"/>
      <c r="Y708" s="237"/>
      <c r="Z708" s="237"/>
    </row>
    <row r="709" spans="1:26" ht="14.25" customHeight="1">
      <c r="A709" s="237"/>
      <c r="B709" s="237"/>
      <c r="C709" s="237"/>
      <c r="D709" s="237"/>
      <c r="E709" s="237"/>
      <c r="F709" s="237"/>
      <c r="G709" s="237"/>
      <c r="H709" s="237"/>
      <c r="I709" s="237"/>
      <c r="J709" s="237"/>
      <c r="K709" s="237"/>
      <c r="L709" s="237"/>
      <c r="M709" s="237"/>
      <c r="N709" s="237"/>
      <c r="O709" s="237"/>
      <c r="P709" s="237"/>
      <c r="Q709" s="237"/>
      <c r="R709" s="237"/>
      <c r="S709" s="237"/>
      <c r="T709" s="237"/>
      <c r="U709" s="237"/>
      <c r="V709" s="237"/>
      <c r="W709" s="237"/>
      <c r="X709" s="237"/>
      <c r="Y709" s="237"/>
      <c r="Z709" s="237"/>
    </row>
    <row r="710" spans="1:26" ht="14.25" customHeight="1">
      <c r="A710" s="237"/>
      <c r="B710" s="237"/>
      <c r="C710" s="237"/>
      <c r="D710" s="237"/>
      <c r="E710" s="237"/>
      <c r="F710" s="237"/>
      <c r="G710" s="237"/>
      <c r="H710" s="237"/>
      <c r="I710" s="237"/>
      <c r="J710" s="237"/>
      <c r="K710" s="237"/>
      <c r="L710" s="237"/>
      <c r="M710" s="237"/>
      <c r="N710" s="237"/>
      <c r="O710" s="237"/>
      <c r="P710" s="237"/>
      <c r="Q710" s="237"/>
      <c r="R710" s="237"/>
      <c r="S710" s="237"/>
      <c r="T710" s="237"/>
      <c r="U710" s="237"/>
      <c r="V710" s="237"/>
      <c r="W710" s="237"/>
      <c r="X710" s="237"/>
      <c r="Y710" s="237"/>
      <c r="Z710" s="237"/>
    </row>
    <row r="711" spans="1:26" ht="14.25" customHeight="1">
      <c r="A711" s="237"/>
      <c r="B711" s="237"/>
      <c r="C711" s="237"/>
      <c r="D711" s="237"/>
      <c r="E711" s="237"/>
      <c r="F711" s="237"/>
      <c r="G711" s="237"/>
      <c r="H711" s="237"/>
      <c r="I711" s="237"/>
      <c r="J711" s="237"/>
      <c r="K711" s="237"/>
      <c r="L711" s="237"/>
      <c r="M711" s="237"/>
      <c r="N711" s="237"/>
      <c r="O711" s="237"/>
      <c r="P711" s="237"/>
      <c r="Q711" s="237"/>
      <c r="R711" s="237"/>
      <c r="S711" s="237"/>
      <c r="T711" s="237"/>
      <c r="U711" s="237"/>
      <c r="V711" s="237"/>
      <c r="W711" s="237"/>
      <c r="X711" s="237"/>
      <c r="Y711" s="237"/>
      <c r="Z711" s="237"/>
    </row>
    <row r="712" spans="1:26" ht="14.25" customHeight="1">
      <c r="A712" s="237"/>
      <c r="B712" s="237"/>
      <c r="C712" s="237"/>
      <c r="D712" s="237"/>
      <c r="E712" s="237"/>
      <c r="F712" s="237"/>
      <c r="G712" s="237"/>
      <c r="H712" s="237"/>
      <c r="I712" s="237"/>
      <c r="J712" s="237"/>
      <c r="K712" s="237"/>
      <c r="L712" s="237"/>
      <c r="M712" s="237"/>
      <c r="N712" s="237"/>
      <c r="O712" s="237"/>
      <c r="P712" s="237"/>
      <c r="Q712" s="237"/>
      <c r="R712" s="237"/>
      <c r="S712" s="237"/>
      <c r="T712" s="237"/>
      <c r="U712" s="237"/>
      <c r="V712" s="237"/>
      <c r="W712" s="237"/>
      <c r="X712" s="237"/>
      <c r="Y712" s="237"/>
      <c r="Z712" s="237"/>
    </row>
    <row r="713" spans="1:26" ht="14.25" customHeight="1">
      <c r="A713" s="237"/>
      <c r="B713" s="237"/>
      <c r="C713" s="237"/>
      <c r="D713" s="237"/>
      <c r="E713" s="237"/>
      <c r="F713" s="237"/>
      <c r="G713" s="237"/>
      <c r="H713" s="237"/>
      <c r="I713" s="237"/>
      <c r="J713" s="237"/>
      <c r="K713" s="237"/>
      <c r="L713" s="237"/>
      <c r="M713" s="237"/>
      <c r="N713" s="237"/>
      <c r="O713" s="237"/>
      <c r="P713" s="237"/>
      <c r="Q713" s="237"/>
      <c r="R713" s="237"/>
      <c r="S713" s="237"/>
      <c r="T713" s="237"/>
      <c r="U713" s="237"/>
      <c r="V713" s="237"/>
      <c r="W713" s="237"/>
      <c r="X713" s="237"/>
      <c r="Y713" s="237"/>
      <c r="Z713" s="237"/>
    </row>
    <row r="714" spans="1:26" ht="14.25" customHeight="1">
      <c r="A714" s="237"/>
      <c r="B714" s="237"/>
      <c r="C714" s="237"/>
      <c r="D714" s="237"/>
      <c r="E714" s="237"/>
      <c r="F714" s="237"/>
      <c r="G714" s="237"/>
      <c r="H714" s="237"/>
      <c r="I714" s="237"/>
      <c r="J714" s="237"/>
      <c r="K714" s="237"/>
      <c r="L714" s="237"/>
      <c r="M714" s="237"/>
      <c r="N714" s="237"/>
      <c r="O714" s="237"/>
      <c r="P714" s="237"/>
      <c r="Q714" s="237"/>
      <c r="R714" s="237"/>
      <c r="S714" s="237"/>
      <c r="T714" s="237"/>
      <c r="U714" s="237"/>
      <c r="V714" s="237"/>
      <c r="W714" s="237"/>
      <c r="X714" s="237"/>
      <c r="Y714" s="237"/>
      <c r="Z714" s="237"/>
    </row>
    <row r="715" spans="1:26" ht="14.25" customHeight="1">
      <c r="A715" s="237"/>
      <c r="B715" s="237"/>
      <c r="C715" s="237"/>
      <c r="D715" s="237"/>
      <c r="E715" s="237"/>
      <c r="F715" s="237"/>
      <c r="G715" s="237"/>
      <c r="H715" s="237"/>
      <c r="I715" s="237"/>
      <c r="J715" s="237"/>
      <c r="K715" s="237"/>
      <c r="L715" s="237"/>
      <c r="M715" s="237"/>
      <c r="N715" s="237"/>
      <c r="O715" s="237"/>
      <c r="P715" s="237"/>
      <c r="Q715" s="237"/>
      <c r="R715" s="237"/>
      <c r="S715" s="237"/>
      <c r="T715" s="237"/>
      <c r="U715" s="237"/>
      <c r="V715" s="237"/>
      <c r="W715" s="237"/>
      <c r="X715" s="237"/>
      <c r="Y715" s="237"/>
      <c r="Z715" s="237"/>
    </row>
    <row r="716" spans="1:26" ht="14.25" customHeight="1">
      <c r="A716" s="237"/>
      <c r="B716" s="237"/>
      <c r="C716" s="237"/>
      <c r="D716" s="237"/>
      <c r="E716" s="237"/>
      <c r="F716" s="237"/>
      <c r="G716" s="237"/>
      <c r="H716" s="237"/>
      <c r="I716" s="237"/>
      <c r="J716" s="237"/>
      <c r="K716" s="237"/>
      <c r="L716" s="237"/>
      <c r="M716" s="237"/>
      <c r="N716" s="237"/>
      <c r="O716" s="237"/>
      <c r="P716" s="237"/>
      <c r="Q716" s="237"/>
      <c r="R716" s="237"/>
      <c r="S716" s="237"/>
      <c r="T716" s="237"/>
      <c r="U716" s="237"/>
      <c r="V716" s="237"/>
      <c r="W716" s="237"/>
      <c r="X716" s="237"/>
      <c r="Y716" s="237"/>
      <c r="Z716" s="237"/>
    </row>
    <row r="717" spans="1:26" ht="14.25" customHeight="1">
      <c r="A717" s="237"/>
      <c r="B717" s="237"/>
      <c r="C717" s="237"/>
      <c r="D717" s="237"/>
      <c r="E717" s="237"/>
      <c r="F717" s="237"/>
      <c r="G717" s="237"/>
      <c r="H717" s="237"/>
      <c r="I717" s="237"/>
      <c r="J717" s="237"/>
      <c r="K717" s="237"/>
      <c r="L717" s="237"/>
      <c r="M717" s="237"/>
      <c r="N717" s="237"/>
      <c r="O717" s="237"/>
      <c r="P717" s="237"/>
      <c r="Q717" s="237"/>
      <c r="R717" s="237"/>
      <c r="S717" s="237"/>
      <c r="T717" s="237"/>
      <c r="U717" s="237"/>
      <c r="V717" s="237"/>
      <c r="W717" s="237"/>
      <c r="X717" s="237"/>
      <c r="Y717" s="237"/>
      <c r="Z717" s="237"/>
    </row>
    <row r="718" spans="1:26" ht="14.25" customHeight="1">
      <c r="A718" s="237"/>
      <c r="B718" s="237"/>
      <c r="C718" s="237"/>
      <c r="D718" s="237"/>
      <c r="E718" s="237"/>
      <c r="F718" s="237"/>
      <c r="G718" s="237"/>
      <c r="H718" s="237"/>
      <c r="I718" s="237"/>
      <c r="J718" s="237"/>
      <c r="K718" s="237"/>
      <c r="L718" s="237"/>
      <c r="M718" s="237"/>
      <c r="N718" s="237"/>
      <c r="O718" s="237"/>
      <c r="P718" s="237"/>
      <c r="Q718" s="237"/>
      <c r="R718" s="237"/>
      <c r="S718" s="237"/>
      <c r="T718" s="237"/>
      <c r="U718" s="237"/>
      <c r="V718" s="237"/>
      <c r="W718" s="237"/>
      <c r="X718" s="237"/>
      <c r="Y718" s="237"/>
      <c r="Z718" s="237"/>
    </row>
    <row r="719" spans="1:26" ht="14.25" customHeight="1">
      <c r="A719" s="237"/>
      <c r="B719" s="237"/>
      <c r="C719" s="237"/>
      <c r="D719" s="237"/>
      <c r="E719" s="237"/>
      <c r="F719" s="237"/>
      <c r="G719" s="237"/>
      <c r="H719" s="237"/>
      <c r="I719" s="237"/>
      <c r="J719" s="237"/>
      <c r="K719" s="237"/>
      <c r="L719" s="237"/>
      <c r="M719" s="237"/>
      <c r="N719" s="237"/>
      <c r="O719" s="237"/>
      <c r="P719" s="237"/>
      <c r="Q719" s="237"/>
      <c r="R719" s="237"/>
      <c r="S719" s="237"/>
      <c r="T719" s="237"/>
      <c r="U719" s="237"/>
      <c r="V719" s="237"/>
      <c r="W719" s="237"/>
      <c r="X719" s="237"/>
      <c r="Y719" s="237"/>
      <c r="Z719" s="237"/>
    </row>
    <row r="720" spans="1:26" ht="14.25" customHeight="1">
      <c r="A720" s="237"/>
      <c r="B720" s="237"/>
      <c r="C720" s="237"/>
      <c r="D720" s="237"/>
      <c r="E720" s="237"/>
      <c r="F720" s="237"/>
      <c r="G720" s="237"/>
      <c r="H720" s="237"/>
      <c r="I720" s="237"/>
      <c r="J720" s="237"/>
      <c r="K720" s="237"/>
      <c r="L720" s="237"/>
      <c r="M720" s="237"/>
      <c r="N720" s="237"/>
      <c r="O720" s="237"/>
      <c r="P720" s="237"/>
      <c r="Q720" s="237"/>
      <c r="R720" s="237"/>
      <c r="S720" s="237"/>
      <c r="T720" s="237"/>
      <c r="U720" s="237"/>
      <c r="V720" s="237"/>
      <c r="W720" s="237"/>
      <c r="X720" s="237"/>
      <c r="Y720" s="237"/>
      <c r="Z720" s="237"/>
    </row>
    <row r="721" spans="1:26" ht="14.25" customHeight="1">
      <c r="A721" s="237"/>
      <c r="B721" s="237"/>
      <c r="C721" s="237"/>
      <c r="D721" s="237"/>
      <c r="E721" s="237"/>
      <c r="F721" s="237"/>
      <c r="G721" s="237"/>
      <c r="H721" s="237"/>
      <c r="I721" s="237"/>
      <c r="J721" s="237"/>
      <c r="K721" s="237"/>
      <c r="L721" s="237"/>
      <c r="M721" s="237"/>
      <c r="N721" s="237"/>
      <c r="O721" s="237"/>
      <c r="P721" s="237"/>
      <c r="Q721" s="237"/>
      <c r="R721" s="237"/>
      <c r="S721" s="237"/>
      <c r="T721" s="237"/>
      <c r="U721" s="237"/>
      <c r="V721" s="237"/>
      <c r="W721" s="237"/>
      <c r="X721" s="237"/>
      <c r="Y721" s="237"/>
      <c r="Z721" s="237"/>
    </row>
    <row r="722" spans="1:26" ht="14.25" customHeight="1">
      <c r="A722" s="237"/>
      <c r="B722" s="237"/>
      <c r="C722" s="237"/>
      <c r="D722" s="237"/>
      <c r="E722" s="237"/>
      <c r="F722" s="237"/>
      <c r="G722" s="237"/>
      <c r="H722" s="237"/>
      <c r="I722" s="237"/>
      <c r="J722" s="237"/>
      <c r="K722" s="237"/>
      <c r="L722" s="237"/>
      <c r="M722" s="237"/>
      <c r="N722" s="237"/>
      <c r="O722" s="237"/>
      <c r="P722" s="237"/>
      <c r="Q722" s="237"/>
      <c r="R722" s="237"/>
      <c r="S722" s="237"/>
      <c r="T722" s="237"/>
      <c r="U722" s="237"/>
      <c r="V722" s="237"/>
      <c r="W722" s="237"/>
      <c r="X722" s="237"/>
      <c r="Y722" s="237"/>
      <c r="Z722" s="237"/>
    </row>
    <row r="723" spans="1:26" ht="14.25" customHeight="1">
      <c r="A723" s="237"/>
      <c r="B723" s="237"/>
      <c r="C723" s="237"/>
      <c r="D723" s="237"/>
      <c r="E723" s="237"/>
      <c r="F723" s="237"/>
      <c r="G723" s="237"/>
      <c r="H723" s="237"/>
      <c r="I723" s="237"/>
      <c r="J723" s="237"/>
      <c r="K723" s="237"/>
      <c r="L723" s="237"/>
      <c r="M723" s="237"/>
      <c r="N723" s="237"/>
      <c r="O723" s="237"/>
      <c r="P723" s="237"/>
      <c r="Q723" s="237"/>
      <c r="R723" s="237"/>
      <c r="S723" s="237"/>
      <c r="T723" s="237"/>
      <c r="U723" s="237"/>
      <c r="V723" s="237"/>
      <c r="W723" s="237"/>
      <c r="X723" s="237"/>
      <c r="Y723" s="237"/>
      <c r="Z723" s="237"/>
    </row>
    <row r="724" spans="1:26" ht="14.25" customHeight="1">
      <c r="A724" s="237"/>
      <c r="B724" s="237"/>
      <c r="C724" s="237"/>
      <c r="D724" s="237"/>
      <c r="E724" s="237"/>
      <c r="F724" s="237"/>
      <c r="G724" s="237"/>
      <c r="H724" s="237"/>
      <c r="I724" s="237"/>
      <c r="J724" s="237"/>
      <c r="K724" s="237"/>
      <c r="L724" s="237"/>
      <c r="M724" s="237"/>
      <c r="N724" s="237"/>
      <c r="O724" s="237"/>
      <c r="P724" s="237"/>
      <c r="Q724" s="237"/>
      <c r="R724" s="237"/>
      <c r="S724" s="237"/>
      <c r="T724" s="237"/>
      <c r="U724" s="237"/>
      <c r="V724" s="237"/>
      <c r="W724" s="237"/>
      <c r="X724" s="237"/>
      <c r="Y724" s="237"/>
      <c r="Z724" s="237"/>
    </row>
    <row r="725" spans="1:26" ht="14.25" customHeight="1">
      <c r="A725" s="237"/>
      <c r="B725" s="237"/>
      <c r="C725" s="237"/>
      <c r="D725" s="237"/>
      <c r="E725" s="237"/>
      <c r="F725" s="237"/>
      <c r="G725" s="237"/>
      <c r="H725" s="237"/>
      <c r="I725" s="237"/>
      <c r="J725" s="237"/>
      <c r="K725" s="237"/>
      <c r="L725" s="237"/>
      <c r="M725" s="237"/>
      <c r="N725" s="237"/>
      <c r="O725" s="237"/>
      <c r="P725" s="237"/>
      <c r="Q725" s="237"/>
      <c r="R725" s="237"/>
      <c r="S725" s="237"/>
      <c r="T725" s="237"/>
      <c r="U725" s="237"/>
      <c r="V725" s="237"/>
      <c r="W725" s="237"/>
      <c r="X725" s="237"/>
      <c r="Y725" s="237"/>
      <c r="Z725" s="237"/>
    </row>
    <row r="726" spans="1:26" ht="14.25" customHeight="1">
      <c r="A726" s="237"/>
      <c r="B726" s="237"/>
      <c r="C726" s="237"/>
      <c r="D726" s="237"/>
      <c r="E726" s="237"/>
      <c r="F726" s="237"/>
      <c r="G726" s="237"/>
      <c r="H726" s="237"/>
      <c r="I726" s="237"/>
      <c r="J726" s="237"/>
      <c r="K726" s="237"/>
      <c r="L726" s="237"/>
      <c r="M726" s="237"/>
      <c r="N726" s="237"/>
      <c r="O726" s="237"/>
      <c r="P726" s="237"/>
      <c r="Q726" s="237"/>
      <c r="R726" s="237"/>
      <c r="S726" s="237"/>
      <c r="T726" s="237"/>
      <c r="U726" s="237"/>
      <c r="V726" s="237"/>
      <c r="W726" s="237"/>
      <c r="X726" s="237"/>
      <c r="Y726" s="237"/>
      <c r="Z726" s="237"/>
    </row>
    <row r="727" spans="1:26" ht="14.25" customHeight="1">
      <c r="A727" s="237"/>
      <c r="B727" s="237"/>
      <c r="C727" s="237"/>
      <c r="D727" s="237"/>
      <c r="E727" s="237"/>
      <c r="F727" s="237"/>
      <c r="G727" s="237"/>
      <c r="H727" s="237"/>
      <c r="I727" s="237"/>
      <c r="J727" s="237"/>
      <c r="K727" s="237"/>
      <c r="L727" s="237"/>
      <c r="M727" s="237"/>
      <c r="N727" s="237"/>
      <c r="O727" s="237"/>
      <c r="P727" s="237"/>
      <c r="Q727" s="237"/>
      <c r="R727" s="237"/>
      <c r="S727" s="237"/>
      <c r="T727" s="237"/>
      <c r="U727" s="237"/>
      <c r="V727" s="237"/>
      <c r="W727" s="237"/>
      <c r="X727" s="237"/>
      <c r="Y727" s="237"/>
      <c r="Z727" s="237"/>
    </row>
    <row r="728" spans="1:26" ht="14.25" customHeight="1">
      <c r="A728" s="237"/>
      <c r="B728" s="237"/>
      <c r="C728" s="237"/>
      <c r="D728" s="237"/>
      <c r="E728" s="237"/>
      <c r="F728" s="237"/>
      <c r="G728" s="237"/>
      <c r="H728" s="237"/>
      <c r="I728" s="237"/>
      <c r="J728" s="237"/>
      <c r="K728" s="237"/>
      <c r="L728" s="237"/>
      <c r="M728" s="237"/>
      <c r="N728" s="237"/>
      <c r="O728" s="237"/>
      <c r="P728" s="237"/>
      <c r="Q728" s="237"/>
      <c r="R728" s="237"/>
      <c r="S728" s="237"/>
      <c r="T728" s="237"/>
      <c r="U728" s="237"/>
      <c r="V728" s="237"/>
      <c r="W728" s="237"/>
      <c r="X728" s="237"/>
      <c r="Y728" s="237"/>
      <c r="Z728" s="237"/>
    </row>
    <row r="729" spans="1:26" ht="14.25" customHeight="1">
      <c r="A729" s="237"/>
      <c r="B729" s="237"/>
      <c r="C729" s="237"/>
      <c r="D729" s="237"/>
      <c r="E729" s="237"/>
      <c r="F729" s="237"/>
      <c r="G729" s="237"/>
      <c r="H729" s="237"/>
      <c r="I729" s="237"/>
      <c r="J729" s="237"/>
      <c r="K729" s="237"/>
      <c r="L729" s="237"/>
      <c r="M729" s="237"/>
      <c r="N729" s="237"/>
      <c r="O729" s="237"/>
      <c r="P729" s="237"/>
      <c r="Q729" s="237"/>
      <c r="R729" s="237"/>
      <c r="S729" s="237"/>
      <c r="T729" s="237"/>
      <c r="U729" s="237"/>
      <c r="V729" s="237"/>
      <c r="W729" s="237"/>
      <c r="X729" s="237"/>
      <c r="Y729" s="237"/>
      <c r="Z729" s="237"/>
    </row>
    <row r="730" spans="1:26" ht="14.25" customHeight="1">
      <c r="A730" s="237"/>
      <c r="B730" s="237"/>
      <c r="C730" s="237"/>
      <c r="D730" s="237"/>
      <c r="E730" s="237"/>
      <c r="F730" s="237"/>
      <c r="G730" s="237"/>
      <c r="H730" s="237"/>
      <c r="I730" s="237"/>
      <c r="J730" s="237"/>
      <c r="K730" s="237"/>
      <c r="L730" s="237"/>
      <c r="M730" s="237"/>
      <c r="N730" s="237"/>
      <c r="O730" s="237"/>
      <c r="P730" s="237"/>
      <c r="Q730" s="237"/>
      <c r="R730" s="237"/>
      <c r="S730" s="237"/>
      <c r="T730" s="237"/>
      <c r="U730" s="237"/>
      <c r="V730" s="237"/>
      <c r="W730" s="237"/>
      <c r="X730" s="237"/>
      <c r="Y730" s="237"/>
      <c r="Z730" s="237"/>
    </row>
    <row r="731" spans="1:26" ht="14.25" customHeight="1">
      <c r="A731" s="237"/>
      <c r="B731" s="237"/>
      <c r="C731" s="237"/>
      <c r="D731" s="237"/>
      <c r="E731" s="237"/>
      <c r="F731" s="237"/>
      <c r="G731" s="237"/>
      <c r="H731" s="237"/>
      <c r="I731" s="237"/>
      <c r="J731" s="237"/>
      <c r="K731" s="237"/>
      <c r="L731" s="237"/>
      <c r="M731" s="237"/>
      <c r="N731" s="237"/>
      <c r="O731" s="237"/>
      <c r="P731" s="237"/>
      <c r="Q731" s="237"/>
      <c r="R731" s="237"/>
      <c r="S731" s="237"/>
      <c r="T731" s="237"/>
      <c r="U731" s="237"/>
      <c r="V731" s="237"/>
      <c r="W731" s="237"/>
      <c r="X731" s="237"/>
      <c r="Y731" s="237"/>
      <c r="Z731" s="237"/>
    </row>
    <row r="732" spans="1:26" ht="14.25" customHeight="1">
      <c r="A732" s="237"/>
      <c r="B732" s="237"/>
      <c r="C732" s="237"/>
      <c r="D732" s="237"/>
      <c r="E732" s="237"/>
      <c r="F732" s="237"/>
      <c r="G732" s="237"/>
      <c r="H732" s="237"/>
      <c r="I732" s="237"/>
      <c r="J732" s="237"/>
      <c r="K732" s="237"/>
      <c r="L732" s="237"/>
      <c r="M732" s="237"/>
      <c r="N732" s="237"/>
      <c r="O732" s="237"/>
      <c r="P732" s="237"/>
      <c r="Q732" s="237"/>
      <c r="R732" s="237"/>
      <c r="S732" s="237"/>
      <c r="T732" s="237"/>
      <c r="U732" s="237"/>
      <c r="V732" s="237"/>
      <c r="W732" s="237"/>
      <c r="X732" s="237"/>
      <c r="Y732" s="237"/>
      <c r="Z732" s="237"/>
    </row>
    <row r="733" spans="1:26" ht="14.25" customHeight="1">
      <c r="A733" s="237"/>
      <c r="B733" s="237"/>
      <c r="C733" s="237"/>
      <c r="D733" s="237"/>
      <c r="E733" s="237"/>
      <c r="F733" s="237"/>
      <c r="G733" s="237"/>
      <c r="H733" s="237"/>
      <c r="I733" s="237"/>
      <c r="J733" s="237"/>
      <c r="K733" s="237"/>
      <c r="L733" s="237"/>
      <c r="M733" s="237"/>
      <c r="N733" s="237"/>
      <c r="O733" s="237"/>
      <c r="P733" s="237"/>
      <c r="Q733" s="237"/>
      <c r="R733" s="237"/>
      <c r="S733" s="237"/>
      <c r="T733" s="237"/>
      <c r="U733" s="237"/>
      <c r="V733" s="237"/>
      <c r="W733" s="237"/>
      <c r="X733" s="237"/>
      <c r="Y733" s="237"/>
      <c r="Z733" s="237"/>
    </row>
    <row r="734" spans="1:26" ht="14.25" customHeight="1">
      <c r="A734" s="237"/>
      <c r="B734" s="237"/>
      <c r="C734" s="237"/>
      <c r="D734" s="237"/>
      <c r="E734" s="237"/>
      <c r="F734" s="237"/>
      <c r="G734" s="237"/>
      <c r="H734" s="237"/>
      <c r="I734" s="237"/>
      <c r="J734" s="237"/>
      <c r="K734" s="237"/>
      <c r="L734" s="237"/>
      <c r="M734" s="237"/>
      <c r="N734" s="237"/>
      <c r="O734" s="237"/>
      <c r="P734" s="237"/>
      <c r="Q734" s="237"/>
      <c r="R734" s="237"/>
      <c r="S734" s="237"/>
      <c r="T734" s="237"/>
      <c r="U734" s="237"/>
      <c r="V734" s="237"/>
      <c r="W734" s="237"/>
      <c r="X734" s="237"/>
      <c r="Y734" s="237"/>
      <c r="Z734" s="237"/>
    </row>
    <row r="735" spans="1:26" ht="14.25" customHeight="1">
      <c r="A735" s="237"/>
      <c r="B735" s="237"/>
      <c r="C735" s="237"/>
      <c r="D735" s="237"/>
      <c r="E735" s="237"/>
      <c r="F735" s="237"/>
      <c r="G735" s="237"/>
      <c r="H735" s="237"/>
      <c r="I735" s="237"/>
      <c r="J735" s="237"/>
      <c r="K735" s="237"/>
      <c r="L735" s="237"/>
      <c r="M735" s="237"/>
      <c r="N735" s="237"/>
      <c r="O735" s="237"/>
      <c r="P735" s="237"/>
      <c r="Q735" s="237"/>
      <c r="R735" s="237"/>
      <c r="S735" s="237"/>
      <c r="T735" s="237"/>
      <c r="U735" s="237"/>
      <c r="V735" s="237"/>
      <c r="W735" s="237"/>
      <c r="X735" s="237"/>
      <c r="Y735" s="237"/>
      <c r="Z735" s="237"/>
    </row>
    <row r="736" spans="1:26" ht="14.25" customHeight="1">
      <c r="A736" s="237"/>
      <c r="B736" s="237"/>
      <c r="C736" s="237"/>
      <c r="D736" s="237"/>
      <c r="E736" s="237"/>
      <c r="F736" s="237"/>
      <c r="G736" s="237"/>
      <c r="H736" s="237"/>
      <c r="I736" s="237"/>
      <c r="J736" s="237"/>
      <c r="K736" s="237"/>
      <c r="L736" s="237"/>
      <c r="M736" s="237"/>
      <c r="N736" s="237"/>
      <c r="O736" s="237"/>
      <c r="P736" s="237"/>
      <c r="Q736" s="237"/>
      <c r="R736" s="237"/>
      <c r="S736" s="237"/>
      <c r="T736" s="237"/>
      <c r="U736" s="237"/>
      <c r="V736" s="237"/>
      <c r="W736" s="237"/>
      <c r="X736" s="237"/>
      <c r="Y736" s="237"/>
      <c r="Z736" s="237"/>
    </row>
    <row r="737" spans="1:26" ht="14.25" customHeight="1">
      <c r="A737" s="237"/>
      <c r="B737" s="237"/>
      <c r="C737" s="237"/>
      <c r="D737" s="237"/>
      <c r="E737" s="237"/>
      <c r="F737" s="237"/>
      <c r="G737" s="237"/>
      <c r="H737" s="237"/>
      <c r="I737" s="237"/>
      <c r="J737" s="237"/>
      <c r="K737" s="237"/>
      <c r="L737" s="237"/>
      <c r="M737" s="237"/>
      <c r="N737" s="237"/>
      <c r="O737" s="237"/>
      <c r="P737" s="237"/>
      <c r="Q737" s="237"/>
      <c r="R737" s="237"/>
      <c r="S737" s="237"/>
      <c r="T737" s="237"/>
      <c r="U737" s="237"/>
      <c r="V737" s="237"/>
      <c r="W737" s="237"/>
      <c r="X737" s="237"/>
      <c r="Y737" s="237"/>
      <c r="Z737" s="237"/>
    </row>
    <row r="738" spans="1:26" ht="14.25" customHeight="1">
      <c r="A738" s="237"/>
      <c r="B738" s="237"/>
      <c r="C738" s="237"/>
      <c r="D738" s="237"/>
      <c r="E738" s="237"/>
      <c r="F738" s="237"/>
      <c r="G738" s="237"/>
      <c r="H738" s="237"/>
      <c r="I738" s="237"/>
      <c r="J738" s="237"/>
      <c r="K738" s="237"/>
      <c r="L738" s="237"/>
      <c r="M738" s="237"/>
      <c r="N738" s="237"/>
      <c r="O738" s="237"/>
      <c r="P738" s="237"/>
      <c r="Q738" s="237"/>
      <c r="R738" s="237"/>
      <c r="S738" s="237"/>
      <c r="T738" s="237"/>
      <c r="U738" s="237"/>
      <c r="V738" s="237"/>
      <c r="W738" s="237"/>
      <c r="X738" s="237"/>
      <c r="Y738" s="237"/>
      <c r="Z738" s="237"/>
    </row>
    <row r="739" spans="1:26" ht="14.25" customHeight="1">
      <c r="A739" s="237"/>
      <c r="B739" s="237"/>
      <c r="C739" s="237"/>
      <c r="D739" s="237"/>
      <c r="E739" s="237"/>
      <c r="F739" s="237"/>
      <c r="G739" s="237"/>
      <c r="H739" s="237"/>
      <c r="I739" s="237"/>
      <c r="J739" s="237"/>
      <c r="K739" s="237"/>
      <c r="L739" s="237"/>
      <c r="M739" s="237"/>
      <c r="N739" s="237"/>
      <c r="O739" s="237"/>
      <c r="P739" s="237"/>
      <c r="Q739" s="237"/>
      <c r="R739" s="237"/>
      <c r="S739" s="237"/>
      <c r="T739" s="237"/>
      <c r="U739" s="237"/>
      <c r="V739" s="237"/>
      <c r="W739" s="237"/>
      <c r="X739" s="237"/>
      <c r="Y739" s="237"/>
      <c r="Z739" s="237"/>
    </row>
    <row r="740" spans="1:26" ht="14.25" customHeight="1">
      <c r="A740" s="237"/>
      <c r="B740" s="237"/>
      <c r="C740" s="237"/>
      <c r="D740" s="237"/>
      <c r="E740" s="237"/>
      <c r="F740" s="237"/>
      <c r="G740" s="237"/>
      <c r="H740" s="237"/>
      <c r="I740" s="237"/>
      <c r="J740" s="237"/>
      <c r="K740" s="237"/>
      <c r="L740" s="237"/>
      <c r="M740" s="237"/>
      <c r="N740" s="237"/>
      <c r="O740" s="237"/>
      <c r="P740" s="237"/>
      <c r="Q740" s="237"/>
      <c r="R740" s="237"/>
      <c r="S740" s="237"/>
      <c r="T740" s="237"/>
      <c r="U740" s="237"/>
      <c r="V740" s="237"/>
      <c r="W740" s="237"/>
      <c r="X740" s="237"/>
      <c r="Y740" s="237"/>
      <c r="Z740" s="237"/>
    </row>
    <row r="741" spans="1:26" ht="14.25" customHeight="1">
      <c r="A741" s="237"/>
      <c r="B741" s="237"/>
      <c r="C741" s="237"/>
      <c r="D741" s="237"/>
      <c r="E741" s="237"/>
      <c r="F741" s="237"/>
      <c r="G741" s="237"/>
      <c r="H741" s="237"/>
      <c r="I741" s="237"/>
      <c r="J741" s="237"/>
      <c r="K741" s="237"/>
      <c r="L741" s="237"/>
      <c r="M741" s="237"/>
      <c r="N741" s="237"/>
      <c r="O741" s="237"/>
      <c r="P741" s="237"/>
      <c r="Q741" s="237"/>
      <c r="R741" s="237"/>
      <c r="S741" s="237"/>
      <c r="T741" s="237"/>
      <c r="U741" s="237"/>
      <c r="V741" s="237"/>
      <c r="W741" s="237"/>
      <c r="X741" s="237"/>
      <c r="Y741" s="237"/>
      <c r="Z741" s="237"/>
    </row>
    <row r="742" spans="1:26" ht="14.25" customHeight="1">
      <c r="A742" s="237"/>
      <c r="B742" s="237"/>
      <c r="C742" s="237"/>
      <c r="D742" s="237"/>
      <c r="E742" s="237"/>
      <c r="F742" s="237"/>
      <c r="G742" s="237"/>
      <c r="H742" s="237"/>
      <c r="I742" s="237"/>
      <c r="J742" s="237"/>
      <c r="K742" s="237"/>
      <c r="L742" s="237"/>
      <c r="M742" s="237"/>
      <c r="N742" s="237"/>
      <c r="O742" s="237"/>
      <c r="P742" s="237"/>
      <c r="Q742" s="237"/>
      <c r="R742" s="237"/>
      <c r="S742" s="237"/>
      <c r="T742" s="237"/>
      <c r="U742" s="237"/>
      <c r="V742" s="237"/>
      <c r="W742" s="237"/>
      <c r="X742" s="237"/>
      <c r="Y742" s="237"/>
      <c r="Z742" s="237"/>
    </row>
    <row r="743" spans="1:26" ht="14.25" customHeight="1">
      <c r="A743" s="237"/>
      <c r="B743" s="237"/>
      <c r="C743" s="237"/>
      <c r="D743" s="237"/>
      <c r="E743" s="237"/>
      <c r="F743" s="237"/>
      <c r="G743" s="237"/>
      <c r="H743" s="237"/>
      <c r="I743" s="237"/>
      <c r="J743" s="237"/>
      <c r="K743" s="237"/>
      <c r="L743" s="237"/>
      <c r="M743" s="237"/>
      <c r="N743" s="237"/>
      <c r="O743" s="237"/>
      <c r="P743" s="237"/>
      <c r="Q743" s="237"/>
      <c r="R743" s="237"/>
      <c r="S743" s="237"/>
      <c r="T743" s="237"/>
      <c r="U743" s="237"/>
      <c r="V743" s="237"/>
      <c r="W743" s="237"/>
      <c r="X743" s="237"/>
      <c r="Y743" s="237"/>
      <c r="Z743" s="237"/>
    </row>
    <row r="744" spans="1:26" ht="14.25" customHeight="1">
      <c r="A744" s="237"/>
      <c r="B744" s="237"/>
      <c r="C744" s="237"/>
      <c r="D744" s="237"/>
      <c r="E744" s="237"/>
      <c r="F744" s="237"/>
      <c r="G744" s="237"/>
      <c r="H744" s="237"/>
      <c r="I744" s="237"/>
      <c r="J744" s="237"/>
      <c r="K744" s="237"/>
      <c r="L744" s="237"/>
      <c r="M744" s="237"/>
      <c r="N744" s="237"/>
      <c r="O744" s="237"/>
      <c r="P744" s="237"/>
      <c r="Q744" s="237"/>
      <c r="R744" s="237"/>
      <c r="S744" s="237"/>
      <c r="T744" s="237"/>
      <c r="U744" s="237"/>
      <c r="V744" s="237"/>
      <c r="W744" s="237"/>
      <c r="X744" s="237"/>
      <c r="Y744" s="237"/>
      <c r="Z744" s="237"/>
    </row>
    <row r="745" spans="1:26" ht="14.25" customHeight="1">
      <c r="A745" s="237"/>
      <c r="B745" s="237"/>
      <c r="C745" s="237"/>
      <c r="D745" s="237"/>
      <c r="E745" s="237"/>
      <c r="F745" s="237"/>
      <c r="G745" s="237"/>
      <c r="H745" s="237"/>
      <c r="I745" s="237"/>
      <c r="J745" s="237"/>
      <c r="K745" s="237"/>
      <c r="L745" s="237"/>
      <c r="M745" s="237"/>
      <c r="N745" s="237"/>
      <c r="O745" s="237"/>
      <c r="P745" s="237"/>
      <c r="Q745" s="237"/>
      <c r="R745" s="237"/>
      <c r="S745" s="237"/>
      <c r="T745" s="237"/>
      <c r="U745" s="237"/>
      <c r="V745" s="237"/>
      <c r="W745" s="237"/>
      <c r="X745" s="237"/>
      <c r="Y745" s="237"/>
      <c r="Z745" s="237"/>
    </row>
    <row r="746" spans="1:26" ht="14.25" customHeight="1">
      <c r="A746" s="237"/>
      <c r="B746" s="237"/>
      <c r="C746" s="237"/>
      <c r="D746" s="237"/>
      <c r="E746" s="237"/>
      <c r="F746" s="237"/>
      <c r="G746" s="237"/>
      <c r="H746" s="237"/>
      <c r="I746" s="237"/>
      <c r="J746" s="237"/>
      <c r="K746" s="237"/>
      <c r="L746" s="237"/>
      <c r="M746" s="237"/>
      <c r="N746" s="237"/>
      <c r="O746" s="237"/>
      <c r="P746" s="237"/>
      <c r="Q746" s="237"/>
      <c r="R746" s="237"/>
      <c r="S746" s="237"/>
      <c r="T746" s="237"/>
      <c r="U746" s="237"/>
      <c r="V746" s="237"/>
      <c r="W746" s="237"/>
      <c r="X746" s="237"/>
      <c r="Y746" s="237"/>
      <c r="Z746" s="237"/>
    </row>
    <row r="747" spans="1:26" ht="14.25" customHeight="1">
      <c r="A747" s="237"/>
      <c r="B747" s="237"/>
      <c r="C747" s="237"/>
      <c r="D747" s="237"/>
      <c r="E747" s="237"/>
      <c r="F747" s="237"/>
      <c r="G747" s="237"/>
      <c r="H747" s="237"/>
      <c r="I747" s="237"/>
      <c r="J747" s="237"/>
      <c r="K747" s="237"/>
      <c r="L747" s="237"/>
      <c r="M747" s="237"/>
      <c r="N747" s="237"/>
      <c r="O747" s="237"/>
      <c r="P747" s="237"/>
      <c r="Q747" s="237"/>
      <c r="R747" s="237"/>
      <c r="S747" s="237"/>
      <c r="T747" s="237"/>
      <c r="U747" s="237"/>
      <c r="V747" s="237"/>
      <c r="W747" s="237"/>
      <c r="X747" s="237"/>
      <c r="Y747" s="237"/>
      <c r="Z747" s="237"/>
    </row>
    <row r="748" spans="1:26" ht="14.25" customHeight="1">
      <c r="A748" s="237"/>
      <c r="B748" s="237"/>
      <c r="C748" s="237"/>
      <c r="D748" s="237"/>
      <c r="E748" s="237"/>
      <c r="F748" s="237"/>
      <c r="G748" s="237"/>
      <c r="H748" s="237"/>
      <c r="I748" s="237"/>
      <c r="J748" s="237"/>
      <c r="K748" s="237"/>
      <c r="L748" s="237"/>
      <c r="M748" s="237"/>
      <c r="N748" s="237"/>
      <c r="O748" s="237"/>
      <c r="P748" s="237"/>
      <c r="Q748" s="237"/>
      <c r="R748" s="237"/>
      <c r="S748" s="237"/>
      <c r="T748" s="237"/>
      <c r="U748" s="237"/>
      <c r="V748" s="237"/>
      <c r="W748" s="237"/>
      <c r="X748" s="237"/>
      <c r="Y748" s="237"/>
      <c r="Z748" s="237"/>
    </row>
    <row r="749" spans="1:26" ht="14.25" customHeight="1">
      <c r="A749" s="237"/>
      <c r="B749" s="237"/>
      <c r="C749" s="237"/>
      <c r="D749" s="237"/>
      <c r="E749" s="237"/>
      <c r="F749" s="237"/>
      <c r="G749" s="237"/>
      <c r="H749" s="237"/>
      <c r="I749" s="237"/>
      <c r="J749" s="237"/>
      <c r="K749" s="237"/>
      <c r="L749" s="237"/>
      <c r="M749" s="237"/>
      <c r="N749" s="237"/>
      <c r="O749" s="237"/>
      <c r="P749" s="237"/>
      <c r="Q749" s="237"/>
      <c r="R749" s="237"/>
      <c r="S749" s="237"/>
      <c r="T749" s="237"/>
      <c r="U749" s="237"/>
      <c r="V749" s="237"/>
      <c r="W749" s="237"/>
      <c r="X749" s="237"/>
      <c r="Y749" s="237"/>
      <c r="Z749" s="237"/>
    </row>
    <row r="750" spans="1:26" ht="14.25" customHeight="1">
      <c r="A750" s="237"/>
      <c r="B750" s="237"/>
      <c r="C750" s="237"/>
      <c r="D750" s="237"/>
      <c r="E750" s="237"/>
      <c r="F750" s="237"/>
      <c r="G750" s="237"/>
      <c r="H750" s="237"/>
      <c r="I750" s="237"/>
      <c r="J750" s="237"/>
      <c r="K750" s="237"/>
      <c r="L750" s="237"/>
      <c r="M750" s="237"/>
      <c r="N750" s="237"/>
      <c r="O750" s="237"/>
      <c r="P750" s="237"/>
      <c r="Q750" s="237"/>
      <c r="R750" s="237"/>
      <c r="S750" s="237"/>
      <c r="T750" s="237"/>
      <c r="U750" s="237"/>
      <c r="V750" s="237"/>
      <c r="W750" s="237"/>
      <c r="X750" s="237"/>
      <c r="Y750" s="237"/>
      <c r="Z750" s="237"/>
    </row>
    <row r="751" spans="1:26" ht="14.25" customHeight="1">
      <c r="A751" s="237"/>
      <c r="B751" s="237"/>
      <c r="C751" s="237"/>
      <c r="D751" s="237"/>
      <c r="E751" s="237"/>
      <c r="F751" s="237"/>
      <c r="G751" s="237"/>
      <c r="H751" s="237"/>
      <c r="I751" s="237"/>
      <c r="J751" s="237"/>
      <c r="K751" s="237"/>
      <c r="L751" s="237"/>
      <c r="M751" s="237"/>
      <c r="N751" s="237"/>
      <c r="O751" s="237"/>
      <c r="P751" s="237"/>
      <c r="Q751" s="237"/>
      <c r="R751" s="237"/>
      <c r="S751" s="237"/>
      <c r="T751" s="237"/>
      <c r="U751" s="237"/>
      <c r="V751" s="237"/>
      <c r="W751" s="237"/>
      <c r="X751" s="237"/>
      <c r="Y751" s="237"/>
      <c r="Z751" s="237"/>
    </row>
    <row r="752" spans="1:26" ht="14.25" customHeight="1">
      <c r="A752" s="237"/>
      <c r="B752" s="237"/>
      <c r="C752" s="237"/>
      <c r="D752" s="237"/>
      <c r="E752" s="237"/>
      <c r="F752" s="237"/>
      <c r="G752" s="237"/>
      <c r="H752" s="237"/>
      <c r="I752" s="237"/>
      <c r="J752" s="237"/>
      <c r="K752" s="237"/>
      <c r="L752" s="237"/>
      <c r="M752" s="237"/>
      <c r="N752" s="237"/>
      <c r="O752" s="237"/>
      <c r="P752" s="237"/>
      <c r="Q752" s="237"/>
      <c r="R752" s="237"/>
      <c r="S752" s="237"/>
      <c r="T752" s="237"/>
      <c r="U752" s="237"/>
      <c r="V752" s="237"/>
      <c r="W752" s="237"/>
      <c r="X752" s="237"/>
      <c r="Y752" s="237"/>
      <c r="Z752" s="237"/>
    </row>
    <row r="753" spans="1:26" ht="14.25" customHeight="1">
      <c r="A753" s="237"/>
      <c r="B753" s="237"/>
      <c r="C753" s="237"/>
      <c r="D753" s="237"/>
      <c r="E753" s="237"/>
      <c r="F753" s="237"/>
      <c r="G753" s="237"/>
      <c r="H753" s="237"/>
      <c r="I753" s="237"/>
      <c r="J753" s="237"/>
      <c r="K753" s="237"/>
      <c r="L753" s="237"/>
      <c r="M753" s="237"/>
      <c r="N753" s="237"/>
      <c r="O753" s="237"/>
      <c r="P753" s="237"/>
      <c r="Q753" s="237"/>
      <c r="R753" s="237"/>
      <c r="S753" s="237"/>
      <c r="T753" s="237"/>
      <c r="U753" s="237"/>
      <c r="V753" s="237"/>
      <c r="W753" s="237"/>
      <c r="X753" s="237"/>
      <c r="Y753" s="237"/>
      <c r="Z753" s="237"/>
    </row>
    <row r="754" spans="1:26" ht="14.25" customHeight="1">
      <c r="A754" s="237"/>
      <c r="B754" s="237"/>
      <c r="C754" s="237"/>
      <c r="D754" s="237"/>
      <c r="E754" s="237"/>
      <c r="F754" s="237"/>
      <c r="G754" s="237"/>
      <c r="H754" s="237"/>
      <c r="I754" s="237"/>
      <c r="J754" s="237"/>
      <c r="K754" s="237"/>
      <c r="L754" s="237"/>
      <c r="M754" s="237"/>
      <c r="N754" s="237"/>
      <c r="O754" s="237"/>
      <c r="P754" s="237"/>
      <c r="Q754" s="237"/>
      <c r="R754" s="237"/>
      <c r="S754" s="237"/>
      <c r="T754" s="237"/>
      <c r="U754" s="237"/>
      <c r="V754" s="237"/>
      <c r="W754" s="237"/>
      <c r="X754" s="237"/>
      <c r="Y754" s="237"/>
      <c r="Z754" s="237"/>
    </row>
    <row r="755" spans="1:26" ht="14.25" customHeight="1">
      <c r="A755" s="237"/>
      <c r="B755" s="237"/>
      <c r="C755" s="237"/>
      <c r="D755" s="237"/>
      <c r="E755" s="237"/>
      <c r="F755" s="237"/>
      <c r="G755" s="237"/>
      <c r="H755" s="237"/>
      <c r="I755" s="237"/>
      <c r="J755" s="237"/>
      <c r="K755" s="237"/>
      <c r="L755" s="237"/>
      <c r="M755" s="237"/>
      <c r="N755" s="237"/>
      <c r="O755" s="237"/>
      <c r="P755" s="237"/>
      <c r="Q755" s="237"/>
      <c r="R755" s="237"/>
      <c r="S755" s="237"/>
      <c r="T755" s="237"/>
      <c r="U755" s="237"/>
      <c r="V755" s="237"/>
      <c r="W755" s="237"/>
      <c r="X755" s="237"/>
      <c r="Y755" s="237"/>
      <c r="Z755" s="237"/>
    </row>
    <row r="756" spans="1:26" ht="14.25" customHeight="1">
      <c r="A756" s="237"/>
      <c r="B756" s="237"/>
      <c r="C756" s="237"/>
      <c r="D756" s="237"/>
      <c r="E756" s="237"/>
      <c r="F756" s="237"/>
      <c r="G756" s="237"/>
      <c r="H756" s="237"/>
      <c r="I756" s="237"/>
      <c r="J756" s="237"/>
      <c r="K756" s="237"/>
      <c r="L756" s="237"/>
      <c r="M756" s="237"/>
      <c r="N756" s="237"/>
      <c r="O756" s="237"/>
      <c r="P756" s="237"/>
      <c r="Q756" s="237"/>
      <c r="R756" s="237"/>
      <c r="S756" s="237"/>
      <c r="T756" s="237"/>
      <c r="U756" s="237"/>
      <c r="V756" s="237"/>
      <c r="W756" s="237"/>
      <c r="X756" s="237"/>
      <c r="Y756" s="237"/>
      <c r="Z756" s="237"/>
    </row>
    <row r="757" spans="1:26" ht="14.25" customHeight="1">
      <c r="A757" s="237"/>
      <c r="B757" s="237"/>
      <c r="C757" s="237"/>
      <c r="D757" s="237"/>
      <c r="E757" s="237"/>
      <c r="F757" s="237"/>
      <c r="G757" s="237"/>
      <c r="H757" s="237"/>
      <c r="I757" s="237"/>
      <c r="J757" s="237"/>
      <c r="K757" s="237"/>
      <c r="L757" s="237"/>
      <c r="M757" s="237"/>
      <c r="N757" s="237"/>
      <c r="O757" s="237"/>
      <c r="P757" s="237"/>
      <c r="Q757" s="237"/>
      <c r="R757" s="237"/>
      <c r="S757" s="237"/>
      <c r="T757" s="237"/>
      <c r="U757" s="237"/>
      <c r="V757" s="237"/>
      <c r="W757" s="237"/>
      <c r="X757" s="237"/>
      <c r="Y757" s="237"/>
      <c r="Z757" s="237"/>
    </row>
    <row r="758" spans="1:26" ht="14.25" customHeight="1">
      <c r="A758" s="237"/>
      <c r="B758" s="237"/>
      <c r="C758" s="237"/>
      <c r="D758" s="237"/>
      <c r="E758" s="237"/>
      <c r="F758" s="237"/>
      <c r="G758" s="237"/>
      <c r="H758" s="237"/>
      <c r="I758" s="237"/>
      <c r="J758" s="237"/>
      <c r="K758" s="237"/>
      <c r="L758" s="237"/>
      <c r="M758" s="237"/>
      <c r="N758" s="237"/>
      <c r="O758" s="237"/>
      <c r="P758" s="237"/>
      <c r="Q758" s="237"/>
      <c r="R758" s="237"/>
      <c r="S758" s="237"/>
      <c r="T758" s="237"/>
      <c r="U758" s="237"/>
      <c r="V758" s="237"/>
      <c r="W758" s="237"/>
      <c r="X758" s="237"/>
      <c r="Y758" s="237"/>
      <c r="Z758" s="237"/>
    </row>
    <row r="759" spans="1:26" ht="14.25" customHeight="1">
      <c r="A759" s="237"/>
      <c r="B759" s="237"/>
      <c r="C759" s="237"/>
      <c r="D759" s="237"/>
      <c r="E759" s="237"/>
      <c r="F759" s="237"/>
      <c r="G759" s="237"/>
      <c r="H759" s="237"/>
      <c r="I759" s="237"/>
      <c r="J759" s="237"/>
      <c r="K759" s="237"/>
      <c r="L759" s="237"/>
      <c r="M759" s="237"/>
      <c r="N759" s="237"/>
      <c r="O759" s="237"/>
      <c r="P759" s="237"/>
      <c r="Q759" s="237"/>
      <c r="R759" s="237"/>
      <c r="S759" s="237"/>
      <c r="T759" s="237"/>
      <c r="U759" s="237"/>
      <c r="V759" s="237"/>
      <c r="W759" s="237"/>
      <c r="X759" s="237"/>
      <c r="Y759" s="237"/>
      <c r="Z759" s="237"/>
    </row>
    <row r="760" spans="1:26" ht="14.25" customHeight="1">
      <c r="A760" s="237"/>
      <c r="B760" s="237"/>
      <c r="C760" s="237"/>
      <c r="D760" s="237"/>
      <c r="E760" s="237"/>
      <c r="F760" s="237"/>
      <c r="G760" s="237"/>
      <c r="H760" s="237"/>
      <c r="I760" s="237"/>
      <c r="J760" s="237"/>
      <c r="K760" s="237"/>
      <c r="L760" s="237"/>
      <c r="M760" s="237"/>
      <c r="N760" s="237"/>
      <c r="O760" s="237"/>
      <c r="P760" s="237"/>
      <c r="Q760" s="237"/>
      <c r="R760" s="237"/>
      <c r="S760" s="237"/>
      <c r="T760" s="237"/>
      <c r="U760" s="237"/>
      <c r="V760" s="237"/>
      <c r="W760" s="237"/>
      <c r="X760" s="237"/>
      <c r="Y760" s="237"/>
      <c r="Z760" s="237"/>
    </row>
    <row r="761" spans="1:26" ht="14.25" customHeight="1">
      <c r="A761" s="237"/>
      <c r="B761" s="237"/>
      <c r="C761" s="237"/>
      <c r="D761" s="237"/>
      <c r="E761" s="237"/>
      <c r="F761" s="237"/>
      <c r="G761" s="237"/>
      <c r="H761" s="237"/>
      <c r="I761" s="237"/>
      <c r="J761" s="237"/>
      <c r="K761" s="237"/>
      <c r="L761" s="237"/>
      <c r="M761" s="237"/>
      <c r="N761" s="237"/>
      <c r="O761" s="237"/>
      <c r="P761" s="237"/>
      <c r="Q761" s="237"/>
      <c r="R761" s="237"/>
      <c r="S761" s="237"/>
      <c r="T761" s="237"/>
      <c r="U761" s="237"/>
      <c r="V761" s="237"/>
      <c r="W761" s="237"/>
      <c r="X761" s="237"/>
      <c r="Y761" s="237"/>
      <c r="Z761" s="237"/>
    </row>
    <row r="762" spans="1:26" ht="14.25" customHeight="1">
      <c r="A762" s="237"/>
      <c r="B762" s="237"/>
      <c r="C762" s="237"/>
      <c r="D762" s="237"/>
      <c r="E762" s="237"/>
      <c r="F762" s="237"/>
      <c r="G762" s="237"/>
      <c r="H762" s="237"/>
      <c r="I762" s="237"/>
      <c r="J762" s="237"/>
      <c r="K762" s="237"/>
      <c r="L762" s="237"/>
      <c r="M762" s="237"/>
      <c r="N762" s="237"/>
      <c r="O762" s="237"/>
      <c r="P762" s="237"/>
      <c r="Q762" s="237"/>
      <c r="R762" s="237"/>
      <c r="S762" s="237"/>
      <c r="T762" s="237"/>
      <c r="U762" s="237"/>
      <c r="V762" s="237"/>
      <c r="W762" s="237"/>
      <c r="X762" s="237"/>
      <c r="Y762" s="237"/>
      <c r="Z762" s="237"/>
    </row>
    <row r="763" spans="1:26" ht="14.25" customHeight="1">
      <c r="A763" s="237"/>
      <c r="B763" s="237"/>
      <c r="C763" s="237"/>
      <c r="D763" s="237"/>
      <c r="E763" s="237"/>
      <c r="F763" s="237"/>
      <c r="G763" s="237"/>
      <c r="H763" s="237"/>
      <c r="I763" s="237"/>
      <c r="J763" s="237"/>
      <c r="K763" s="237"/>
      <c r="L763" s="237"/>
      <c r="M763" s="237"/>
      <c r="N763" s="237"/>
      <c r="O763" s="237"/>
      <c r="P763" s="237"/>
      <c r="Q763" s="237"/>
      <c r="R763" s="237"/>
      <c r="S763" s="237"/>
      <c r="T763" s="237"/>
      <c r="U763" s="237"/>
      <c r="V763" s="237"/>
      <c r="W763" s="237"/>
      <c r="X763" s="237"/>
      <c r="Y763" s="237"/>
      <c r="Z763" s="237"/>
    </row>
    <row r="764" spans="1:26" ht="14.25" customHeight="1">
      <c r="A764" s="237"/>
      <c r="B764" s="237"/>
      <c r="C764" s="237"/>
      <c r="D764" s="237"/>
      <c r="E764" s="237"/>
      <c r="F764" s="237"/>
      <c r="G764" s="237"/>
      <c r="H764" s="237"/>
      <c r="I764" s="237"/>
      <c r="J764" s="237"/>
      <c r="K764" s="237"/>
      <c r="L764" s="237"/>
      <c r="M764" s="237"/>
      <c r="N764" s="237"/>
      <c r="O764" s="237"/>
      <c r="P764" s="237"/>
      <c r="Q764" s="237"/>
      <c r="R764" s="237"/>
      <c r="S764" s="237"/>
      <c r="T764" s="237"/>
      <c r="U764" s="237"/>
      <c r="V764" s="237"/>
      <c r="W764" s="237"/>
      <c r="X764" s="237"/>
      <c r="Y764" s="237"/>
      <c r="Z764" s="237"/>
    </row>
    <row r="765" spans="1:26" ht="14.25" customHeight="1">
      <c r="A765" s="237"/>
      <c r="B765" s="237"/>
      <c r="C765" s="237"/>
      <c r="D765" s="237"/>
      <c r="E765" s="237"/>
      <c r="F765" s="237"/>
      <c r="G765" s="237"/>
      <c r="H765" s="237"/>
      <c r="I765" s="237"/>
      <c r="J765" s="237"/>
      <c r="K765" s="237"/>
      <c r="L765" s="237"/>
      <c r="M765" s="237"/>
      <c r="N765" s="237"/>
      <c r="O765" s="237"/>
      <c r="P765" s="237"/>
      <c r="Q765" s="237"/>
      <c r="R765" s="237"/>
      <c r="S765" s="237"/>
      <c r="T765" s="237"/>
      <c r="U765" s="237"/>
      <c r="V765" s="237"/>
      <c r="W765" s="237"/>
      <c r="X765" s="237"/>
      <c r="Y765" s="237"/>
      <c r="Z765" s="237"/>
    </row>
    <row r="766" spans="1:26" ht="14.25" customHeight="1">
      <c r="A766" s="237"/>
      <c r="B766" s="237"/>
      <c r="C766" s="237"/>
      <c r="D766" s="237"/>
      <c r="E766" s="237"/>
      <c r="F766" s="237"/>
      <c r="G766" s="237"/>
      <c r="H766" s="237"/>
      <c r="I766" s="237"/>
      <c r="J766" s="237"/>
      <c r="K766" s="237"/>
      <c r="L766" s="237"/>
      <c r="M766" s="237"/>
      <c r="N766" s="237"/>
      <c r="O766" s="237"/>
      <c r="P766" s="237"/>
      <c r="Q766" s="237"/>
      <c r="R766" s="237"/>
      <c r="S766" s="237"/>
      <c r="T766" s="237"/>
      <c r="U766" s="237"/>
      <c r="V766" s="237"/>
      <c r="W766" s="237"/>
      <c r="X766" s="237"/>
      <c r="Y766" s="237"/>
      <c r="Z766" s="237"/>
    </row>
    <row r="767" spans="1:26" ht="14.25" customHeight="1">
      <c r="A767" s="237"/>
      <c r="B767" s="237"/>
      <c r="C767" s="237"/>
      <c r="D767" s="237"/>
      <c r="E767" s="237"/>
      <c r="F767" s="237"/>
      <c r="G767" s="237"/>
      <c r="H767" s="237"/>
      <c r="I767" s="237"/>
      <c r="J767" s="237"/>
      <c r="K767" s="237"/>
      <c r="L767" s="237"/>
      <c r="M767" s="237"/>
      <c r="N767" s="237"/>
      <c r="O767" s="237"/>
      <c r="P767" s="237"/>
      <c r="Q767" s="237"/>
      <c r="R767" s="237"/>
      <c r="S767" s="237"/>
      <c r="T767" s="237"/>
      <c r="U767" s="237"/>
      <c r="V767" s="237"/>
      <c r="W767" s="237"/>
      <c r="X767" s="237"/>
      <c r="Y767" s="237"/>
      <c r="Z767" s="237"/>
    </row>
    <row r="768" spans="1:26" ht="14.25" customHeight="1">
      <c r="A768" s="237"/>
      <c r="B768" s="237"/>
      <c r="C768" s="237"/>
      <c r="D768" s="237"/>
      <c r="E768" s="237"/>
      <c r="F768" s="237"/>
      <c r="G768" s="237"/>
      <c r="H768" s="237"/>
      <c r="I768" s="237"/>
      <c r="J768" s="237"/>
      <c r="K768" s="237"/>
      <c r="L768" s="237"/>
      <c r="M768" s="237"/>
      <c r="N768" s="237"/>
      <c r="O768" s="237"/>
      <c r="P768" s="237"/>
      <c r="Q768" s="237"/>
      <c r="R768" s="237"/>
      <c r="S768" s="237"/>
      <c r="T768" s="237"/>
      <c r="U768" s="237"/>
      <c r="V768" s="237"/>
      <c r="W768" s="237"/>
      <c r="X768" s="237"/>
      <c r="Y768" s="237"/>
      <c r="Z768" s="237"/>
    </row>
    <row r="769" spans="1:26" ht="14.25" customHeight="1">
      <c r="A769" s="237"/>
      <c r="B769" s="237"/>
      <c r="C769" s="237"/>
      <c r="D769" s="237"/>
      <c r="E769" s="237"/>
      <c r="F769" s="237"/>
      <c r="G769" s="237"/>
      <c r="H769" s="237"/>
      <c r="I769" s="237"/>
      <c r="J769" s="237"/>
      <c r="K769" s="237"/>
      <c r="L769" s="237"/>
      <c r="M769" s="237"/>
      <c r="N769" s="237"/>
      <c r="O769" s="237"/>
      <c r="P769" s="237"/>
      <c r="Q769" s="237"/>
      <c r="R769" s="237"/>
      <c r="S769" s="237"/>
      <c r="T769" s="237"/>
      <c r="U769" s="237"/>
      <c r="V769" s="237"/>
      <c r="W769" s="237"/>
      <c r="X769" s="237"/>
      <c r="Y769" s="237"/>
      <c r="Z769" s="237"/>
    </row>
    <row r="770" spans="1:26" ht="14.25" customHeight="1">
      <c r="A770" s="237"/>
      <c r="B770" s="237"/>
      <c r="C770" s="237"/>
      <c r="D770" s="237"/>
      <c r="E770" s="237"/>
      <c r="F770" s="237"/>
      <c r="G770" s="237"/>
      <c r="H770" s="237"/>
      <c r="I770" s="237"/>
      <c r="J770" s="237"/>
      <c r="K770" s="237"/>
      <c r="L770" s="237"/>
      <c r="M770" s="237"/>
      <c r="N770" s="237"/>
      <c r="O770" s="237"/>
      <c r="P770" s="237"/>
      <c r="Q770" s="237"/>
      <c r="R770" s="237"/>
      <c r="S770" s="237"/>
      <c r="T770" s="237"/>
      <c r="U770" s="237"/>
      <c r="V770" s="237"/>
      <c r="W770" s="237"/>
      <c r="X770" s="237"/>
      <c r="Y770" s="237"/>
      <c r="Z770" s="237"/>
    </row>
    <row r="771" spans="1:26" ht="14.25" customHeight="1">
      <c r="A771" s="237"/>
      <c r="B771" s="237"/>
      <c r="C771" s="237"/>
      <c r="D771" s="237"/>
      <c r="E771" s="237"/>
      <c r="F771" s="237"/>
      <c r="G771" s="237"/>
      <c r="H771" s="237"/>
      <c r="I771" s="237"/>
      <c r="J771" s="237"/>
      <c r="K771" s="237"/>
      <c r="L771" s="237"/>
      <c r="M771" s="237"/>
      <c r="N771" s="237"/>
      <c r="O771" s="237"/>
      <c r="P771" s="237"/>
      <c r="Q771" s="237"/>
      <c r="R771" s="237"/>
      <c r="S771" s="237"/>
      <c r="T771" s="237"/>
      <c r="U771" s="237"/>
      <c r="V771" s="237"/>
      <c r="W771" s="237"/>
      <c r="X771" s="237"/>
      <c r="Y771" s="237"/>
      <c r="Z771" s="237"/>
    </row>
    <row r="772" spans="1:26" ht="14.25" customHeight="1">
      <c r="A772" s="237"/>
      <c r="B772" s="237"/>
      <c r="C772" s="237"/>
      <c r="D772" s="237"/>
      <c r="E772" s="237"/>
      <c r="F772" s="237"/>
      <c r="G772" s="237"/>
      <c r="H772" s="237"/>
      <c r="I772" s="237"/>
      <c r="J772" s="237"/>
      <c r="K772" s="237"/>
      <c r="L772" s="237"/>
      <c r="M772" s="237"/>
      <c r="N772" s="237"/>
      <c r="O772" s="237"/>
      <c r="P772" s="237"/>
      <c r="Q772" s="237"/>
      <c r="R772" s="237"/>
      <c r="S772" s="237"/>
      <c r="T772" s="237"/>
      <c r="U772" s="237"/>
      <c r="V772" s="237"/>
      <c r="W772" s="237"/>
      <c r="X772" s="237"/>
      <c r="Y772" s="237"/>
      <c r="Z772" s="237"/>
    </row>
    <row r="773" spans="1:26" ht="14.25" customHeight="1">
      <c r="A773" s="237"/>
      <c r="B773" s="237"/>
      <c r="C773" s="237"/>
      <c r="D773" s="237"/>
      <c r="E773" s="237"/>
      <c r="F773" s="237"/>
      <c r="G773" s="237"/>
      <c r="H773" s="237"/>
      <c r="I773" s="237"/>
      <c r="J773" s="237"/>
      <c r="K773" s="237"/>
      <c r="L773" s="237"/>
      <c r="M773" s="237"/>
      <c r="N773" s="237"/>
      <c r="O773" s="237"/>
      <c r="P773" s="237"/>
      <c r="Q773" s="237"/>
      <c r="R773" s="237"/>
      <c r="S773" s="237"/>
      <c r="T773" s="237"/>
      <c r="U773" s="237"/>
      <c r="V773" s="237"/>
      <c r="W773" s="237"/>
      <c r="X773" s="237"/>
      <c r="Y773" s="237"/>
      <c r="Z773" s="237"/>
    </row>
    <row r="774" spans="1:26" ht="14.25" customHeight="1">
      <c r="A774" s="237"/>
      <c r="B774" s="237"/>
      <c r="C774" s="237"/>
      <c r="D774" s="237"/>
      <c r="E774" s="237"/>
      <c r="F774" s="237"/>
      <c r="G774" s="237"/>
      <c r="H774" s="237"/>
      <c r="I774" s="237"/>
      <c r="J774" s="237"/>
      <c r="K774" s="237"/>
      <c r="L774" s="237"/>
      <c r="M774" s="237"/>
      <c r="N774" s="237"/>
      <c r="O774" s="237"/>
      <c r="P774" s="237"/>
      <c r="Q774" s="237"/>
      <c r="R774" s="237"/>
      <c r="S774" s="237"/>
      <c r="T774" s="237"/>
      <c r="U774" s="237"/>
      <c r="V774" s="237"/>
      <c r="W774" s="237"/>
      <c r="X774" s="237"/>
      <c r="Y774" s="237"/>
      <c r="Z774" s="237"/>
    </row>
    <row r="775" spans="1:26" ht="14.25" customHeight="1">
      <c r="A775" s="237"/>
      <c r="B775" s="237"/>
      <c r="C775" s="237"/>
      <c r="D775" s="237"/>
      <c r="E775" s="237"/>
      <c r="F775" s="237"/>
      <c r="G775" s="237"/>
      <c r="H775" s="237"/>
      <c r="I775" s="237"/>
      <c r="J775" s="237"/>
      <c r="K775" s="237"/>
      <c r="L775" s="237"/>
      <c r="M775" s="237"/>
      <c r="N775" s="237"/>
      <c r="O775" s="237"/>
      <c r="P775" s="237"/>
      <c r="Q775" s="237"/>
      <c r="R775" s="237"/>
      <c r="S775" s="237"/>
      <c r="T775" s="237"/>
      <c r="U775" s="237"/>
      <c r="V775" s="237"/>
      <c r="W775" s="237"/>
      <c r="X775" s="237"/>
      <c r="Y775" s="237"/>
      <c r="Z775" s="237"/>
    </row>
    <row r="776" spans="1:26" ht="14.25" customHeight="1">
      <c r="A776" s="237"/>
      <c r="B776" s="237"/>
      <c r="C776" s="237"/>
      <c r="D776" s="237"/>
      <c r="E776" s="237"/>
      <c r="F776" s="237"/>
      <c r="G776" s="237"/>
      <c r="H776" s="237"/>
      <c r="I776" s="237"/>
      <c r="J776" s="237"/>
      <c r="K776" s="237"/>
      <c r="L776" s="237"/>
      <c r="M776" s="237"/>
      <c r="N776" s="237"/>
      <c r="O776" s="237"/>
      <c r="P776" s="237"/>
      <c r="Q776" s="237"/>
      <c r="R776" s="237"/>
      <c r="S776" s="237"/>
      <c r="T776" s="237"/>
      <c r="U776" s="237"/>
      <c r="V776" s="237"/>
      <c r="W776" s="237"/>
      <c r="X776" s="237"/>
      <c r="Y776" s="237"/>
      <c r="Z776" s="237"/>
    </row>
    <row r="777" spans="1:26" ht="14.25" customHeight="1">
      <c r="A777" s="237"/>
      <c r="B777" s="237"/>
      <c r="C777" s="237"/>
      <c r="D777" s="237"/>
      <c r="E777" s="237"/>
      <c r="F777" s="237"/>
      <c r="G777" s="237"/>
      <c r="H777" s="237"/>
      <c r="I777" s="237"/>
      <c r="J777" s="237"/>
      <c r="K777" s="237"/>
      <c r="L777" s="237"/>
      <c r="M777" s="237"/>
      <c r="N777" s="237"/>
      <c r="O777" s="237"/>
      <c r="P777" s="237"/>
      <c r="Q777" s="237"/>
      <c r="R777" s="237"/>
      <c r="S777" s="237"/>
      <c r="T777" s="237"/>
      <c r="U777" s="237"/>
      <c r="V777" s="237"/>
      <c r="W777" s="237"/>
      <c r="X777" s="237"/>
      <c r="Y777" s="237"/>
      <c r="Z777" s="237"/>
    </row>
    <row r="778" spans="1:26" ht="14.25" customHeight="1">
      <c r="A778" s="237"/>
      <c r="B778" s="237"/>
      <c r="C778" s="237"/>
      <c r="D778" s="237"/>
      <c r="E778" s="237"/>
      <c r="F778" s="237"/>
      <c r="G778" s="237"/>
      <c r="H778" s="237"/>
      <c r="I778" s="237"/>
      <c r="J778" s="237"/>
      <c r="K778" s="237"/>
      <c r="L778" s="237"/>
      <c r="M778" s="237"/>
      <c r="N778" s="237"/>
      <c r="O778" s="237"/>
      <c r="P778" s="237"/>
      <c r="Q778" s="237"/>
      <c r="R778" s="237"/>
      <c r="S778" s="237"/>
      <c r="T778" s="237"/>
      <c r="U778" s="237"/>
      <c r="V778" s="237"/>
      <c r="W778" s="237"/>
      <c r="X778" s="237"/>
      <c r="Y778" s="237"/>
      <c r="Z778" s="237"/>
    </row>
    <row r="779" spans="1:26" ht="14.25" customHeight="1">
      <c r="A779" s="237"/>
      <c r="B779" s="237"/>
      <c r="C779" s="237"/>
      <c r="D779" s="237"/>
      <c r="E779" s="237"/>
      <c r="F779" s="237"/>
      <c r="G779" s="237"/>
      <c r="H779" s="237"/>
      <c r="I779" s="237"/>
      <c r="J779" s="237"/>
      <c r="K779" s="237"/>
      <c r="L779" s="237"/>
      <c r="M779" s="237"/>
      <c r="N779" s="237"/>
      <c r="O779" s="237"/>
      <c r="P779" s="237"/>
      <c r="Q779" s="237"/>
      <c r="R779" s="237"/>
      <c r="S779" s="237"/>
      <c r="T779" s="237"/>
      <c r="U779" s="237"/>
      <c r="V779" s="237"/>
      <c r="W779" s="237"/>
      <c r="X779" s="237"/>
      <c r="Y779" s="237"/>
      <c r="Z779" s="237"/>
    </row>
    <row r="780" spans="1:26" ht="14.25" customHeight="1">
      <c r="A780" s="237"/>
      <c r="B780" s="237"/>
      <c r="C780" s="237"/>
      <c r="D780" s="237"/>
      <c r="E780" s="237"/>
      <c r="F780" s="237"/>
      <c r="G780" s="237"/>
      <c r="H780" s="237"/>
      <c r="I780" s="237"/>
      <c r="J780" s="237"/>
      <c r="K780" s="237"/>
      <c r="L780" s="237"/>
      <c r="M780" s="237"/>
      <c r="N780" s="237"/>
      <c r="O780" s="237"/>
      <c r="P780" s="237"/>
      <c r="Q780" s="237"/>
      <c r="R780" s="237"/>
      <c r="S780" s="237"/>
      <c r="T780" s="237"/>
      <c r="U780" s="237"/>
      <c r="V780" s="237"/>
      <c r="W780" s="237"/>
      <c r="X780" s="237"/>
      <c r="Y780" s="237"/>
      <c r="Z780" s="237"/>
    </row>
    <row r="781" spans="1:26" ht="14.25" customHeight="1">
      <c r="A781" s="237"/>
      <c r="B781" s="237"/>
      <c r="C781" s="237"/>
      <c r="D781" s="237"/>
      <c r="E781" s="237"/>
      <c r="F781" s="237"/>
      <c r="G781" s="237"/>
      <c r="H781" s="237"/>
      <c r="I781" s="237"/>
      <c r="J781" s="237"/>
      <c r="K781" s="237"/>
      <c r="L781" s="237"/>
      <c r="M781" s="237"/>
      <c r="N781" s="237"/>
      <c r="O781" s="237"/>
      <c r="P781" s="237"/>
      <c r="Q781" s="237"/>
      <c r="R781" s="237"/>
      <c r="S781" s="237"/>
      <c r="T781" s="237"/>
      <c r="U781" s="237"/>
      <c r="V781" s="237"/>
      <c r="W781" s="237"/>
      <c r="X781" s="237"/>
      <c r="Y781" s="237"/>
      <c r="Z781" s="237"/>
    </row>
    <row r="782" spans="1:26" ht="14.25" customHeight="1">
      <c r="A782" s="237"/>
      <c r="B782" s="237"/>
      <c r="C782" s="237"/>
      <c r="D782" s="237"/>
      <c r="E782" s="237"/>
      <c r="F782" s="237"/>
      <c r="G782" s="237"/>
      <c r="H782" s="237"/>
      <c r="I782" s="237"/>
      <c r="J782" s="237"/>
      <c r="K782" s="237"/>
      <c r="L782" s="237"/>
      <c r="M782" s="237"/>
      <c r="N782" s="237"/>
      <c r="O782" s="237"/>
      <c r="P782" s="237"/>
      <c r="Q782" s="237"/>
      <c r="R782" s="237"/>
      <c r="S782" s="237"/>
      <c r="T782" s="237"/>
      <c r="U782" s="237"/>
      <c r="V782" s="237"/>
      <c r="W782" s="237"/>
      <c r="X782" s="237"/>
      <c r="Y782" s="237"/>
      <c r="Z782" s="237"/>
    </row>
    <row r="783" spans="1:26" ht="14.25" customHeight="1">
      <c r="A783" s="237"/>
      <c r="B783" s="237"/>
      <c r="C783" s="237"/>
      <c r="D783" s="237"/>
      <c r="E783" s="237"/>
      <c r="F783" s="237"/>
      <c r="G783" s="237"/>
      <c r="H783" s="237"/>
      <c r="I783" s="237"/>
      <c r="J783" s="237"/>
      <c r="K783" s="237"/>
      <c r="L783" s="237"/>
      <c r="M783" s="237"/>
      <c r="N783" s="237"/>
      <c r="O783" s="237"/>
      <c r="P783" s="237"/>
      <c r="Q783" s="237"/>
      <c r="R783" s="237"/>
      <c r="S783" s="237"/>
      <c r="T783" s="237"/>
      <c r="U783" s="237"/>
      <c r="V783" s="237"/>
      <c r="W783" s="237"/>
      <c r="X783" s="237"/>
      <c r="Y783" s="237"/>
      <c r="Z783" s="237"/>
    </row>
    <row r="784" spans="1:26" ht="14.25" customHeight="1">
      <c r="A784" s="237"/>
      <c r="B784" s="237"/>
      <c r="C784" s="237"/>
      <c r="D784" s="237"/>
      <c r="E784" s="237"/>
      <c r="F784" s="237"/>
      <c r="G784" s="237"/>
      <c r="H784" s="237"/>
      <c r="I784" s="237"/>
      <c r="J784" s="237"/>
      <c r="K784" s="237"/>
      <c r="L784" s="237"/>
      <c r="M784" s="237"/>
      <c r="N784" s="237"/>
      <c r="O784" s="237"/>
      <c r="P784" s="237"/>
      <c r="Q784" s="237"/>
      <c r="R784" s="237"/>
      <c r="S784" s="237"/>
      <c r="T784" s="237"/>
      <c r="U784" s="237"/>
      <c r="V784" s="237"/>
      <c r="W784" s="237"/>
      <c r="X784" s="237"/>
      <c r="Y784" s="237"/>
      <c r="Z784" s="237"/>
    </row>
    <row r="785" spans="1:26" ht="14.25" customHeight="1">
      <c r="A785" s="237"/>
      <c r="B785" s="237"/>
      <c r="C785" s="237"/>
      <c r="D785" s="237"/>
      <c r="E785" s="237"/>
      <c r="F785" s="237"/>
      <c r="G785" s="237"/>
      <c r="H785" s="237"/>
      <c r="I785" s="237"/>
      <c r="J785" s="237"/>
      <c r="K785" s="237"/>
      <c r="L785" s="237"/>
      <c r="M785" s="237"/>
      <c r="N785" s="237"/>
      <c r="O785" s="237"/>
      <c r="P785" s="237"/>
      <c r="Q785" s="237"/>
      <c r="R785" s="237"/>
      <c r="S785" s="237"/>
      <c r="T785" s="237"/>
      <c r="U785" s="237"/>
      <c r="V785" s="237"/>
      <c r="W785" s="237"/>
      <c r="X785" s="237"/>
      <c r="Y785" s="237"/>
      <c r="Z785" s="237"/>
    </row>
    <row r="786" spans="1:26" ht="14.25" customHeight="1">
      <c r="A786" s="237"/>
      <c r="B786" s="237"/>
      <c r="C786" s="237"/>
      <c r="D786" s="237"/>
      <c r="E786" s="237"/>
      <c r="F786" s="237"/>
      <c r="G786" s="237"/>
      <c r="H786" s="237"/>
      <c r="I786" s="237"/>
      <c r="J786" s="237"/>
      <c r="K786" s="237"/>
      <c r="L786" s="237"/>
      <c r="M786" s="237"/>
      <c r="N786" s="237"/>
      <c r="O786" s="237"/>
      <c r="P786" s="237"/>
      <c r="Q786" s="237"/>
      <c r="R786" s="237"/>
      <c r="S786" s="237"/>
      <c r="T786" s="237"/>
      <c r="U786" s="237"/>
      <c r="V786" s="237"/>
      <c r="W786" s="237"/>
      <c r="X786" s="237"/>
      <c r="Y786" s="237"/>
      <c r="Z786" s="237"/>
    </row>
    <row r="787" spans="1:26" ht="14.25" customHeight="1">
      <c r="A787" s="237"/>
      <c r="B787" s="237"/>
      <c r="C787" s="237"/>
      <c r="D787" s="237"/>
      <c r="E787" s="237"/>
      <c r="F787" s="237"/>
      <c r="G787" s="237"/>
      <c r="H787" s="237"/>
      <c r="I787" s="237"/>
      <c r="J787" s="237"/>
      <c r="K787" s="237"/>
      <c r="L787" s="237"/>
      <c r="M787" s="237"/>
      <c r="N787" s="237"/>
      <c r="O787" s="237"/>
      <c r="P787" s="237"/>
      <c r="Q787" s="237"/>
      <c r="R787" s="237"/>
      <c r="S787" s="237"/>
      <c r="T787" s="237"/>
      <c r="U787" s="237"/>
      <c r="V787" s="237"/>
      <c r="W787" s="237"/>
      <c r="X787" s="237"/>
      <c r="Y787" s="237"/>
      <c r="Z787" s="237"/>
    </row>
    <row r="788" spans="1:26" ht="14.25" customHeight="1">
      <c r="A788" s="237"/>
      <c r="B788" s="237"/>
      <c r="C788" s="237"/>
      <c r="D788" s="237"/>
      <c r="E788" s="237"/>
      <c r="F788" s="237"/>
      <c r="G788" s="237"/>
      <c r="H788" s="237"/>
      <c r="I788" s="237"/>
      <c r="J788" s="237"/>
      <c r="K788" s="237"/>
      <c r="L788" s="237"/>
      <c r="M788" s="237"/>
      <c r="N788" s="237"/>
      <c r="O788" s="237"/>
      <c r="P788" s="237"/>
      <c r="Q788" s="237"/>
      <c r="R788" s="237"/>
      <c r="S788" s="237"/>
      <c r="T788" s="237"/>
      <c r="U788" s="237"/>
      <c r="V788" s="237"/>
      <c r="W788" s="237"/>
      <c r="X788" s="237"/>
      <c r="Y788" s="237"/>
      <c r="Z788" s="237"/>
    </row>
    <row r="789" spans="1:26" ht="14.25" customHeight="1">
      <c r="A789" s="237"/>
      <c r="B789" s="237"/>
      <c r="C789" s="237"/>
      <c r="D789" s="237"/>
      <c r="E789" s="237"/>
      <c r="F789" s="237"/>
      <c r="G789" s="237"/>
      <c r="H789" s="237"/>
      <c r="I789" s="237"/>
      <c r="J789" s="237"/>
      <c r="K789" s="237"/>
      <c r="L789" s="237"/>
      <c r="M789" s="237"/>
      <c r="N789" s="237"/>
      <c r="O789" s="237"/>
      <c r="P789" s="237"/>
      <c r="Q789" s="237"/>
      <c r="R789" s="237"/>
      <c r="S789" s="237"/>
      <c r="T789" s="237"/>
      <c r="U789" s="237"/>
      <c r="V789" s="237"/>
      <c r="W789" s="237"/>
      <c r="X789" s="237"/>
      <c r="Y789" s="237"/>
      <c r="Z789" s="237"/>
    </row>
    <row r="790" spans="1:26" ht="14.25" customHeight="1">
      <c r="A790" s="237"/>
      <c r="B790" s="237"/>
      <c r="C790" s="237"/>
      <c r="D790" s="237"/>
      <c r="E790" s="237"/>
      <c r="F790" s="237"/>
      <c r="G790" s="237"/>
      <c r="H790" s="237"/>
      <c r="I790" s="237"/>
      <c r="J790" s="237"/>
      <c r="K790" s="237"/>
      <c r="L790" s="237"/>
      <c r="M790" s="237"/>
      <c r="N790" s="237"/>
      <c r="O790" s="237"/>
      <c r="P790" s="237"/>
      <c r="Q790" s="237"/>
      <c r="R790" s="237"/>
      <c r="S790" s="237"/>
      <c r="T790" s="237"/>
      <c r="U790" s="237"/>
      <c r="V790" s="237"/>
      <c r="W790" s="237"/>
      <c r="X790" s="237"/>
      <c r="Y790" s="237"/>
      <c r="Z790" s="237"/>
    </row>
    <row r="791" spans="1:26" ht="14.25" customHeight="1">
      <c r="A791" s="237"/>
      <c r="B791" s="237"/>
      <c r="C791" s="237"/>
      <c r="D791" s="237"/>
      <c r="E791" s="237"/>
      <c r="F791" s="237"/>
      <c r="G791" s="237"/>
      <c r="H791" s="237"/>
      <c r="I791" s="237"/>
      <c r="J791" s="237"/>
      <c r="K791" s="237"/>
      <c r="L791" s="237"/>
      <c r="M791" s="237"/>
      <c r="N791" s="237"/>
      <c r="O791" s="237"/>
      <c r="P791" s="237"/>
      <c r="Q791" s="237"/>
      <c r="R791" s="237"/>
      <c r="S791" s="237"/>
      <c r="T791" s="237"/>
      <c r="U791" s="237"/>
      <c r="V791" s="237"/>
      <c r="W791" s="237"/>
      <c r="X791" s="237"/>
      <c r="Y791" s="237"/>
      <c r="Z791" s="237"/>
    </row>
    <row r="792" spans="1:26" ht="14.25" customHeight="1">
      <c r="A792" s="237"/>
      <c r="B792" s="237"/>
      <c r="C792" s="237"/>
      <c r="D792" s="237"/>
      <c r="E792" s="237"/>
      <c r="F792" s="237"/>
      <c r="G792" s="237"/>
      <c r="H792" s="237"/>
      <c r="I792" s="237"/>
      <c r="J792" s="237"/>
      <c r="K792" s="237"/>
      <c r="L792" s="237"/>
      <c r="M792" s="237"/>
      <c r="N792" s="237"/>
      <c r="O792" s="237"/>
      <c r="P792" s="237"/>
      <c r="Q792" s="237"/>
      <c r="R792" s="237"/>
      <c r="S792" s="237"/>
      <c r="T792" s="237"/>
      <c r="U792" s="237"/>
      <c r="V792" s="237"/>
      <c r="W792" s="237"/>
      <c r="X792" s="237"/>
      <c r="Y792" s="237"/>
      <c r="Z792" s="237"/>
    </row>
    <row r="793" spans="1:26" ht="14.25" customHeight="1">
      <c r="A793" s="237"/>
      <c r="B793" s="237"/>
      <c r="C793" s="237"/>
      <c r="D793" s="237"/>
      <c r="E793" s="237"/>
      <c r="F793" s="237"/>
      <c r="G793" s="237"/>
      <c r="H793" s="237"/>
      <c r="I793" s="237"/>
      <c r="J793" s="237"/>
      <c r="K793" s="237"/>
      <c r="L793" s="237"/>
      <c r="M793" s="237"/>
      <c r="N793" s="237"/>
      <c r="O793" s="237"/>
      <c r="P793" s="237"/>
      <c r="Q793" s="237"/>
      <c r="R793" s="237"/>
      <c r="S793" s="237"/>
      <c r="T793" s="237"/>
      <c r="U793" s="237"/>
      <c r="V793" s="237"/>
      <c r="W793" s="237"/>
      <c r="X793" s="237"/>
      <c r="Y793" s="237"/>
      <c r="Z793" s="237"/>
    </row>
    <row r="794" spans="1:26" ht="14.25" customHeight="1">
      <c r="A794" s="237"/>
      <c r="B794" s="237"/>
      <c r="C794" s="237"/>
      <c r="D794" s="237"/>
      <c r="E794" s="237"/>
      <c r="F794" s="237"/>
      <c r="G794" s="237"/>
      <c r="H794" s="237"/>
      <c r="I794" s="237"/>
      <c r="J794" s="237"/>
      <c r="K794" s="237"/>
      <c r="L794" s="237"/>
      <c r="M794" s="237"/>
      <c r="N794" s="237"/>
      <c r="O794" s="237"/>
      <c r="P794" s="237"/>
      <c r="Q794" s="237"/>
      <c r="R794" s="237"/>
      <c r="S794" s="237"/>
      <c r="T794" s="237"/>
      <c r="U794" s="237"/>
      <c r="V794" s="237"/>
      <c r="W794" s="237"/>
      <c r="X794" s="237"/>
      <c r="Y794" s="237"/>
      <c r="Z794" s="237"/>
    </row>
    <row r="795" spans="1:26" ht="14.25" customHeight="1">
      <c r="A795" s="237"/>
      <c r="B795" s="237"/>
      <c r="C795" s="237"/>
      <c r="D795" s="237"/>
      <c r="E795" s="237"/>
      <c r="F795" s="237"/>
      <c r="G795" s="237"/>
      <c r="H795" s="237"/>
      <c r="I795" s="237"/>
      <c r="J795" s="237"/>
      <c r="K795" s="237"/>
      <c r="L795" s="237"/>
      <c r="M795" s="237"/>
      <c r="N795" s="237"/>
      <c r="O795" s="237"/>
      <c r="P795" s="237"/>
      <c r="Q795" s="237"/>
      <c r="R795" s="237"/>
      <c r="S795" s="237"/>
      <c r="T795" s="237"/>
      <c r="U795" s="237"/>
      <c r="V795" s="237"/>
      <c r="W795" s="237"/>
      <c r="X795" s="237"/>
      <c r="Y795" s="237"/>
      <c r="Z795" s="237"/>
    </row>
    <row r="796" spans="1:26" ht="14.25" customHeight="1">
      <c r="A796" s="237"/>
      <c r="B796" s="237"/>
      <c r="C796" s="237"/>
      <c r="D796" s="237"/>
      <c r="E796" s="237"/>
      <c r="F796" s="237"/>
      <c r="G796" s="237"/>
      <c r="H796" s="237"/>
      <c r="I796" s="237"/>
      <c r="J796" s="237"/>
      <c r="K796" s="237"/>
      <c r="L796" s="237"/>
      <c r="M796" s="237"/>
      <c r="N796" s="237"/>
      <c r="O796" s="237"/>
      <c r="P796" s="237"/>
      <c r="Q796" s="237"/>
      <c r="R796" s="237"/>
      <c r="S796" s="237"/>
      <c r="T796" s="237"/>
      <c r="U796" s="237"/>
      <c r="V796" s="237"/>
      <c r="W796" s="237"/>
      <c r="X796" s="237"/>
      <c r="Y796" s="237"/>
      <c r="Z796" s="237"/>
    </row>
    <row r="797" spans="1:26" ht="14.25" customHeight="1">
      <c r="A797" s="237"/>
      <c r="B797" s="237"/>
      <c r="C797" s="237"/>
      <c r="D797" s="237"/>
      <c r="E797" s="237"/>
      <c r="F797" s="237"/>
      <c r="G797" s="237"/>
      <c r="H797" s="237"/>
      <c r="I797" s="237"/>
      <c r="J797" s="237"/>
      <c r="K797" s="237"/>
      <c r="L797" s="237"/>
      <c r="M797" s="237"/>
      <c r="N797" s="237"/>
      <c r="O797" s="237"/>
      <c r="P797" s="237"/>
      <c r="Q797" s="237"/>
      <c r="R797" s="237"/>
      <c r="S797" s="237"/>
      <c r="T797" s="237"/>
      <c r="U797" s="237"/>
      <c r="V797" s="237"/>
      <c r="W797" s="237"/>
      <c r="X797" s="237"/>
      <c r="Y797" s="237"/>
      <c r="Z797" s="237"/>
    </row>
    <row r="798" spans="1:26" ht="14.25" customHeight="1">
      <c r="A798" s="237"/>
      <c r="B798" s="237"/>
      <c r="C798" s="237"/>
      <c r="D798" s="237"/>
      <c r="E798" s="237"/>
      <c r="F798" s="237"/>
      <c r="G798" s="237"/>
      <c r="H798" s="237"/>
      <c r="I798" s="237"/>
      <c r="J798" s="237"/>
      <c r="K798" s="237"/>
      <c r="L798" s="237"/>
      <c r="M798" s="237"/>
      <c r="N798" s="237"/>
      <c r="O798" s="237"/>
      <c r="P798" s="237"/>
      <c r="Q798" s="237"/>
      <c r="R798" s="237"/>
      <c r="S798" s="237"/>
      <c r="T798" s="237"/>
      <c r="U798" s="237"/>
      <c r="V798" s="237"/>
      <c r="W798" s="237"/>
      <c r="X798" s="237"/>
      <c r="Y798" s="237"/>
      <c r="Z798" s="237"/>
    </row>
    <row r="799" spans="1:26" ht="14.25" customHeight="1">
      <c r="A799" s="237"/>
      <c r="B799" s="237"/>
      <c r="C799" s="237"/>
      <c r="D799" s="237"/>
      <c r="E799" s="237"/>
      <c r="F799" s="237"/>
      <c r="G799" s="237"/>
      <c r="H799" s="237"/>
      <c r="I799" s="237"/>
      <c r="J799" s="237"/>
      <c r="K799" s="237"/>
      <c r="L799" s="237"/>
      <c r="M799" s="237"/>
      <c r="N799" s="237"/>
      <c r="O799" s="237"/>
      <c r="P799" s="237"/>
      <c r="Q799" s="237"/>
      <c r="R799" s="237"/>
      <c r="S799" s="237"/>
      <c r="T799" s="237"/>
      <c r="U799" s="237"/>
      <c r="V799" s="237"/>
      <c r="W799" s="237"/>
      <c r="X799" s="237"/>
      <c r="Y799" s="237"/>
      <c r="Z799" s="237"/>
    </row>
    <row r="800" spans="1:26" ht="14.25" customHeight="1">
      <c r="A800" s="237"/>
      <c r="B800" s="237"/>
      <c r="C800" s="237"/>
      <c r="D800" s="237"/>
      <c r="E800" s="237"/>
      <c r="F800" s="237"/>
      <c r="G800" s="237"/>
      <c r="H800" s="237"/>
      <c r="I800" s="237"/>
      <c r="J800" s="237"/>
      <c r="K800" s="237"/>
      <c r="L800" s="237"/>
      <c r="M800" s="237"/>
      <c r="N800" s="237"/>
      <c r="O800" s="237"/>
      <c r="P800" s="237"/>
      <c r="Q800" s="237"/>
      <c r="R800" s="237"/>
      <c r="S800" s="237"/>
      <c r="T800" s="237"/>
      <c r="U800" s="237"/>
      <c r="V800" s="237"/>
      <c r="W800" s="237"/>
      <c r="X800" s="237"/>
      <c r="Y800" s="237"/>
      <c r="Z800" s="237"/>
    </row>
    <row r="801" spans="1:26" ht="14.25" customHeight="1">
      <c r="A801" s="237"/>
      <c r="B801" s="237"/>
      <c r="C801" s="237"/>
      <c r="D801" s="237"/>
      <c r="E801" s="237"/>
      <c r="F801" s="237"/>
      <c r="G801" s="237"/>
      <c r="H801" s="237"/>
      <c r="I801" s="237"/>
      <c r="J801" s="237"/>
      <c r="K801" s="237"/>
      <c r="L801" s="237"/>
      <c r="M801" s="237"/>
      <c r="N801" s="237"/>
      <c r="O801" s="237"/>
      <c r="P801" s="237"/>
      <c r="Q801" s="237"/>
      <c r="R801" s="237"/>
      <c r="S801" s="237"/>
      <c r="T801" s="237"/>
      <c r="U801" s="237"/>
      <c r="V801" s="237"/>
      <c r="W801" s="237"/>
      <c r="X801" s="237"/>
      <c r="Y801" s="237"/>
      <c r="Z801" s="237"/>
    </row>
    <row r="802" spans="1:26" ht="14.25" customHeight="1">
      <c r="A802" s="237"/>
      <c r="B802" s="237"/>
      <c r="C802" s="237"/>
      <c r="D802" s="237"/>
      <c r="E802" s="237"/>
      <c r="F802" s="237"/>
      <c r="G802" s="237"/>
      <c r="H802" s="237"/>
      <c r="I802" s="237"/>
      <c r="J802" s="237"/>
      <c r="K802" s="237"/>
      <c r="L802" s="237"/>
      <c r="M802" s="237"/>
      <c r="N802" s="237"/>
      <c r="O802" s="237"/>
      <c r="P802" s="237"/>
      <c r="Q802" s="237"/>
      <c r="R802" s="237"/>
      <c r="S802" s="237"/>
      <c r="T802" s="237"/>
      <c r="U802" s="237"/>
      <c r="V802" s="237"/>
      <c r="W802" s="237"/>
      <c r="X802" s="237"/>
      <c r="Y802" s="237"/>
      <c r="Z802" s="237"/>
    </row>
    <row r="803" spans="1:26" ht="14.25" customHeight="1">
      <c r="A803" s="237"/>
      <c r="B803" s="237"/>
      <c r="C803" s="237"/>
      <c r="D803" s="237"/>
      <c r="E803" s="237"/>
      <c r="F803" s="237"/>
      <c r="G803" s="237"/>
      <c r="H803" s="237"/>
      <c r="I803" s="237"/>
      <c r="J803" s="237"/>
      <c r="K803" s="237"/>
      <c r="L803" s="237"/>
      <c r="M803" s="237"/>
      <c r="N803" s="237"/>
      <c r="O803" s="237"/>
      <c r="P803" s="237"/>
      <c r="Q803" s="237"/>
      <c r="R803" s="237"/>
      <c r="S803" s="237"/>
      <c r="T803" s="237"/>
      <c r="U803" s="237"/>
      <c r="V803" s="237"/>
      <c r="W803" s="237"/>
      <c r="X803" s="237"/>
      <c r="Y803" s="237"/>
      <c r="Z803" s="237"/>
    </row>
    <row r="804" spans="1:26" ht="14.25" customHeight="1">
      <c r="A804" s="237"/>
      <c r="B804" s="237"/>
      <c r="C804" s="237"/>
      <c r="D804" s="237"/>
      <c r="E804" s="237"/>
      <c r="F804" s="237"/>
      <c r="G804" s="237"/>
      <c r="H804" s="237"/>
      <c r="I804" s="237"/>
      <c r="J804" s="237"/>
      <c r="K804" s="237"/>
      <c r="L804" s="237"/>
      <c r="M804" s="237"/>
      <c r="N804" s="237"/>
      <c r="O804" s="237"/>
      <c r="P804" s="237"/>
      <c r="Q804" s="237"/>
      <c r="R804" s="237"/>
      <c r="S804" s="237"/>
      <c r="T804" s="237"/>
      <c r="U804" s="237"/>
      <c r="V804" s="237"/>
      <c r="W804" s="237"/>
      <c r="X804" s="237"/>
      <c r="Y804" s="237"/>
      <c r="Z804" s="237"/>
    </row>
    <row r="805" spans="1:26" ht="14.25" customHeight="1">
      <c r="A805" s="237"/>
      <c r="B805" s="237"/>
      <c r="C805" s="237"/>
      <c r="D805" s="237"/>
      <c r="E805" s="237"/>
      <c r="F805" s="237"/>
      <c r="G805" s="237"/>
      <c r="H805" s="237"/>
      <c r="I805" s="237"/>
      <c r="J805" s="237"/>
      <c r="K805" s="237"/>
      <c r="L805" s="237"/>
      <c r="M805" s="237"/>
      <c r="N805" s="237"/>
      <c r="O805" s="237"/>
      <c r="P805" s="237"/>
      <c r="Q805" s="237"/>
      <c r="R805" s="237"/>
      <c r="S805" s="237"/>
      <c r="T805" s="237"/>
      <c r="U805" s="237"/>
      <c r="V805" s="237"/>
      <c r="W805" s="237"/>
      <c r="X805" s="237"/>
      <c r="Y805" s="237"/>
      <c r="Z805" s="237"/>
    </row>
    <row r="806" spans="1:26" ht="14.25" customHeight="1">
      <c r="A806" s="237"/>
      <c r="B806" s="237"/>
      <c r="C806" s="237"/>
      <c r="D806" s="237"/>
      <c r="E806" s="237"/>
      <c r="F806" s="237"/>
      <c r="G806" s="237"/>
      <c r="H806" s="237"/>
      <c r="I806" s="237"/>
      <c r="J806" s="237"/>
      <c r="K806" s="237"/>
      <c r="L806" s="237"/>
      <c r="M806" s="237"/>
      <c r="N806" s="237"/>
      <c r="O806" s="237"/>
      <c r="P806" s="237"/>
      <c r="Q806" s="237"/>
      <c r="R806" s="237"/>
      <c r="S806" s="237"/>
      <c r="T806" s="237"/>
      <c r="U806" s="237"/>
      <c r="V806" s="237"/>
      <c r="W806" s="237"/>
      <c r="X806" s="237"/>
      <c r="Y806" s="237"/>
      <c r="Z806" s="237"/>
    </row>
    <row r="807" spans="1:26" ht="14.25" customHeight="1">
      <c r="A807" s="237"/>
      <c r="B807" s="237"/>
      <c r="C807" s="237"/>
      <c r="D807" s="237"/>
      <c r="E807" s="237"/>
      <c r="F807" s="237"/>
      <c r="G807" s="237"/>
      <c r="H807" s="237"/>
      <c r="I807" s="237"/>
      <c r="J807" s="237"/>
      <c r="K807" s="237"/>
      <c r="L807" s="237"/>
      <c r="M807" s="237"/>
      <c r="N807" s="237"/>
      <c r="O807" s="237"/>
      <c r="P807" s="237"/>
      <c r="Q807" s="237"/>
      <c r="R807" s="237"/>
      <c r="S807" s="237"/>
      <c r="T807" s="237"/>
      <c r="U807" s="237"/>
      <c r="V807" s="237"/>
      <c r="W807" s="237"/>
      <c r="X807" s="237"/>
      <c r="Y807" s="237"/>
      <c r="Z807" s="237"/>
    </row>
    <row r="808" spans="1:26" ht="14.25" customHeight="1">
      <c r="A808" s="237"/>
      <c r="B808" s="237"/>
      <c r="C808" s="237"/>
      <c r="D808" s="237"/>
      <c r="E808" s="237"/>
      <c r="F808" s="237"/>
      <c r="G808" s="237"/>
      <c r="H808" s="237"/>
      <c r="I808" s="237"/>
      <c r="J808" s="237"/>
      <c r="K808" s="237"/>
      <c r="L808" s="237"/>
      <c r="M808" s="237"/>
      <c r="N808" s="237"/>
      <c r="O808" s="237"/>
      <c r="P808" s="237"/>
      <c r="Q808" s="237"/>
      <c r="R808" s="237"/>
      <c r="S808" s="237"/>
      <c r="T808" s="237"/>
      <c r="U808" s="237"/>
      <c r="V808" s="237"/>
      <c r="W808" s="237"/>
      <c r="X808" s="237"/>
      <c r="Y808" s="237"/>
      <c r="Z808" s="237"/>
    </row>
    <row r="809" spans="1:26" ht="14.25" customHeight="1">
      <c r="A809" s="237"/>
      <c r="B809" s="237"/>
      <c r="C809" s="237"/>
      <c r="D809" s="237"/>
      <c r="E809" s="237"/>
      <c r="F809" s="237"/>
      <c r="G809" s="237"/>
      <c r="H809" s="237"/>
      <c r="I809" s="237"/>
      <c r="J809" s="237"/>
      <c r="K809" s="237"/>
      <c r="L809" s="237"/>
      <c r="M809" s="237"/>
      <c r="N809" s="237"/>
      <c r="O809" s="237"/>
      <c r="P809" s="237"/>
      <c r="Q809" s="237"/>
      <c r="R809" s="237"/>
      <c r="S809" s="237"/>
      <c r="T809" s="237"/>
      <c r="U809" s="237"/>
      <c r="V809" s="237"/>
      <c r="W809" s="237"/>
      <c r="X809" s="237"/>
      <c r="Y809" s="237"/>
      <c r="Z809" s="237"/>
    </row>
    <row r="810" spans="1:26" ht="14.25" customHeight="1">
      <c r="A810" s="237"/>
      <c r="B810" s="237"/>
      <c r="C810" s="237"/>
      <c r="D810" s="237"/>
      <c r="E810" s="237"/>
      <c r="F810" s="237"/>
      <c r="G810" s="237"/>
      <c r="H810" s="237"/>
      <c r="I810" s="237"/>
      <c r="J810" s="237"/>
      <c r="K810" s="237"/>
      <c r="L810" s="237"/>
      <c r="M810" s="237"/>
      <c r="N810" s="237"/>
      <c r="O810" s="237"/>
      <c r="P810" s="237"/>
      <c r="Q810" s="237"/>
      <c r="R810" s="237"/>
      <c r="S810" s="237"/>
      <c r="T810" s="237"/>
      <c r="U810" s="237"/>
      <c r="V810" s="237"/>
      <c r="W810" s="237"/>
      <c r="X810" s="237"/>
      <c r="Y810" s="237"/>
      <c r="Z810" s="237"/>
    </row>
    <row r="811" spans="1:26" ht="14.25" customHeight="1">
      <c r="A811" s="237"/>
      <c r="B811" s="237"/>
      <c r="C811" s="237"/>
      <c r="D811" s="237"/>
      <c r="E811" s="237"/>
      <c r="F811" s="237"/>
      <c r="G811" s="237"/>
      <c r="H811" s="237"/>
      <c r="I811" s="237"/>
      <c r="J811" s="237"/>
      <c r="K811" s="237"/>
      <c r="L811" s="237"/>
      <c r="M811" s="237"/>
      <c r="N811" s="237"/>
      <c r="O811" s="237"/>
      <c r="P811" s="237"/>
      <c r="Q811" s="237"/>
      <c r="R811" s="237"/>
      <c r="S811" s="237"/>
      <c r="T811" s="237"/>
      <c r="U811" s="237"/>
      <c r="V811" s="237"/>
      <c r="W811" s="237"/>
      <c r="X811" s="237"/>
      <c r="Y811" s="237"/>
      <c r="Z811" s="237"/>
    </row>
    <row r="812" spans="1:26" ht="14.25" customHeight="1">
      <c r="A812" s="237"/>
      <c r="B812" s="237"/>
      <c r="C812" s="237"/>
      <c r="D812" s="237"/>
      <c r="E812" s="237"/>
      <c r="F812" s="237"/>
      <c r="G812" s="237"/>
      <c r="H812" s="237"/>
      <c r="I812" s="237"/>
      <c r="J812" s="237"/>
      <c r="K812" s="237"/>
      <c r="L812" s="237"/>
      <c r="M812" s="237"/>
      <c r="N812" s="237"/>
      <c r="O812" s="237"/>
      <c r="P812" s="237"/>
      <c r="Q812" s="237"/>
      <c r="R812" s="237"/>
      <c r="S812" s="237"/>
      <c r="T812" s="237"/>
      <c r="U812" s="237"/>
      <c r="V812" s="237"/>
      <c r="W812" s="237"/>
      <c r="X812" s="237"/>
      <c r="Y812" s="237"/>
      <c r="Z812" s="237"/>
    </row>
    <row r="813" spans="1:26" ht="14.25" customHeight="1">
      <c r="A813" s="237"/>
      <c r="B813" s="237"/>
      <c r="C813" s="237"/>
      <c r="D813" s="237"/>
      <c r="E813" s="237"/>
      <c r="F813" s="237"/>
      <c r="G813" s="237"/>
      <c r="H813" s="237"/>
      <c r="I813" s="237"/>
      <c r="J813" s="237"/>
      <c r="K813" s="237"/>
      <c r="L813" s="237"/>
      <c r="M813" s="237"/>
      <c r="N813" s="237"/>
      <c r="O813" s="237"/>
      <c r="P813" s="237"/>
      <c r="Q813" s="237"/>
      <c r="R813" s="237"/>
      <c r="S813" s="237"/>
      <c r="T813" s="237"/>
      <c r="U813" s="237"/>
      <c r="V813" s="237"/>
      <c r="W813" s="237"/>
      <c r="X813" s="237"/>
      <c r="Y813" s="237"/>
      <c r="Z813" s="237"/>
    </row>
    <row r="814" spans="1:26" ht="14.25" customHeight="1">
      <c r="A814" s="237"/>
      <c r="B814" s="237"/>
      <c r="C814" s="237"/>
      <c r="D814" s="237"/>
      <c r="E814" s="237"/>
      <c r="F814" s="237"/>
      <c r="G814" s="237"/>
      <c r="H814" s="237"/>
      <c r="I814" s="237"/>
      <c r="J814" s="237"/>
      <c r="K814" s="237"/>
      <c r="L814" s="237"/>
      <c r="M814" s="237"/>
      <c r="N814" s="237"/>
      <c r="O814" s="237"/>
      <c r="P814" s="237"/>
      <c r="Q814" s="237"/>
      <c r="R814" s="237"/>
      <c r="S814" s="237"/>
      <c r="T814" s="237"/>
      <c r="U814" s="237"/>
      <c r="V814" s="237"/>
      <c r="W814" s="237"/>
      <c r="X814" s="237"/>
      <c r="Y814" s="237"/>
      <c r="Z814" s="237"/>
    </row>
    <row r="815" spans="1:26" ht="14.25" customHeight="1">
      <c r="A815" s="237"/>
      <c r="B815" s="237"/>
      <c r="C815" s="237"/>
      <c r="D815" s="237"/>
      <c r="E815" s="237"/>
      <c r="F815" s="237"/>
      <c r="G815" s="237"/>
      <c r="H815" s="237"/>
      <c r="I815" s="237"/>
      <c r="J815" s="237"/>
      <c r="K815" s="237"/>
      <c r="L815" s="237"/>
      <c r="M815" s="237"/>
      <c r="N815" s="237"/>
      <c r="O815" s="237"/>
      <c r="P815" s="237"/>
      <c r="Q815" s="237"/>
      <c r="R815" s="237"/>
      <c r="S815" s="237"/>
      <c r="T815" s="237"/>
      <c r="U815" s="237"/>
      <c r="V815" s="237"/>
      <c r="W815" s="237"/>
      <c r="X815" s="237"/>
      <c r="Y815" s="237"/>
      <c r="Z815" s="237"/>
    </row>
    <row r="816" spans="1:26" ht="14.25" customHeight="1">
      <c r="A816" s="237"/>
      <c r="B816" s="237"/>
      <c r="C816" s="237"/>
      <c r="D816" s="237"/>
      <c r="E816" s="237"/>
      <c r="F816" s="237"/>
      <c r="G816" s="237"/>
      <c r="H816" s="237"/>
      <c r="I816" s="237"/>
      <c r="J816" s="237"/>
      <c r="K816" s="237"/>
      <c r="L816" s="237"/>
      <c r="M816" s="237"/>
      <c r="N816" s="237"/>
      <c r="O816" s="237"/>
      <c r="P816" s="237"/>
      <c r="Q816" s="237"/>
      <c r="R816" s="237"/>
      <c r="S816" s="237"/>
      <c r="T816" s="237"/>
      <c r="U816" s="237"/>
      <c r="V816" s="237"/>
      <c r="W816" s="237"/>
      <c r="X816" s="237"/>
      <c r="Y816" s="237"/>
      <c r="Z816" s="237"/>
    </row>
    <row r="817" spans="1:26" ht="14.25" customHeight="1">
      <c r="A817" s="237"/>
      <c r="B817" s="237"/>
      <c r="C817" s="237"/>
      <c r="D817" s="237"/>
      <c r="E817" s="237"/>
      <c r="F817" s="237"/>
      <c r="G817" s="237"/>
      <c r="H817" s="237"/>
      <c r="I817" s="237"/>
      <c r="J817" s="237"/>
      <c r="K817" s="237"/>
      <c r="L817" s="237"/>
      <c r="M817" s="237"/>
      <c r="N817" s="237"/>
      <c r="O817" s="237"/>
      <c r="P817" s="237"/>
      <c r="Q817" s="237"/>
      <c r="R817" s="237"/>
      <c r="S817" s="237"/>
      <c r="T817" s="237"/>
      <c r="U817" s="237"/>
      <c r="V817" s="237"/>
      <c r="W817" s="237"/>
      <c r="X817" s="237"/>
      <c r="Y817" s="237"/>
      <c r="Z817" s="237"/>
    </row>
    <row r="818" spans="1:26" ht="14.25" customHeight="1">
      <c r="A818" s="237"/>
      <c r="B818" s="237"/>
      <c r="C818" s="237"/>
      <c r="D818" s="237"/>
      <c r="E818" s="237"/>
      <c r="F818" s="237"/>
      <c r="G818" s="237"/>
      <c r="H818" s="237"/>
      <c r="I818" s="237"/>
      <c r="J818" s="237"/>
      <c r="K818" s="237"/>
      <c r="L818" s="237"/>
      <c r="M818" s="237"/>
      <c r="N818" s="237"/>
      <c r="O818" s="237"/>
      <c r="P818" s="237"/>
      <c r="Q818" s="237"/>
      <c r="R818" s="237"/>
      <c r="S818" s="237"/>
      <c r="T818" s="237"/>
      <c r="U818" s="237"/>
      <c r="V818" s="237"/>
      <c r="W818" s="237"/>
      <c r="X818" s="237"/>
      <c r="Y818" s="237"/>
      <c r="Z818" s="237"/>
    </row>
    <row r="819" spans="1:26" ht="14.25" customHeight="1">
      <c r="A819" s="237"/>
      <c r="B819" s="237"/>
      <c r="C819" s="237"/>
      <c r="D819" s="237"/>
      <c r="E819" s="237"/>
      <c r="F819" s="237"/>
      <c r="G819" s="237"/>
      <c r="H819" s="237"/>
      <c r="I819" s="237"/>
      <c r="J819" s="237"/>
      <c r="K819" s="237"/>
      <c r="L819" s="237"/>
      <c r="M819" s="237"/>
      <c r="N819" s="237"/>
      <c r="O819" s="237"/>
      <c r="P819" s="237"/>
      <c r="Q819" s="237"/>
      <c r="R819" s="237"/>
      <c r="S819" s="237"/>
      <c r="T819" s="237"/>
      <c r="U819" s="237"/>
      <c r="V819" s="237"/>
      <c r="W819" s="237"/>
      <c r="X819" s="237"/>
      <c r="Y819" s="237"/>
      <c r="Z819" s="237"/>
    </row>
    <row r="820" spans="1:26" ht="14.25" customHeight="1">
      <c r="A820" s="237"/>
      <c r="B820" s="237"/>
      <c r="C820" s="237"/>
      <c r="D820" s="237"/>
      <c r="E820" s="237"/>
      <c r="F820" s="237"/>
      <c r="G820" s="237"/>
      <c r="H820" s="237"/>
      <c r="I820" s="237"/>
      <c r="J820" s="237"/>
      <c r="K820" s="237"/>
      <c r="L820" s="237"/>
      <c r="M820" s="237"/>
      <c r="N820" s="237"/>
      <c r="O820" s="237"/>
      <c r="P820" s="237"/>
      <c r="Q820" s="237"/>
      <c r="R820" s="237"/>
      <c r="S820" s="237"/>
      <c r="T820" s="237"/>
      <c r="U820" s="237"/>
      <c r="V820" s="237"/>
      <c r="W820" s="237"/>
      <c r="X820" s="237"/>
      <c r="Y820" s="237"/>
      <c r="Z820" s="237"/>
    </row>
    <row r="821" spans="1:26" ht="14.25" customHeight="1">
      <c r="A821" s="237"/>
      <c r="B821" s="237"/>
      <c r="C821" s="237"/>
      <c r="D821" s="237"/>
      <c r="E821" s="237"/>
      <c r="F821" s="237"/>
      <c r="G821" s="237"/>
      <c r="H821" s="237"/>
      <c r="I821" s="237"/>
      <c r="J821" s="237"/>
      <c r="K821" s="237"/>
      <c r="L821" s="237"/>
      <c r="M821" s="237"/>
      <c r="N821" s="237"/>
      <c r="O821" s="237"/>
      <c r="P821" s="237"/>
      <c r="Q821" s="237"/>
      <c r="R821" s="237"/>
      <c r="S821" s="237"/>
      <c r="T821" s="237"/>
      <c r="U821" s="237"/>
      <c r="V821" s="237"/>
      <c r="W821" s="237"/>
      <c r="X821" s="237"/>
      <c r="Y821" s="237"/>
      <c r="Z821" s="237"/>
    </row>
    <row r="822" spans="1:26" ht="14.25" customHeight="1">
      <c r="A822" s="237"/>
      <c r="B822" s="237"/>
      <c r="C822" s="237"/>
      <c r="D822" s="237"/>
      <c r="E822" s="237"/>
      <c r="F822" s="237"/>
      <c r="G822" s="237"/>
      <c r="H822" s="237"/>
      <c r="I822" s="237"/>
      <c r="J822" s="237"/>
      <c r="K822" s="237"/>
      <c r="L822" s="237"/>
      <c r="M822" s="237"/>
      <c r="N822" s="237"/>
      <c r="O822" s="237"/>
      <c r="P822" s="237"/>
      <c r="Q822" s="237"/>
      <c r="R822" s="237"/>
      <c r="S822" s="237"/>
      <c r="T822" s="237"/>
      <c r="U822" s="237"/>
      <c r="V822" s="237"/>
      <c r="W822" s="237"/>
      <c r="X822" s="237"/>
      <c r="Y822" s="237"/>
      <c r="Z822" s="237"/>
    </row>
    <row r="823" spans="1:26" ht="14.25" customHeight="1">
      <c r="A823" s="237"/>
      <c r="B823" s="237"/>
      <c r="C823" s="237"/>
      <c r="D823" s="237"/>
      <c r="E823" s="237"/>
      <c r="F823" s="237"/>
      <c r="G823" s="237"/>
      <c r="H823" s="237"/>
      <c r="I823" s="237"/>
      <c r="J823" s="237"/>
      <c r="K823" s="237"/>
      <c r="L823" s="237"/>
      <c r="M823" s="237"/>
      <c r="N823" s="237"/>
      <c r="O823" s="237"/>
      <c r="P823" s="237"/>
      <c r="Q823" s="237"/>
      <c r="R823" s="237"/>
      <c r="S823" s="237"/>
      <c r="T823" s="237"/>
      <c r="U823" s="237"/>
      <c r="V823" s="237"/>
      <c r="W823" s="237"/>
      <c r="X823" s="237"/>
      <c r="Y823" s="237"/>
      <c r="Z823" s="237"/>
    </row>
    <row r="824" spans="1:26" ht="14.25" customHeight="1">
      <c r="A824" s="237"/>
      <c r="B824" s="237"/>
      <c r="C824" s="237"/>
      <c r="D824" s="237"/>
      <c r="E824" s="237"/>
      <c r="F824" s="237"/>
      <c r="G824" s="237"/>
      <c r="H824" s="237"/>
      <c r="I824" s="237"/>
      <c r="J824" s="237"/>
      <c r="K824" s="237"/>
      <c r="L824" s="237"/>
      <c r="M824" s="237"/>
      <c r="N824" s="237"/>
      <c r="O824" s="237"/>
      <c r="P824" s="237"/>
      <c r="Q824" s="237"/>
      <c r="R824" s="237"/>
      <c r="S824" s="237"/>
      <c r="T824" s="237"/>
      <c r="U824" s="237"/>
      <c r="V824" s="237"/>
      <c r="W824" s="237"/>
      <c r="X824" s="237"/>
      <c r="Y824" s="237"/>
      <c r="Z824" s="237"/>
    </row>
    <row r="825" spans="1:26" ht="14.25" customHeight="1">
      <c r="A825" s="237"/>
      <c r="B825" s="237"/>
      <c r="C825" s="237"/>
      <c r="D825" s="237"/>
      <c r="E825" s="237"/>
      <c r="F825" s="237"/>
      <c r="G825" s="237"/>
      <c r="H825" s="237"/>
      <c r="I825" s="237"/>
      <c r="J825" s="237"/>
      <c r="K825" s="237"/>
      <c r="L825" s="237"/>
      <c r="M825" s="237"/>
      <c r="N825" s="237"/>
      <c r="O825" s="237"/>
      <c r="P825" s="237"/>
      <c r="Q825" s="237"/>
      <c r="R825" s="237"/>
      <c r="S825" s="237"/>
      <c r="T825" s="237"/>
      <c r="U825" s="237"/>
      <c r="V825" s="237"/>
      <c r="W825" s="237"/>
      <c r="X825" s="237"/>
      <c r="Y825" s="237"/>
      <c r="Z825" s="237"/>
    </row>
    <row r="826" spans="1:26" ht="14.25" customHeight="1">
      <c r="A826" s="237"/>
      <c r="B826" s="237"/>
      <c r="C826" s="237"/>
      <c r="D826" s="237"/>
      <c r="E826" s="237"/>
      <c r="F826" s="237"/>
      <c r="G826" s="237"/>
      <c r="H826" s="237"/>
      <c r="I826" s="237"/>
      <c r="J826" s="237"/>
      <c r="K826" s="237"/>
      <c r="L826" s="237"/>
      <c r="M826" s="237"/>
      <c r="N826" s="237"/>
      <c r="O826" s="237"/>
      <c r="P826" s="237"/>
      <c r="Q826" s="237"/>
      <c r="R826" s="237"/>
      <c r="S826" s="237"/>
      <c r="T826" s="237"/>
      <c r="U826" s="237"/>
      <c r="V826" s="237"/>
      <c r="W826" s="237"/>
      <c r="X826" s="237"/>
      <c r="Y826" s="237"/>
      <c r="Z826" s="237"/>
    </row>
    <row r="827" spans="1:26" ht="14.25" customHeight="1">
      <c r="A827" s="237"/>
      <c r="B827" s="237"/>
      <c r="C827" s="237"/>
      <c r="D827" s="237"/>
      <c r="E827" s="237"/>
      <c r="F827" s="237"/>
      <c r="G827" s="237"/>
      <c r="H827" s="237"/>
      <c r="I827" s="237"/>
      <c r="J827" s="237"/>
      <c r="K827" s="237"/>
      <c r="L827" s="237"/>
      <c r="M827" s="237"/>
      <c r="N827" s="237"/>
      <c r="O827" s="237"/>
      <c r="P827" s="237"/>
      <c r="Q827" s="237"/>
      <c r="R827" s="237"/>
      <c r="S827" s="237"/>
      <c r="T827" s="237"/>
      <c r="U827" s="237"/>
      <c r="V827" s="237"/>
      <c r="W827" s="237"/>
      <c r="X827" s="237"/>
      <c r="Y827" s="237"/>
      <c r="Z827" s="237"/>
    </row>
    <row r="828" spans="1:26" ht="14.25" customHeight="1">
      <c r="A828" s="237"/>
      <c r="B828" s="237"/>
      <c r="C828" s="237"/>
      <c r="D828" s="237"/>
      <c r="E828" s="237"/>
      <c r="F828" s="237"/>
      <c r="G828" s="237"/>
      <c r="H828" s="237"/>
      <c r="I828" s="237"/>
      <c r="J828" s="237"/>
      <c r="K828" s="237"/>
      <c r="L828" s="237"/>
      <c r="M828" s="237"/>
      <c r="N828" s="237"/>
      <c r="O828" s="237"/>
      <c r="P828" s="237"/>
      <c r="Q828" s="237"/>
      <c r="R828" s="237"/>
      <c r="S828" s="237"/>
      <c r="T828" s="237"/>
      <c r="U828" s="237"/>
      <c r="V828" s="237"/>
      <c r="W828" s="237"/>
      <c r="X828" s="237"/>
      <c r="Y828" s="237"/>
      <c r="Z828" s="237"/>
    </row>
    <row r="829" spans="1:26" ht="14.25" customHeight="1">
      <c r="A829" s="237"/>
      <c r="B829" s="237"/>
      <c r="C829" s="237"/>
      <c r="D829" s="237"/>
      <c r="E829" s="237"/>
      <c r="F829" s="237"/>
      <c r="G829" s="237"/>
      <c r="H829" s="237"/>
      <c r="I829" s="237"/>
      <c r="J829" s="237"/>
      <c r="K829" s="237"/>
      <c r="L829" s="237"/>
      <c r="M829" s="237"/>
      <c r="N829" s="237"/>
      <c r="O829" s="237"/>
      <c r="P829" s="237"/>
      <c r="Q829" s="237"/>
      <c r="R829" s="237"/>
      <c r="S829" s="237"/>
      <c r="T829" s="237"/>
      <c r="U829" s="237"/>
      <c r="V829" s="237"/>
      <c r="W829" s="237"/>
      <c r="X829" s="237"/>
      <c r="Y829" s="237"/>
      <c r="Z829" s="237"/>
    </row>
    <row r="830" spans="1:26" ht="14.25" customHeight="1">
      <c r="A830" s="237"/>
      <c r="B830" s="237"/>
      <c r="C830" s="237"/>
      <c r="D830" s="237"/>
      <c r="E830" s="237"/>
      <c r="F830" s="237"/>
      <c r="G830" s="237"/>
      <c r="H830" s="237"/>
      <c r="I830" s="237"/>
      <c r="J830" s="237"/>
      <c r="K830" s="237"/>
      <c r="L830" s="237"/>
      <c r="M830" s="237"/>
      <c r="N830" s="237"/>
      <c r="O830" s="237"/>
      <c r="P830" s="237"/>
      <c r="Q830" s="237"/>
      <c r="R830" s="237"/>
      <c r="S830" s="237"/>
      <c r="T830" s="237"/>
      <c r="U830" s="237"/>
      <c r="V830" s="237"/>
      <c r="W830" s="237"/>
      <c r="X830" s="237"/>
      <c r="Y830" s="237"/>
      <c r="Z830" s="237"/>
    </row>
    <row r="831" spans="1:26" ht="14.25" customHeight="1">
      <c r="A831" s="237"/>
      <c r="B831" s="237"/>
      <c r="C831" s="237"/>
      <c r="D831" s="237"/>
      <c r="E831" s="237"/>
      <c r="F831" s="237"/>
      <c r="G831" s="237"/>
      <c r="H831" s="237"/>
      <c r="I831" s="237"/>
      <c r="J831" s="237"/>
      <c r="K831" s="237"/>
      <c r="L831" s="237"/>
      <c r="M831" s="237"/>
      <c r="N831" s="237"/>
      <c r="O831" s="237"/>
      <c r="P831" s="237"/>
      <c r="Q831" s="237"/>
      <c r="R831" s="237"/>
      <c r="S831" s="237"/>
      <c r="T831" s="237"/>
      <c r="U831" s="237"/>
      <c r="V831" s="237"/>
      <c r="W831" s="237"/>
      <c r="X831" s="237"/>
      <c r="Y831" s="237"/>
      <c r="Z831" s="237"/>
    </row>
    <row r="832" spans="1:26" ht="14.25" customHeight="1">
      <c r="A832" s="237"/>
      <c r="B832" s="237"/>
      <c r="C832" s="237"/>
      <c r="D832" s="237"/>
      <c r="E832" s="237"/>
      <c r="F832" s="237"/>
      <c r="G832" s="237"/>
      <c r="H832" s="237"/>
      <c r="I832" s="237"/>
      <c r="J832" s="237"/>
      <c r="K832" s="237"/>
      <c r="L832" s="237"/>
      <c r="M832" s="237"/>
      <c r="N832" s="237"/>
      <c r="O832" s="237"/>
      <c r="P832" s="237"/>
      <c r="Q832" s="237"/>
      <c r="R832" s="237"/>
      <c r="S832" s="237"/>
      <c r="T832" s="237"/>
      <c r="U832" s="237"/>
      <c r="V832" s="237"/>
      <c r="W832" s="237"/>
      <c r="X832" s="237"/>
      <c r="Y832" s="237"/>
      <c r="Z832" s="237"/>
    </row>
    <row r="833" spans="1:26" ht="14.25" customHeight="1">
      <c r="A833" s="237"/>
      <c r="B833" s="237"/>
      <c r="C833" s="237"/>
      <c r="D833" s="237"/>
      <c r="E833" s="237"/>
      <c r="F833" s="237"/>
      <c r="G833" s="237"/>
      <c r="H833" s="237"/>
      <c r="I833" s="237"/>
      <c r="J833" s="237"/>
      <c r="K833" s="237"/>
      <c r="L833" s="237"/>
      <c r="M833" s="237"/>
      <c r="N833" s="237"/>
      <c r="O833" s="237"/>
      <c r="P833" s="237"/>
      <c r="Q833" s="237"/>
      <c r="R833" s="237"/>
      <c r="S833" s="237"/>
      <c r="T833" s="237"/>
      <c r="U833" s="237"/>
      <c r="V833" s="237"/>
      <c r="W833" s="237"/>
      <c r="X833" s="237"/>
      <c r="Y833" s="237"/>
      <c r="Z833" s="237"/>
    </row>
    <row r="834" spans="1:26" ht="14.25" customHeight="1">
      <c r="A834" s="237"/>
      <c r="B834" s="237"/>
      <c r="C834" s="237"/>
      <c r="D834" s="237"/>
      <c r="E834" s="237"/>
      <c r="F834" s="237"/>
      <c r="G834" s="237"/>
      <c r="H834" s="237"/>
      <c r="I834" s="237"/>
      <c r="J834" s="237"/>
      <c r="K834" s="237"/>
      <c r="L834" s="237"/>
      <c r="M834" s="237"/>
      <c r="N834" s="237"/>
      <c r="O834" s="237"/>
      <c r="P834" s="237"/>
      <c r="Q834" s="237"/>
      <c r="R834" s="237"/>
      <c r="S834" s="237"/>
      <c r="T834" s="237"/>
      <c r="U834" s="237"/>
      <c r="V834" s="237"/>
      <c r="W834" s="237"/>
      <c r="X834" s="237"/>
      <c r="Y834" s="237"/>
      <c r="Z834" s="237"/>
    </row>
    <row r="835" spans="1:26" ht="14.25" customHeight="1">
      <c r="A835" s="237"/>
      <c r="B835" s="237"/>
      <c r="C835" s="237"/>
      <c r="D835" s="237"/>
      <c r="E835" s="237"/>
      <c r="F835" s="237"/>
      <c r="G835" s="237"/>
      <c r="H835" s="237"/>
      <c r="I835" s="237"/>
      <c r="J835" s="237"/>
      <c r="K835" s="237"/>
      <c r="L835" s="237"/>
      <c r="M835" s="237"/>
      <c r="N835" s="237"/>
      <c r="O835" s="237"/>
      <c r="P835" s="237"/>
      <c r="Q835" s="237"/>
      <c r="R835" s="237"/>
      <c r="S835" s="237"/>
      <c r="T835" s="237"/>
      <c r="U835" s="237"/>
      <c r="V835" s="237"/>
      <c r="W835" s="237"/>
      <c r="X835" s="237"/>
      <c r="Y835" s="237"/>
      <c r="Z835" s="237"/>
    </row>
    <row r="836" spans="1:26" ht="14.25" customHeight="1">
      <c r="A836" s="237"/>
      <c r="B836" s="237"/>
      <c r="C836" s="237"/>
      <c r="D836" s="237"/>
      <c r="E836" s="237"/>
      <c r="F836" s="237"/>
      <c r="G836" s="237"/>
      <c r="H836" s="237"/>
      <c r="I836" s="237"/>
      <c r="J836" s="237"/>
      <c r="K836" s="237"/>
      <c r="L836" s="237"/>
      <c r="M836" s="237"/>
      <c r="N836" s="237"/>
      <c r="O836" s="237"/>
      <c r="P836" s="237"/>
      <c r="Q836" s="237"/>
      <c r="R836" s="237"/>
      <c r="S836" s="237"/>
      <c r="T836" s="237"/>
      <c r="U836" s="237"/>
      <c r="V836" s="237"/>
      <c r="W836" s="237"/>
      <c r="X836" s="237"/>
      <c r="Y836" s="237"/>
      <c r="Z836" s="237"/>
    </row>
    <row r="837" spans="1:26" ht="14.25" customHeight="1">
      <c r="A837" s="237"/>
      <c r="B837" s="237"/>
      <c r="C837" s="237"/>
      <c r="D837" s="237"/>
      <c r="E837" s="237"/>
      <c r="F837" s="237"/>
      <c r="G837" s="237"/>
      <c r="H837" s="237"/>
      <c r="I837" s="237"/>
      <c r="J837" s="237"/>
      <c r="K837" s="237"/>
      <c r="L837" s="237"/>
      <c r="M837" s="237"/>
      <c r="N837" s="237"/>
      <c r="O837" s="237"/>
      <c r="P837" s="237"/>
      <c r="Q837" s="237"/>
      <c r="R837" s="237"/>
      <c r="S837" s="237"/>
      <c r="T837" s="237"/>
      <c r="U837" s="237"/>
      <c r="V837" s="237"/>
      <c r="W837" s="237"/>
      <c r="X837" s="237"/>
      <c r="Y837" s="237"/>
      <c r="Z837" s="237"/>
    </row>
    <row r="838" spans="1:26" ht="14.25" customHeight="1">
      <c r="A838" s="237"/>
      <c r="B838" s="237"/>
      <c r="C838" s="237"/>
      <c r="D838" s="237"/>
      <c r="E838" s="237"/>
      <c r="F838" s="237"/>
      <c r="G838" s="237"/>
      <c r="H838" s="237"/>
      <c r="I838" s="237"/>
      <c r="J838" s="237"/>
      <c r="K838" s="237"/>
      <c r="L838" s="237"/>
      <c r="M838" s="237"/>
      <c r="N838" s="237"/>
      <c r="O838" s="237"/>
      <c r="P838" s="237"/>
      <c r="Q838" s="237"/>
      <c r="R838" s="237"/>
      <c r="S838" s="237"/>
      <c r="T838" s="237"/>
      <c r="U838" s="237"/>
      <c r="V838" s="237"/>
      <c r="W838" s="237"/>
      <c r="X838" s="237"/>
      <c r="Y838" s="237"/>
      <c r="Z838" s="237"/>
    </row>
    <row r="839" spans="1:26" ht="14.25" customHeight="1">
      <c r="A839" s="237"/>
      <c r="B839" s="237"/>
      <c r="C839" s="237"/>
      <c r="D839" s="237"/>
      <c r="E839" s="237"/>
      <c r="F839" s="237"/>
      <c r="G839" s="237"/>
      <c r="H839" s="237"/>
      <c r="I839" s="237"/>
      <c r="J839" s="237"/>
      <c r="K839" s="237"/>
      <c r="L839" s="237"/>
      <c r="M839" s="237"/>
      <c r="N839" s="237"/>
      <c r="O839" s="237"/>
      <c r="P839" s="237"/>
      <c r="Q839" s="237"/>
      <c r="R839" s="237"/>
      <c r="S839" s="237"/>
      <c r="T839" s="237"/>
      <c r="U839" s="237"/>
      <c r="V839" s="237"/>
      <c r="W839" s="237"/>
      <c r="X839" s="237"/>
      <c r="Y839" s="237"/>
      <c r="Z839" s="237"/>
    </row>
    <row r="840" spans="1:26" ht="14.25" customHeight="1">
      <c r="A840" s="237"/>
      <c r="B840" s="237"/>
      <c r="C840" s="237"/>
      <c r="D840" s="237"/>
      <c r="E840" s="237"/>
      <c r="F840" s="237"/>
      <c r="G840" s="237"/>
      <c r="H840" s="237"/>
      <c r="I840" s="237"/>
      <c r="J840" s="237"/>
      <c r="K840" s="237"/>
      <c r="L840" s="237"/>
      <c r="M840" s="237"/>
      <c r="N840" s="237"/>
      <c r="O840" s="237"/>
      <c r="P840" s="237"/>
      <c r="Q840" s="237"/>
      <c r="R840" s="237"/>
      <c r="S840" s="237"/>
      <c r="T840" s="237"/>
      <c r="U840" s="237"/>
      <c r="V840" s="237"/>
      <c r="W840" s="237"/>
      <c r="X840" s="237"/>
      <c r="Y840" s="237"/>
      <c r="Z840" s="237"/>
    </row>
    <row r="841" spans="1:26" ht="14.25" customHeight="1">
      <c r="A841" s="237"/>
      <c r="B841" s="237"/>
      <c r="C841" s="237"/>
      <c r="D841" s="237"/>
      <c r="E841" s="237"/>
      <c r="F841" s="237"/>
      <c r="G841" s="237"/>
      <c r="H841" s="237"/>
      <c r="I841" s="237"/>
      <c r="J841" s="237"/>
      <c r="K841" s="237"/>
      <c r="L841" s="237"/>
      <c r="M841" s="237"/>
      <c r="N841" s="237"/>
      <c r="O841" s="237"/>
      <c r="P841" s="237"/>
      <c r="Q841" s="237"/>
      <c r="R841" s="237"/>
      <c r="S841" s="237"/>
      <c r="T841" s="237"/>
      <c r="U841" s="237"/>
      <c r="V841" s="237"/>
      <c r="W841" s="237"/>
      <c r="X841" s="237"/>
      <c r="Y841" s="237"/>
      <c r="Z841" s="237"/>
    </row>
    <row r="842" spans="1:26" ht="14.25" customHeight="1">
      <c r="A842" s="237"/>
      <c r="B842" s="237"/>
      <c r="C842" s="237"/>
      <c r="D842" s="237"/>
      <c r="E842" s="237"/>
      <c r="F842" s="237"/>
      <c r="G842" s="237"/>
      <c r="H842" s="237"/>
      <c r="I842" s="237"/>
      <c r="J842" s="237"/>
      <c r="K842" s="237"/>
      <c r="L842" s="237"/>
      <c r="M842" s="237"/>
      <c r="N842" s="237"/>
      <c r="O842" s="237"/>
      <c r="P842" s="237"/>
      <c r="Q842" s="237"/>
      <c r="R842" s="237"/>
      <c r="S842" s="237"/>
      <c r="T842" s="237"/>
      <c r="U842" s="237"/>
      <c r="V842" s="237"/>
      <c r="W842" s="237"/>
      <c r="X842" s="237"/>
      <c r="Y842" s="237"/>
      <c r="Z842" s="237"/>
    </row>
    <row r="843" spans="1:26" ht="14.25" customHeight="1">
      <c r="A843" s="237"/>
      <c r="B843" s="237"/>
      <c r="C843" s="237"/>
      <c r="D843" s="237"/>
      <c r="E843" s="237"/>
      <c r="F843" s="237"/>
      <c r="G843" s="237"/>
      <c r="H843" s="237"/>
      <c r="I843" s="237"/>
      <c r="J843" s="237"/>
      <c r="K843" s="237"/>
      <c r="L843" s="237"/>
      <c r="M843" s="237"/>
      <c r="N843" s="237"/>
      <c r="O843" s="237"/>
      <c r="P843" s="237"/>
      <c r="Q843" s="237"/>
      <c r="R843" s="237"/>
      <c r="S843" s="237"/>
      <c r="T843" s="237"/>
      <c r="U843" s="237"/>
      <c r="V843" s="237"/>
      <c r="W843" s="237"/>
      <c r="X843" s="237"/>
      <c r="Y843" s="237"/>
      <c r="Z843" s="237"/>
    </row>
    <row r="844" spans="1:26" ht="14.25" customHeight="1">
      <c r="A844" s="237"/>
      <c r="B844" s="237"/>
      <c r="C844" s="237"/>
      <c r="D844" s="237"/>
      <c r="E844" s="237"/>
      <c r="F844" s="237"/>
      <c r="G844" s="237"/>
      <c r="H844" s="237"/>
      <c r="I844" s="237"/>
      <c r="J844" s="237"/>
      <c r="K844" s="237"/>
      <c r="L844" s="237"/>
      <c r="M844" s="237"/>
      <c r="N844" s="237"/>
      <c r="O844" s="237"/>
      <c r="P844" s="237"/>
      <c r="Q844" s="237"/>
      <c r="R844" s="237"/>
      <c r="S844" s="237"/>
      <c r="T844" s="237"/>
      <c r="U844" s="237"/>
      <c r="V844" s="237"/>
      <c r="W844" s="237"/>
      <c r="X844" s="237"/>
      <c r="Y844" s="237"/>
      <c r="Z844" s="237"/>
    </row>
    <row r="845" spans="1:26" ht="14.25" customHeight="1">
      <c r="A845" s="237"/>
      <c r="B845" s="237"/>
      <c r="C845" s="237"/>
      <c r="D845" s="237"/>
      <c r="E845" s="237"/>
      <c r="F845" s="237"/>
      <c r="G845" s="237"/>
      <c r="H845" s="237"/>
      <c r="I845" s="237"/>
      <c r="J845" s="237"/>
      <c r="K845" s="237"/>
      <c r="L845" s="237"/>
      <c r="M845" s="237"/>
      <c r="N845" s="237"/>
      <c r="O845" s="237"/>
      <c r="P845" s="237"/>
      <c r="Q845" s="237"/>
      <c r="R845" s="237"/>
      <c r="S845" s="237"/>
      <c r="T845" s="237"/>
      <c r="U845" s="237"/>
      <c r="V845" s="237"/>
      <c r="W845" s="237"/>
      <c r="X845" s="237"/>
      <c r="Y845" s="237"/>
      <c r="Z845" s="237"/>
    </row>
    <row r="846" spans="1:26" ht="14.25" customHeight="1">
      <c r="A846" s="237"/>
      <c r="B846" s="237"/>
      <c r="C846" s="237"/>
      <c r="D846" s="237"/>
      <c r="E846" s="237"/>
      <c r="F846" s="237"/>
      <c r="G846" s="237"/>
      <c r="H846" s="237"/>
      <c r="I846" s="237"/>
      <c r="J846" s="237"/>
      <c r="K846" s="237"/>
      <c r="L846" s="237"/>
      <c r="M846" s="237"/>
      <c r="N846" s="237"/>
      <c r="O846" s="237"/>
      <c r="P846" s="237"/>
      <c r="Q846" s="237"/>
      <c r="R846" s="237"/>
      <c r="S846" s="237"/>
      <c r="T846" s="237"/>
      <c r="U846" s="237"/>
      <c r="V846" s="237"/>
      <c r="W846" s="237"/>
      <c r="X846" s="237"/>
      <c r="Y846" s="237"/>
      <c r="Z846" s="237"/>
    </row>
    <row r="847" spans="1:26" ht="14.25" customHeight="1">
      <c r="A847" s="237"/>
      <c r="B847" s="237"/>
      <c r="C847" s="237"/>
      <c r="D847" s="237"/>
      <c r="E847" s="237"/>
      <c r="F847" s="237"/>
      <c r="G847" s="237"/>
      <c r="H847" s="237"/>
      <c r="I847" s="237"/>
      <c r="J847" s="237"/>
      <c r="K847" s="237"/>
      <c r="L847" s="237"/>
      <c r="M847" s="237"/>
      <c r="N847" s="237"/>
      <c r="O847" s="237"/>
      <c r="P847" s="237"/>
      <c r="Q847" s="237"/>
      <c r="R847" s="237"/>
      <c r="S847" s="237"/>
      <c r="T847" s="237"/>
      <c r="U847" s="237"/>
      <c r="V847" s="237"/>
      <c r="W847" s="237"/>
      <c r="X847" s="237"/>
      <c r="Y847" s="237"/>
      <c r="Z847" s="237"/>
    </row>
    <row r="848" spans="1:26" ht="14.25" customHeight="1">
      <c r="A848" s="237"/>
      <c r="B848" s="237"/>
      <c r="C848" s="237"/>
      <c r="D848" s="237"/>
      <c r="E848" s="237"/>
      <c r="F848" s="237"/>
      <c r="G848" s="237"/>
      <c r="H848" s="237"/>
      <c r="I848" s="237"/>
      <c r="J848" s="237"/>
      <c r="K848" s="237"/>
      <c r="L848" s="237"/>
      <c r="M848" s="237"/>
      <c r="N848" s="237"/>
      <c r="O848" s="237"/>
      <c r="P848" s="237"/>
      <c r="Q848" s="237"/>
      <c r="R848" s="237"/>
      <c r="S848" s="237"/>
      <c r="T848" s="237"/>
      <c r="U848" s="237"/>
      <c r="V848" s="237"/>
      <c r="W848" s="237"/>
      <c r="X848" s="237"/>
      <c r="Y848" s="237"/>
      <c r="Z848" s="237"/>
    </row>
    <row r="849" spans="1:26" ht="14.25" customHeight="1">
      <c r="A849" s="237"/>
      <c r="B849" s="237"/>
      <c r="C849" s="237"/>
      <c r="D849" s="237"/>
      <c r="E849" s="237"/>
      <c r="F849" s="237"/>
      <c r="G849" s="237"/>
      <c r="H849" s="237"/>
      <c r="I849" s="237"/>
      <c r="J849" s="237"/>
      <c r="K849" s="237"/>
      <c r="L849" s="237"/>
      <c r="M849" s="237"/>
      <c r="N849" s="237"/>
      <c r="O849" s="237"/>
      <c r="P849" s="237"/>
      <c r="Q849" s="237"/>
      <c r="R849" s="237"/>
      <c r="S849" s="237"/>
      <c r="T849" s="237"/>
      <c r="U849" s="237"/>
      <c r="V849" s="237"/>
      <c r="W849" s="237"/>
      <c r="X849" s="237"/>
      <c r="Y849" s="237"/>
      <c r="Z849" s="237"/>
    </row>
    <row r="850" spans="1:26" ht="14.25" customHeight="1">
      <c r="A850" s="237"/>
      <c r="B850" s="237"/>
      <c r="C850" s="237"/>
      <c r="D850" s="237"/>
      <c r="E850" s="237"/>
      <c r="F850" s="237"/>
      <c r="G850" s="237"/>
      <c r="H850" s="237"/>
      <c r="I850" s="237"/>
      <c r="J850" s="237"/>
      <c r="K850" s="237"/>
      <c r="L850" s="237"/>
      <c r="M850" s="237"/>
      <c r="N850" s="237"/>
      <c r="O850" s="237"/>
      <c r="P850" s="237"/>
      <c r="Q850" s="237"/>
      <c r="R850" s="237"/>
      <c r="S850" s="237"/>
      <c r="T850" s="237"/>
      <c r="U850" s="237"/>
      <c r="V850" s="237"/>
      <c r="W850" s="237"/>
      <c r="X850" s="237"/>
      <c r="Y850" s="237"/>
      <c r="Z850" s="237"/>
    </row>
    <row r="851" spans="1:26" ht="14.25" customHeight="1">
      <c r="A851" s="237"/>
      <c r="B851" s="237"/>
      <c r="C851" s="237"/>
      <c r="D851" s="237"/>
      <c r="E851" s="237"/>
      <c r="F851" s="237"/>
      <c r="G851" s="237"/>
      <c r="H851" s="237"/>
      <c r="I851" s="237"/>
      <c r="J851" s="237"/>
      <c r="K851" s="237"/>
      <c r="L851" s="237"/>
      <c r="M851" s="237"/>
      <c r="N851" s="237"/>
      <c r="O851" s="237"/>
      <c r="P851" s="237"/>
      <c r="Q851" s="237"/>
      <c r="R851" s="237"/>
      <c r="S851" s="237"/>
      <c r="T851" s="237"/>
      <c r="U851" s="237"/>
      <c r="V851" s="237"/>
      <c r="W851" s="237"/>
      <c r="X851" s="237"/>
      <c r="Y851" s="237"/>
      <c r="Z851" s="237"/>
    </row>
    <row r="852" spans="1:26" ht="14.25" customHeight="1">
      <c r="A852" s="237"/>
      <c r="B852" s="237"/>
      <c r="C852" s="237"/>
      <c r="D852" s="237"/>
      <c r="E852" s="237"/>
      <c r="F852" s="237"/>
      <c r="G852" s="237"/>
      <c r="H852" s="237"/>
      <c r="I852" s="237"/>
      <c r="J852" s="237"/>
      <c r="K852" s="237"/>
      <c r="L852" s="237"/>
      <c r="M852" s="237"/>
      <c r="N852" s="237"/>
      <c r="O852" s="237"/>
      <c r="P852" s="237"/>
      <c r="Q852" s="237"/>
      <c r="R852" s="237"/>
      <c r="S852" s="237"/>
      <c r="T852" s="237"/>
      <c r="U852" s="237"/>
      <c r="V852" s="237"/>
      <c r="W852" s="237"/>
      <c r="X852" s="237"/>
      <c r="Y852" s="237"/>
      <c r="Z852" s="237"/>
    </row>
    <row r="853" spans="1:26" ht="14.25" customHeight="1">
      <c r="A853" s="237"/>
      <c r="B853" s="237"/>
      <c r="C853" s="237"/>
      <c r="D853" s="237"/>
      <c r="E853" s="237"/>
      <c r="F853" s="237"/>
      <c r="G853" s="237"/>
      <c r="H853" s="237"/>
      <c r="I853" s="237"/>
      <c r="J853" s="237"/>
      <c r="K853" s="237"/>
      <c r="L853" s="237"/>
      <c r="M853" s="237"/>
      <c r="N853" s="237"/>
      <c r="O853" s="237"/>
      <c r="P853" s="237"/>
      <c r="Q853" s="237"/>
      <c r="R853" s="237"/>
      <c r="S853" s="237"/>
      <c r="T853" s="237"/>
      <c r="U853" s="237"/>
      <c r="V853" s="237"/>
      <c r="W853" s="237"/>
      <c r="X853" s="237"/>
      <c r="Y853" s="237"/>
      <c r="Z853" s="237"/>
    </row>
    <row r="854" spans="1:26" ht="14.25" customHeight="1">
      <c r="A854" s="237"/>
      <c r="B854" s="237"/>
      <c r="C854" s="237"/>
      <c r="D854" s="237"/>
      <c r="E854" s="237"/>
      <c r="F854" s="237"/>
      <c r="G854" s="237"/>
      <c r="H854" s="237"/>
      <c r="I854" s="237"/>
      <c r="J854" s="237"/>
      <c r="K854" s="237"/>
      <c r="L854" s="237"/>
      <c r="M854" s="237"/>
      <c r="N854" s="237"/>
      <c r="O854" s="237"/>
      <c r="P854" s="237"/>
      <c r="Q854" s="237"/>
      <c r="R854" s="237"/>
      <c r="S854" s="237"/>
      <c r="T854" s="237"/>
      <c r="U854" s="237"/>
      <c r="V854" s="237"/>
      <c r="W854" s="237"/>
      <c r="X854" s="237"/>
      <c r="Y854" s="237"/>
      <c r="Z854" s="237"/>
    </row>
    <row r="855" spans="1:26" ht="14.25" customHeight="1">
      <c r="A855" s="237"/>
      <c r="B855" s="237"/>
      <c r="C855" s="237"/>
      <c r="D855" s="237"/>
      <c r="E855" s="237"/>
      <c r="F855" s="237"/>
      <c r="G855" s="237"/>
      <c r="H855" s="237"/>
      <c r="I855" s="237"/>
      <c r="J855" s="237"/>
      <c r="K855" s="237"/>
      <c r="L855" s="237"/>
      <c r="M855" s="237"/>
      <c r="N855" s="237"/>
      <c r="O855" s="237"/>
      <c r="P855" s="237"/>
      <c r="Q855" s="237"/>
      <c r="R855" s="237"/>
      <c r="S855" s="237"/>
      <c r="T855" s="237"/>
      <c r="U855" s="237"/>
      <c r="V855" s="237"/>
      <c r="W855" s="237"/>
      <c r="X855" s="237"/>
      <c r="Y855" s="237"/>
      <c r="Z855" s="237"/>
    </row>
    <row r="856" spans="1:26" ht="14.25" customHeight="1">
      <c r="A856" s="237"/>
      <c r="B856" s="237"/>
      <c r="C856" s="237"/>
      <c r="D856" s="237"/>
      <c r="E856" s="237"/>
      <c r="F856" s="237"/>
      <c r="G856" s="237"/>
      <c r="H856" s="237"/>
      <c r="I856" s="237"/>
      <c r="J856" s="237"/>
      <c r="K856" s="237"/>
      <c r="L856" s="237"/>
      <c r="M856" s="237"/>
      <c r="N856" s="237"/>
      <c r="O856" s="237"/>
      <c r="P856" s="237"/>
      <c r="Q856" s="237"/>
      <c r="R856" s="237"/>
      <c r="S856" s="237"/>
      <c r="T856" s="237"/>
      <c r="U856" s="237"/>
      <c r="V856" s="237"/>
      <c r="W856" s="237"/>
      <c r="X856" s="237"/>
      <c r="Y856" s="237"/>
      <c r="Z856" s="237"/>
    </row>
    <row r="857" spans="1:26" ht="14.25" customHeight="1">
      <c r="A857" s="237"/>
      <c r="B857" s="237"/>
      <c r="C857" s="237"/>
      <c r="D857" s="237"/>
      <c r="E857" s="237"/>
      <c r="F857" s="237"/>
      <c r="G857" s="237"/>
      <c r="H857" s="237"/>
      <c r="I857" s="237"/>
      <c r="J857" s="237"/>
      <c r="K857" s="237"/>
      <c r="L857" s="237"/>
      <c r="M857" s="237"/>
      <c r="N857" s="237"/>
      <c r="O857" s="237"/>
      <c r="P857" s="237"/>
      <c r="Q857" s="237"/>
      <c r="R857" s="237"/>
      <c r="S857" s="237"/>
      <c r="T857" s="237"/>
      <c r="U857" s="237"/>
      <c r="V857" s="237"/>
      <c r="W857" s="237"/>
      <c r="X857" s="237"/>
      <c r="Y857" s="237"/>
      <c r="Z857" s="237"/>
    </row>
    <row r="858" spans="1:26" ht="14.25" customHeight="1">
      <c r="A858" s="237"/>
      <c r="B858" s="237"/>
      <c r="C858" s="237"/>
      <c r="D858" s="237"/>
      <c r="E858" s="237"/>
      <c r="F858" s="237"/>
      <c r="G858" s="237"/>
      <c r="H858" s="237"/>
      <c r="I858" s="237"/>
      <c r="J858" s="237"/>
      <c r="K858" s="237"/>
      <c r="L858" s="237"/>
      <c r="M858" s="237"/>
      <c r="N858" s="237"/>
      <c r="O858" s="237"/>
      <c r="P858" s="237"/>
      <c r="Q858" s="237"/>
      <c r="R858" s="237"/>
      <c r="S858" s="237"/>
      <c r="T858" s="237"/>
      <c r="U858" s="237"/>
      <c r="V858" s="237"/>
      <c r="W858" s="237"/>
      <c r="X858" s="237"/>
      <c r="Y858" s="237"/>
      <c r="Z858" s="237"/>
    </row>
    <row r="859" spans="1:26" ht="14.25" customHeight="1">
      <c r="A859" s="237"/>
      <c r="B859" s="237"/>
      <c r="C859" s="237"/>
      <c r="D859" s="237"/>
      <c r="E859" s="237"/>
      <c r="F859" s="237"/>
      <c r="G859" s="237"/>
      <c r="H859" s="237"/>
      <c r="I859" s="237"/>
      <c r="J859" s="237"/>
      <c r="K859" s="237"/>
      <c r="L859" s="237"/>
      <c r="M859" s="237"/>
      <c r="N859" s="237"/>
      <c r="O859" s="237"/>
      <c r="P859" s="237"/>
      <c r="Q859" s="237"/>
      <c r="R859" s="237"/>
      <c r="S859" s="237"/>
      <c r="T859" s="237"/>
      <c r="U859" s="237"/>
      <c r="V859" s="237"/>
      <c r="W859" s="237"/>
      <c r="X859" s="237"/>
      <c r="Y859" s="237"/>
      <c r="Z859" s="237"/>
    </row>
    <row r="860" spans="1:26" ht="14.25" customHeight="1">
      <c r="A860" s="237"/>
      <c r="B860" s="237"/>
      <c r="C860" s="237"/>
      <c r="D860" s="237"/>
      <c r="E860" s="237"/>
      <c r="F860" s="237"/>
      <c r="G860" s="237"/>
      <c r="H860" s="237"/>
      <c r="I860" s="237"/>
      <c r="J860" s="237"/>
      <c r="K860" s="237"/>
      <c r="L860" s="237"/>
      <c r="M860" s="237"/>
      <c r="N860" s="237"/>
      <c r="O860" s="237"/>
      <c r="P860" s="237"/>
      <c r="Q860" s="237"/>
      <c r="R860" s="237"/>
      <c r="S860" s="237"/>
      <c r="T860" s="237"/>
      <c r="U860" s="237"/>
      <c r="V860" s="237"/>
      <c r="W860" s="237"/>
      <c r="X860" s="237"/>
      <c r="Y860" s="237"/>
      <c r="Z860" s="237"/>
    </row>
    <row r="861" spans="1:26" ht="14.25" customHeight="1">
      <c r="A861" s="237"/>
      <c r="B861" s="237"/>
      <c r="C861" s="237"/>
      <c r="D861" s="237"/>
      <c r="E861" s="237"/>
      <c r="F861" s="237"/>
      <c r="G861" s="237"/>
      <c r="H861" s="237"/>
      <c r="I861" s="237"/>
      <c r="J861" s="237"/>
      <c r="K861" s="237"/>
      <c r="L861" s="237"/>
      <c r="M861" s="237"/>
      <c r="N861" s="237"/>
      <c r="O861" s="237"/>
      <c r="P861" s="237"/>
      <c r="Q861" s="237"/>
      <c r="R861" s="237"/>
      <c r="S861" s="237"/>
      <c r="T861" s="237"/>
      <c r="U861" s="237"/>
      <c r="V861" s="237"/>
      <c r="W861" s="237"/>
      <c r="X861" s="237"/>
      <c r="Y861" s="237"/>
      <c r="Z861" s="237"/>
    </row>
    <row r="862" spans="1:26" ht="14.25" customHeight="1">
      <c r="A862" s="237"/>
      <c r="B862" s="237"/>
      <c r="C862" s="237"/>
      <c r="D862" s="237"/>
      <c r="E862" s="237"/>
      <c r="F862" s="237"/>
      <c r="G862" s="237"/>
      <c r="H862" s="237"/>
      <c r="I862" s="237"/>
      <c r="J862" s="237"/>
      <c r="K862" s="237"/>
      <c r="L862" s="237"/>
      <c r="M862" s="237"/>
      <c r="N862" s="237"/>
      <c r="O862" s="237"/>
      <c r="P862" s="237"/>
      <c r="Q862" s="237"/>
      <c r="R862" s="237"/>
      <c r="S862" s="237"/>
      <c r="T862" s="237"/>
      <c r="U862" s="237"/>
      <c r="V862" s="237"/>
      <c r="W862" s="237"/>
      <c r="X862" s="237"/>
      <c r="Y862" s="237"/>
      <c r="Z862" s="237"/>
    </row>
    <row r="863" spans="1:26" ht="14.25" customHeight="1">
      <c r="A863" s="237"/>
      <c r="B863" s="237"/>
      <c r="C863" s="237"/>
      <c r="D863" s="237"/>
      <c r="E863" s="237"/>
      <c r="F863" s="237"/>
      <c r="G863" s="237"/>
      <c r="H863" s="237"/>
      <c r="I863" s="237"/>
      <c r="J863" s="237"/>
      <c r="K863" s="237"/>
      <c r="L863" s="237"/>
      <c r="M863" s="237"/>
      <c r="N863" s="237"/>
      <c r="O863" s="237"/>
      <c r="P863" s="237"/>
      <c r="Q863" s="237"/>
      <c r="R863" s="237"/>
      <c r="S863" s="237"/>
      <c r="T863" s="237"/>
      <c r="U863" s="237"/>
      <c r="V863" s="237"/>
      <c r="W863" s="237"/>
      <c r="X863" s="237"/>
      <c r="Y863" s="237"/>
      <c r="Z863" s="237"/>
    </row>
    <row r="864" spans="1:26" ht="14.25" customHeight="1">
      <c r="A864" s="237"/>
      <c r="B864" s="237"/>
      <c r="C864" s="237"/>
      <c r="D864" s="237"/>
      <c r="E864" s="237"/>
      <c r="F864" s="237"/>
      <c r="G864" s="237"/>
      <c r="H864" s="237"/>
      <c r="I864" s="237"/>
      <c r="J864" s="237"/>
      <c r="K864" s="237"/>
      <c r="L864" s="237"/>
      <c r="M864" s="237"/>
      <c r="N864" s="237"/>
      <c r="O864" s="237"/>
      <c r="P864" s="237"/>
      <c r="Q864" s="237"/>
      <c r="R864" s="237"/>
      <c r="S864" s="237"/>
      <c r="T864" s="237"/>
      <c r="U864" s="237"/>
      <c r="V864" s="237"/>
      <c r="W864" s="237"/>
      <c r="X864" s="237"/>
      <c r="Y864" s="237"/>
      <c r="Z864" s="237"/>
    </row>
    <row r="865" spans="1:26" ht="14.25" customHeight="1">
      <c r="A865" s="237"/>
      <c r="B865" s="237"/>
      <c r="C865" s="237"/>
      <c r="D865" s="237"/>
      <c r="E865" s="237"/>
      <c r="F865" s="237"/>
      <c r="G865" s="237"/>
      <c r="H865" s="237"/>
      <c r="I865" s="237"/>
      <c r="J865" s="237"/>
      <c r="K865" s="237"/>
      <c r="L865" s="237"/>
      <c r="M865" s="237"/>
      <c r="N865" s="237"/>
      <c r="O865" s="237"/>
      <c r="P865" s="237"/>
      <c r="Q865" s="237"/>
      <c r="R865" s="237"/>
      <c r="S865" s="237"/>
      <c r="T865" s="237"/>
      <c r="U865" s="237"/>
      <c r="V865" s="237"/>
      <c r="W865" s="237"/>
      <c r="X865" s="237"/>
      <c r="Y865" s="237"/>
      <c r="Z865" s="237"/>
    </row>
    <row r="866" spans="1:26" ht="14.25" customHeight="1">
      <c r="A866" s="237"/>
      <c r="B866" s="237"/>
      <c r="C866" s="237"/>
      <c r="D866" s="237"/>
      <c r="E866" s="237"/>
      <c r="F866" s="237"/>
      <c r="G866" s="237"/>
      <c r="H866" s="237"/>
      <c r="I866" s="237"/>
      <c r="J866" s="237"/>
      <c r="K866" s="237"/>
      <c r="L866" s="237"/>
      <c r="M866" s="237"/>
      <c r="N866" s="237"/>
      <c r="O866" s="237"/>
      <c r="P866" s="237"/>
      <c r="Q866" s="237"/>
      <c r="R866" s="237"/>
      <c r="S866" s="237"/>
      <c r="T866" s="237"/>
      <c r="U866" s="237"/>
      <c r="V866" s="237"/>
      <c r="W866" s="237"/>
      <c r="X866" s="237"/>
      <c r="Y866" s="237"/>
      <c r="Z866" s="237"/>
    </row>
    <row r="867" spans="1:26" ht="14.25" customHeight="1">
      <c r="A867" s="237"/>
      <c r="B867" s="237"/>
      <c r="C867" s="237"/>
      <c r="D867" s="237"/>
      <c r="E867" s="237"/>
      <c r="F867" s="237"/>
      <c r="G867" s="237"/>
      <c r="H867" s="237"/>
      <c r="I867" s="237"/>
      <c r="J867" s="237"/>
      <c r="K867" s="237"/>
      <c r="L867" s="237"/>
      <c r="M867" s="237"/>
      <c r="N867" s="237"/>
      <c r="O867" s="237"/>
      <c r="P867" s="237"/>
      <c r="Q867" s="237"/>
      <c r="R867" s="237"/>
      <c r="S867" s="237"/>
      <c r="T867" s="237"/>
      <c r="U867" s="237"/>
      <c r="V867" s="237"/>
      <c r="W867" s="237"/>
      <c r="X867" s="237"/>
      <c r="Y867" s="237"/>
      <c r="Z867" s="237"/>
    </row>
    <row r="868" spans="1:26" ht="14.25" customHeight="1">
      <c r="A868" s="237"/>
      <c r="B868" s="237"/>
      <c r="C868" s="237"/>
      <c r="D868" s="237"/>
      <c r="E868" s="237"/>
      <c r="F868" s="237"/>
      <c r="G868" s="237"/>
      <c r="H868" s="237"/>
      <c r="I868" s="237"/>
      <c r="J868" s="237"/>
      <c r="K868" s="237"/>
      <c r="L868" s="237"/>
      <c r="M868" s="237"/>
      <c r="N868" s="237"/>
      <c r="O868" s="237"/>
      <c r="P868" s="237"/>
      <c r="Q868" s="237"/>
      <c r="R868" s="237"/>
      <c r="S868" s="237"/>
      <c r="T868" s="237"/>
      <c r="U868" s="237"/>
      <c r="V868" s="237"/>
      <c r="W868" s="237"/>
      <c r="X868" s="237"/>
      <c r="Y868" s="237"/>
      <c r="Z868" s="237"/>
    </row>
    <row r="869" spans="1:26" ht="14.25" customHeight="1">
      <c r="A869" s="237"/>
      <c r="B869" s="237"/>
      <c r="C869" s="237"/>
      <c r="D869" s="237"/>
      <c r="E869" s="237"/>
      <c r="F869" s="237"/>
      <c r="G869" s="237"/>
      <c r="H869" s="237"/>
      <c r="I869" s="237"/>
      <c r="J869" s="237"/>
      <c r="K869" s="237"/>
      <c r="L869" s="237"/>
      <c r="M869" s="237"/>
      <c r="N869" s="237"/>
      <c r="O869" s="237"/>
      <c r="P869" s="237"/>
      <c r="Q869" s="237"/>
      <c r="R869" s="237"/>
      <c r="S869" s="237"/>
      <c r="T869" s="237"/>
      <c r="U869" s="237"/>
      <c r="V869" s="237"/>
      <c r="W869" s="237"/>
      <c r="X869" s="237"/>
      <c r="Y869" s="237"/>
      <c r="Z869" s="237"/>
    </row>
    <row r="870" spans="1:26" ht="14.25" customHeight="1">
      <c r="A870" s="237"/>
      <c r="B870" s="237"/>
      <c r="C870" s="237"/>
      <c r="D870" s="237"/>
      <c r="E870" s="237"/>
      <c r="F870" s="237"/>
      <c r="G870" s="237"/>
      <c r="H870" s="237"/>
      <c r="I870" s="237"/>
      <c r="J870" s="237"/>
      <c r="K870" s="237"/>
      <c r="L870" s="237"/>
      <c r="M870" s="237"/>
      <c r="N870" s="237"/>
      <c r="O870" s="237"/>
      <c r="P870" s="237"/>
      <c r="Q870" s="237"/>
      <c r="R870" s="237"/>
      <c r="S870" s="237"/>
      <c r="T870" s="237"/>
      <c r="U870" s="237"/>
      <c r="V870" s="237"/>
      <c r="W870" s="237"/>
      <c r="X870" s="237"/>
      <c r="Y870" s="237"/>
      <c r="Z870" s="237"/>
    </row>
    <row r="871" spans="1:26" ht="14.25" customHeight="1">
      <c r="A871" s="237"/>
      <c r="B871" s="237"/>
      <c r="C871" s="237"/>
      <c r="D871" s="237"/>
      <c r="E871" s="237"/>
      <c r="F871" s="237"/>
      <c r="G871" s="237"/>
      <c r="H871" s="237"/>
      <c r="I871" s="237"/>
      <c r="J871" s="237"/>
      <c r="K871" s="237"/>
      <c r="L871" s="237"/>
      <c r="M871" s="237"/>
      <c r="N871" s="237"/>
      <c r="O871" s="237"/>
      <c r="P871" s="237"/>
      <c r="Q871" s="237"/>
      <c r="R871" s="237"/>
      <c r="S871" s="237"/>
      <c r="T871" s="237"/>
      <c r="U871" s="237"/>
      <c r="V871" s="237"/>
      <c r="W871" s="237"/>
      <c r="X871" s="237"/>
      <c r="Y871" s="237"/>
      <c r="Z871" s="237"/>
    </row>
    <row r="872" spans="1:26" ht="14.25" customHeight="1">
      <c r="A872" s="237"/>
      <c r="B872" s="237"/>
      <c r="C872" s="237"/>
      <c r="D872" s="237"/>
      <c r="E872" s="237"/>
      <c r="F872" s="237"/>
      <c r="G872" s="237"/>
      <c r="H872" s="237"/>
      <c r="I872" s="237"/>
      <c r="J872" s="237"/>
      <c r="K872" s="237"/>
      <c r="L872" s="237"/>
      <c r="M872" s="237"/>
      <c r="N872" s="237"/>
      <c r="O872" s="237"/>
      <c r="P872" s="237"/>
      <c r="Q872" s="237"/>
      <c r="R872" s="237"/>
      <c r="S872" s="237"/>
      <c r="T872" s="237"/>
      <c r="U872" s="237"/>
      <c r="V872" s="237"/>
      <c r="W872" s="237"/>
      <c r="X872" s="237"/>
      <c r="Y872" s="237"/>
      <c r="Z872" s="237"/>
    </row>
    <row r="873" spans="1:26" ht="14.25" customHeight="1">
      <c r="A873" s="237"/>
      <c r="B873" s="237"/>
      <c r="C873" s="237"/>
      <c r="D873" s="237"/>
      <c r="E873" s="237"/>
      <c r="F873" s="237"/>
      <c r="G873" s="237"/>
      <c r="H873" s="237"/>
      <c r="I873" s="237"/>
      <c r="J873" s="237"/>
      <c r="K873" s="237"/>
      <c r="L873" s="237"/>
      <c r="M873" s="237"/>
      <c r="N873" s="237"/>
      <c r="O873" s="237"/>
      <c r="P873" s="237"/>
      <c r="Q873" s="237"/>
      <c r="R873" s="237"/>
      <c r="S873" s="237"/>
      <c r="T873" s="237"/>
      <c r="U873" s="237"/>
      <c r="V873" s="237"/>
      <c r="W873" s="237"/>
      <c r="X873" s="237"/>
      <c r="Y873" s="237"/>
      <c r="Z873" s="237"/>
    </row>
    <row r="874" spans="1:26" ht="14.25" customHeight="1">
      <c r="A874" s="237"/>
      <c r="B874" s="237"/>
      <c r="C874" s="237"/>
      <c r="D874" s="237"/>
      <c r="E874" s="237"/>
      <c r="F874" s="237"/>
      <c r="G874" s="237"/>
      <c r="H874" s="237"/>
      <c r="I874" s="237"/>
      <c r="J874" s="237"/>
      <c r="K874" s="237"/>
      <c r="L874" s="237"/>
      <c r="M874" s="237"/>
      <c r="N874" s="237"/>
      <c r="O874" s="237"/>
      <c r="P874" s="237"/>
      <c r="Q874" s="237"/>
      <c r="R874" s="237"/>
      <c r="S874" s="237"/>
      <c r="T874" s="237"/>
      <c r="U874" s="237"/>
      <c r="V874" s="237"/>
      <c r="W874" s="237"/>
      <c r="X874" s="237"/>
      <c r="Y874" s="237"/>
      <c r="Z874" s="237"/>
    </row>
    <row r="875" spans="1:26" ht="14.25" customHeight="1">
      <c r="A875" s="237"/>
      <c r="B875" s="237"/>
      <c r="C875" s="237"/>
      <c r="D875" s="237"/>
      <c r="E875" s="237"/>
      <c r="F875" s="237"/>
      <c r="G875" s="237"/>
      <c r="H875" s="237"/>
      <c r="I875" s="237"/>
      <c r="J875" s="237"/>
      <c r="K875" s="237"/>
      <c r="L875" s="237"/>
      <c r="M875" s="237"/>
      <c r="N875" s="237"/>
      <c r="O875" s="237"/>
      <c r="P875" s="237"/>
      <c r="Q875" s="237"/>
      <c r="R875" s="237"/>
      <c r="S875" s="237"/>
      <c r="T875" s="237"/>
      <c r="U875" s="237"/>
      <c r="V875" s="237"/>
      <c r="W875" s="237"/>
      <c r="X875" s="237"/>
      <c r="Y875" s="237"/>
      <c r="Z875" s="237"/>
    </row>
    <row r="876" spans="1:26" ht="14.25" customHeight="1">
      <c r="A876" s="237"/>
      <c r="B876" s="237"/>
      <c r="C876" s="237"/>
      <c r="D876" s="237"/>
      <c r="E876" s="237"/>
      <c r="F876" s="237"/>
      <c r="G876" s="237"/>
      <c r="H876" s="237"/>
      <c r="I876" s="237"/>
      <c r="J876" s="237"/>
      <c r="K876" s="237"/>
      <c r="L876" s="237"/>
      <c r="M876" s="237"/>
      <c r="N876" s="237"/>
      <c r="O876" s="237"/>
      <c r="P876" s="237"/>
      <c r="Q876" s="237"/>
      <c r="R876" s="237"/>
      <c r="S876" s="237"/>
      <c r="T876" s="237"/>
      <c r="U876" s="237"/>
      <c r="V876" s="237"/>
      <c r="W876" s="237"/>
      <c r="X876" s="237"/>
      <c r="Y876" s="237"/>
      <c r="Z876" s="237"/>
    </row>
    <row r="877" spans="1:26" ht="14.25" customHeight="1">
      <c r="A877" s="237"/>
      <c r="B877" s="237"/>
      <c r="C877" s="237"/>
      <c r="D877" s="237"/>
      <c r="E877" s="237"/>
      <c r="F877" s="237"/>
      <c r="G877" s="237"/>
      <c r="H877" s="237"/>
      <c r="I877" s="237"/>
      <c r="J877" s="237"/>
      <c r="K877" s="237"/>
      <c r="L877" s="237"/>
      <c r="M877" s="237"/>
      <c r="N877" s="237"/>
      <c r="O877" s="237"/>
      <c r="P877" s="237"/>
      <c r="Q877" s="237"/>
      <c r="R877" s="237"/>
      <c r="S877" s="237"/>
      <c r="T877" s="237"/>
      <c r="U877" s="237"/>
      <c r="V877" s="237"/>
      <c r="W877" s="237"/>
      <c r="X877" s="237"/>
      <c r="Y877" s="237"/>
      <c r="Z877" s="237"/>
    </row>
    <row r="878" spans="1:26" ht="14.25" customHeight="1">
      <c r="A878" s="237"/>
      <c r="B878" s="237"/>
      <c r="C878" s="237"/>
      <c r="D878" s="237"/>
      <c r="E878" s="237"/>
      <c r="F878" s="237"/>
      <c r="G878" s="237"/>
      <c r="H878" s="237"/>
      <c r="I878" s="237"/>
      <c r="J878" s="237"/>
      <c r="K878" s="237"/>
      <c r="L878" s="237"/>
      <c r="M878" s="237"/>
      <c r="N878" s="237"/>
      <c r="O878" s="237"/>
      <c r="P878" s="237"/>
      <c r="Q878" s="237"/>
      <c r="R878" s="237"/>
      <c r="S878" s="237"/>
      <c r="T878" s="237"/>
      <c r="U878" s="237"/>
      <c r="V878" s="237"/>
      <c r="W878" s="237"/>
      <c r="X878" s="237"/>
      <c r="Y878" s="237"/>
      <c r="Z878" s="237"/>
    </row>
    <row r="879" spans="1:26" ht="14.25" customHeight="1">
      <c r="A879" s="237"/>
      <c r="B879" s="237"/>
      <c r="C879" s="237"/>
      <c r="D879" s="237"/>
      <c r="E879" s="237"/>
      <c r="F879" s="237"/>
      <c r="G879" s="237"/>
      <c r="H879" s="237"/>
      <c r="I879" s="237"/>
      <c r="J879" s="237"/>
      <c r="K879" s="237"/>
      <c r="L879" s="237"/>
      <c r="M879" s="237"/>
      <c r="N879" s="237"/>
      <c r="O879" s="237"/>
      <c r="P879" s="237"/>
      <c r="Q879" s="237"/>
      <c r="R879" s="237"/>
      <c r="S879" s="237"/>
      <c r="T879" s="237"/>
      <c r="U879" s="237"/>
      <c r="V879" s="237"/>
      <c r="W879" s="237"/>
      <c r="X879" s="237"/>
      <c r="Y879" s="237"/>
      <c r="Z879" s="237"/>
    </row>
    <row r="880" spans="1:26" ht="14.25" customHeight="1">
      <c r="A880" s="237"/>
      <c r="B880" s="237"/>
      <c r="C880" s="237"/>
      <c r="D880" s="237"/>
      <c r="E880" s="237"/>
      <c r="F880" s="237"/>
      <c r="G880" s="237"/>
      <c r="H880" s="237"/>
      <c r="I880" s="237"/>
      <c r="J880" s="237"/>
      <c r="K880" s="237"/>
      <c r="L880" s="237"/>
      <c r="M880" s="237"/>
      <c r="N880" s="237"/>
      <c r="O880" s="237"/>
      <c r="P880" s="237"/>
      <c r="Q880" s="237"/>
      <c r="R880" s="237"/>
      <c r="S880" s="237"/>
      <c r="T880" s="237"/>
      <c r="U880" s="237"/>
      <c r="V880" s="237"/>
      <c r="W880" s="237"/>
      <c r="X880" s="237"/>
      <c r="Y880" s="237"/>
      <c r="Z880" s="237"/>
    </row>
    <row r="881" spans="1:26" ht="14.25" customHeight="1">
      <c r="A881" s="237"/>
      <c r="B881" s="237"/>
      <c r="C881" s="237"/>
      <c r="D881" s="237"/>
      <c r="E881" s="237"/>
      <c r="F881" s="237"/>
      <c r="G881" s="237"/>
      <c r="H881" s="237"/>
      <c r="I881" s="237"/>
      <c r="J881" s="237"/>
      <c r="K881" s="237"/>
      <c r="L881" s="237"/>
      <c r="M881" s="237"/>
      <c r="N881" s="237"/>
      <c r="O881" s="237"/>
      <c r="P881" s="237"/>
      <c r="Q881" s="237"/>
      <c r="R881" s="237"/>
      <c r="S881" s="237"/>
      <c r="T881" s="237"/>
      <c r="U881" s="237"/>
      <c r="V881" s="237"/>
      <c r="W881" s="237"/>
      <c r="X881" s="237"/>
      <c r="Y881" s="237"/>
      <c r="Z881" s="237"/>
    </row>
    <row r="882" spans="1:26" ht="14.25" customHeight="1">
      <c r="A882" s="237"/>
      <c r="B882" s="237"/>
      <c r="C882" s="237"/>
      <c r="D882" s="237"/>
      <c r="E882" s="237"/>
      <c r="F882" s="237"/>
      <c r="G882" s="237"/>
      <c r="H882" s="237"/>
      <c r="I882" s="237"/>
      <c r="J882" s="237"/>
      <c r="K882" s="237"/>
      <c r="L882" s="237"/>
      <c r="M882" s="237"/>
      <c r="N882" s="237"/>
      <c r="O882" s="237"/>
      <c r="P882" s="237"/>
      <c r="Q882" s="237"/>
      <c r="R882" s="237"/>
      <c r="S882" s="237"/>
      <c r="T882" s="237"/>
      <c r="U882" s="237"/>
      <c r="V882" s="237"/>
      <c r="W882" s="237"/>
      <c r="X882" s="237"/>
      <c r="Y882" s="237"/>
      <c r="Z882" s="237"/>
    </row>
    <row r="883" spans="1:26" ht="14.25" customHeight="1">
      <c r="A883" s="237"/>
      <c r="B883" s="237"/>
      <c r="C883" s="237"/>
      <c r="D883" s="237"/>
      <c r="E883" s="237"/>
      <c r="F883" s="237"/>
      <c r="G883" s="237"/>
      <c r="H883" s="237"/>
      <c r="I883" s="237"/>
      <c r="J883" s="237"/>
      <c r="K883" s="237"/>
      <c r="L883" s="237"/>
      <c r="M883" s="237"/>
      <c r="N883" s="237"/>
      <c r="O883" s="237"/>
      <c r="P883" s="237"/>
      <c r="Q883" s="237"/>
      <c r="R883" s="237"/>
      <c r="S883" s="237"/>
      <c r="T883" s="237"/>
      <c r="U883" s="237"/>
      <c r="V883" s="237"/>
      <c r="W883" s="237"/>
      <c r="X883" s="237"/>
      <c r="Y883" s="237"/>
      <c r="Z883" s="237"/>
    </row>
    <row r="884" spans="1:26" ht="14.25" customHeight="1">
      <c r="A884" s="237"/>
      <c r="B884" s="237"/>
      <c r="C884" s="237"/>
      <c r="D884" s="237"/>
      <c r="E884" s="237"/>
      <c r="F884" s="237"/>
      <c r="G884" s="237"/>
      <c r="H884" s="237"/>
      <c r="I884" s="237"/>
      <c r="J884" s="237"/>
      <c r="K884" s="237"/>
      <c r="L884" s="237"/>
      <c r="M884" s="237"/>
      <c r="N884" s="237"/>
      <c r="O884" s="237"/>
      <c r="P884" s="237"/>
      <c r="Q884" s="237"/>
      <c r="R884" s="237"/>
      <c r="S884" s="237"/>
      <c r="T884" s="237"/>
      <c r="U884" s="237"/>
      <c r="V884" s="237"/>
      <c r="W884" s="237"/>
      <c r="X884" s="237"/>
      <c r="Y884" s="237"/>
      <c r="Z884" s="237"/>
    </row>
    <row r="885" spans="1:26" ht="14.25" customHeight="1">
      <c r="A885" s="237"/>
      <c r="B885" s="237"/>
      <c r="C885" s="237"/>
      <c r="D885" s="237"/>
      <c r="E885" s="237"/>
      <c r="F885" s="237"/>
      <c r="G885" s="237"/>
      <c r="H885" s="237"/>
      <c r="I885" s="237"/>
      <c r="J885" s="237"/>
      <c r="K885" s="237"/>
      <c r="L885" s="237"/>
      <c r="M885" s="237"/>
      <c r="N885" s="237"/>
      <c r="O885" s="237"/>
      <c r="P885" s="237"/>
      <c r="Q885" s="237"/>
      <c r="R885" s="237"/>
      <c r="S885" s="237"/>
      <c r="T885" s="237"/>
      <c r="U885" s="237"/>
      <c r="V885" s="237"/>
      <c r="W885" s="237"/>
      <c r="X885" s="237"/>
      <c r="Y885" s="237"/>
      <c r="Z885" s="237"/>
    </row>
    <row r="886" spans="1:26" ht="14.25" customHeight="1">
      <c r="A886" s="237"/>
      <c r="B886" s="237"/>
      <c r="C886" s="237"/>
      <c r="D886" s="237"/>
      <c r="E886" s="237"/>
      <c r="F886" s="237"/>
      <c r="G886" s="237"/>
      <c r="H886" s="237"/>
      <c r="I886" s="237"/>
      <c r="J886" s="237"/>
      <c r="K886" s="237"/>
      <c r="L886" s="237"/>
      <c r="M886" s="237"/>
      <c r="N886" s="237"/>
      <c r="O886" s="237"/>
      <c r="P886" s="237"/>
      <c r="Q886" s="237"/>
      <c r="R886" s="237"/>
      <c r="S886" s="237"/>
      <c r="T886" s="237"/>
      <c r="U886" s="237"/>
      <c r="V886" s="237"/>
      <c r="W886" s="237"/>
      <c r="X886" s="237"/>
      <c r="Y886" s="237"/>
      <c r="Z886" s="237"/>
    </row>
    <row r="887" spans="1:26" ht="14.25" customHeight="1">
      <c r="A887" s="237"/>
      <c r="B887" s="237"/>
      <c r="C887" s="237"/>
      <c r="D887" s="237"/>
      <c r="E887" s="237"/>
      <c r="F887" s="237"/>
      <c r="G887" s="237"/>
      <c r="H887" s="237"/>
      <c r="I887" s="237"/>
      <c r="J887" s="237"/>
      <c r="K887" s="237"/>
      <c r="L887" s="237"/>
      <c r="M887" s="237"/>
      <c r="N887" s="237"/>
      <c r="O887" s="237"/>
      <c r="P887" s="237"/>
      <c r="Q887" s="237"/>
      <c r="R887" s="237"/>
      <c r="S887" s="237"/>
      <c r="T887" s="237"/>
      <c r="U887" s="237"/>
      <c r="V887" s="237"/>
      <c r="W887" s="237"/>
      <c r="X887" s="237"/>
      <c r="Y887" s="237"/>
      <c r="Z887" s="237"/>
    </row>
    <row r="888" spans="1:26" ht="14.25" customHeight="1">
      <c r="A888" s="237"/>
      <c r="B888" s="237"/>
      <c r="C888" s="237"/>
      <c r="D888" s="237"/>
      <c r="E888" s="237"/>
      <c r="F888" s="237"/>
      <c r="G888" s="237"/>
      <c r="H888" s="237"/>
      <c r="I888" s="237"/>
      <c r="J888" s="237"/>
      <c r="K888" s="237"/>
      <c r="L888" s="237"/>
      <c r="M888" s="237"/>
      <c r="N888" s="237"/>
      <c r="O888" s="237"/>
      <c r="P888" s="237"/>
      <c r="Q888" s="237"/>
      <c r="R888" s="237"/>
      <c r="S888" s="237"/>
      <c r="T888" s="237"/>
      <c r="U888" s="237"/>
      <c r="V888" s="237"/>
      <c r="W888" s="237"/>
      <c r="X888" s="237"/>
      <c r="Y888" s="237"/>
      <c r="Z888" s="237"/>
    </row>
    <row r="889" spans="1:26" ht="14.25" customHeight="1">
      <c r="A889" s="237"/>
      <c r="B889" s="237"/>
      <c r="C889" s="237"/>
      <c r="D889" s="237"/>
      <c r="E889" s="237"/>
      <c r="F889" s="237"/>
      <c r="G889" s="237"/>
      <c r="H889" s="237"/>
      <c r="I889" s="237"/>
      <c r="J889" s="237"/>
      <c r="K889" s="237"/>
      <c r="L889" s="237"/>
      <c r="M889" s="237"/>
      <c r="N889" s="237"/>
      <c r="O889" s="237"/>
      <c r="P889" s="237"/>
      <c r="Q889" s="237"/>
      <c r="R889" s="237"/>
      <c r="S889" s="237"/>
      <c r="T889" s="237"/>
      <c r="U889" s="237"/>
      <c r="V889" s="237"/>
      <c r="W889" s="237"/>
      <c r="X889" s="237"/>
      <c r="Y889" s="237"/>
      <c r="Z889" s="237"/>
    </row>
    <row r="890" spans="1:26" ht="14.25" customHeight="1">
      <c r="A890" s="237"/>
      <c r="B890" s="237"/>
      <c r="C890" s="237"/>
      <c r="D890" s="237"/>
      <c r="E890" s="237"/>
      <c r="F890" s="237"/>
      <c r="G890" s="237"/>
      <c r="H890" s="237"/>
      <c r="I890" s="237"/>
      <c r="J890" s="237"/>
      <c r="K890" s="237"/>
      <c r="L890" s="237"/>
      <c r="M890" s="237"/>
      <c r="N890" s="237"/>
      <c r="O890" s="237"/>
      <c r="P890" s="237"/>
      <c r="Q890" s="237"/>
      <c r="R890" s="237"/>
      <c r="S890" s="237"/>
      <c r="T890" s="237"/>
      <c r="U890" s="237"/>
      <c r="V890" s="237"/>
      <c r="W890" s="237"/>
      <c r="X890" s="237"/>
      <c r="Y890" s="237"/>
      <c r="Z890" s="237"/>
    </row>
    <row r="891" spans="1:26" ht="14.25" customHeight="1">
      <c r="A891" s="237"/>
      <c r="B891" s="237"/>
      <c r="C891" s="237"/>
      <c r="D891" s="237"/>
      <c r="E891" s="237"/>
      <c r="F891" s="237"/>
      <c r="G891" s="237"/>
      <c r="H891" s="237"/>
      <c r="I891" s="237"/>
      <c r="J891" s="237"/>
      <c r="K891" s="237"/>
      <c r="L891" s="237"/>
      <c r="M891" s="237"/>
      <c r="N891" s="237"/>
      <c r="O891" s="237"/>
      <c r="P891" s="237"/>
      <c r="Q891" s="237"/>
      <c r="R891" s="237"/>
      <c r="S891" s="237"/>
      <c r="T891" s="237"/>
      <c r="U891" s="237"/>
      <c r="V891" s="237"/>
      <c r="W891" s="237"/>
      <c r="X891" s="237"/>
      <c r="Y891" s="237"/>
      <c r="Z891" s="237"/>
    </row>
    <row r="892" spans="1:26" ht="14.25" customHeight="1">
      <c r="A892" s="237"/>
      <c r="B892" s="237"/>
      <c r="C892" s="237"/>
      <c r="D892" s="237"/>
      <c r="E892" s="237"/>
      <c r="F892" s="237"/>
      <c r="G892" s="237"/>
      <c r="H892" s="237"/>
      <c r="I892" s="237"/>
      <c r="J892" s="237"/>
      <c r="K892" s="237"/>
      <c r="L892" s="237"/>
      <c r="M892" s="237"/>
      <c r="N892" s="237"/>
      <c r="O892" s="237"/>
      <c r="P892" s="237"/>
      <c r="Q892" s="237"/>
      <c r="R892" s="237"/>
      <c r="S892" s="237"/>
      <c r="T892" s="237"/>
      <c r="U892" s="237"/>
      <c r="V892" s="237"/>
      <c r="W892" s="237"/>
      <c r="X892" s="237"/>
      <c r="Y892" s="237"/>
      <c r="Z892" s="237"/>
    </row>
    <row r="893" spans="1:26" ht="14.25" customHeight="1">
      <c r="A893" s="237"/>
      <c r="B893" s="237"/>
      <c r="C893" s="237"/>
      <c r="D893" s="237"/>
      <c r="E893" s="237"/>
      <c r="F893" s="237"/>
      <c r="G893" s="237"/>
      <c r="H893" s="237"/>
      <c r="I893" s="237"/>
      <c r="J893" s="237"/>
      <c r="K893" s="237"/>
      <c r="L893" s="237"/>
      <c r="M893" s="237"/>
      <c r="N893" s="237"/>
      <c r="O893" s="237"/>
      <c r="P893" s="237"/>
      <c r="Q893" s="237"/>
      <c r="R893" s="237"/>
      <c r="S893" s="237"/>
      <c r="T893" s="237"/>
      <c r="U893" s="237"/>
      <c r="V893" s="237"/>
      <c r="W893" s="237"/>
      <c r="X893" s="237"/>
      <c r="Y893" s="237"/>
      <c r="Z893" s="237"/>
    </row>
    <row r="894" spans="1:26" ht="14.25" customHeight="1">
      <c r="A894" s="237"/>
      <c r="B894" s="237"/>
      <c r="C894" s="237"/>
      <c r="D894" s="237"/>
      <c r="E894" s="237"/>
      <c r="F894" s="237"/>
      <c r="G894" s="237"/>
      <c r="H894" s="237"/>
      <c r="I894" s="237"/>
      <c r="J894" s="237"/>
      <c r="K894" s="237"/>
      <c r="L894" s="237"/>
      <c r="M894" s="237"/>
      <c r="N894" s="237"/>
      <c r="O894" s="237"/>
      <c r="P894" s="237"/>
      <c r="Q894" s="237"/>
      <c r="R894" s="237"/>
      <c r="S894" s="237"/>
      <c r="T894" s="237"/>
      <c r="U894" s="237"/>
      <c r="V894" s="237"/>
      <c r="W894" s="237"/>
      <c r="X894" s="237"/>
      <c r="Y894" s="237"/>
      <c r="Z894" s="237"/>
    </row>
    <row r="895" spans="1:26" ht="14.25" customHeight="1">
      <c r="A895" s="237"/>
      <c r="B895" s="237"/>
      <c r="C895" s="237"/>
      <c r="D895" s="237"/>
      <c r="E895" s="237"/>
      <c r="F895" s="237"/>
      <c r="G895" s="237"/>
      <c r="H895" s="237"/>
      <c r="I895" s="237"/>
      <c r="J895" s="237"/>
      <c r="K895" s="237"/>
      <c r="L895" s="237"/>
      <c r="M895" s="237"/>
      <c r="N895" s="237"/>
      <c r="O895" s="237"/>
      <c r="P895" s="237"/>
      <c r="Q895" s="237"/>
      <c r="R895" s="237"/>
      <c r="S895" s="237"/>
      <c r="T895" s="237"/>
      <c r="U895" s="237"/>
      <c r="V895" s="237"/>
      <c r="W895" s="237"/>
      <c r="X895" s="237"/>
      <c r="Y895" s="237"/>
      <c r="Z895" s="237"/>
    </row>
    <row r="896" spans="1:26" ht="14.25" customHeight="1">
      <c r="A896" s="237"/>
      <c r="B896" s="237"/>
      <c r="C896" s="237"/>
      <c r="D896" s="237"/>
      <c r="E896" s="237"/>
      <c r="F896" s="237"/>
      <c r="G896" s="237"/>
      <c r="H896" s="237"/>
      <c r="I896" s="237"/>
      <c r="J896" s="237"/>
      <c r="K896" s="237"/>
      <c r="L896" s="237"/>
      <c r="M896" s="237"/>
      <c r="N896" s="237"/>
      <c r="O896" s="237"/>
      <c r="P896" s="237"/>
      <c r="Q896" s="237"/>
      <c r="R896" s="237"/>
      <c r="S896" s="237"/>
      <c r="T896" s="237"/>
      <c r="U896" s="237"/>
      <c r="V896" s="237"/>
      <c r="W896" s="237"/>
      <c r="X896" s="237"/>
      <c r="Y896" s="237"/>
      <c r="Z896" s="237"/>
    </row>
    <row r="897" spans="1:26" ht="14.25" customHeight="1">
      <c r="A897" s="237"/>
      <c r="B897" s="237"/>
      <c r="C897" s="237"/>
      <c r="D897" s="237"/>
      <c r="E897" s="237"/>
      <c r="F897" s="237"/>
      <c r="G897" s="237"/>
      <c r="H897" s="237"/>
      <c r="I897" s="237"/>
      <c r="J897" s="237"/>
      <c r="K897" s="237"/>
      <c r="L897" s="237"/>
      <c r="M897" s="237"/>
      <c r="N897" s="237"/>
      <c r="O897" s="237"/>
      <c r="P897" s="237"/>
      <c r="Q897" s="237"/>
      <c r="R897" s="237"/>
      <c r="S897" s="237"/>
      <c r="T897" s="237"/>
      <c r="U897" s="237"/>
      <c r="V897" s="237"/>
      <c r="W897" s="237"/>
      <c r="X897" s="237"/>
      <c r="Y897" s="237"/>
      <c r="Z897" s="237"/>
    </row>
    <row r="898" spans="1:26" ht="14.25" customHeight="1">
      <c r="A898" s="237"/>
      <c r="B898" s="237"/>
      <c r="C898" s="237"/>
      <c r="D898" s="237"/>
      <c r="E898" s="237"/>
      <c r="F898" s="237"/>
      <c r="G898" s="237"/>
      <c r="H898" s="237"/>
      <c r="I898" s="237"/>
      <c r="J898" s="237"/>
      <c r="K898" s="237"/>
      <c r="L898" s="237"/>
      <c r="M898" s="237"/>
      <c r="N898" s="237"/>
      <c r="O898" s="237"/>
      <c r="P898" s="237"/>
      <c r="Q898" s="237"/>
      <c r="R898" s="237"/>
      <c r="S898" s="237"/>
      <c r="T898" s="237"/>
      <c r="U898" s="237"/>
      <c r="V898" s="237"/>
      <c r="W898" s="237"/>
      <c r="X898" s="237"/>
      <c r="Y898" s="237"/>
      <c r="Z898" s="237"/>
    </row>
    <row r="899" spans="1:26" ht="14.25" customHeight="1">
      <c r="A899" s="237"/>
      <c r="B899" s="237"/>
      <c r="C899" s="237"/>
      <c r="D899" s="237"/>
      <c r="E899" s="237"/>
      <c r="F899" s="237"/>
      <c r="G899" s="237"/>
      <c r="H899" s="237"/>
      <c r="I899" s="237"/>
      <c r="J899" s="237"/>
      <c r="K899" s="237"/>
      <c r="L899" s="237"/>
      <c r="M899" s="237"/>
      <c r="N899" s="237"/>
      <c r="O899" s="237"/>
      <c r="P899" s="237"/>
      <c r="Q899" s="237"/>
      <c r="R899" s="237"/>
      <c r="S899" s="237"/>
      <c r="T899" s="237"/>
      <c r="U899" s="237"/>
      <c r="V899" s="237"/>
      <c r="W899" s="237"/>
      <c r="X899" s="237"/>
      <c r="Y899" s="237"/>
      <c r="Z899" s="237"/>
    </row>
    <row r="900" spans="1:26" ht="14.25" customHeight="1">
      <c r="A900" s="237"/>
      <c r="B900" s="237"/>
      <c r="C900" s="237"/>
      <c r="D900" s="237"/>
      <c r="E900" s="237"/>
      <c r="F900" s="237"/>
      <c r="G900" s="237"/>
      <c r="H900" s="237"/>
      <c r="I900" s="237"/>
      <c r="J900" s="237"/>
      <c r="K900" s="237"/>
      <c r="L900" s="237"/>
      <c r="M900" s="237"/>
      <c r="N900" s="237"/>
      <c r="O900" s="237"/>
      <c r="P900" s="237"/>
      <c r="Q900" s="237"/>
      <c r="R900" s="237"/>
      <c r="S900" s="237"/>
      <c r="T900" s="237"/>
      <c r="U900" s="237"/>
      <c r="V900" s="237"/>
      <c r="W900" s="237"/>
      <c r="X900" s="237"/>
      <c r="Y900" s="237"/>
      <c r="Z900" s="237"/>
    </row>
    <row r="901" spans="1:26" ht="14.25" customHeight="1">
      <c r="A901" s="237"/>
      <c r="B901" s="237"/>
      <c r="C901" s="237"/>
      <c r="D901" s="237"/>
      <c r="E901" s="237"/>
      <c r="F901" s="237"/>
      <c r="G901" s="237"/>
      <c r="H901" s="237"/>
      <c r="I901" s="237"/>
      <c r="J901" s="237"/>
      <c r="K901" s="237"/>
      <c r="L901" s="237"/>
      <c r="M901" s="237"/>
      <c r="N901" s="237"/>
      <c r="O901" s="237"/>
      <c r="P901" s="237"/>
      <c r="Q901" s="237"/>
      <c r="R901" s="237"/>
      <c r="S901" s="237"/>
      <c r="T901" s="237"/>
      <c r="U901" s="237"/>
      <c r="V901" s="237"/>
      <c r="W901" s="237"/>
      <c r="X901" s="237"/>
      <c r="Y901" s="237"/>
      <c r="Z901" s="237"/>
    </row>
    <row r="902" spans="1:26" ht="14.25" customHeight="1">
      <c r="A902" s="237"/>
      <c r="B902" s="237"/>
      <c r="C902" s="237"/>
      <c r="D902" s="237"/>
      <c r="E902" s="237"/>
      <c r="F902" s="237"/>
      <c r="G902" s="237"/>
      <c r="H902" s="237"/>
      <c r="I902" s="237"/>
      <c r="J902" s="237"/>
      <c r="K902" s="237"/>
      <c r="L902" s="237"/>
      <c r="M902" s="237"/>
      <c r="N902" s="237"/>
      <c r="O902" s="237"/>
      <c r="P902" s="237"/>
      <c r="Q902" s="237"/>
      <c r="R902" s="237"/>
      <c r="S902" s="237"/>
      <c r="T902" s="237"/>
      <c r="U902" s="237"/>
      <c r="V902" s="237"/>
      <c r="W902" s="237"/>
      <c r="X902" s="237"/>
      <c r="Y902" s="237"/>
      <c r="Z902" s="237"/>
    </row>
    <row r="903" spans="1:26" ht="14.25" customHeight="1">
      <c r="A903" s="237"/>
      <c r="B903" s="237"/>
      <c r="C903" s="237"/>
      <c r="D903" s="237"/>
      <c r="E903" s="237"/>
      <c r="F903" s="237"/>
      <c r="G903" s="237"/>
      <c r="H903" s="237"/>
      <c r="I903" s="237"/>
      <c r="J903" s="237"/>
      <c r="K903" s="237"/>
      <c r="L903" s="237"/>
      <c r="M903" s="237"/>
      <c r="N903" s="237"/>
      <c r="O903" s="237"/>
      <c r="P903" s="237"/>
      <c r="Q903" s="237"/>
      <c r="R903" s="237"/>
      <c r="S903" s="237"/>
      <c r="T903" s="237"/>
      <c r="U903" s="237"/>
      <c r="V903" s="237"/>
      <c r="W903" s="237"/>
      <c r="X903" s="237"/>
      <c r="Y903" s="237"/>
      <c r="Z903" s="237"/>
    </row>
    <row r="904" spans="1:26" ht="14.25" customHeight="1">
      <c r="A904" s="237"/>
      <c r="B904" s="237"/>
      <c r="C904" s="237"/>
      <c r="D904" s="237"/>
      <c r="E904" s="237"/>
      <c r="F904" s="237"/>
      <c r="G904" s="237"/>
      <c r="H904" s="237"/>
      <c r="I904" s="237"/>
      <c r="J904" s="237"/>
      <c r="K904" s="237"/>
      <c r="L904" s="237"/>
      <c r="M904" s="237"/>
      <c r="N904" s="237"/>
      <c r="O904" s="237"/>
      <c r="P904" s="237"/>
      <c r="Q904" s="237"/>
      <c r="R904" s="237"/>
      <c r="S904" s="237"/>
      <c r="T904" s="237"/>
      <c r="U904" s="237"/>
      <c r="V904" s="237"/>
      <c r="W904" s="237"/>
      <c r="X904" s="237"/>
      <c r="Y904" s="237"/>
      <c r="Z904" s="237"/>
    </row>
    <row r="905" spans="1:26" ht="14.25" customHeight="1">
      <c r="A905" s="237"/>
      <c r="B905" s="237"/>
      <c r="C905" s="237"/>
      <c r="D905" s="237"/>
      <c r="E905" s="237"/>
      <c r="F905" s="237"/>
      <c r="G905" s="237"/>
      <c r="H905" s="237"/>
      <c r="I905" s="237"/>
      <c r="J905" s="237"/>
      <c r="K905" s="237"/>
      <c r="L905" s="237"/>
      <c r="M905" s="237"/>
      <c r="N905" s="237"/>
      <c r="O905" s="237"/>
      <c r="P905" s="237"/>
      <c r="Q905" s="237"/>
      <c r="R905" s="237"/>
      <c r="S905" s="237"/>
      <c r="T905" s="237"/>
      <c r="U905" s="237"/>
      <c r="V905" s="237"/>
      <c r="W905" s="237"/>
      <c r="X905" s="237"/>
      <c r="Y905" s="237"/>
      <c r="Z905" s="237"/>
    </row>
    <row r="906" spans="1:26" ht="14.25" customHeight="1">
      <c r="A906" s="237"/>
      <c r="B906" s="237"/>
      <c r="C906" s="237"/>
      <c r="D906" s="237"/>
      <c r="E906" s="237"/>
      <c r="F906" s="237"/>
      <c r="G906" s="237"/>
      <c r="H906" s="237"/>
      <c r="I906" s="237"/>
      <c r="J906" s="237"/>
      <c r="K906" s="237"/>
      <c r="L906" s="237"/>
      <c r="M906" s="237"/>
      <c r="N906" s="237"/>
      <c r="O906" s="237"/>
      <c r="P906" s="237"/>
      <c r="Q906" s="237"/>
      <c r="R906" s="237"/>
      <c r="S906" s="237"/>
      <c r="T906" s="237"/>
      <c r="U906" s="237"/>
      <c r="V906" s="237"/>
      <c r="W906" s="237"/>
      <c r="X906" s="237"/>
      <c r="Y906" s="237"/>
      <c r="Z906" s="237"/>
    </row>
    <row r="907" spans="1:26" ht="14.25" customHeight="1">
      <c r="A907" s="237"/>
      <c r="B907" s="237"/>
      <c r="C907" s="237"/>
      <c r="D907" s="237"/>
      <c r="E907" s="237"/>
      <c r="F907" s="237"/>
      <c r="G907" s="237"/>
      <c r="H907" s="237"/>
      <c r="I907" s="237"/>
      <c r="J907" s="237"/>
      <c r="K907" s="237"/>
      <c r="L907" s="237"/>
      <c r="M907" s="237"/>
      <c r="N907" s="237"/>
      <c r="O907" s="237"/>
      <c r="P907" s="237"/>
      <c r="Q907" s="237"/>
      <c r="R907" s="237"/>
      <c r="S907" s="237"/>
      <c r="T907" s="237"/>
      <c r="U907" s="237"/>
      <c r="V907" s="237"/>
      <c r="W907" s="237"/>
      <c r="X907" s="237"/>
      <c r="Y907" s="237"/>
      <c r="Z907" s="237"/>
    </row>
    <row r="908" spans="1:26" ht="14.25" customHeight="1">
      <c r="A908" s="237"/>
      <c r="B908" s="237"/>
      <c r="C908" s="237"/>
      <c r="D908" s="237"/>
      <c r="E908" s="237"/>
      <c r="F908" s="237"/>
      <c r="G908" s="237"/>
      <c r="H908" s="237"/>
      <c r="I908" s="237"/>
      <c r="J908" s="237"/>
      <c r="K908" s="237"/>
      <c r="L908" s="237"/>
      <c r="M908" s="237"/>
      <c r="N908" s="237"/>
      <c r="O908" s="237"/>
      <c r="P908" s="237"/>
      <c r="Q908" s="237"/>
      <c r="R908" s="237"/>
      <c r="S908" s="237"/>
      <c r="T908" s="237"/>
      <c r="U908" s="237"/>
      <c r="V908" s="237"/>
      <c r="W908" s="237"/>
      <c r="X908" s="237"/>
      <c r="Y908" s="237"/>
      <c r="Z908" s="237"/>
    </row>
    <row r="909" spans="1:26" ht="14.25" customHeight="1">
      <c r="A909" s="237"/>
      <c r="B909" s="237"/>
      <c r="C909" s="237"/>
      <c r="D909" s="237"/>
      <c r="E909" s="237"/>
      <c r="F909" s="237"/>
      <c r="G909" s="237"/>
      <c r="H909" s="237"/>
      <c r="I909" s="237"/>
      <c r="J909" s="237"/>
      <c r="K909" s="237"/>
      <c r="L909" s="237"/>
      <c r="M909" s="237"/>
      <c r="N909" s="237"/>
      <c r="O909" s="237"/>
      <c r="P909" s="237"/>
      <c r="Q909" s="237"/>
      <c r="R909" s="237"/>
      <c r="S909" s="237"/>
      <c r="T909" s="237"/>
      <c r="U909" s="237"/>
      <c r="V909" s="237"/>
      <c r="W909" s="237"/>
      <c r="X909" s="237"/>
      <c r="Y909" s="237"/>
      <c r="Z909" s="237"/>
    </row>
    <row r="910" spans="1:26" ht="14.25" customHeight="1">
      <c r="A910" s="237"/>
      <c r="B910" s="237"/>
      <c r="C910" s="237"/>
      <c r="D910" s="237"/>
      <c r="E910" s="237"/>
      <c r="F910" s="237"/>
      <c r="G910" s="237"/>
      <c r="H910" s="237"/>
      <c r="I910" s="237"/>
      <c r="J910" s="237"/>
      <c r="K910" s="237"/>
      <c r="L910" s="237"/>
      <c r="M910" s="237"/>
      <c r="N910" s="237"/>
      <c r="O910" s="237"/>
      <c r="P910" s="237"/>
      <c r="Q910" s="237"/>
      <c r="R910" s="237"/>
      <c r="S910" s="237"/>
      <c r="T910" s="237"/>
      <c r="U910" s="237"/>
      <c r="V910" s="237"/>
      <c r="W910" s="237"/>
      <c r="X910" s="237"/>
      <c r="Y910" s="237"/>
      <c r="Z910" s="237"/>
    </row>
    <row r="911" spans="1:26" ht="14.25" customHeight="1">
      <c r="A911" s="237"/>
      <c r="B911" s="237"/>
      <c r="C911" s="237"/>
      <c r="D911" s="237"/>
      <c r="E911" s="237"/>
      <c r="F911" s="237"/>
      <c r="G911" s="237"/>
      <c r="H911" s="237"/>
      <c r="I911" s="237"/>
      <c r="J911" s="237"/>
      <c r="K911" s="237"/>
      <c r="L911" s="237"/>
      <c r="M911" s="237"/>
      <c r="N911" s="237"/>
      <c r="O911" s="237"/>
      <c r="P911" s="237"/>
      <c r="Q911" s="237"/>
      <c r="R911" s="237"/>
      <c r="S911" s="237"/>
      <c r="T911" s="237"/>
      <c r="U911" s="237"/>
      <c r="V911" s="237"/>
      <c r="W911" s="237"/>
      <c r="X911" s="237"/>
      <c r="Y911" s="237"/>
      <c r="Z911" s="237"/>
    </row>
    <row r="912" spans="1:26" ht="14.25" customHeight="1">
      <c r="A912" s="237"/>
      <c r="B912" s="237"/>
      <c r="C912" s="237"/>
      <c r="D912" s="237"/>
      <c r="E912" s="237"/>
      <c r="F912" s="237"/>
      <c r="G912" s="237"/>
      <c r="H912" s="237"/>
      <c r="I912" s="237"/>
      <c r="J912" s="237"/>
      <c r="K912" s="237"/>
      <c r="L912" s="237"/>
      <c r="M912" s="237"/>
      <c r="N912" s="237"/>
      <c r="O912" s="237"/>
      <c r="P912" s="237"/>
      <c r="Q912" s="237"/>
      <c r="R912" s="237"/>
      <c r="S912" s="237"/>
      <c r="T912" s="237"/>
      <c r="U912" s="237"/>
      <c r="V912" s="237"/>
      <c r="W912" s="237"/>
      <c r="X912" s="237"/>
      <c r="Y912" s="237"/>
      <c r="Z912" s="237"/>
    </row>
    <row r="913" spans="1:26" ht="14.25" customHeight="1">
      <c r="A913" s="237"/>
      <c r="B913" s="237"/>
      <c r="C913" s="237"/>
      <c r="D913" s="237"/>
      <c r="E913" s="237"/>
      <c r="F913" s="237"/>
      <c r="G913" s="237"/>
      <c r="H913" s="237"/>
      <c r="I913" s="237"/>
      <c r="J913" s="237"/>
      <c r="K913" s="237"/>
      <c r="L913" s="237"/>
      <c r="M913" s="237"/>
      <c r="N913" s="237"/>
      <c r="O913" s="237"/>
      <c r="P913" s="237"/>
      <c r="Q913" s="237"/>
      <c r="R913" s="237"/>
      <c r="S913" s="237"/>
      <c r="T913" s="237"/>
      <c r="U913" s="237"/>
      <c r="V913" s="237"/>
      <c r="W913" s="237"/>
      <c r="X913" s="237"/>
      <c r="Y913" s="237"/>
      <c r="Z913" s="237"/>
    </row>
    <row r="914" spans="1:26" ht="14.25" customHeight="1">
      <c r="A914" s="237"/>
      <c r="B914" s="237"/>
      <c r="C914" s="237"/>
      <c r="D914" s="237"/>
      <c r="E914" s="237"/>
      <c r="F914" s="237"/>
      <c r="G914" s="237"/>
      <c r="H914" s="237"/>
      <c r="I914" s="237"/>
      <c r="J914" s="237"/>
      <c r="K914" s="237"/>
      <c r="L914" s="237"/>
      <c r="M914" s="237"/>
      <c r="N914" s="237"/>
      <c r="O914" s="237"/>
      <c r="P914" s="237"/>
      <c r="Q914" s="237"/>
      <c r="R914" s="237"/>
      <c r="S914" s="237"/>
      <c r="T914" s="237"/>
      <c r="U914" s="237"/>
      <c r="V914" s="237"/>
      <c r="W914" s="237"/>
      <c r="X914" s="237"/>
      <c r="Y914" s="237"/>
      <c r="Z914" s="237"/>
    </row>
    <row r="915" spans="1:26" ht="14.25" customHeight="1">
      <c r="A915" s="237"/>
      <c r="B915" s="237"/>
      <c r="C915" s="237"/>
      <c r="D915" s="237"/>
      <c r="E915" s="237"/>
      <c r="F915" s="237"/>
      <c r="G915" s="237"/>
      <c r="H915" s="237"/>
      <c r="I915" s="237"/>
      <c r="J915" s="237"/>
      <c r="K915" s="237"/>
      <c r="L915" s="237"/>
      <c r="M915" s="237"/>
      <c r="N915" s="237"/>
      <c r="O915" s="237"/>
      <c r="P915" s="237"/>
      <c r="Q915" s="237"/>
      <c r="R915" s="237"/>
      <c r="S915" s="237"/>
      <c r="T915" s="237"/>
      <c r="U915" s="237"/>
      <c r="V915" s="237"/>
      <c r="W915" s="237"/>
      <c r="X915" s="237"/>
      <c r="Y915" s="237"/>
      <c r="Z915" s="237"/>
    </row>
    <row r="916" spans="1:26" ht="14.25" customHeight="1">
      <c r="A916" s="237"/>
      <c r="B916" s="237"/>
      <c r="C916" s="237"/>
      <c r="D916" s="237"/>
      <c r="E916" s="237"/>
      <c r="F916" s="237"/>
      <c r="G916" s="237"/>
      <c r="H916" s="237"/>
      <c r="I916" s="237"/>
      <c r="J916" s="237"/>
      <c r="K916" s="237"/>
      <c r="L916" s="237"/>
      <c r="M916" s="237"/>
      <c r="N916" s="237"/>
      <c r="O916" s="237"/>
      <c r="P916" s="237"/>
      <c r="Q916" s="237"/>
      <c r="R916" s="237"/>
      <c r="S916" s="237"/>
      <c r="T916" s="237"/>
      <c r="U916" s="237"/>
      <c r="V916" s="237"/>
      <c r="W916" s="237"/>
      <c r="X916" s="237"/>
      <c r="Y916" s="237"/>
      <c r="Z916" s="237"/>
    </row>
    <row r="917" spans="1:26" ht="14.25" customHeight="1">
      <c r="A917" s="237"/>
      <c r="B917" s="237"/>
      <c r="C917" s="237"/>
      <c r="D917" s="237"/>
      <c r="E917" s="237"/>
      <c r="F917" s="237"/>
      <c r="G917" s="237"/>
      <c r="H917" s="237"/>
      <c r="I917" s="237"/>
      <c r="J917" s="237"/>
      <c r="K917" s="237"/>
      <c r="L917" s="237"/>
      <c r="M917" s="237"/>
      <c r="N917" s="237"/>
      <c r="O917" s="237"/>
      <c r="P917" s="237"/>
      <c r="Q917" s="237"/>
      <c r="R917" s="237"/>
      <c r="S917" s="237"/>
      <c r="T917" s="237"/>
      <c r="U917" s="237"/>
      <c r="V917" s="237"/>
      <c r="W917" s="237"/>
      <c r="X917" s="237"/>
      <c r="Y917" s="237"/>
      <c r="Z917" s="237"/>
    </row>
    <row r="918" spans="1:26" ht="14.25" customHeight="1">
      <c r="A918" s="237"/>
      <c r="B918" s="237"/>
      <c r="C918" s="237"/>
      <c r="D918" s="237"/>
      <c r="E918" s="237"/>
      <c r="F918" s="237"/>
      <c r="G918" s="237"/>
      <c r="H918" s="237"/>
      <c r="I918" s="237"/>
      <c r="J918" s="237"/>
      <c r="K918" s="237"/>
      <c r="L918" s="237"/>
      <c r="M918" s="237"/>
      <c r="N918" s="237"/>
      <c r="O918" s="237"/>
      <c r="P918" s="237"/>
      <c r="Q918" s="237"/>
      <c r="R918" s="237"/>
      <c r="S918" s="237"/>
      <c r="T918" s="237"/>
      <c r="U918" s="237"/>
      <c r="V918" s="237"/>
      <c r="W918" s="237"/>
      <c r="X918" s="237"/>
      <c r="Y918" s="237"/>
      <c r="Z918" s="237"/>
    </row>
    <row r="919" spans="1:26" ht="14.25" customHeight="1">
      <c r="A919" s="237"/>
      <c r="B919" s="237"/>
      <c r="C919" s="237"/>
      <c r="D919" s="237"/>
      <c r="E919" s="237"/>
      <c r="F919" s="237"/>
      <c r="G919" s="237"/>
      <c r="H919" s="237"/>
      <c r="I919" s="237"/>
      <c r="J919" s="237"/>
      <c r="K919" s="237"/>
      <c r="L919" s="237"/>
      <c r="M919" s="237"/>
      <c r="N919" s="237"/>
      <c r="O919" s="237"/>
      <c r="P919" s="237"/>
      <c r="Q919" s="237"/>
      <c r="R919" s="237"/>
      <c r="S919" s="237"/>
      <c r="T919" s="237"/>
      <c r="U919" s="237"/>
      <c r="V919" s="237"/>
      <c r="W919" s="237"/>
      <c r="X919" s="237"/>
      <c r="Y919" s="237"/>
      <c r="Z919" s="237"/>
    </row>
    <row r="920" spans="1:26" ht="14.25" customHeight="1">
      <c r="A920" s="237"/>
      <c r="B920" s="237"/>
      <c r="C920" s="237"/>
      <c r="D920" s="237"/>
      <c r="E920" s="237"/>
      <c r="F920" s="237"/>
      <c r="G920" s="237"/>
      <c r="H920" s="237"/>
      <c r="I920" s="237"/>
      <c r="J920" s="237"/>
      <c r="K920" s="237"/>
      <c r="L920" s="237"/>
      <c r="M920" s="237"/>
      <c r="N920" s="237"/>
      <c r="O920" s="237"/>
      <c r="P920" s="237"/>
      <c r="Q920" s="237"/>
      <c r="R920" s="237"/>
      <c r="S920" s="237"/>
      <c r="T920" s="237"/>
      <c r="U920" s="237"/>
      <c r="V920" s="237"/>
      <c r="W920" s="237"/>
      <c r="X920" s="237"/>
      <c r="Y920" s="237"/>
      <c r="Z920" s="237"/>
    </row>
    <row r="921" spans="1:26" ht="14.25" customHeight="1">
      <c r="A921" s="237"/>
      <c r="B921" s="237"/>
      <c r="C921" s="237"/>
      <c r="D921" s="237"/>
      <c r="E921" s="237"/>
      <c r="F921" s="237"/>
      <c r="G921" s="237"/>
      <c r="H921" s="237"/>
      <c r="I921" s="237"/>
      <c r="J921" s="237"/>
      <c r="K921" s="237"/>
      <c r="L921" s="237"/>
      <c r="M921" s="237"/>
      <c r="N921" s="237"/>
      <c r="O921" s="237"/>
      <c r="P921" s="237"/>
      <c r="Q921" s="237"/>
      <c r="R921" s="237"/>
      <c r="S921" s="237"/>
      <c r="T921" s="237"/>
      <c r="U921" s="237"/>
      <c r="V921" s="237"/>
      <c r="W921" s="237"/>
      <c r="X921" s="237"/>
      <c r="Y921" s="237"/>
      <c r="Z921" s="237"/>
    </row>
    <row r="922" spans="1:26" ht="14.25" customHeight="1">
      <c r="A922" s="237"/>
      <c r="B922" s="237"/>
      <c r="C922" s="237"/>
      <c r="D922" s="237"/>
      <c r="E922" s="237"/>
      <c r="F922" s="237"/>
      <c r="G922" s="237"/>
      <c r="H922" s="237"/>
      <c r="I922" s="237"/>
      <c r="J922" s="237"/>
      <c r="K922" s="237"/>
      <c r="L922" s="237"/>
      <c r="M922" s="237"/>
      <c r="N922" s="237"/>
      <c r="O922" s="237"/>
      <c r="P922" s="237"/>
      <c r="Q922" s="237"/>
      <c r="R922" s="237"/>
      <c r="S922" s="237"/>
      <c r="T922" s="237"/>
      <c r="U922" s="237"/>
      <c r="V922" s="237"/>
      <c r="W922" s="237"/>
      <c r="X922" s="237"/>
      <c r="Y922" s="237"/>
      <c r="Z922" s="237"/>
    </row>
    <row r="923" spans="1:26" ht="14.25" customHeight="1">
      <c r="A923" s="237"/>
      <c r="B923" s="237"/>
      <c r="C923" s="237"/>
      <c r="D923" s="237"/>
      <c r="E923" s="237"/>
      <c r="F923" s="237"/>
      <c r="G923" s="237"/>
      <c r="H923" s="237"/>
      <c r="I923" s="237"/>
      <c r="J923" s="237"/>
      <c r="K923" s="237"/>
      <c r="L923" s="237"/>
      <c r="M923" s="237"/>
      <c r="N923" s="237"/>
      <c r="O923" s="237"/>
      <c r="P923" s="237"/>
      <c r="Q923" s="237"/>
      <c r="R923" s="237"/>
      <c r="S923" s="237"/>
      <c r="T923" s="237"/>
      <c r="U923" s="237"/>
      <c r="V923" s="237"/>
      <c r="W923" s="237"/>
      <c r="X923" s="237"/>
      <c r="Y923" s="237"/>
      <c r="Z923" s="237"/>
    </row>
    <row r="924" spans="1:26" ht="14.25" customHeight="1">
      <c r="A924" s="237"/>
      <c r="B924" s="237"/>
      <c r="C924" s="237"/>
      <c r="D924" s="237"/>
      <c r="E924" s="237"/>
      <c r="F924" s="237"/>
      <c r="G924" s="237"/>
      <c r="H924" s="237"/>
      <c r="I924" s="237"/>
      <c r="J924" s="237"/>
      <c r="K924" s="237"/>
      <c r="L924" s="237"/>
      <c r="M924" s="237"/>
      <c r="N924" s="237"/>
      <c r="O924" s="237"/>
      <c r="P924" s="237"/>
      <c r="Q924" s="237"/>
      <c r="R924" s="237"/>
      <c r="S924" s="237"/>
      <c r="T924" s="237"/>
      <c r="U924" s="237"/>
      <c r="V924" s="237"/>
      <c r="W924" s="237"/>
      <c r="X924" s="237"/>
      <c r="Y924" s="237"/>
      <c r="Z924" s="237"/>
    </row>
    <row r="925" spans="1:26" ht="14.25" customHeight="1">
      <c r="A925" s="237"/>
      <c r="B925" s="237"/>
      <c r="C925" s="237"/>
      <c r="D925" s="237"/>
      <c r="E925" s="237"/>
      <c r="F925" s="237"/>
      <c r="G925" s="237"/>
      <c r="H925" s="237"/>
      <c r="I925" s="237"/>
      <c r="J925" s="237"/>
      <c r="K925" s="237"/>
      <c r="L925" s="237"/>
      <c r="M925" s="237"/>
      <c r="N925" s="237"/>
      <c r="O925" s="237"/>
      <c r="P925" s="237"/>
      <c r="Q925" s="237"/>
      <c r="R925" s="237"/>
      <c r="S925" s="237"/>
      <c r="T925" s="237"/>
      <c r="U925" s="237"/>
      <c r="V925" s="237"/>
      <c r="W925" s="237"/>
      <c r="X925" s="237"/>
      <c r="Y925" s="237"/>
      <c r="Z925" s="237"/>
    </row>
    <row r="926" spans="1:26" ht="14.25" customHeight="1">
      <c r="A926" s="237"/>
      <c r="B926" s="237"/>
      <c r="C926" s="237"/>
      <c r="D926" s="237"/>
      <c r="E926" s="237"/>
      <c r="F926" s="237"/>
      <c r="G926" s="237"/>
      <c r="H926" s="237"/>
      <c r="I926" s="237"/>
      <c r="J926" s="237"/>
      <c r="K926" s="237"/>
      <c r="L926" s="237"/>
      <c r="M926" s="237"/>
      <c r="N926" s="237"/>
      <c r="O926" s="237"/>
      <c r="P926" s="237"/>
      <c r="Q926" s="237"/>
      <c r="R926" s="237"/>
      <c r="S926" s="237"/>
      <c r="T926" s="237"/>
      <c r="U926" s="237"/>
      <c r="V926" s="237"/>
      <c r="W926" s="237"/>
      <c r="X926" s="237"/>
      <c r="Y926" s="237"/>
      <c r="Z926" s="237"/>
    </row>
    <row r="927" spans="1:26" ht="14.25" customHeight="1">
      <c r="A927" s="237"/>
      <c r="B927" s="237"/>
      <c r="C927" s="237"/>
      <c r="D927" s="237"/>
      <c r="E927" s="237"/>
      <c r="F927" s="237"/>
      <c r="G927" s="237"/>
      <c r="H927" s="237"/>
      <c r="I927" s="237"/>
      <c r="J927" s="237"/>
      <c r="K927" s="237"/>
      <c r="L927" s="237"/>
      <c r="M927" s="237"/>
      <c r="N927" s="237"/>
      <c r="O927" s="237"/>
      <c r="P927" s="237"/>
      <c r="Q927" s="237"/>
      <c r="R927" s="237"/>
      <c r="S927" s="237"/>
      <c r="T927" s="237"/>
      <c r="U927" s="237"/>
      <c r="V927" s="237"/>
      <c r="W927" s="237"/>
      <c r="X927" s="237"/>
      <c r="Y927" s="237"/>
      <c r="Z927" s="237"/>
    </row>
    <row r="928" spans="1:26" ht="14.25" customHeight="1">
      <c r="A928" s="237"/>
      <c r="B928" s="237"/>
      <c r="C928" s="237"/>
      <c r="D928" s="237"/>
      <c r="E928" s="237"/>
      <c r="F928" s="237"/>
      <c r="G928" s="237"/>
      <c r="H928" s="237"/>
      <c r="I928" s="237"/>
      <c r="J928" s="237"/>
      <c r="K928" s="237"/>
      <c r="L928" s="237"/>
      <c r="M928" s="237"/>
      <c r="N928" s="237"/>
      <c r="O928" s="237"/>
      <c r="P928" s="237"/>
      <c r="Q928" s="237"/>
      <c r="R928" s="237"/>
      <c r="S928" s="237"/>
      <c r="T928" s="237"/>
      <c r="U928" s="237"/>
      <c r="V928" s="237"/>
      <c r="W928" s="237"/>
      <c r="X928" s="237"/>
      <c r="Y928" s="237"/>
      <c r="Z928" s="237"/>
    </row>
    <row r="929" spans="1:26" ht="14.25" customHeight="1">
      <c r="A929" s="237"/>
      <c r="B929" s="237"/>
      <c r="C929" s="237"/>
      <c r="D929" s="237"/>
      <c r="E929" s="237"/>
      <c r="F929" s="237"/>
      <c r="G929" s="237"/>
      <c r="H929" s="237"/>
      <c r="I929" s="237"/>
      <c r="J929" s="237"/>
      <c r="K929" s="237"/>
      <c r="L929" s="237"/>
      <c r="M929" s="237"/>
      <c r="N929" s="237"/>
      <c r="O929" s="237"/>
      <c r="P929" s="237"/>
      <c r="Q929" s="237"/>
      <c r="R929" s="237"/>
      <c r="S929" s="237"/>
      <c r="T929" s="237"/>
      <c r="U929" s="237"/>
      <c r="V929" s="237"/>
      <c r="W929" s="237"/>
      <c r="X929" s="237"/>
      <c r="Y929" s="237"/>
      <c r="Z929" s="237"/>
    </row>
    <row r="930" spans="1:26" ht="14.25" customHeight="1">
      <c r="A930" s="237"/>
      <c r="B930" s="237"/>
      <c r="C930" s="237"/>
      <c r="D930" s="237"/>
      <c r="E930" s="237"/>
      <c r="F930" s="237"/>
      <c r="G930" s="237"/>
      <c r="H930" s="237"/>
      <c r="I930" s="237"/>
      <c r="J930" s="237"/>
      <c r="K930" s="237"/>
      <c r="L930" s="237"/>
      <c r="M930" s="237"/>
      <c r="N930" s="237"/>
      <c r="O930" s="237"/>
      <c r="P930" s="237"/>
      <c r="Q930" s="237"/>
      <c r="R930" s="237"/>
      <c r="S930" s="237"/>
      <c r="T930" s="237"/>
      <c r="U930" s="237"/>
      <c r="V930" s="237"/>
      <c r="W930" s="237"/>
      <c r="X930" s="237"/>
      <c r="Y930" s="237"/>
      <c r="Z930" s="237"/>
    </row>
    <row r="931" spans="1:26" ht="14.25" customHeight="1">
      <c r="A931" s="237"/>
      <c r="B931" s="237"/>
      <c r="C931" s="237"/>
      <c r="D931" s="237"/>
      <c r="E931" s="237"/>
      <c r="F931" s="237"/>
      <c r="G931" s="237"/>
      <c r="H931" s="237"/>
      <c r="I931" s="237"/>
      <c r="J931" s="237"/>
      <c r="K931" s="237"/>
      <c r="L931" s="237"/>
      <c r="M931" s="237"/>
      <c r="N931" s="237"/>
      <c r="O931" s="237"/>
      <c r="P931" s="237"/>
      <c r="Q931" s="237"/>
      <c r="R931" s="237"/>
      <c r="S931" s="237"/>
      <c r="T931" s="237"/>
      <c r="U931" s="237"/>
      <c r="V931" s="237"/>
      <c r="W931" s="237"/>
      <c r="X931" s="237"/>
      <c r="Y931" s="237"/>
      <c r="Z931" s="237"/>
    </row>
    <row r="932" spans="1:26" ht="14.25" customHeight="1">
      <c r="A932" s="237"/>
      <c r="B932" s="237"/>
      <c r="C932" s="237"/>
      <c r="D932" s="237"/>
      <c r="E932" s="237"/>
      <c r="F932" s="237"/>
      <c r="G932" s="237"/>
      <c r="H932" s="237"/>
      <c r="I932" s="237"/>
      <c r="J932" s="237"/>
      <c r="K932" s="237"/>
      <c r="L932" s="237"/>
      <c r="M932" s="237"/>
      <c r="N932" s="237"/>
      <c r="O932" s="237"/>
      <c r="P932" s="237"/>
      <c r="Q932" s="237"/>
      <c r="R932" s="237"/>
      <c r="S932" s="237"/>
      <c r="T932" s="237"/>
      <c r="U932" s="237"/>
      <c r="V932" s="237"/>
      <c r="W932" s="237"/>
      <c r="X932" s="237"/>
      <c r="Y932" s="237"/>
      <c r="Z932" s="237"/>
    </row>
    <row r="933" spans="1:26" ht="14.25" customHeight="1">
      <c r="A933" s="237"/>
      <c r="B933" s="237"/>
      <c r="C933" s="237"/>
      <c r="D933" s="237"/>
      <c r="E933" s="237"/>
      <c r="F933" s="237"/>
      <c r="G933" s="237"/>
      <c r="H933" s="237"/>
      <c r="I933" s="237"/>
      <c r="J933" s="237"/>
      <c r="K933" s="237"/>
      <c r="L933" s="237"/>
      <c r="M933" s="237"/>
      <c r="N933" s="237"/>
      <c r="O933" s="237"/>
      <c r="P933" s="237"/>
      <c r="Q933" s="237"/>
      <c r="R933" s="237"/>
      <c r="S933" s="237"/>
      <c r="T933" s="237"/>
      <c r="U933" s="237"/>
      <c r="V933" s="237"/>
      <c r="W933" s="237"/>
      <c r="X933" s="237"/>
      <c r="Y933" s="237"/>
      <c r="Z933" s="237"/>
    </row>
    <row r="934" spans="1:26" ht="14.25" customHeight="1">
      <c r="A934" s="237"/>
      <c r="B934" s="237"/>
      <c r="C934" s="237"/>
      <c r="D934" s="237"/>
      <c r="E934" s="237"/>
      <c r="F934" s="237"/>
      <c r="G934" s="237"/>
      <c r="H934" s="237"/>
      <c r="I934" s="237"/>
      <c r="J934" s="237"/>
      <c r="K934" s="237"/>
      <c r="L934" s="237"/>
      <c r="M934" s="237"/>
      <c r="N934" s="237"/>
      <c r="O934" s="237"/>
      <c r="P934" s="237"/>
      <c r="Q934" s="237"/>
      <c r="R934" s="237"/>
      <c r="S934" s="237"/>
      <c r="T934" s="237"/>
      <c r="U934" s="237"/>
      <c r="V934" s="237"/>
      <c r="W934" s="237"/>
      <c r="X934" s="237"/>
      <c r="Y934" s="237"/>
      <c r="Z934" s="237"/>
    </row>
    <row r="935" spans="1:26" ht="14.25" customHeight="1">
      <c r="A935" s="237"/>
      <c r="B935" s="237"/>
      <c r="C935" s="237"/>
      <c r="D935" s="237"/>
      <c r="E935" s="237"/>
      <c r="F935" s="237"/>
      <c r="G935" s="237"/>
      <c r="H935" s="237"/>
      <c r="I935" s="237"/>
      <c r="J935" s="237"/>
      <c r="K935" s="237"/>
      <c r="L935" s="237"/>
      <c r="M935" s="237"/>
      <c r="N935" s="237"/>
      <c r="O935" s="237"/>
      <c r="P935" s="237"/>
      <c r="Q935" s="237"/>
      <c r="R935" s="237"/>
      <c r="S935" s="237"/>
      <c r="T935" s="237"/>
      <c r="U935" s="237"/>
      <c r="V935" s="237"/>
      <c r="W935" s="237"/>
      <c r="X935" s="237"/>
      <c r="Y935" s="237"/>
      <c r="Z935" s="237"/>
    </row>
    <row r="936" spans="1:26" ht="14.25" customHeight="1">
      <c r="A936" s="237"/>
      <c r="B936" s="237"/>
      <c r="C936" s="237"/>
      <c r="D936" s="237"/>
      <c r="E936" s="237"/>
      <c r="F936" s="237"/>
      <c r="G936" s="237"/>
      <c r="H936" s="237"/>
      <c r="I936" s="237"/>
      <c r="J936" s="237"/>
      <c r="K936" s="237"/>
      <c r="L936" s="237"/>
      <c r="M936" s="237"/>
      <c r="N936" s="237"/>
      <c r="O936" s="237"/>
      <c r="P936" s="237"/>
      <c r="Q936" s="237"/>
      <c r="R936" s="237"/>
      <c r="S936" s="237"/>
      <c r="T936" s="237"/>
      <c r="U936" s="237"/>
      <c r="V936" s="237"/>
      <c r="W936" s="237"/>
      <c r="X936" s="237"/>
      <c r="Y936" s="237"/>
      <c r="Z936" s="237"/>
    </row>
    <row r="937" spans="1:26" ht="14.25" customHeight="1">
      <c r="A937" s="237"/>
      <c r="B937" s="237"/>
      <c r="C937" s="237"/>
      <c r="D937" s="237"/>
      <c r="E937" s="237"/>
      <c r="F937" s="237"/>
      <c r="G937" s="237"/>
      <c r="H937" s="237"/>
      <c r="I937" s="237"/>
      <c r="J937" s="237"/>
      <c r="K937" s="237"/>
      <c r="L937" s="237"/>
      <c r="M937" s="237"/>
      <c r="N937" s="237"/>
      <c r="O937" s="237"/>
      <c r="P937" s="237"/>
      <c r="Q937" s="237"/>
      <c r="R937" s="237"/>
      <c r="S937" s="237"/>
      <c r="T937" s="237"/>
      <c r="U937" s="237"/>
      <c r="V937" s="237"/>
      <c r="W937" s="237"/>
      <c r="X937" s="237"/>
      <c r="Y937" s="237"/>
      <c r="Z937" s="237"/>
    </row>
    <row r="938" spans="1:26" ht="14.25" customHeight="1">
      <c r="A938" s="237"/>
      <c r="B938" s="237"/>
      <c r="C938" s="237"/>
      <c r="D938" s="237"/>
      <c r="E938" s="237"/>
      <c r="F938" s="237"/>
      <c r="G938" s="237"/>
      <c r="H938" s="237"/>
      <c r="I938" s="237"/>
      <c r="J938" s="237"/>
      <c r="K938" s="237"/>
      <c r="L938" s="237"/>
      <c r="M938" s="237"/>
      <c r="N938" s="237"/>
      <c r="O938" s="237"/>
      <c r="P938" s="237"/>
      <c r="Q938" s="237"/>
      <c r="R938" s="237"/>
      <c r="S938" s="237"/>
      <c r="T938" s="237"/>
      <c r="U938" s="237"/>
      <c r="V938" s="237"/>
      <c r="W938" s="237"/>
      <c r="X938" s="237"/>
      <c r="Y938" s="237"/>
      <c r="Z938" s="237"/>
    </row>
    <row r="939" spans="1:26" ht="14.25" customHeight="1">
      <c r="A939" s="237"/>
      <c r="B939" s="237"/>
      <c r="C939" s="237"/>
      <c r="D939" s="237"/>
      <c r="E939" s="237"/>
      <c r="F939" s="237"/>
      <c r="G939" s="237"/>
      <c r="H939" s="237"/>
      <c r="I939" s="237"/>
      <c r="J939" s="237"/>
      <c r="K939" s="237"/>
      <c r="L939" s="237"/>
      <c r="M939" s="237"/>
      <c r="N939" s="237"/>
      <c r="O939" s="237"/>
      <c r="P939" s="237"/>
      <c r="Q939" s="237"/>
      <c r="R939" s="237"/>
      <c r="S939" s="237"/>
      <c r="T939" s="237"/>
      <c r="U939" s="237"/>
      <c r="V939" s="237"/>
      <c r="W939" s="237"/>
      <c r="X939" s="237"/>
      <c r="Y939" s="237"/>
      <c r="Z939" s="237"/>
    </row>
    <row r="940" spans="1:26" ht="14.25" customHeight="1">
      <c r="A940" s="237"/>
      <c r="B940" s="237"/>
      <c r="C940" s="237"/>
      <c r="D940" s="237"/>
      <c r="E940" s="237"/>
      <c r="F940" s="237"/>
      <c r="G940" s="237"/>
      <c r="H940" s="237"/>
      <c r="I940" s="237"/>
      <c r="J940" s="237"/>
      <c r="K940" s="237"/>
      <c r="L940" s="237"/>
      <c r="M940" s="237"/>
      <c r="N940" s="237"/>
      <c r="O940" s="237"/>
      <c r="P940" s="237"/>
      <c r="Q940" s="237"/>
      <c r="R940" s="237"/>
      <c r="S940" s="237"/>
      <c r="T940" s="237"/>
      <c r="U940" s="237"/>
      <c r="V940" s="237"/>
      <c r="W940" s="237"/>
      <c r="X940" s="237"/>
      <c r="Y940" s="237"/>
      <c r="Z940" s="237"/>
    </row>
    <row r="941" spans="1:26" ht="14.25" customHeight="1">
      <c r="A941" s="237"/>
      <c r="B941" s="237"/>
      <c r="C941" s="237"/>
      <c r="D941" s="237"/>
      <c r="E941" s="237"/>
      <c r="F941" s="237"/>
      <c r="G941" s="237"/>
      <c r="H941" s="237"/>
      <c r="I941" s="237"/>
      <c r="J941" s="237"/>
      <c r="K941" s="237"/>
      <c r="L941" s="237"/>
      <c r="M941" s="237"/>
      <c r="N941" s="237"/>
      <c r="O941" s="237"/>
      <c r="P941" s="237"/>
      <c r="Q941" s="237"/>
      <c r="R941" s="237"/>
      <c r="S941" s="237"/>
      <c r="T941" s="237"/>
      <c r="U941" s="237"/>
      <c r="V941" s="237"/>
      <c r="W941" s="237"/>
      <c r="X941" s="237"/>
      <c r="Y941" s="237"/>
      <c r="Z941" s="237"/>
    </row>
    <row r="942" spans="1:26" ht="14.25" customHeight="1">
      <c r="A942" s="237"/>
      <c r="B942" s="237"/>
      <c r="C942" s="237"/>
      <c r="D942" s="237"/>
      <c r="E942" s="237"/>
      <c r="F942" s="237"/>
      <c r="G942" s="237"/>
      <c r="H942" s="237"/>
      <c r="I942" s="237"/>
      <c r="J942" s="237"/>
      <c r="K942" s="237"/>
      <c r="L942" s="237"/>
      <c r="M942" s="237"/>
      <c r="N942" s="237"/>
      <c r="O942" s="237"/>
      <c r="P942" s="237"/>
      <c r="Q942" s="237"/>
      <c r="R942" s="237"/>
      <c r="S942" s="237"/>
      <c r="T942" s="237"/>
      <c r="U942" s="237"/>
      <c r="V942" s="237"/>
      <c r="W942" s="237"/>
      <c r="X942" s="237"/>
      <c r="Y942" s="237"/>
      <c r="Z942" s="237"/>
    </row>
    <row r="943" spans="1:26" ht="14.25" customHeight="1">
      <c r="A943" s="237"/>
      <c r="B943" s="237"/>
      <c r="C943" s="237"/>
      <c r="D943" s="237"/>
      <c r="E943" s="237"/>
      <c r="F943" s="237"/>
      <c r="G943" s="237"/>
      <c r="H943" s="237"/>
      <c r="I943" s="237"/>
      <c r="J943" s="237"/>
      <c r="K943" s="237"/>
      <c r="L943" s="237"/>
      <c r="M943" s="237"/>
      <c r="N943" s="237"/>
      <c r="O943" s="237"/>
      <c r="P943" s="237"/>
      <c r="Q943" s="237"/>
      <c r="R943" s="237"/>
      <c r="S943" s="237"/>
      <c r="T943" s="237"/>
      <c r="U943" s="237"/>
      <c r="V943" s="237"/>
      <c r="W943" s="237"/>
      <c r="X943" s="237"/>
      <c r="Y943" s="237"/>
      <c r="Z943" s="237"/>
    </row>
    <row r="944" spans="1:26" ht="14.25" customHeight="1">
      <c r="A944" s="237"/>
      <c r="B944" s="237"/>
      <c r="C944" s="237"/>
      <c r="D944" s="237"/>
      <c r="E944" s="237"/>
      <c r="F944" s="237"/>
      <c r="G944" s="237"/>
      <c r="H944" s="237"/>
      <c r="I944" s="237"/>
      <c r="J944" s="237"/>
      <c r="K944" s="237"/>
      <c r="L944" s="237"/>
      <c r="M944" s="237"/>
      <c r="N944" s="237"/>
      <c r="O944" s="237"/>
      <c r="P944" s="237"/>
      <c r="Q944" s="237"/>
      <c r="R944" s="237"/>
      <c r="S944" s="237"/>
      <c r="T944" s="237"/>
      <c r="U944" s="237"/>
      <c r="V944" s="237"/>
      <c r="W944" s="237"/>
      <c r="X944" s="237"/>
      <c r="Y944" s="237"/>
      <c r="Z944" s="237"/>
    </row>
    <row r="945" spans="1:26" ht="14.25" customHeight="1">
      <c r="A945" s="237"/>
      <c r="B945" s="237"/>
      <c r="C945" s="237"/>
      <c r="D945" s="237"/>
      <c r="E945" s="237"/>
      <c r="F945" s="237"/>
      <c r="G945" s="237"/>
      <c r="H945" s="237"/>
      <c r="I945" s="237"/>
      <c r="J945" s="237"/>
      <c r="K945" s="237"/>
      <c r="L945" s="237"/>
      <c r="M945" s="237"/>
      <c r="N945" s="237"/>
      <c r="O945" s="237"/>
      <c r="P945" s="237"/>
      <c r="Q945" s="237"/>
      <c r="R945" s="237"/>
      <c r="S945" s="237"/>
      <c r="T945" s="237"/>
      <c r="U945" s="237"/>
      <c r="V945" s="237"/>
      <c r="W945" s="237"/>
      <c r="X945" s="237"/>
      <c r="Y945" s="237"/>
      <c r="Z945" s="237"/>
    </row>
    <row r="946" spans="1:26" ht="14.25" customHeight="1">
      <c r="A946" s="237"/>
      <c r="B946" s="237"/>
      <c r="C946" s="237"/>
      <c r="D946" s="237"/>
      <c r="E946" s="237"/>
      <c r="F946" s="237"/>
      <c r="G946" s="237"/>
      <c r="H946" s="237"/>
      <c r="I946" s="237"/>
      <c r="J946" s="237"/>
      <c r="K946" s="237"/>
      <c r="L946" s="237"/>
      <c r="M946" s="237"/>
      <c r="N946" s="237"/>
      <c r="O946" s="237"/>
      <c r="P946" s="237"/>
      <c r="Q946" s="237"/>
      <c r="R946" s="237"/>
      <c r="S946" s="237"/>
      <c r="T946" s="237"/>
      <c r="U946" s="237"/>
      <c r="V946" s="237"/>
      <c r="W946" s="237"/>
      <c r="X946" s="237"/>
      <c r="Y946" s="237"/>
      <c r="Z946" s="237"/>
    </row>
    <row r="947" spans="1:26" ht="14.25" customHeight="1">
      <c r="A947" s="237"/>
      <c r="B947" s="237"/>
      <c r="C947" s="237"/>
      <c r="D947" s="237"/>
      <c r="E947" s="237"/>
      <c r="F947" s="237"/>
      <c r="G947" s="237"/>
      <c r="H947" s="237"/>
      <c r="I947" s="237"/>
      <c r="J947" s="237"/>
      <c r="K947" s="237"/>
      <c r="L947" s="237"/>
      <c r="M947" s="237"/>
      <c r="N947" s="237"/>
      <c r="O947" s="237"/>
      <c r="P947" s="237"/>
      <c r="Q947" s="237"/>
      <c r="R947" s="237"/>
      <c r="S947" s="237"/>
      <c r="T947" s="237"/>
      <c r="U947" s="237"/>
      <c r="V947" s="237"/>
      <c r="W947" s="237"/>
      <c r="X947" s="237"/>
      <c r="Y947" s="237"/>
      <c r="Z947" s="237"/>
    </row>
    <row r="948" spans="1:26" ht="14.25" customHeight="1">
      <c r="A948" s="237"/>
      <c r="B948" s="237"/>
      <c r="C948" s="237"/>
      <c r="D948" s="237"/>
      <c r="E948" s="237"/>
      <c r="F948" s="237"/>
      <c r="G948" s="237"/>
      <c r="H948" s="237"/>
      <c r="I948" s="237"/>
      <c r="J948" s="237"/>
      <c r="K948" s="237"/>
      <c r="L948" s="237"/>
      <c r="M948" s="237"/>
      <c r="N948" s="237"/>
      <c r="O948" s="237"/>
      <c r="P948" s="237"/>
      <c r="Q948" s="237"/>
      <c r="R948" s="237"/>
      <c r="S948" s="237"/>
      <c r="T948" s="237"/>
      <c r="U948" s="237"/>
      <c r="V948" s="237"/>
      <c r="W948" s="237"/>
      <c r="X948" s="237"/>
      <c r="Y948" s="237"/>
      <c r="Z948" s="237"/>
    </row>
    <row r="949" spans="1:26" ht="14.25" customHeight="1">
      <c r="A949" s="237"/>
      <c r="B949" s="237"/>
      <c r="C949" s="237"/>
      <c r="D949" s="237"/>
      <c r="E949" s="237"/>
      <c r="F949" s="237"/>
      <c r="G949" s="237"/>
      <c r="H949" s="237"/>
      <c r="I949" s="237"/>
      <c r="J949" s="237"/>
      <c r="K949" s="237"/>
      <c r="L949" s="237"/>
      <c r="M949" s="237"/>
      <c r="N949" s="237"/>
      <c r="O949" s="237"/>
      <c r="P949" s="237"/>
      <c r="Q949" s="237"/>
      <c r="R949" s="237"/>
      <c r="S949" s="237"/>
      <c r="T949" s="237"/>
      <c r="U949" s="237"/>
      <c r="V949" s="237"/>
      <c r="W949" s="237"/>
      <c r="X949" s="237"/>
      <c r="Y949" s="237"/>
      <c r="Z949" s="237"/>
    </row>
    <row r="950" spans="1:26" ht="14.25" customHeight="1">
      <c r="A950" s="237"/>
      <c r="B950" s="237"/>
      <c r="C950" s="237"/>
      <c r="D950" s="237"/>
      <c r="E950" s="237"/>
      <c r="F950" s="237"/>
      <c r="G950" s="237"/>
      <c r="H950" s="237"/>
      <c r="I950" s="237"/>
      <c r="J950" s="237"/>
      <c r="K950" s="237"/>
      <c r="L950" s="237"/>
      <c r="M950" s="237"/>
      <c r="N950" s="237"/>
      <c r="O950" s="237"/>
      <c r="P950" s="237"/>
      <c r="Q950" s="237"/>
      <c r="R950" s="237"/>
      <c r="S950" s="237"/>
      <c r="T950" s="237"/>
      <c r="U950" s="237"/>
      <c r="V950" s="237"/>
      <c r="W950" s="237"/>
      <c r="X950" s="237"/>
      <c r="Y950" s="237"/>
      <c r="Z950" s="237"/>
    </row>
    <row r="951" spans="1:26" ht="14.25" customHeight="1">
      <c r="A951" s="237"/>
      <c r="B951" s="237"/>
      <c r="C951" s="237"/>
      <c r="D951" s="237"/>
      <c r="E951" s="237"/>
      <c r="F951" s="237"/>
      <c r="G951" s="237"/>
      <c r="H951" s="237"/>
      <c r="I951" s="237"/>
      <c r="J951" s="237"/>
      <c r="K951" s="237"/>
      <c r="L951" s="237"/>
      <c r="M951" s="237"/>
      <c r="N951" s="237"/>
      <c r="O951" s="237"/>
      <c r="P951" s="237"/>
      <c r="Q951" s="237"/>
      <c r="R951" s="237"/>
      <c r="S951" s="237"/>
      <c r="T951" s="237"/>
      <c r="U951" s="237"/>
      <c r="V951" s="237"/>
      <c r="W951" s="237"/>
      <c r="X951" s="237"/>
      <c r="Y951" s="237"/>
      <c r="Z951" s="237"/>
    </row>
    <row r="952" spans="1:26" ht="14.25" customHeight="1">
      <c r="A952" s="237"/>
      <c r="B952" s="237"/>
      <c r="C952" s="237"/>
      <c r="D952" s="237"/>
      <c r="E952" s="237"/>
      <c r="F952" s="237"/>
      <c r="G952" s="237"/>
      <c r="H952" s="237"/>
      <c r="I952" s="237"/>
      <c r="J952" s="237"/>
      <c r="K952" s="237"/>
      <c r="L952" s="237"/>
      <c r="M952" s="237"/>
      <c r="N952" s="237"/>
      <c r="O952" s="237"/>
      <c r="P952" s="237"/>
      <c r="Q952" s="237"/>
      <c r="R952" s="237"/>
      <c r="S952" s="237"/>
      <c r="T952" s="237"/>
      <c r="U952" s="237"/>
      <c r="V952" s="237"/>
      <c r="W952" s="237"/>
      <c r="X952" s="237"/>
      <c r="Y952" s="237"/>
      <c r="Z952" s="237"/>
    </row>
    <row r="953" spans="1:26" ht="14.25" customHeight="1">
      <c r="A953" s="237"/>
      <c r="B953" s="237"/>
      <c r="C953" s="237"/>
      <c r="D953" s="237"/>
      <c r="E953" s="237"/>
      <c r="F953" s="237"/>
      <c r="G953" s="237"/>
      <c r="H953" s="237"/>
      <c r="I953" s="237"/>
      <c r="J953" s="237"/>
      <c r="K953" s="237"/>
      <c r="L953" s="237"/>
      <c r="M953" s="237"/>
      <c r="N953" s="237"/>
      <c r="O953" s="237"/>
      <c r="P953" s="237"/>
      <c r="Q953" s="237"/>
      <c r="R953" s="237"/>
      <c r="S953" s="237"/>
      <c r="T953" s="237"/>
      <c r="U953" s="237"/>
      <c r="V953" s="237"/>
      <c r="W953" s="237"/>
      <c r="X953" s="237"/>
      <c r="Y953" s="237"/>
      <c r="Z953" s="237"/>
    </row>
    <row r="954" spans="1:26" ht="14.25" customHeight="1">
      <c r="A954" s="237"/>
      <c r="B954" s="237"/>
      <c r="C954" s="237"/>
      <c r="D954" s="237"/>
      <c r="E954" s="237"/>
      <c r="F954" s="237"/>
      <c r="G954" s="237"/>
      <c r="H954" s="237"/>
      <c r="I954" s="237"/>
      <c r="J954" s="237"/>
      <c r="K954" s="237"/>
      <c r="L954" s="237"/>
      <c r="M954" s="237"/>
      <c r="N954" s="237"/>
      <c r="O954" s="237"/>
      <c r="P954" s="237"/>
      <c r="Q954" s="237"/>
      <c r="R954" s="237"/>
      <c r="S954" s="237"/>
      <c r="T954" s="237"/>
      <c r="U954" s="237"/>
      <c r="V954" s="237"/>
      <c r="W954" s="237"/>
      <c r="X954" s="237"/>
      <c r="Y954" s="237"/>
      <c r="Z954" s="237"/>
    </row>
    <row r="955" spans="1:26" ht="14.25" customHeight="1">
      <c r="A955" s="237"/>
      <c r="B955" s="237"/>
      <c r="C955" s="237"/>
      <c r="D955" s="237"/>
      <c r="E955" s="237"/>
      <c r="F955" s="237"/>
      <c r="G955" s="237"/>
      <c r="H955" s="237"/>
      <c r="I955" s="237"/>
      <c r="J955" s="237"/>
      <c r="K955" s="237"/>
      <c r="L955" s="237"/>
      <c r="M955" s="237"/>
      <c r="N955" s="237"/>
      <c r="O955" s="237"/>
      <c r="P955" s="237"/>
      <c r="Q955" s="237"/>
      <c r="R955" s="237"/>
      <c r="S955" s="237"/>
      <c r="T955" s="237"/>
      <c r="U955" s="237"/>
      <c r="V955" s="237"/>
      <c r="W955" s="237"/>
      <c r="X955" s="237"/>
      <c r="Y955" s="237"/>
      <c r="Z955" s="237"/>
    </row>
    <row r="956" spans="1:26" ht="14.25" customHeight="1">
      <c r="A956" s="237"/>
      <c r="B956" s="237"/>
      <c r="C956" s="237"/>
      <c r="D956" s="237"/>
      <c r="E956" s="237"/>
      <c r="F956" s="237"/>
      <c r="G956" s="237"/>
      <c r="H956" s="237"/>
      <c r="I956" s="237"/>
      <c r="J956" s="237"/>
      <c r="K956" s="237"/>
      <c r="L956" s="237"/>
      <c r="M956" s="237"/>
      <c r="N956" s="237"/>
      <c r="O956" s="237"/>
      <c r="P956" s="237"/>
      <c r="Q956" s="237"/>
      <c r="R956" s="237"/>
      <c r="S956" s="237"/>
      <c r="T956" s="237"/>
      <c r="U956" s="237"/>
      <c r="V956" s="237"/>
      <c r="W956" s="237"/>
      <c r="X956" s="237"/>
      <c r="Y956" s="237"/>
      <c r="Z956" s="237"/>
    </row>
    <row r="957" spans="1:26" ht="14.25" customHeight="1">
      <c r="A957" s="237"/>
      <c r="B957" s="237"/>
      <c r="C957" s="237"/>
      <c r="D957" s="237"/>
      <c r="E957" s="237"/>
      <c r="F957" s="237"/>
      <c r="G957" s="237"/>
      <c r="H957" s="237"/>
      <c r="I957" s="237"/>
      <c r="J957" s="237"/>
      <c r="K957" s="237"/>
      <c r="L957" s="237"/>
      <c r="M957" s="237"/>
      <c r="N957" s="237"/>
      <c r="O957" s="237"/>
      <c r="P957" s="237"/>
      <c r="Q957" s="237"/>
      <c r="R957" s="237"/>
      <c r="S957" s="237"/>
      <c r="T957" s="237"/>
      <c r="U957" s="237"/>
      <c r="V957" s="237"/>
      <c r="W957" s="237"/>
      <c r="X957" s="237"/>
      <c r="Y957" s="237"/>
      <c r="Z957" s="237"/>
    </row>
    <row r="958" spans="1:26" ht="14.25" customHeight="1">
      <c r="A958" s="237"/>
      <c r="B958" s="237"/>
      <c r="C958" s="237"/>
      <c r="D958" s="237"/>
      <c r="E958" s="237"/>
      <c r="F958" s="237"/>
      <c r="G958" s="237"/>
      <c r="H958" s="237"/>
      <c r="I958" s="237"/>
      <c r="J958" s="237"/>
      <c r="K958" s="237"/>
      <c r="L958" s="237"/>
      <c r="M958" s="237"/>
      <c r="N958" s="237"/>
      <c r="O958" s="237"/>
      <c r="P958" s="237"/>
      <c r="Q958" s="237"/>
      <c r="R958" s="237"/>
      <c r="S958" s="237"/>
      <c r="T958" s="237"/>
      <c r="U958" s="237"/>
      <c r="V958" s="237"/>
      <c r="W958" s="237"/>
      <c r="X958" s="237"/>
      <c r="Y958" s="237"/>
      <c r="Z958" s="237"/>
    </row>
    <row r="959" spans="1:26" ht="14.25" customHeight="1">
      <c r="A959" s="237"/>
      <c r="B959" s="237"/>
      <c r="C959" s="237"/>
      <c r="D959" s="237"/>
      <c r="E959" s="237"/>
      <c r="F959" s="237"/>
      <c r="G959" s="237"/>
      <c r="H959" s="237"/>
      <c r="I959" s="237"/>
      <c r="J959" s="237"/>
      <c r="K959" s="237"/>
      <c r="L959" s="237"/>
      <c r="M959" s="237"/>
      <c r="N959" s="237"/>
      <c r="O959" s="237"/>
      <c r="P959" s="237"/>
      <c r="Q959" s="237"/>
      <c r="R959" s="237"/>
      <c r="S959" s="237"/>
      <c r="T959" s="237"/>
      <c r="U959" s="237"/>
      <c r="V959" s="237"/>
      <c r="W959" s="237"/>
      <c r="X959" s="237"/>
      <c r="Y959" s="237"/>
      <c r="Z959" s="237"/>
    </row>
    <row r="960" spans="1:26" ht="14.25" customHeight="1">
      <c r="A960" s="237"/>
      <c r="B960" s="237"/>
      <c r="C960" s="237"/>
      <c r="D960" s="237"/>
      <c r="E960" s="237"/>
      <c r="F960" s="237"/>
      <c r="G960" s="237"/>
      <c r="H960" s="237"/>
      <c r="I960" s="237"/>
      <c r="J960" s="237"/>
      <c r="K960" s="237"/>
      <c r="L960" s="237"/>
      <c r="M960" s="237"/>
      <c r="N960" s="237"/>
      <c r="O960" s="237"/>
      <c r="P960" s="237"/>
      <c r="Q960" s="237"/>
      <c r="R960" s="237"/>
      <c r="S960" s="237"/>
      <c r="T960" s="237"/>
      <c r="U960" s="237"/>
      <c r="V960" s="237"/>
      <c r="W960" s="237"/>
      <c r="X960" s="237"/>
      <c r="Y960" s="237"/>
      <c r="Z960" s="237"/>
    </row>
    <row r="961" spans="1:26" ht="14.25" customHeight="1">
      <c r="A961" s="237"/>
      <c r="B961" s="237"/>
      <c r="C961" s="237"/>
      <c r="D961" s="237"/>
      <c r="E961" s="237"/>
      <c r="F961" s="237"/>
      <c r="G961" s="237"/>
      <c r="H961" s="237"/>
      <c r="I961" s="237"/>
      <c r="J961" s="237"/>
      <c r="K961" s="237"/>
      <c r="L961" s="237"/>
      <c r="M961" s="237"/>
      <c r="N961" s="237"/>
      <c r="O961" s="237"/>
      <c r="P961" s="237"/>
      <c r="Q961" s="237"/>
      <c r="R961" s="237"/>
      <c r="S961" s="237"/>
      <c r="T961" s="237"/>
      <c r="U961" s="237"/>
      <c r="V961" s="237"/>
      <c r="W961" s="237"/>
      <c r="X961" s="237"/>
      <c r="Y961" s="237"/>
      <c r="Z961" s="237"/>
    </row>
    <row r="962" spans="1:26" ht="14.25" customHeight="1">
      <c r="A962" s="237"/>
      <c r="B962" s="237"/>
      <c r="C962" s="237"/>
      <c r="D962" s="237"/>
      <c r="E962" s="237"/>
      <c r="F962" s="237"/>
      <c r="G962" s="237"/>
      <c r="H962" s="237"/>
      <c r="I962" s="237"/>
      <c r="J962" s="237"/>
      <c r="K962" s="237"/>
      <c r="L962" s="237"/>
      <c r="M962" s="237"/>
      <c r="N962" s="237"/>
      <c r="O962" s="237"/>
      <c r="P962" s="237"/>
      <c r="Q962" s="237"/>
      <c r="R962" s="237"/>
      <c r="S962" s="237"/>
      <c r="T962" s="237"/>
      <c r="U962" s="237"/>
      <c r="V962" s="237"/>
      <c r="W962" s="237"/>
      <c r="X962" s="237"/>
      <c r="Y962" s="237"/>
      <c r="Z962" s="237"/>
    </row>
    <row r="963" spans="1:26" ht="14.25" customHeight="1">
      <c r="A963" s="237"/>
      <c r="B963" s="237"/>
      <c r="C963" s="237"/>
      <c r="D963" s="237"/>
      <c r="E963" s="237"/>
      <c r="F963" s="237"/>
      <c r="G963" s="237"/>
      <c r="H963" s="237"/>
      <c r="I963" s="237"/>
      <c r="J963" s="237"/>
      <c r="K963" s="237"/>
      <c r="L963" s="237"/>
      <c r="M963" s="237"/>
      <c r="N963" s="237"/>
      <c r="O963" s="237"/>
      <c r="P963" s="237"/>
      <c r="Q963" s="237"/>
      <c r="R963" s="237"/>
      <c r="S963" s="237"/>
      <c r="T963" s="237"/>
      <c r="U963" s="237"/>
      <c r="V963" s="237"/>
      <c r="W963" s="237"/>
      <c r="X963" s="237"/>
      <c r="Y963" s="237"/>
      <c r="Z963" s="237"/>
    </row>
    <row r="964" spans="1:26" ht="14.25" customHeight="1">
      <c r="A964" s="237"/>
      <c r="B964" s="237"/>
      <c r="C964" s="237"/>
      <c r="D964" s="237"/>
      <c r="E964" s="237"/>
      <c r="F964" s="237"/>
      <c r="G964" s="237"/>
      <c r="H964" s="237"/>
      <c r="I964" s="237"/>
      <c r="J964" s="237"/>
      <c r="K964" s="237"/>
      <c r="L964" s="237"/>
      <c r="M964" s="237"/>
      <c r="N964" s="237"/>
      <c r="O964" s="237"/>
      <c r="P964" s="237"/>
      <c r="Q964" s="237"/>
      <c r="R964" s="237"/>
      <c r="S964" s="237"/>
      <c r="T964" s="237"/>
      <c r="U964" s="237"/>
      <c r="V964" s="237"/>
      <c r="W964" s="237"/>
      <c r="X964" s="237"/>
      <c r="Y964" s="237"/>
      <c r="Z964" s="237"/>
    </row>
    <row r="965" spans="1:26" ht="14.25" customHeight="1">
      <c r="A965" s="237"/>
      <c r="B965" s="237"/>
      <c r="C965" s="237"/>
      <c r="D965" s="237"/>
      <c r="E965" s="237"/>
      <c r="F965" s="237"/>
      <c r="G965" s="237"/>
      <c r="H965" s="237"/>
      <c r="I965" s="237"/>
      <c r="J965" s="237"/>
      <c r="K965" s="237"/>
      <c r="L965" s="237"/>
      <c r="M965" s="237"/>
      <c r="N965" s="237"/>
      <c r="O965" s="237"/>
      <c r="P965" s="237"/>
      <c r="Q965" s="237"/>
      <c r="R965" s="237"/>
      <c r="S965" s="237"/>
      <c r="T965" s="237"/>
      <c r="U965" s="237"/>
      <c r="V965" s="237"/>
      <c r="W965" s="237"/>
      <c r="X965" s="237"/>
      <c r="Y965" s="237"/>
      <c r="Z965" s="237"/>
    </row>
    <row r="966" spans="1:26" ht="14.25" customHeight="1">
      <c r="A966" s="237"/>
      <c r="B966" s="237"/>
      <c r="C966" s="237"/>
      <c r="D966" s="237"/>
      <c r="E966" s="237"/>
      <c r="F966" s="237"/>
      <c r="G966" s="237"/>
      <c r="H966" s="237"/>
      <c r="I966" s="237"/>
      <c r="J966" s="237"/>
      <c r="K966" s="237"/>
      <c r="L966" s="237"/>
      <c r="M966" s="237"/>
      <c r="N966" s="237"/>
      <c r="O966" s="237"/>
      <c r="P966" s="237"/>
      <c r="Q966" s="237"/>
      <c r="R966" s="237"/>
      <c r="S966" s="237"/>
      <c r="T966" s="237"/>
      <c r="U966" s="237"/>
      <c r="V966" s="237"/>
      <c r="W966" s="237"/>
      <c r="X966" s="237"/>
      <c r="Y966" s="237"/>
      <c r="Z966" s="237"/>
    </row>
    <row r="967" spans="1:26" ht="14.25" customHeight="1">
      <c r="A967" s="237"/>
      <c r="B967" s="237"/>
      <c r="C967" s="237"/>
      <c r="D967" s="237"/>
      <c r="E967" s="237"/>
      <c r="F967" s="237"/>
      <c r="G967" s="237"/>
      <c r="H967" s="237"/>
      <c r="I967" s="237"/>
      <c r="J967" s="237"/>
      <c r="K967" s="237"/>
      <c r="L967" s="237"/>
      <c r="M967" s="237"/>
      <c r="N967" s="237"/>
      <c r="O967" s="237"/>
      <c r="P967" s="237"/>
      <c r="Q967" s="237"/>
      <c r="R967" s="237"/>
      <c r="S967" s="237"/>
      <c r="T967" s="237"/>
      <c r="U967" s="237"/>
      <c r="V967" s="237"/>
      <c r="W967" s="237"/>
      <c r="X967" s="237"/>
      <c r="Y967" s="237"/>
      <c r="Z967" s="237"/>
    </row>
    <row r="968" spans="1:26" ht="14.25" customHeight="1">
      <c r="A968" s="237"/>
      <c r="B968" s="237"/>
      <c r="C968" s="237"/>
      <c r="D968" s="237"/>
      <c r="E968" s="237"/>
      <c r="F968" s="237"/>
      <c r="G968" s="237"/>
      <c r="H968" s="237"/>
      <c r="I968" s="237"/>
      <c r="J968" s="237"/>
      <c r="K968" s="237"/>
      <c r="L968" s="237"/>
      <c r="M968" s="237"/>
      <c r="N968" s="237"/>
      <c r="O968" s="237"/>
      <c r="P968" s="237"/>
      <c r="Q968" s="237"/>
      <c r="R968" s="237"/>
      <c r="S968" s="237"/>
      <c r="T968" s="237"/>
      <c r="U968" s="237"/>
      <c r="V968" s="237"/>
      <c r="W968" s="237"/>
      <c r="X968" s="237"/>
      <c r="Y968" s="237"/>
      <c r="Z968" s="237"/>
    </row>
    <row r="969" spans="1:26" ht="14.25" customHeight="1">
      <c r="A969" s="237"/>
      <c r="B969" s="237"/>
      <c r="C969" s="237"/>
      <c r="D969" s="237"/>
      <c r="E969" s="237"/>
      <c r="F969" s="237"/>
      <c r="G969" s="237"/>
      <c r="H969" s="237"/>
      <c r="I969" s="237"/>
      <c r="J969" s="237"/>
      <c r="K969" s="237"/>
      <c r="L969" s="237"/>
      <c r="M969" s="237"/>
      <c r="N969" s="237"/>
      <c r="O969" s="237"/>
      <c r="P969" s="237"/>
      <c r="Q969" s="237"/>
      <c r="R969" s="237"/>
      <c r="S969" s="237"/>
      <c r="T969" s="237"/>
      <c r="U969" s="237"/>
      <c r="V969" s="237"/>
      <c r="W969" s="237"/>
      <c r="X969" s="237"/>
      <c r="Y969" s="237"/>
      <c r="Z969" s="237"/>
    </row>
    <row r="970" spans="1:26" ht="14.25" customHeight="1">
      <c r="A970" s="237"/>
      <c r="B970" s="237"/>
      <c r="C970" s="237"/>
      <c r="D970" s="237"/>
      <c r="E970" s="237"/>
      <c r="F970" s="237"/>
      <c r="G970" s="237"/>
      <c r="H970" s="237"/>
      <c r="I970" s="237"/>
      <c r="J970" s="237"/>
      <c r="K970" s="237"/>
      <c r="L970" s="237"/>
      <c r="M970" s="237"/>
      <c r="N970" s="237"/>
      <c r="O970" s="237"/>
      <c r="P970" s="237"/>
      <c r="Q970" s="237"/>
      <c r="R970" s="237"/>
      <c r="S970" s="237"/>
      <c r="T970" s="237"/>
      <c r="U970" s="237"/>
      <c r="V970" s="237"/>
      <c r="W970" s="237"/>
      <c r="X970" s="237"/>
      <c r="Y970" s="237"/>
      <c r="Z970" s="237"/>
    </row>
    <row r="971" spans="1:26" ht="14.25" customHeight="1">
      <c r="A971" s="237"/>
      <c r="B971" s="237"/>
      <c r="C971" s="237"/>
      <c r="D971" s="237"/>
      <c r="E971" s="237"/>
      <c r="F971" s="237"/>
      <c r="G971" s="237"/>
      <c r="H971" s="237"/>
      <c r="I971" s="237"/>
      <c r="J971" s="237"/>
      <c r="K971" s="237"/>
      <c r="L971" s="237"/>
      <c r="M971" s="237"/>
      <c r="N971" s="237"/>
      <c r="O971" s="237"/>
      <c r="P971" s="237"/>
      <c r="Q971" s="237"/>
      <c r="R971" s="237"/>
      <c r="S971" s="237"/>
      <c r="T971" s="237"/>
      <c r="U971" s="237"/>
      <c r="V971" s="237"/>
      <c r="W971" s="237"/>
      <c r="X971" s="237"/>
      <c r="Y971" s="237"/>
      <c r="Z971" s="237"/>
    </row>
    <row r="972" spans="1:26" ht="14.25" customHeight="1">
      <c r="A972" s="237"/>
      <c r="B972" s="237"/>
      <c r="C972" s="237"/>
      <c r="D972" s="237"/>
      <c r="E972" s="237"/>
      <c r="F972" s="237"/>
      <c r="G972" s="237"/>
      <c r="H972" s="237"/>
      <c r="I972" s="237"/>
      <c r="J972" s="237"/>
      <c r="K972" s="237"/>
      <c r="L972" s="237"/>
      <c r="M972" s="237"/>
      <c r="N972" s="237"/>
      <c r="O972" s="237"/>
      <c r="P972" s="237"/>
      <c r="Q972" s="237"/>
      <c r="R972" s="237"/>
      <c r="S972" s="237"/>
      <c r="T972" s="237"/>
      <c r="U972" s="237"/>
      <c r="V972" s="237"/>
      <c r="W972" s="237"/>
      <c r="X972" s="237"/>
      <c r="Y972" s="237"/>
      <c r="Z972" s="237"/>
    </row>
    <row r="973" spans="1:26" ht="14.25" customHeight="1">
      <c r="A973" s="237"/>
      <c r="B973" s="237"/>
      <c r="C973" s="237"/>
      <c r="D973" s="237"/>
      <c r="E973" s="237"/>
      <c r="F973" s="237"/>
      <c r="G973" s="237"/>
      <c r="H973" s="237"/>
      <c r="I973" s="237"/>
      <c r="J973" s="237"/>
      <c r="K973" s="237"/>
      <c r="L973" s="237"/>
      <c r="M973" s="237"/>
      <c r="N973" s="237"/>
      <c r="O973" s="237"/>
      <c r="P973" s="237"/>
      <c r="Q973" s="237"/>
      <c r="R973" s="237"/>
      <c r="S973" s="237"/>
      <c r="T973" s="237"/>
      <c r="U973" s="237"/>
      <c r="V973" s="237"/>
      <c r="W973" s="237"/>
      <c r="X973" s="237"/>
      <c r="Y973" s="237"/>
      <c r="Z973" s="237"/>
    </row>
    <row r="974" spans="1:26" ht="14.25" customHeight="1">
      <c r="A974" s="237"/>
      <c r="B974" s="237"/>
      <c r="C974" s="237"/>
      <c r="D974" s="237"/>
      <c r="E974" s="237"/>
      <c r="F974" s="237"/>
      <c r="G974" s="237"/>
      <c r="H974" s="237"/>
      <c r="I974" s="237"/>
      <c r="J974" s="237"/>
      <c r="K974" s="237"/>
      <c r="L974" s="237"/>
      <c r="M974" s="237"/>
      <c r="N974" s="237"/>
      <c r="O974" s="237"/>
      <c r="P974" s="237"/>
      <c r="Q974" s="237"/>
      <c r="R974" s="237"/>
      <c r="S974" s="237"/>
      <c r="T974" s="237"/>
      <c r="U974" s="237"/>
      <c r="V974" s="237"/>
      <c r="W974" s="237"/>
      <c r="X974" s="237"/>
      <c r="Y974" s="237"/>
      <c r="Z974" s="237"/>
    </row>
    <row r="975" spans="1:26" ht="14.25" customHeight="1">
      <c r="A975" s="237"/>
      <c r="B975" s="237"/>
      <c r="C975" s="237"/>
      <c r="D975" s="237"/>
      <c r="E975" s="237"/>
      <c r="F975" s="237"/>
      <c r="G975" s="237"/>
      <c r="H975" s="237"/>
      <c r="I975" s="237"/>
      <c r="J975" s="237"/>
      <c r="K975" s="237"/>
      <c r="L975" s="237"/>
      <c r="M975" s="237"/>
      <c r="N975" s="237"/>
      <c r="O975" s="237"/>
      <c r="P975" s="237"/>
      <c r="Q975" s="237"/>
      <c r="R975" s="237"/>
      <c r="S975" s="237"/>
      <c r="T975" s="237"/>
      <c r="U975" s="237"/>
      <c r="V975" s="237"/>
      <c r="W975" s="237"/>
      <c r="X975" s="237"/>
      <c r="Y975" s="237"/>
      <c r="Z975" s="237"/>
    </row>
    <row r="976" spans="1:26" ht="14.25" customHeight="1">
      <c r="A976" s="237"/>
      <c r="B976" s="237"/>
      <c r="C976" s="237"/>
      <c r="D976" s="237"/>
      <c r="E976" s="237"/>
      <c r="F976" s="237"/>
      <c r="G976" s="237"/>
      <c r="H976" s="237"/>
      <c r="I976" s="237"/>
      <c r="J976" s="237"/>
      <c r="K976" s="237"/>
      <c r="L976" s="237"/>
      <c r="M976" s="237"/>
      <c r="N976" s="237"/>
      <c r="O976" s="237"/>
      <c r="P976" s="237"/>
      <c r="Q976" s="237"/>
      <c r="R976" s="237"/>
      <c r="S976" s="237"/>
      <c r="T976" s="237"/>
      <c r="U976" s="237"/>
      <c r="V976" s="237"/>
      <c r="W976" s="237"/>
      <c r="X976" s="237"/>
      <c r="Y976" s="237"/>
      <c r="Z976" s="237"/>
    </row>
    <row r="977" spans="1:26" ht="14.25" customHeight="1">
      <c r="A977" s="237"/>
      <c r="B977" s="237"/>
      <c r="C977" s="237"/>
      <c r="D977" s="237"/>
      <c r="E977" s="237"/>
      <c r="F977" s="237"/>
      <c r="G977" s="237"/>
      <c r="H977" s="237"/>
      <c r="I977" s="237"/>
      <c r="J977" s="237"/>
      <c r="K977" s="237"/>
      <c r="L977" s="237"/>
      <c r="M977" s="237"/>
      <c r="N977" s="237"/>
      <c r="O977" s="237"/>
      <c r="P977" s="237"/>
      <c r="Q977" s="237"/>
      <c r="R977" s="237"/>
      <c r="S977" s="237"/>
      <c r="T977" s="237"/>
      <c r="U977" s="237"/>
      <c r="V977" s="237"/>
      <c r="W977" s="237"/>
      <c r="X977" s="237"/>
      <c r="Y977" s="237"/>
      <c r="Z977" s="237"/>
    </row>
    <row r="978" spans="1:26" ht="14.25" customHeight="1">
      <c r="A978" s="237"/>
      <c r="B978" s="237"/>
      <c r="C978" s="237"/>
      <c r="D978" s="237"/>
      <c r="E978" s="237"/>
      <c r="F978" s="237"/>
      <c r="G978" s="237"/>
      <c r="H978" s="237"/>
      <c r="I978" s="237"/>
      <c r="J978" s="237"/>
      <c r="K978" s="237"/>
      <c r="L978" s="237"/>
      <c r="M978" s="237"/>
      <c r="N978" s="237"/>
      <c r="O978" s="237"/>
      <c r="P978" s="237"/>
      <c r="Q978" s="237"/>
      <c r="R978" s="237"/>
      <c r="S978" s="237"/>
      <c r="T978" s="237"/>
      <c r="U978" s="237"/>
      <c r="V978" s="237"/>
      <c r="W978" s="237"/>
      <c r="X978" s="237"/>
      <c r="Y978" s="237"/>
      <c r="Z978" s="237"/>
    </row>
    <row r="979" spans="1:26" ht="14.25" customHeight="1">
      <c r="A979" s="237"/>
      <c r="B979" s="237"/>
      <c r="C979" s="237"/>
      <c r="D979" s="237"/>
      <c r="E979" s="237"/>
      <c r="F979" s="237"/>
      <c r="G979" s="237"/>
      <c r="H979" s="237"/>
      <c r="I979" s="237"/>
      <c r="J979" s="237"/>
      <c r="K979" s="237"/>
      <c r="L979" s="237"/>
      <c r="M979" s="237"/>
      <c r="N979" s="237"/>
      <c r="O979" s="237"/>
      <c r="P979" s="237"/>
      <c r="Q979" s="237"/>
      <c r="R979" s="237"/>
      <c r="S979" s="237"/>
      <c r="T979" s="237"/>
      <c r="U979" s="237"/>
      <c r="V979" s="237"/>
      <c r="W979" s="237"/>
      <c r="X979" s="237"/>
      <c r="Y979" s="237"/>
      <c r="Z979" s="237"/>
    </row>
    <row r="980" spans="1:26" ht="14.25" customHeight="1">
      <c r="A980" s="237"/>
      <c r="B980" s="237"/>
      <c r="C980" s="237"/>
      <c r="D980" s="237"/>
      <c r="E980" s="237"/>
      <c r="F980" s="237"/>
      <c r="G980" s="237"/>
      <c r="H980" s="237"/>
      <c r="I980" s="237"/>
      <c r="J980" s="237"/>
      <c r="K980" s="237"/>
      <c r="L980" s="237"/>
      <c r="M980" s="237"/>
      <c r="N980" s="237"/>
      <c r="O980" s="237"/>
      <c r="P980" s="237"/>
      <c r="Q980" s="237"/>
      <c r="R980" s="237"/>
      <c r="S980" s="237"/>
      <c r="T980" s="237"/>
      <c r="U980" s="237"/>
      <c r="V980" s="237"/>
      <c r="W980" s="237"/>
      <c r="X980" s="237"/>
      <c r="Y980" s="237"/>
      <c r="Z980" s="237"/>
    </row>
    <row r="981" spans="1:26" ht="14.25" customHeight="1">
      <c r="A981" s="237"/>
      <c r="B981" s="237"/>
      <c r="C981" s="237"/>
      <c r="D981" s="237"/>
      <c r="E981" s="237"/>
      <c r="F981" s="237"/>
      <c r="G981" s="237"/>
      <c r="H981" s="237"/>
      <c r="I981" s="237"/>
      <c r="J981" s="237"/>
      <c r="K981" s="237"/>
      <c r="L981" s="237"/>
      <c r="M981" s="237"/>
      <c r="N981" s="237"/>
      <c r="O981" s="237"/>
      <c r="P981" s="237"/>
      <c r="Q981" s="237"/>
      <c r="R981" s="237"/>
      <c r="S981" s="237"/>
      <c r="T981" s="237"/>
      <c r="U981" s="237"/>
      <c r="V981" s="237"/>
      <c r="W981" s="237"/>
      <c r="X981" s="237"/>
      <c r="Y981" s="237"/>
      <c r="Z981" s="237"/>
    </row>
    <row r="982" spans="1:26" ht="14.25" customHeight="1">
      <c r="A982" s="237"/>
      <c r="B982" s="237"/>
      <c r="C982" s="237"/>
      <c r="D982" s="237"/>
      <c r="E982" s="237"/>
      <c r="F982" s="237"/>
      <c r="G982" s="237"/>
      <c r="H982" s="237"/>
      <c r="I982" s="237"/>
      <c r="J982" s="237"/>
      <c r="K982" s="237"/>
      <c r="L982" s="237"/>
      <c r="M982" s="237"/>
      <c r="N982" s="237"/>
      <c r="O982" s="237"/>
      <c r="P982" s="237"/>
      <c r="Q982" s="237"/>
      <c r="R982" s="237"/>
      <c r="S982" s="237"/>
      <c r="T982" s="237"/>
      <c r="U982" s="237"/>
      <c r="V982" s="237"/>
      <c r="W982" s="237"/>
      <c r="X982" s="237"/>
      <c r="Y982" s="237"/>
      <c r="Z982" s="237"/>
    </row>
    <row r="983" spans="1:26" ht="14.25" customHeight="1">
      <c r="A983" s="237"/>
      <c r="B983" s="237"/>
      <c r="C983" s="237"/>
      <c r="D983" s="237"/>
      <c r="E983" s="237"/>
      <c r="F983" s="237"/>
      <c r="G983" s="237"/>
      <c r="H983" s="237"/>
      <c r="I983" s="237"/>
      <c r="J983" s="237"/>
      <c r="K983" s="237"/>
      <c r="L983" s="237"/>
      <c r="M983" s="237"/>
      <c r="N983" s="237"/>
      <c r="O983" s="237"/>
      <c r="P983" s="237"/>
      <c r="Q983" s="237"/>
      <c r="R983" s="237"/>
      <c r="S983" s="237"/>
      <c r="T983" s="237"/>
      <c r="U983" s="237"/>
      <c r="V983" s="237"/>
      <c r="W983" s="237"/>
      <c r="X983" s="237"/>
      <c r="Y983" s="237"/>
      <c r="Z983" s="237"/>
    </row>
    <row r="984" spans="1:26" ht="14.25" customHeight="1">
      <c r="A984" s="237"/>
      <c r="B984" s="237"/>
      <c r="C984" s="237"/>
      <c r="D984" s="237"/>
      <c r="E984" s="237"/>
      <c r="F984" s="237"/>
      <c r="G984" s="237"/>
      <c r="H984" s="237"/>
      <c r="I984" s="237"/>
      <c r="J984" s="237"/>
      <c r="K984" s="237"/>
      <c r="L984" s="237"/>
      <c r="M984" s="237"/>
      <c r="N984" s="237"/>
      <c r="O984" s="237"/>
      <c r="P984" s="237"/>
      <c r="Q984" s="237"/>
      <c r="R984" s="237"/>
      <c r="S984" s="237"/>
      <c r="T984" s="237"/>
      <c r="U984" s="237"/>
      <c r="V984" s="237"/>
      <c r="W984" s="237"/>
      <c r="X984" s="237"/>
      <c r="Y984" s="237"/>
      <c r="Z984" s="237"/>
    </row>
    <row r="985" spans="1:26" ht="14.25" customHeight="1">
      <c r="A985" s="237"/>
      <c r="B985" s="237"/>
      <c r="C985" s="237"/>
      <c r="D985" s="237"/>
      <c r="E985" s="237"/>
      <c r="F985" s="237"/>
      <c r="G985" s="237"/>
      <c r="H985" s="237"/>
      <c r="I985" s="237"/>
      <c r="J985" s="237"/>
      <c r="K985" s="237"/>
      <c r="L985" s="237"/>
      <c r="M985" s="237"/>
      <c r="N985" s="237"/>
      <c r="O985" s="237"/>
      <c r="P985" s="237"/>
      <c r="Q985" s="237"/>
      <c r="R985" s="237"/>
      <c r="S985" s="237"/>
      <c r="T985" s="237"/>
      <c r="U985" s="237"/>
      <c r="V985" s="237"/>
      <c r="W985" s="237"/>
      <c r="X985" s="237"/>
      <c r="Y985" s="237"/>
      <c r="Z985" s="237"/>
    </row>
    <row r="986" spans="1:26" ht="14.25" customHeight="1">
      <c r="A986" s="237"/>
      <c r="B986" s="237"/>
      <c r="C986" s="237"/>
      <c r="D986" s="237"/>
      <c r="E986" s="237"/>
      <c r="F986" s="237"/>
      <c r="G986" s="237"/>
      <c r="H986" s="237"/>
      <c r="I986" s="237"/>
      <c r="J986" s="237"/>
      <c r="K986" s="237"/>
      <c r="L986" s="237"/>
      <c r="M986" s="237"/>
      <c r="N986" s="237"/>
      <c r="O986" s="237"/>
      <c r="P986" s="237"/>
      <c r="Q986" s="237"/>
      <c r="R986" s="237"/>
      <c r="S986" s="237"/>
      <c r="T986" s="237"/>
      <c r="U986" s="237"/>
      <c r="V986" s="237"/>
      <c r="W986" s="237"/>
      <c r="X986" s="237"/>
      <c r="Y986" s="237"/>
      <c r="Z986" s="237"/>
    </row>
    <row r="987" spans="1:26" ht="14.25" customHeight="1">
      <c r="A987" s="237"/>
      <c r="B987" s="237"/>
      <c r="C987" s="237"/>
      <c r="D987" s="237"/>
      <c r="E987" s="237"/>
      <c r="F987" s="237"/>
      <c r="G987" s="237"/>
      <c r="H987" s="237"/>
      <c r="I987" s="237"/>
      <c r="J987" s="237"/>
      <c r="K987" s="237"/>
      <c r="L987" s="237"/>
      <c r="M987" s="237"/>
      <c r="N987" s="237"/>
      <c r="O987" s="237"/>
      <c r="P987" s="237"/>
      <c r="Q987" s="237"/>
      <c r="R987" s="237"/>
      <c r="S987" s="237"/>
      <c r="T987" s="237"/>
      <c r="U987" s="237"/>
      <c r="V987" s="237"/>
      <c r="W987" s="237"/>
      <c r="X987" s="237"/>
      <c r="Y987" s="237"/>
      <c r="Z987" s="237"/>
    </row>
    <row r="988" spans="1:26" ht="14.25" customHeight="1">
      <c r="A988" s="237"/>
      <c r="B988" s="237"/>
      <c r="C988" s="237"/>
      <c r="D988" s="237"/>
      <c r="E988" s="237"/>
      <c r="F988" s="237"/>
      <c r="G988" s="237"/>
      <c r="H988" s="237"/>
      <c r="I988" s="237"/>
      <c r="J988" s="237"/>
      <c r="K988" s="237"/>
      <c r="L988" s="237"/>
      <c r="M988" s="237"/>
      <c r="N988" s="237"/>
      <c r="O988" s="237"/>
      <c r="P988" s="237"/>
      <c r="Q988" s="237"/>
      <c r="R988" s="237"/>
      <c r="S988" s="237"/>
      <c r="T988" s="237"/>
      <c r="U988" s="237"/>
      <c r="V988" s="237"/>
      <c r="W988" s="237"/>
      <c r="X988" s="237"/>
      <c r="Y988" s="237"/>
      <c r="Z988" s="237"/>
    </row>
    <row r="989" spans="1:26" ht="14.25" customHeight="1">
      <c r="A989" s="237"/>
      <c r="B989" s="237"/>
      <c r="C989" s="237"/>
      <c r="D989" s="237"/>
      <c r="E989" s="237"/>
      <c r="F989" s="237"/>
      <c r="G989" s="237"/>
      <c r="H989" s="237"/>
      <c r="I989" s="237"/>
      <c r="J989" s="237"/>
      <c r="K989" s="237"/>
      <c r="L989" s="237"/>
      <c r="M989" s="237"/>
      <c r="N989" s="237"/>
      <c r="O989" s="237"/>
      <c r="P989" s="237"/>
      <c r="Q989" s="237"/>
      <c r="R989" s="237"/>
      <c r="S989" s="237"/>
      <c r="T989" s="237"/>
      <c r="U989" s="237"/>
      <c r="V989" s="237"/>
      <c r="W989" s="237"/>
      <c r="X989" s="237"/>
      <c r="Y989" s="237"/>
      <c r="Z989" s="237"/>
    </row>
    <row r="990" spans="1:26" ht="14.25" customHeight="1">
      <c r="A990" s="237"/>
      <c r="B990" s="237"/>
      <c r="C990" s="237"/>
      <c r="D990" s="237"/>
      <c r="E990" s="237"/>
      <c r="F990" s="237"/>
      <c r="G990" s="237"/>
      <c r="H990" s="237"/>
      <c r="I990" s="237"/>
      <c r="J990" s="237"/>
      <c r="K990" s="237"/>
      <c r="L990" s="237"/>
      <c r="M990" s="237"/>
      <c r="N990" s="237"/>
      <c r="O990" s="237"/>
      <c r="P990" s="237"/>
      <c r="Q990" s="237"/>
      <c r="R990" s="237"/>
      <c r="S990" s="237"/>
      <c r="T990" s="237"/>
      <c r="U990" s="237"/>
      <c r="V990" s="237"/>
      <c r="W990" s="237"/>
      <c r="X990" s="237"/>
      <c r="Y990" s="237"/>
      <c r="Z990" s="237"/>
    </row>
    <row r="991" spans="1:26" ht="14.25" customHeight="1">
      <c r="A991" s="237"/>
      <c r="B991" s="237"/>
      <c r="C991" s="237"/>
      <c r="D991" s="237"/>
      <c r="E991" s="237"/>
      <c r="F991" s="237"/>
      <c r="G991" s="237"/>
      <c r="H991" s="237"/>
      <c r="I991" s="237"/>
      <c r="J991" s="237"/>
      <c r="K991" s="237"/>
      <c r="L991" s="237"/>
      <c r="M991" s="237"/>
      <c r="N991" s="237"/>
      <c r="O991" s="237"/>
      <c r="P991" s="237"/>
      <c r="Q991" s="237"/>
      <c r="R991" s="237"/>
      <c r="S991" s="237"/>
      <c r="T991" s="237"/>
      <c r="U991" s="237"/>
      <c r="V991" s="237"/>
      <c r="W991" s="237"/>
      <c r="X991" s="237"/>
      <c r="Y991" s="237"/>
      <c r="Z991" s="237"/>
    </row>
    <row r="992" spans="1:26" ht="14.25" customHeight="1">
      <c r="A992" s="237"/>
      <c r="B992" s="237"/>
      <c r="C992" s="237"/>
      <c r="D992" s="237"/>
      <c r="E992" s="237"/>
      <c r="F992" s="237"/>
      <c r="G992" s="237"/>
      <c r="H992" s="237"/>
      <c r="I992" s="237"/>
      <c r="J992" s="237"/>
      <c r="K992" s="237"/>
      <c r="L992" s="237"/>
      <c r="M992" s="237"/>
      <c r="N992" s="237"/>
      <c r="O992" s="237"/>
      <c r="P992" s="237"/>
      <c r="Q992" s="237"/>
      <c r="R992" s="237"/>
      <c r="S992" s="237"/>
      <c r="T992" s="237"/>
      <c r="U992" s="237"/>
      <c r="V992" s="237"/>
      <c r="W992" s="237"/>
      <c r="X992" s="237"/>
      <c r="Y992" s="237"/>
      <c r="Z992" s="237"/>
    </row>
    <row r="993" spans="1:26" ht="14.25" customHeight="1">
      <c r="A993" s="237"/>
      <c r="B993" s="237"/>
      <c r="C993" s="237"/>
      <c r="D993" s="237"/>
      <c r="E993" s="237"/>
      <c r="F993" s="237"/>
      <c r="G993" s="237"/>
      <c r="H993" s="237"/>
      <c r="I993" s="237"/>
      <c r="J993" s="237"/>
      <c r="K993" s="237"/>
      <c r="L993" s="237"/>
      <c r="M993" s="237"/>
      <c r="N993" s="237"/>
      <c r="O993" s="237"/>
      <c r="P993" s="237"/>
      <c r="Q993" s="237"/>
      <c r="R993" s="237"/>
      <c r="S993" s="237"/>
      <c r="T993" s="237"/>
      <c r="U993" s="237"/>
      <c r="V993" s="237"/>
      <c r="W993" s="237"/>
      <c r="X993" s="237"/>
      <c r="Y993" s="237"/>
      <c r="Z993" s="237"/>
    </row>
    <row r="994" spans="1:26" ht="14.25" customHeight="1">
      <c r="A994" s="237"/>
      <c r="B994" s="237"/>
      <c r="C994" s="237"/>
      <c r="D994" s="237"/>
      <c r="E994" s="237"/>
      <c r="F994" s="237"/>
      <c r="G994" s="237"/>
      <c r="H994" s="237"/>
      <c r="I994" s="237"/>
      <c r="J994" s="237"/>
      <c r="K994" s="237"/>
      <c r="L994" s="237"/>
      <c r="M994" s="237"/>
      <c r="N994" s="237"/>
      <c r="O994" s="237"/>
      <c r="P994" s="237"/>
      <c r="Q994" s="237"/>
      <c r="R994" s="237"/>
      <c r="S994" s="237"/>
      <c r="T994" s="237"/>
      <c r="U994" s="237"/>
      <c r="V994" s="237"/>
      <c r="W994" s="237"/>
      <c r="X994" s="237"/>
      <c r="Y994" s="237"/>
      <c r="Z994" s="237"/>
    </row>
    <row r="995" spans="1:26" ht="14.25" customHeight="1">
      <c r="A995" s="237"/>
      <c r="B995" s="237"/>
      <c r="C995" s="237"/>
      <c r="D995" s="237"/>
      <c r="E995" s="237"/>
      <c r="F995" s="237"/>
      <c r="G995" s="237"/>
      <c r="H995" s="237"/>
      <c r="I995" s="237"/>
      <c r="J995" s="237"/>
      <c r="K995" s="237"/>
      <c r="L995" s="237"/>
      <c r="M995" s="237"/>
      <c r="N995" s="237"/>
      <c r="O995" s="237"/>
      <c r="P995" s="237"/>
      <c r="Q995" s="237"/>
      <c r="R995" s="237"/>
      <c r="S995" s="237"/>
      <c r="T995" s="237"/>
      <c r="U995" s="237"/>
      <c r="V995" s="237"/>
      <c r="W995" s="237"/>
      <c r="X995" s="237"/>
      <c r="Y995" s="237"/>
      <c r="Z995" s="237"/>
    </row>
    <row r="996" spans="1:26" ht="14.25" customHeight="1">
      <c r="A996" s="237"/>
      <c r="B996" s="237"/>
      <c r="C996" s="237"/>
      <c r="D996" s="237"/>
      <c r="E996" s="237"/>
      <c r="F996" s="237"/>
      <c r="G996" s="237"/>
      <c r="H996" s="237"/>
      <c r="I996" s="237"/>
      <c r="J996" s="237"/>
      <c r="K996" s="237"/>
      <c r="L996" s="237"/>
      <c r="M996" s="237"/>
      <c r="N996" s="237"/>
      <c r="O996" s="237"/>
      <c r="P996" s="237"/>
      <c r="Q996" s="237"/>
      <c r="R996" s="237"/>
      <c r="S996" s="237"/>
      <c r="T996" s="237"/>
      <c r="U996" s="237"/>
      <c r="V996" s="237"/>
      <c r="W996" s="237"/>
      <c r="X996" s="237"/>
      <c r="Y996" s="237"/>
      <c r="Z996" s="237"/>
    </row>
    <row r="997" spans="1:26" ht="14.25" customHeight="1">
      <c r="A997" s="237"/>
      <c r="B997" s="237"/>
      <c r="C997" s="237"/>
      <c r="D997" s="237"/>
      <c r="E997" s="237"/>
      <c r="F997" s="237"/>
      <c r="G997" s="237"/>
      <c r="H997" s="237"/>
      <c r="I997" s="237"/>
      <c r="J997" s="237"/>
      <c r="K997" s="237"/>
      <c r="L997" s="237"/>
      <c r="M997" s="237"/>
      <c r="N997" s="237"/>
      <c r="O997" s="237"/>
      <c r="P997" s="237"/>
      <c r="Q997" s="237"/>
      <c r="R997" s="237"/>
      <c r="S997" s="237"/>
      <c r="T997" s="237"/>
      <c r="U997" s="237"/>
      <c r="V997" s="237"/>
      <c r="W997" s="237"/>
      <c r="X997" s="237"/>
      <c r="Y997" s="237"/>
      <c r="Z997" s="237"/>
    </row>
    <row r="998" spans="1:26" ht="14.25" customHeight="1">
      <c r="A998" s="237"/>
      <c r="B998" s="237"/>
      <c r="C998" s="237"/>
      <c r="D998" s="237"/>
      <c r="E998" s="237"/>
      <c r="F998" s="237"/>
      <c r="G998" s="237"/>
      <c r="H998" s="237"/>
      <c r="I998" s="237"/>
      <c r="J998" s="237"/>
      <c r="K998" s="237"/>
      <c r="L998" s="237"/>
      <c r="M998" s="237"/>
      <c r="N998" s="237"/>
      <c r="O998" s="237"/>
      <c r="P998" s="237"/>
      <c r="Q998" s="237"/>
      <c r="R998" s="237"/>
      <c r="S998" s="237"/>
      <c r="T998" s="237"/>
      <c r="U998" s="237"/>
      <c r="V998" s="237"/>
      <c r="W998" s="237"/>
      <c r="X998" s="237"/>
      <c r="Y998" s="237"/>
      <c r="Z998" s="237"/>
    </row>
    <row r="999" spans="1:26" ht="14.25" customHeight="1">
      <c r="A999" s="237"/>
      <c r="B999" s="237"/>
      <c r="C999" s="237"/>
      <c r="D999" s="237"/>
      <c r="E999" s="237"/>
      <c r="F999" s="237"/>
      <c r="G999" s="237"/>
      <c r="H999" s="237"/>
      <c r="I999" s="237"/>
      <c r="J999" s="237"/>
      <c r="K999" s="237"/>
      <c r="L999" s="237"/>
      <c r="M999" s="237"/>
      <c r="N999" s="237"/>
      <c r="O999" s="237"/>
      <c r="P999" s="237"/>
      <c r="Q999" s="237"/>
      <c r="R999" s="237"/>
      <c r="S999" s="237"/>
      <c r="T999" s="237"/>
      <c r="U999" s="237"/>
      <c r="V999" s="237"/>
      <c r="W999" s="237"/>
      <c r="X999" s="237"/>
      <c r="Y999" s="237"/>
      <c r="Z999" s="237"/>
    </row>
    <row r="1000" spans="1:26" ht="14.25" customHeight="1">
      <c r="A1000" s="237"/>
      <c r="B1000" s="237"/>
      <c r="C1000" s="237"/>
      <c r="D1000" s="237"/>
      <c r="E1000" s="237"/>
      <c r="F1000" s="237"/>
      <c r="G1000" s="237"/>
      <c r="H1000" s="237"/>
      <c r="I1000" s="237"/>
      <c r="J1000" s="237"/>
      <c r="K1000" s="237"/>
      <c r="L1000" s="237"/>
      <c r="M1000" s="237"/>
      <c r="N1000" s="237"/>
      <c r="O1000" s="237"/>
      <c r="P1000" s="237"/>
      <c r="Q1000" s="237"/>
      <c r="R1000" s="237"/>
      <c r="S1000" s="237"/>
      <c r="T1000" s="237"/>
      <c r="U1000" s="237"/>
      <c r="V1000" s="237"/>
      <c r="W1000" s="237"/>
      <c r="X1000" s="237"/>
      <c r="Y1000" s="237"/>
      <c r="Z1000" s="237"/>
    </row>
    <row r="1001" spans="1:26" ht="14.25" customHeight="1">
      <c r="A1001" s="237"/>
      <c r="B1001" s="237"/>
      <c r="C1001" s="237"/>
      <c r="D1001" s="237"/>
      <c r="E1001" s="237"/>
      <c r="F1001" s="237"/>
      <c r="G1001" s="237"/>
      <c r="H1001" s="237"/>
      <c r="I1001" s="237"/>
      <c r="J1001" s="237"/>
      <c r="K1001" s="237"/>
      <c r="L1001" s="237"/>
      <c r="M1001" s="237"/>
      <c r="N1001" s="237"/>
      <c r="O1001" s="237"/>
      <c r="P1001" s="237"/>
      <c r="Q1001" s="237"/>
      <c r="R1001" s="237"/>
      <c r="S1001" s="237"/>
      <c r="T1001" s="237"/>
      <c r="U1001" s="237"/>
      <c r="V1001" s="237"/>
      <c r="W1001" s="237"/>
      <c r="X1001" s="237"/>
      <c r="Y1001" s="237"/>
      <c r="Z1001" s="237"/>
    </row>
    <row r="1002" spans="1:26" ht="14.25" customHeight="1">
      <c r="A1002" s="237"/>
      <c r="B1002" s="237"/>
      <c r="C1002" s="237"/>
      <c r="D1002" s="237"/>
      <c r="E1002" s="237"/>
      <c r="F1002" s="237"/>
      <c r="G1002" s="237"/>
      <c r="H1002" s="237"/>
      <c r="I1002" s="237"/>
      <c r="J1002" s="237"/>
      <c r="K1002" s="237"/>
      <c r="L1002" s="237"/>
      <c r="M1002" s="237"/>
      <c r="N1002" s="237"/>
      <c r="O1002" s="237"/>
      <c r="P1002" s="237"/>
      <c r="Q1002" s="237"/>
      <c r="R1002" s="237"/>
      <c r="S1002" s="237"/>
      <c r="T1002" s="237"/>
      <c r="U1002" s="237"/>
      <c r="V1002" s="237"/>
      <c r="W1002" s="237"/>
      <c r="X1002" s="237"/>
      <c r="Y1002" s="237"/>
      <c r="Z1002" s="237"/>
    </row>
    <row r="1003" spans="1:26" ht="14.25" customHeight="1">
      <c r="A1003" s="237"/>
      <c r="B1003" s="237"/>
      <c r="C1003" s="237"/>
      <c r="D1003" s="237"/>
      <c r="E1003" s="237"/>
      <c r="F1003" s="237"/>
      <c r="G1003" s="237"/>
      <c r="H1003" s="237"/>
      <c r="I1003" s="237"/>
      <c r="J1003" s="237"/>
      <c r="K1003" s="237"/>
      <c r="L1003" s="237"/>
      <c r="M1003" s="237"/>
      <c r="N1003" s="237"/>
      <c r="O1003" s="237"/>
      <c r="P1003" s="237"/>
      <c r="Q1003" s="237"/>
      <c r="R1003" s="237"/>
      <c r="S1003" s="237"/>
      <c r="T1003" s="237"/>
      <c r="U1003" s="237"/>
      <c r="V1003" s="237"/>
      <c r="W1003" s="237"/>
      <c r="X1003" s="237"/>
      <c r="Y1003" s="237"/>
      <c r="Z1003" s="237"/>
    </row>
    <row r="1004" spans="1:26" ht="14.25" customHeight="1">
      <c r="A1004" s="237"/>
      <c r="B1004" s="237"/>
      <c r="C1004" s="237"/>
      <c r="D1004" s="237"/>
      <c r="E1004" s="237"/>
      <c r="F1004" s="237"/>
      <c r="G1004" s="237"/>
      <c r="H1004" s="237"/>
      <c r="I1004" s="237"/>
      <c r="J1004" s="237"/>
      <c r="K1004" s="237"/>
      <c r="L1004" s="237"/>
      <c r="M1004" s="237"/>
      <c r="N1004" s="237"/>
      <c r="O1004" s="237"/>
      <c r="P1004" s="237"/>
      <c r="Q1004" s="237"/>
      <c r="R1004" s="237"/>
      <c r="S1004" s="237"/>
      <c r="T1004" s="237"/>
      <c r="U1004" s="237"/>
      <c r="V1004" s="237"/>
      <c r="W1004" s="237"/>
      <c r="X1004" s="237"/>
      <c r="Y1004" s="237"/>
      <c r="Z1004" s="237"/>
    </row>
    <row r="1005" spans="1:26" ht="14.25" customHeight="1">
      <c r="A1005" s="237"/>
      <c r="B1005" s="237"/>
      <c r="C1005" s="237"/>
      <c r="D1005" s="237"/>
      <c r="E1005" s="237"/>
      <c r="F1005" s="237"/>
      <c r="G1005" s="237"/>
      <c r="H1005" s="237"/>
      <c r="I1005" s="237"/>
      <c r="J1005" s="237"/>
      <c r="K1005" s="237"/>
      <c r="L1005" s="237"/>
      <c r="M1005" s="237"/>
      <c r="N1005" s="237"/>
      <c r="O1005" s="237"/>
      <c r="P1005" s="237"/>
      <c r="Q1005" s="237"/>
      <c r="R1005" s="237"/>
      <c r="S1005" s="237"/>
      <c r="T1005" s="237"/>
      <c r="U1005" s="237"/>
      <c r="V1005" s="237"/>
      <c r="W1005" s="237"/>
      <c r="X1005" s="237"/>
      <c r="Y1005" s="237"/>
      <c r="Z1005" s="237"/>
    </row>
    <row r="1006" spans="1:26" ht="14.25" customHeight="1">
      <c r="A1006" s="237"/>
      <c r="B1006" s="237"/>
      <c r="C1006" s="237"/>
      <c r="D1006" s="237"/>
      <c r="E1006" s="237"/>
      <c r="F1006" s="237"/>
      <c r="G1006" s="237"/>
      <c r="H1006" s="237"/>
      <c r="I1006" s="237"/>
      <c r="J1006" s="237"/>
      <c r="K1006" s="237"/>
      <c r="L1006" s="237"/>
      <c r="M1006" s="237"/>
      <c r="N1006" s="237"/>
      <c r="O1006" s="237"/>
      <c r="P1006" s="237"/>
      <c r="Q1006" s="237"/>
      <c r="R1006" s="237"/>
      <c r="S1006" s="237"/>
      <c r="T1006" s="237"/>
      <c r="U1006" s="237"/>
      <c r="V1006" s="237"/>
      <c r="W1006" s="237"/>
      <c r="X1006" s="237"/>
      <c r="Y1006" s="237"/>
      <c r="Z1006" s="237"/>
    </row>
    <row r="1007" spans="1:26" ht="14.25" customHeight="1">
      <c r="A1007" s="237"/>
      <c r="B1007" s="237"/>
      <c r="C1007" s="237"/>
      <c r="D1007" s="237"/>
      <c r="E1007" s="237"/>
      <c r="F1007" s="237"/>
      <c r="G1007" s="237"/>
      <c r="H1007" s="237"/>
      <c r="I1007" s="237"/>
      <c r="J1007" s="237"/>
      <c r="K1007" s="237"/>
      <c r="L1007" s="237"/>
      <c r="M1007" s="237"/>
      <c r="N1007" s="237"/>
      <c r="O1007" s="237"/>
      <c r="P1007" s="237"/>
      <c r="Q1007" s="237"/>
      <c r="R1007" s="237"/>
      <c r="S1007" s="237"/>
      <c r="T1007" s="237"/>
      <c r="U1007" s="237"/>
      <c r="V1007" s="237"/>
      <c r="W1007" s="237"/>
      <c r="X1007" s="237"/>
      <c r="Y1007" s="237"/>
      <c r="Z1007" s="237"/>
    </row>
    <row r="1008" spans="1:26" ht="14.25" customHeight="1">
      <c r="A1008" s="237"/>
      <c r="B1008" s="237"/>
      <c r="C1008" s="237"/>
      <c r="D1008" s="237"/>
      <c r="E1008" s="237"/>
      <c r="F1008" s="237"/>
      <c r="G1008" s="237"/>
      <c r="H1008" s="237"/>
      <c r="I1008" s="237"/>
      <c r="J1008" s="237"/>
      <c r="K1008" s="237"/>
      <c r="L1008" s="237"/>
      <c r="M1008" s="237"/>
      <c r="N1008" s="237"/>
      <c r="O1008" s="237"/>
      <c r="P1008" s="237"/>
      <c r="Q1008" s="237"/>
      <c r="R1008" s="237"/>
      <c r="S1008" s="237"/>
      <c r="T1008" s="237"/>
      <c r="U1008" s="237"/>
      <c r="V1008" s="237"/>
      <c r="W1008" s="237"/>
      <c r="X1008" s="237"/>
      <c r="Y1008" s="237"/>
      <c r="Z1008" s="237"/>
    </row>
    <row r="1009" spans="1:26" ht="14.25" customHeight="1">
      <c r="A1009" s="237"/>
      <c r="B1009" s="237"/>
      <c r="C1009" s="237"/>
      <c r="D1009" s="237"/>
      <c r="E1009" s="237"/>
      <c r="F1009" s="237"/>
      <c r="G1009" s="237"/>
      <c r="H1009" s="237"/>
      <c r="I1009" s="237"/>
      <c r="J1009" s="237"/>
      <c r="K1009" s="237"/>
      <c r="L1009" s="237"/>
      <c r="M1009" s="237"/>
      <c r="N1009" s="237"/>
      <c r="O1009" s="237"/>
      <c r="P1009" s="237"/>
      <c r="Q1009" s="237"/>
      <c r="R1009" s="237"/>
      <c r="S1009" s="237"/>
      <c r="T1009" s="237"/>
      <c r="U1009" s="237"/>
      <c r="V1009" s="237"/>
      <c r="W1009" s="237"/>
      <c r="X1009" s="237"/>
      <c r="Y1009" s="237"/>
      <c r="Z1009" s="237"/>
    </row>
    <row r="1010" spans="1:26" ht="14.25" customHeight="1">
      <c r="A1010" s="237"/>
      <c r="B1010" s="237"/>
      <c r="C1010" s="237"/>
      <c r="D1010" s="237"/>
      <c r="E1010" s="237"/>
      <c r="F1010" s="237"/>
      <c r="G1010" s="237"/>
      <c r="H1010" s="237"/>
      <c r="I1010" s="237"/>
      <c r="J1010" s="237"/>
      <c r="K1010" s="237"/>
      <c r="L1010" s="237"/>
      <c r="M1010" s="237"/>
      <c r="N1010" s="237"/>
      <c r="O1010" s="237"/>
      <c r="P1010" s="237"/>
      <c r="Q1010" s="237"/>
      <c r="R1010" s="237"/>
      <c r="S1010" s="237"/>
      <c r="T1010" s="237"/>
      <c r="U1010" s="237"/>
      <c r="V1010" s="237"/>
      <c r="W1010" s="237"/>
      <c r="X1010" s="237"/>
      <c r="Y1010" s="237"/>
      <c r="Z1010" s="237"/>
    </row>
    <row r="1011" spans="1:26" ht="14.25" customHeight="1">
      <c r="A1011" s="237"/>
      <c r="B1011" s="237"/>
      <c r="C1011" s="237"/>
      <c r="D1011" s="237"/>
      <c r="E1011" s="237"/>
      <c r="F1011" s="237"/>
      <c r="G1011" s="237"/>
      <c r="H1011" s="237"/>
      <c r="I1011" s="237"/>
      <c r="J1011" s="237"/>
      <c r="K1011" s="237"/>
      <c r="L1011" s="237"/>
      <c r="M1011" s="237"/>
      <c r="N1011" s="237"/>
      <c r="O1011" s="237"/>
      <c r="P1011" s="237"/>
      <c r="Q1011" s="237"/>
      <c r="R1011" s="237"/>
      <c r="S1011" s="237"/>
      <c r="T1011" s="237"/>
      <c r="U1011" s="237"/>
      <c r="V1011" s="237"/>
      <c r="W1011" s="237"/>
      <c r="X1011" s="237"/>
      <c r="Y1011" s="237"/>
      <c r="Z1011" s="237"/>
    </row>
    <row r="1012" spans="1:26" ht="14.25" customHeight="1">
      <c r="A1012" s="237"/>
      <c r="B1012" s="237"/>
      <c r="C1012" s="237"/>
      <c r="D1012" s="237"/>
      <c r="E1012" s="237"/>
      <c r="F1012" s="237"/>
      <c r="G1012" s="237"/>
      <c r="H1012" s="237"/>
      <c r="I1012" s="237"/>
      <c r="J1012" s="237"/>
      <c r="K1012" s="237"/>
      <c r="L1012" s="237"/>
      <c r="M1012" s="237"/>
      <c r="N1012" s="237"/>
      <c r="O1012" s="237"/>
      <c r="P1012" s="237"/>
      <c r="Q1012" s="237"/>
      <c r="R1012" s="237"/>
      <c r="S1012" s="237"/>
      <c r="T1012" s="237"/>
      <c r="U1012" s="237"/>
      <c r="V1012" s="237"/>
      <c r="W1012" s="237"/>
      <c r="X1012" s="237"/>
      <c r="Y1012" s="237"/>
      <c r="Z1012" s="237"/>
    </row>
  </sheetData>
  <mergeCells count="34">
    <mergeCell ref="C14:C15"/>
    <mergeCell ref="D14:D15"/>
    <mergeCell ref="E14:E15"/>
    <mergeCell ref="F14:F15"/>
    <mergeCell ref="G14:G15"/>
    <mergeCell ref="C12:C13"/>
    <mergeCell ref="D12:D13"/>
    <mergeCell ref="E12:E13"/>
    <mergeCell ref="F12:F13"/>
    <mergeCell ref="G12:G13"/>
    <mergeCell ref="C10:C11"/>
    <mergeCell ref="D10:D11"/>
    <mergeCell ref="E10:E11"/>
    <mergeCell ref="F10:F11"/>
    <mergeCell ref="C8:C9"/>
    <mergeCell ref="D8:D9"/>
    <mergeCell ref="E8:E9"/>
    <mergeCell ref="F8:F9"/>
    <mergeCell ref="C22:G22"/>
    <mergeCell ref="C23:G23"/>
    <mergeCell ref="C5:H5"/>
    <mergeCell ref="C3:H3"/>
    <mergeCell ref="G10:G11"/>
    <mergeCell ref="C18:C19"/>
    <mergeCell ref="D18:D19"/>
    <mergeCell ref="E18:E19"/>
    <mergeCell ref="F18:F19"/>
    <mergeCell ref="G18:G19"/>
    <mergeCell ref="C20:C21"/>
    <mergeCell ref="D20:D21"/>
    <mergeCell ref="E20:E21"/>
    <mergeCell ref="F20:F21"/>
    <mergeCell ref="G20:G21"/>
    <mergeCell ref="G8:G9"/>
  </mergeCells>
  <hyperlinks>
    <hyperlink ref="H20" r:id="rId1"/>
    <hyperlink ref="H18" r:id="rId2"/>
    <hyperlink ref="H19" r:id="rId3"/>
    <hyperlink ref="H21" r:id="rId4"/>
    <hyperlink ref="H9" r:id="rId5"/>
    <hyperlink ref="H13" r:id="rId6"/>
  </hyperlinks>
  <printOptions horizontalCentered="1"/>
  <pageMargins left="0.70866141732283472" right="0.70866141732283472" top="0.74803149606299213" bottom="0.74803149606299213" header="0" footer="0"/>
  <pageSetup paperSize="9" scale="54" orientation="portrait" r:id="rId7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Z991"/>
  <sheetViews>
    <sheetView workbookViewId="0"/>
  </sheetViews>
  <sheetFormatPr baseColWidth="10" defaultColWidth="14.42578125" defaultRowHeight="15" customHeight="1"/>
  <cols>
    <col min="1" max="1" width="3" customWidth="1"/>
    <col min="2" max="2" width="2.140625" customWidth="1"/>
    <col min="3" max="3" width="21.140625" customWidth="1"/>
    <col min="4" max="4" width="14.42578125" customWidth="1"/>
    <col min="5" max="5" width="12" customWidth="1"/>
    <col min="6" max="6" width="15.140625" customWidth="1"/>
    <col min="7" max="7" width="16.42578125" customWidth="1"/>
    <col min="8" max="8" width="51.42578125" customWidth="1"/>
    <col min="9" max="9" width="4.42578125" customWidth="1"/>
    <col min="10" max="26" width="9.42578125" customWidth="1"/>
  </cols>
  <sheetData>
    <row r="1" spans="1:26" ht="14.25" customHeight="1">
      <c r="A1" s="237"/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</row>
    <row r="2" spans="1:26" ht="14.25" customHeight="1" thickBot="1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</row>
    <row r="3" spans="1:26" ht="47.25" customHeight="1" thickBot="1">
      <c r="A3" s="237"/>
      <c r="B3" s="237"/>
      <c r="C3" s="1213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" s="1214"/>
      <c r="E3" s="1214"/>
      <c r="F3" s="1214"/>
      <c r="G3" s="1214"/>
      <c r="H3" s="1215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7"/>
    </row>
    <row r="4" spans="1:26" ht="9" customHeight="1" thickBot="1">
      <c r="A4" s="237"/>
      <c r="B4" s="237"/>
      <c r="C4" s="375"/>
      <c r="D4" s="375"/>
      <c r="E4" s="375"/>
      <c r="F4" s="375"/>
      <c r="G4" s="375"/>
      <c r="H4" s="374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</row>
    <row r="5" spans="1:26" ht="23.25" customHeight="1" thickBot="1">
      <c r="A5" s="237"/>
      <c r="B5" s="237"/>
      <c r="C5" s="1210" t="s">
        <v>276</v>
      </c>
      <c r="D5" s="1211"/>
      <c r="E5" s="1211"/>
      <c r="F5" s="1211"/>
      <c r="G5" s="1211"/>
      <c r="H5" s="1212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</row>
    <row r="6" spans="1:26" ht="14.25" customHeight="1">
      <c r="A6" s="237"/>
      <c r="B6" s="237"/>
      <c r="C6" s="238"/>
      <c r="D6" s="239"/>
      <c r="E6" s="239"/>
      <c r="F6" s="239"/>
      <c r="G6" s="239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</row>
    <row r="7" spans="1:26" ht="39" customHeight="1">
      <c r="A7" s="237"/>
      <c r="B7" s="237"/>
      <c r="C7" s="457" t="s">
        <v>242</v>
      </c>
      <c r="D7" s="458" t="s">
        <v>185</v>
      </c>
      <c r="E7" s="459" t="s">
        <v>4</v>
      </c>
      <c r="F7" s="459" t="s">
        <v>186</v>
      </c>
      <c r="G7" s="460" t="s">
        <v>187</v>
      </c>
      <c r="H7" s="470" t="s">
        <v>275</v>
      </c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</row>
    <row r="8" spans="1:26" ht="58.5" customHeight="1">
      <c r="A8" s="237"/>
      <c r="B8" s="237"/>
      <c r="C8" s="475" t="s">
        <v>274</v>
      </c>
      <c r="D8" s="471" t="s">
        <v>3</v>
      </c>
      <c r="E8" s="469">
        <f>3*(2*2)</f>
        <v>12</v>
      </c>
      <c r="F8" s="472">
        <v>80000</v>
      </c>
      <c r="G8" s="473">
        <f>E8*F8</f>
        <v>960000</v>
      </c>
      <c r="H8" s="474" t="s">
        <v>287</v>
      </c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  <c r="W8" s="237"/>
      <c r="X8" s="237"/>
      <c r="Y8" s="237"/>
      <c r="Z8" s="237"/>
    </row>
    <row r="9" spans="1:26" ht="14.25" customHeight="1">
      <c r="A9" s="237"/>
      <c r="B9" s="237"/>
      <c r="C9" s="475"/>
      <c r="D9" s="471"/>
      <c r="E9" s="469"/>
      <c r="F9" s="472"/>
      <c r="G9" s="473"/>
      <c r="H9" s="474"/>
      <c r="I9" s="237"/>
      <c r="J9" s="237"/>
      <c r="K9" s="237"/>
      <c r="L9" s="237"/>
      <c r="M9" s="237"/>
      <c r="N9" s="237"/>
      <c r="O9" s="237"/>
      <c r="P9" s="237"/>
      <c r="Q9" s="237"/>
      <c r="R9" s="237"/>
      <c r="S9" s="237"/>
      <c r="T9" s="237"/>
      <c r="U9" s="237"/>
      <c r="V9" s="237"/>
      <c r="W9" s="237"/>
      <c r="X9" s="237"/>
      <c r="Y9" s="237"/>
      <c r="Z9" s="237"/>
    </row>
    <row r="10" spans="1:26" ht="14.25" customHeight="1">
      <c r="A10" s="237"/>
      <c r="B10" s="237"/>
      <c r="C10" s="475"/>
      <c r="D10" s="471"/>
      <c r="E10" s="469"/>
      <c r="F10" s="472"/>
      <c r="G10" s="473"/>
      <c r="H10" s="474"/>
      <c r="I10" s="237"/>
      <c r="J10" s="237"/>
      <c r="K10" s="237"/>
      <c r="L10" s="237"/>
      <c r="M10" s="237"/>
      <c r="N10" s="237"/>
      <c r="O10" s="237"/>
      <c r="P10" s="237"/>
      <c r="Q10" s="237"/>
      <c r="R10" s="237"/>
      <c r="S10" s="237"/>
      <c r="T10" s="237"/>
      <c r="U10" s="237"/>
      <c r="V10" s="237"/>
      <c r="W10" s="237"/>
      <c r="X10" s="237"/>
      <c r="Y10" s="237"/>
      <c r="Z10" s="237"/>
    </row>
    <row r="11" spans="1:26" ht="14.25" customHeight="1">
      <c r="A11" s="237"/>
      <c r="B11" s="237"/>
      <c r="C11" s="475"/>
      <c r="D11" s="471"/>
      <c r="E11" s="469"/>
      <c r="F11" s="472"/>
      <c r="G11" s="473">
        <f>SUM(G8:G10)</f>
        <v>960000</v>
      </c>
      <c r="H11" s="474"/>
      <c r="I11" s="237"/>
      <c r="J11" s="237"/>
      <c r="K11" s="237"/>
      <c r="L11" s="237"/>
      <c r="M11" s="237"/>
      <c r="N11" s="237"/>
      <c r="O11" s="237"/>
      <c r="P11" s="237"/>
      <c r="Q11" s="237"/>
      <c r="R11" s="237"/>
      <c r="S11" s="237"/>
      <c r="T11" s="237"/>
      <c r="U11" s="237"/>
      <c r="V11" s="237"/>
      <c r="W11" s="237"/>
      <c r="X11" s="237"/>
      <c r="Y11" s="237"/>
      <c r="Z11" s="237"/>
    </row>
    <row r="12" spans="1:26" ht="14.25" customHeight="1">
      <c r="A12" s="237"/>
      <c r="B12" s="237"/>
      <c r="C12" s="475"/>
      <c r="D12" s="471"/>
      <c r="E12" s="469"/>
      <c r="F12" s="472"/>
      <c r="G12" s="473"/>
      <c r="H12" s="474"/>
      <c r="I12" s="237"/>
      <c r="J12" s="237"/>
      <c r="K12" s="237"/>
      <c r="L12" s="237"/>
      <c r="M12" s="237"/>
      <c r="N12" s="237"/>
      <c r="O12" s="237"/>
      <c r="P12" s="237"/>
      <c r="Q12" s="237"/>
      <c r="R12" s="237"/>
      <c r="S12" s="237"/>
      <c r="T12" s="237"/>
      <c r="U12" s="237"/>
      <c r="V12" s="237"/>
      <c r="W12" s="237"/>
      <c r="X12" s="237"/>
      <c r="Y12" s="237"/>
      <c r="Z12" s="237"/>
    </row>
    <row r="13" spans="1:26" ht="14.25" customHeight="1">
      <c r="A13" s="237"/>
      <c r="B13" s="237"/>
      <c r="C13" s="475"/>
      <c r="D13" s="471"/>
      <c r="E13" s="469"/>
      <c r="F13" s="472"/>
      <c r="G13" s="473"/>
      <c r="H13" s="474"/>
      <c r="I13" s="237"/>
      <c r="J13" s="237"/>
      <c r="K13" s="237"/>
      <c r="L13" s="237"/>
      <c r="M13" s="237"/>
      <c r="N13" s="237"/>
      <c r="O13" s="237"/>
      <c r="P13" s="237"/>
      <c r="Q13" s="237"/>
      <c r="R13" s="237"/>
      <c r="S13" s="237"/>
      <c r="T13" s="237"/>
      <c r="U13" s="237"/>
      <c r="V13" s="237"/>
      <c r="W13" s="237"/>
      <c r="X13" s="237"/>
      <c r="Y13" s="237"/>
      <c r="Z13" s="237"/>
    </row>
    <row r="14" spans="1:26" ht="14.25" customHeight="1">
      <c r="A14" s="237"/>
      <c r="B14" s="237"/>
      <c r="C14" s="475"/>
      <c r="D14" s="471"/>
      <c r="E14" s="469"/>
      <c r="F14" s="472"/>
      <c r="G14" s="473"/>
      <c r="H14" s="474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</row>
    <row r="15" spans="1:26" ht="14.25" customHeight="1">
      <c r="A15" s="237"/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</row>
    <row r="16" spans="1:26" ht="14.25" customHeight="1">
      <c r="A16" s="237"/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</row>
    <row r="17" spans="1:26" ht="14.25" customHeight="1">
      <c r="A17" s="237"/>
      <c r="B17" s="237"/>
      <c r="C17" s="237"/>
      <c r="D17" s="237"/>
      <c r="E17" s="237"/>
      <c r="F17" s="237"/>
      <c r="G17" s="237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</row>
    <row r="18" spans="1:26" ht="14.25" customHeight="1">
      <c r="A18" s="237"/>
      <c r="B18" s="237"/>
      <c r="C18" s="237"/>
      <c r="D18" s="237"/>
      <c r="E18" s="237"/>
      <c r="F18" s="237"/>
      <c r="G18" s="237"/>
      <c r="H18" s="237"/>
      <c r="I18" s="237"/>
      <c r="J18" s="237"/>
      <c r="K18" s="237"/>
      <c r="L18" s="237"/>
      <c r="M18" s="237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</row>
    <row r="19" spans="1:26" ht="14.25" customHeight="1">
      <c r="A19" s="237"/>
      <c r="B19" s="237"/>
      <c r="C19" s="237"/>
      <c r="D19" s="237"/>
      <c r="E19" s="237"/>
      <c r="F19" s="237"/>
      <c r="G19" s="237"/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</row>
    <row r="20" spans="1:26" ht="14.25" customHeight="1">
      <c r="A20" s="237"/>
      <c r="B20" s="237"/>
      <c r="C20" s="237"/>
      <c r="D20" s="237"/>
      <c r="E20" s="237"/>
      <c r="F20" s="237"/>
      <c r="G20" s="237"/>
      <c r="H20" s="237"/>
      <c r="I20" s="237"/>
      <c r="J20" s="237"/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</row>
    <row r="21" spans="1:26" ht="14.25" customHeight="1">
      <c r="A21" s="237"/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</row>
    <row r="22" spans="1:26" ht="14.25" customHeight="1">
      <c r="A22" s="237"/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</row>
    <row r="23" spans="1:26" ht="14.25" customHeight="1">
      <c r="A23" s="237"/>
      <c r="B23" s="237"/>
      <c r="C23" s="237"/>
      <c r="D23" s="237"/>
      <c r="E23" s="237"/>
      <c r="F23" s="237"/>
      <c r="G23" s="237"/>
      <c r="H23" s="237"/>
      <c r="I23" s="237"/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</row>
    <row r="24" spans="1:26" ht="14.25" customHeight="1">
      <c r="A24" s="237"/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</row>
    <row r="25" spans="1:26" ht="14.25" customHeight="1">
      <c r="A25" s="237"/>
      <c r="B25" s="237"/>
      <c r="C25" s="237"/>
      <c r="D25" s="237"/>
      <c r="E25" s="237"/>
      <c r="F25" s="237"/>
      <c r="G25" s="237"/>
      <c r="H25" s="237"/>
      <c r="I25" s="237"/>
      <c r="J25" s="237"/>
      <c r="K25" s="237"/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</row>
    <row r="26" spans="1:26" ht="14.25" customHeight="1">
      <c r="A26" s="237"/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</row>
    <row r="27" spans="1:26" ht="14.25" customHeight="1">
      <c r="A27" s="237"/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</row>
    <row r="28" spans="1:26" ht="14.25" customHeight="1">
      <c r="A28" s="237"/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</row>
    <row r="29" spans="1:26" ht="14.25" customHeight="1">
      <c r="A29" s="237"/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</row>
    <row r="30" spans="1:26" ht="14.25" customHeight="1">
      <c r="A30" s="237"/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</row>
    <row r="31" spans="1:26" ht="14.25" customHeight="1">
      <c r="A31" s="237"/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7"/>
      <c r="T31" s="237"/>
      <c r="U31" s="237"/>
      <c r="V31" s="237"/>
      <c r="W31" s="237"/>
      <c r="X31" s="237"/>
      <c r="Y31" s="237"/>
      <c r="Z31" s="237"/>
    </row>
    <row r="32" spans="1:26" ht="14.25" customHeight="1">
      <c r="A32" s="237"/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</row>
    <row r="33" spans="1:26" ht="14.25" customHeight="1">
      <c r="A33" s="237"/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7"/>
      <c r="T33" s="237"/>
      <c r="U33" s="237"/>
      <c r="V33" s="237"/>
      <c r="W33" s="237"/>
      <c r="X33" s="237"/>
      <c r="Y33" s="237"/>
      <c r="Z33" s="237"/>
    </row>
    <row r="34" spans="1:26" ht="14.25" customHeight="1">
      <c r="A34" s="237"/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7"/>
      <c r="T34" s="237"/>
      <c r="U34" s="237"/>
      <c r="V34" s="237"/>
      <c r="W34" s="237"/>
      <c r="X34" s="237"/>
      <c r="Y34" s="237"/>
      <c r="Z34" s="237"/>
    </row>
    <row r="35" spans="1:26" ht="14.25" customHeight="1">
      <c r="A35" s="237"/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7"/>
      <c r="T35" s="237"/>
      <c r="U35" s="237"/>
      <c r="V35" s="237"/>
      <c r="W35" s="237"/>
      <c r="X35" s="237"/>
      <c r="Y35" s="237"/>
      <c r="Z35" s="237"/>
    </row>
    <row r="36" spans="1:26" ht="14.25" customHeight="1">
      <c r="A36" s="237"/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</row>
    <row r="37" spans="1:26" ht="14.25" customHeight="1">
      <c r="A37" s="237"/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</row>
    <row r="38" spans="1:26" ht="14.25" customHeight="1">
      <c r="A38" s="237"/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</row>
    <row r="39" spans="1:26" ht="14.25" customHeight="1">
      <c r="A39" s="237"/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</row>
    <row r="40" spans="1:26" ht="14.25" customHeight="1">
      <c r="A40" s="237"/>
      <c r="B40" s="237"/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7"/>
      <c r="T40" s="237"/>
      <c r="U40" s="237"/>
      <c r="V40" s="237"/>
      <c r="W40" s="237"/>
      <c r="X40" s="237"/>
      <c r="Y40" s="237"/>
      <c r="Z40" s="237"/>
    </row>
    <row r="41" spans="1:26" ht="14.25" customHeight="1">
      <c r="A41" s="237"/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237"/>
      <c r="P41" s="237"/>
      <c r="Q41" s="237"/>
      <c r="R41" s="237"/>
      <c r="S41" s="237"/>
      <c r="T41" s="237"/>
      <c r="U41" s="237"/>
      <c r="V41" s="237"/>
      <c r="W41" s="237"/>
      <c r="X41" s="237"/>
      <c r="Y41" s="237"/>
      <c r="Z41" s="237"/>
    </row>
    <row r="42" spans="1:26" ht="14.25" customHeight="1">
      <c r="A42" s="237"/>
      <c r="B42" s="237"/>
      <c r="C42" s="237"/>
      <c r="D42" s="237"/>
      <c r="E42" s="237"/>
      <c r="F42" s="237"/>
      <c r="G42" s="237"/>
      <c r="H42" s="237"/>
      <c r="I42" s="237"/>
      <c r="J42" s="237"/>
      <c r="K42" s="237"/>
      <c r="L42" s="237"/>
      <c r="M42" s="237"/>
      <c r="N42" s="237"/>
      <c r="O42" s="237"/>
      <c r="P42" s="237"/>
      <c r="Q42" s="237"/>
      <c r="R42" s="237"/>
      <c r="S42" s="237"/>
      <c r="T42" s="237"/>
      <c r="U42" s="237"/>
      <c r="V42" s="237"/>
      <c r="W42" s="237"/>
      <c r="X42" s="237"/>
      <c r="Y42" s="237"/>
      <c r="Z42" s="237"/>
    </row>
    <row r="43" spans="1:26" ht="14.25" customHeight="1">
      <c r="A43" s="237"/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37"/>
      <c r="R43" s="237"/>
      <c r="S43" s="237"/>
      <c r="T43" s="237"/>
      <c r="U43" s="237"/>
      <c r="V43" s="237"/>
      <c r="W43" s="237"/>
      <c r="X43" s="237"/>
      <c r="Y43" s="237"/>
      <c r="Z43" s="237"/>
    </row>
    <row r="44" spans="1:26" ht="14.25" customHeight="1">
      <c r="A44" s="237"/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237"/>
      <c r="Y44" s="237"/>
      <c r="Z44" s="237"/>
    </row>
    <row r="45" spans="1:26" ht="14.25" customHeight="1">
      <c r="A45" s="237"/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7"/>
      <c r="T45" s="237"/>
      <c r="U45" s="237"/>
      <c r="V45" s="237"/>
      <c r="W45" s="237"/>
      <c r="X45" s="237"/>
      <c r="Y45" s="237"/>
      <c r="Z45" s="237"/>
    </row>
    <row r="46" spans="1:26" ht="14.25" customHeight="1">
      <c r="A46" s="237"/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7"/>
      <c r="T46" s="237"/>
      <c r="U46" s="237"/>
      <c r="V46" s="237"/>
      <c r="W46" s="237"/>
      <c r="X46" s="237"/>
      <c r="Y46" s="237"/>
      <c r="Z46" s="237"/>
    </row>
    <row r="47" spans="1:26" ht="14.25" customHeight="1">
      <c r="A47" s="237"/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237"/>
      <c r="Y47" s="237"/>
      <c r="Z47" s="237"/>
    </row>
    <row r="48" spans="1:26" ht="14.25" customHeight="1">
      <c r="A48" s="237"/>
      <c r="B48" s="237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O48" s="237"/>
      <c r="P48" s="237"/>
      <c r="Q48" s="237"/>
      <c r="R48" s="237"/>
      <c r="S48" s="237"/>
      <c r="T48" s="237"/>
      <c r="U48" s="237"/>
      <c r="V48" s="237"/>
      <c r="W48" s="237"/>
      <c r="X48" s="237"/>
      <c r="Y48" s="237"/>
      <c r="Z48" s="237"/>
    </row>
    <row r="49" spans="1:26" ht="14.25" customHeight="1">
      <c r="A49" s="237"/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7"/>
      <c r="T49" s="237"/>
      <c r="U49" s="237"/>
      <c r="V49" s="237"/>
      <c r="W49" s="237"/>
      <c r="X49" s="237"/>
      <c r="Y49" s="237"/>
      <c r="Z49" s="237"/>
    </row>
    <row r="50" spans="1:26" ht="14.25" customHeight="1">
      <c r="A50" s="237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</row>
    <row r="51" spans="1:26" ht="14.25" customHeight="1">
      <c r="A51" s="237"/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7"/>
      <c r="T51" s="237"/>
      <c r="U51" s="237"/>
      <c r="V51" s="237"/>
      <c r="W51" s="237"/>
      <c r="X51" s="237"/>
      <c r="Y51" s="237"/>
      <c r="Z51" s="237"/>
    </row>
    <row r="52" spans="1:26" ht="14.25" customHeight="1">
      <c r="A52" s="237"/>
      <c r="B52" s="237"/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</row>
    <row r="53" spans="1:26" ht="14.25" customHeight="1">
      <c r="A53" s="237"/>
      <c r="B53" s="237"/>
      <c r="C53" s="237"/>
      <c r="D53" s="237"/>
      <c r="E53" s="237"/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37"/>
    </row>
    <row r="54" spans="1:26" ht="14.25" customHeight="1">
      <c r="A54" s="237"/>
      <c r="B54" s="237"/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237"/>
      <c r="Y54" s="237"/>
      <c r="Z54" s="237"/>
    </row>
    <row r="55" spans="1:26" ht="14.25" customHeight="1">
      <c r="A55" s="237"/>
      <c r="B55" s="237"/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7"/>
      <c r="O55" s="237"/>
      <c r="P55" s="237"/>
      <c r="Q55" s="237"/>
      <c r="R55" s="237"/>
      <c r="S55" s="237"/>
      <c r="T55" s="237"/>
      <c r="U55" s="237"/>
      <c r="V55" s="237"/>
      <c r="W55" s="237"/>
      <c r="X55" s="237"/>
      <c r="Y55" s="237"/>
      <c r="Z55" s="237"/>
    </row>
    <row r="56" spans="1:26" ht="14.25" customHeight="1">
      <c r="A56" s="237"/>
      <c r="B56" s="237"/>
      <c r="C56" s="237"/>
      <c r="D56" s="237"/>
      <c r="E56" s="237"/>
      <c r="F56" s="237"/>
      <c r="G56" s="237"/>
      <c r="H56" s="237"/>
      <c r="I56" s="237"/>
      <c r="J56" s="237"/>
      <c r="K56" s="237"/>
      <c r="L56" s="237"/>
      <c r="M56" s="237"/>
      <c r="N56" s="237"/>
      <c r="O56" s="237"/>
      <c r="P56" s="237"/>
      <c r="Q56" s="237"/>
      <c r="R56" s="237"/>
      <c r="S56" s="237"/>
      <c r="T56" s="237"/>
      <c r="U56" s="237"/>
      <c r="V56" s="237"/>
      <c r="W56" s="237"/>
      <c r="X56" s="237"/>
      <c r="Y56" s="237"/>
      <c r="Z56" s="237"/>
    </row>
    <row r="57" spans="1:26" ht="14.25" customHeight="1">
      <c r="A57" s="237"/>
      <c r="B57" s="237"/>
      <c r="C57" s="237"/>
      <c r="D57" s="237"/>
      <c r="E57" s="237"/>
      <c r="F57" s="237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</row>
    <row r="58" spans="1:26" ht="14.25" customHeight="1">
      <c r="A58" s="237"/>
      <c r="B58" s="237"/>
      <c r="C58" s="237"/>
      <c r="D58" s="237"/>
      <c r="E58" s="237"/>
      <c r="F58" s="237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</row>
    <row r="59" spans="1:26" ht="14.25" customHeight="1">
      <c r="A59" s="237"/>
      <c r="B59" s="237"/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</row>
    <row r="60" spans="1:26" ht="14.25" customHeight="1">
      <c r="A60" s="237"/>
      <c r="B60" s="237"/>
      <c r="C60" s="237"/>
      <c r="D60" s="237"/>
      <c r="E60" s="237"/>
      <c r="F60" s="237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</row>
    <row r="61" spans="1:26" ht="14.25" customHeight="1">
      <c r="A61" s="237"/>
      <c r="B61" s="237"/>
      <c r="C61" s="237"/>
      <c r="D61" s="237"/>
      <c r="E61" s="237"/>
      <c r="F61" s="237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</row>
    <row r="62" spans="1:26" ht="14.25" customHeight="1">
      <c r="A62" s="237"/>
      <c r="B62" s="237"/>
      <c r="C62" s="237"/>
      <c r="D62" s="237"/>
      <c r="E62" s="237"/>
      <c r="F62" s="237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</row>
    <row r="63" spans="1:26" ht="14.25" customHeight="1">
      <c r="A63" s="237"/>
      <c r="B63" s="237"/>
      <c r="C63" s="237"/>
      <c r="D63" s="237"/>
      <c r="E63" s="237"/>
      <c r="F63" s="237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</row>
    <row r="64" spans="1:26" ht="14.25" customHeight="1">
      <c r="A64" s="237"/>
      <c r="B64" s="237"/>
      <c r="C64" s="237"/>
      <c r="D64" s="237"/>
      <c r="E64" s="237"/>
      <c r="F64" s="237"/>
      <c r="G64" s="237"/>
      <c r="H64" s="237"/>
      <c r="I64" s="237"/>
      <c r="J64" s="237"/>
      <c r="K64" s="237"/>
      <c r="L64" s="237"/>
      <c r="M64" s="237"/>
      <c r="N64" s="237"/>
      <c r="O64" s="237"/>
      <c r="P64" s="237"/>
      <c r="Q64" s="237"/>
      <c r="R64" s="237"/>
      <c r="S64" s="237"/>
      <c r="T64" s="237"/>
      <c r="U64" s="237"/>
      <c r="V64" s="237"/>
      <c r="W64" s="237"/>
      <c r="X64" s="237"/>
      <c r="Y64" s="237"/>
      <c r="Z64" s="237"/>
    </row>
    <row r="65" spans="1:26" ht="14.25" customHeight="1">
      <c r="A65" s="237"/>
      <c r="B65" s="237"/>
      <c r="C65" s="237"/>
      <c r="D65" s="237"/>
      <c r="E65" s="237"/>
      <c r="F65" s="237"/>
      <c r="G65" s="237"/>
      <c r="H65" s="237"/>
      <c r="I65" s="237"/>
      <c r="J65" s="237"/>
      <c r="K65" s="237"/>
      <c r="L65" s="237"/>
      <c r="M65" s="237"/>
      <c r="N65" s="237"/>
      <c r="O65" s="237"/>
      <c r="P65" s="237"/>
      <c r="Q65" s="237"/>
      <c r="R65" s="237"/>
      <c r="S65" s="237"/>
      <c r="T65" s="237"/>
      <c r="U65" s="237"/>
      <c r="V65" s="237"/>
      <c r="W65" s="237"/>
      <c r="X65" s="237"/>
      <c r="Y65" s="237"/>
      <c r="Z65" s="237"/>
    </row>
    <row r="66" spans="1:26" ht="14.25" customHeight="1">
      <c r="A66" s="237"/>
      <c r="B66" s="237"/>
      <c r="C66" s="237"/>
      <c r="D66" s="237"/>
      <c r="E66" s="237"/>
      <c r="F66" s="237"/>
      <c r="G66" s="237"/>
      <c r="H66" s="237"/>
      <c r="I66" s="237"/>
      <c r="J66" s="237"/>
      <c r="K66" s="237"/>
      <c r="L66" s="237"/>
      <c r="M66" s="237"/>
      <c r="N66" s="237"/>
      <c r="O66" s="237"/>
      <c r="P66" s="237"/>
      <c r="Q66" s="237"/>
      <c r="R66" s="237"/>
      <c r="S66" s="237"/>
      <c r="T66" s="237"/>
      <c r="U66" s="237"/>
      <c r="V66" s="237"/>
      <c r="W66" s="237"/>
      <c r="X66" s="237"/>
      <c r="Y66" s="237"/>
      <c r="Z66" s="237"/>
    </row>
    <row r="67" spans="1:26" ht="14.25" customHeight="1">
      <c r="A67" s="237"/>
      <c r="B67" s="237"/>
      <c r="C67" s="237"/>
      <c r="D67" s="237"/>
      <c r="E67" s="237"/>
      <c r="F67" s="237"/>
      <c r="G67" s="237"/>
      <c r="H67" s="237"/>
      <c r="I67" s="237"/>
      <c r="J67" s="237"/>
      <c r="K67" s="237"/>
      <c r="L67" s="237"/>
      <c r="M67" s="237"/>
      <c r="N67" s="237"/>
      <c r="O67" s="237"/>
      <c r="P67" s="237"/>
      <c r="Q67" s="237"/>
      <c r="R67" s="237"/>
      <c r="S67" s="237"/>
      <c r="T67" s="237"/>
      <c r="U67" s="237"/>
      <c r="V67" s="237"/>
      <c r="W67" s="237"/>
      <c r="X67" s="237"/>
      <c r="Y67" s="237"/>
      <c r="Z67" s="237"/>
    </row>
    <row r="68" spans="1:26" ht="14.25" customHeight="1">
      <c r="A68" s="237"/>
      <c r="B68" s="237"/>
      <c r="C68" s="237"/>
      <c r="D68" s="237"/>
      <c r="E68" s="237"/>
      <c r="F68" s="237"/>
      <c r="G68" s="237"/>
      <c r="H68" s="237"/>
      <c r="I68" s="237"/>
      <c r="J68" s="237"/>
      <c r="K68" s="237"/>
      <c r="L68" s="237"/>
      <c r="M68" s="237"/>
      <c r="N68" s="237"/>
      <c r="O68" s="237"/>
      <c r="P68" s="237"/>
      <c r="Q68" s="237"/>
      <c r="R68" s="237"/>
      <c r="S68" s="237"/>
      <c r="T68" s="237"/>
      <c r="U68" s="237"/>
      <c r="V68" s="237"/>
      <c r="W68" s="237"/>
      <c r="X68" s="237"/>
      <c r="Y68" s="237"/>
      <c r="Z68" s="237"/>
    </row>
    <row r="69" spans="1:26" ht="14.25" customHeight="1">
      <c r="A69" s="237"/>
      <c r="B69" s="237"/>
      <c r="C69" s="237"/>
      <c r="D69" s="237"/>
      <c r="E69" s="237"/>
      <c r="F69" s="237"/>
      <c r="G69" s="237"/>
      <c r="H69" s="237"/>
      <c r="I69" s="237"/>
      <c r="J69" s="237"/>
      <c r="K69" s="237"/>
      <c r="L69" s="237"/>
      <c r="M69" s="237"/>
      <c r="N69" s="237"/>
      <c r="O69" s="237"/>
      <c r="P69" s="237"/>
      <c r="Q69" s="237"/>
      <c r="R69" s="237"/>
      <c r="S69" s="237"/>
      <c r="T69" s="237"/>
      <c r="U69" s="237"/>
      <c r="V69" s="237"/>
      <c r="W69" s="237"/>
      <c r="X69" s="237"/>
      <c r="Y69" s="237"/>
      <c r="Z69" s="237"/>
    </row>
    <row r="70" spans="1:26" ht="14.25" customHeight="1">
      <c r="A70" s="237"/>
      <c r="B70" s="237"/>
      <c r="C70" s="237"/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7"/>
      <c r="S70" s="237"/>
      <c r="T70" s="237"/>
      <c r="U70" s="237"/>
      <c r="V70" s="237"/>
      <c r="W70" s="237"/>
      <c r="X70" s="237"/>
      <c r="Y70" s="237"/>
      <c r="Z70" s="237"/>
    </row>
    <row r="71" spans="1:26" ht="14.25" customHeight="1">
      <c r="A71" s="237"/>
      <c r="B71" s="237"/>
      <c r="C71" s="237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7"/>
      <c r="S71" s="237"/>
      <c r="T71" s="237"/>
      <c r="U71" s="237"/>
      <c r="V71" s="237"/>
      <c r="W71" s="237"/>
      <c r="X71" s="237"/>
      <c r="Y71" s="237"/>
      <c r="Z71" s="237"/>
    </row>
    <row r="72" spans="1:26" ht="14.25" customHeight="1">
      <c r="A72" s="237"/>
      <c r="B72" s="237"/>
      <c r="C72" s="237"/>
      <c r="D72" s="237"/>
      <c r="E72" s="237"/>
      <c r="F72" s="237"/>
      <c r="G72" s="237"/>
      <c r="H72" s="237"/>
      <c r="I72" s="237"/>
      <c r="J72" s="237"/>
      <c r="K72" s="237"/>
      <c r="L72" s="237"/>
      <c r="M72" s="237"/>
      <c r="N72" s="237"/>
      <c r="O72" s="237"/>
      <c r="P72" s="237"/>
      <c r="Q72" s="237"/>
      <c r="R72" s="237"/>
      <c r="S72" s="237"/>
      <c r="T72" s="237"/>
      <c r="U72" s="237"/>
      <c r="V72" s="237"/>
      <c r="W72" s="237"/>
      <c r="X72" s="237"/>
      <c r="Y72" s="237"/>
      <c r="Z72" s="237"/>
    </row>
    <row r="73" spans="1:26" ht="14.25" customHeight="1">
      <c r="A73" s="237"/>
      <c r="B73" s="237"/>
      <c r="C73" s="237"/>
      <c r="D73" s="237"/>
      <c r="E73" s="237"/>
      <c r="F73" s="237"/>
      <c r="G73" s="237"/>
      <c r="H73" s="237"/>
      <c r="I73" s="237"/>
      <c r="J73" s="237"/>
      <c r="K73" s="237"/>
      <c r="L73" s="237"/>
      <c r="M73" s="237"/>
      <c r="N73" s="237"/>
      <c r="O73" s="237"/>
      <c r="P73" s="237"/>
      <c r="Q73" s="237"/>
      <c r="R73" s="237"/>
      <c r="S73" s="237"/>
      <c r="T73" s="237"/>
      <c r="U73" s="237"/>
      <c r="V73" s="237"/>
      <c r="W73" s="237"/>
      <c r="X73" s="237"/>
      <c r="Y73" s="237"/>
      <c r="Z73" s="237"/>
    </row>
    <row r="74" spans="1:26" ht="14.25" customHeight="1">
      <c r="A74" s="237"/>
      <c r="B74" s="237"/>
      <c r="C74" s="237"/>
      <c r="D74" s="237"/>
      <c r="E74" s="237"/>
      <c r="F74" s="237"/>
      <c r="G74" s="237"/>
      <c r="H74" s="237"/>
      <c r="I74" s="237"/>
      <c r="J74" s="237"/>
      <c r="K74" s="237"/>
      <c r="L74" s="237"/>
      <c r="M74" s="237"/>
      <c r="N74" s="237"/>
      <c r="O74" s="237"/>
      <c r="P74" s="237"/>
      <c r="Q74" s="237"/>
      <c r="R74" s="237"/>
      <c r="S74" s="237"/>
      <c r="T74" s="237"/>
      <c r="U74" s="237"/>
      <c r="V74" s="237"/>
      <c r="W74" s="237"/>
      <c r="X74" s="237"/>
      <c r="Y74" s="237"/>
      <c r="Z74" s="237"/>
    </row>
    <row r="75" spans="1:26" ht="14.25" customHeight="1">
      <c r="A75" s="237"/>
      <c r="B75" s="237"/>
      <c r="C75" s="237"/>
      <c r="D75" s="237"/>
      <c r="E75" s="237"/>
      <c r="F75" s="237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37"/>
      <c r="R75" s="237"/>
      <c r="S75" s="237"/>
      <c r="T75" s="237"/>
      <c r="U75" s="237"/>
      <c r="V75" s="237"/>
      <c r="W75" s="237"/>
      <c r="X75" s="237"/>
      <c r="Y75" s="237"/>
      <c r="Z75" s="237"/>
    </row>
    <row r="76" spans="1:26" ht="14.25" customHeight="1">
      <c r="A76" s="237"/>
      <c r="B76" s="237"/>
      <c r="C76" s="237"/>
      <c r="D76" s="237"/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  <c r="Q76" s="237"/>
      <c r="R76" s="237"/>
      <c r="S76" s="237"/>
      <c r="T76" s="237"/>
      <c r="U76" s="237"/>
      <c r="V76" s="237"/>
      <c r="W76" s="237"/>
      <c r="X76" s="237"/>
      <c r="Y76" s="237"/>
      <c r="Z76" s="237"/>
    </row>
    <row r="77" spans="1:26" ht="14.25" customHeight="1">
      <c r="A77" s="237"/>
      <c r="B77" s="237"/>
      <c r="C77" s="237"/>
      <c r="D77" s="237"/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7"/>
      <c r="Q77" s="237"/>
      <c r="R77" s="237"/>
      <c r="S77" s="237"/>
      <c r="T77" s="237"/>
      <c r="U77" s="237"/>
      <c r="V77" s="237"/>
      <c r="W77" s="237"/>
      <c r="X77" s="237"/>
      <c r="Y77" s="237"/>
      <c r="Z77" s="237"/>
    </row>
    <row r="78" spans="1:26" ht="14.25" customHeight="1">
      <c r="A78" s="237"/>
      <c r="B78" s="237"/>
      <c r="C78" s="237"/>
      <c r="D78" s="237"/>
      <c r="E78" s="237"/>
      <c r="F78" s="237"/>
      <c r="G78" s="237"/>
      <c r="H78" s="237"/>
      <c r="I78" s="237"/>
      <c r="J78" s="237"/>
      <c r="K78" s="237"/>
      <c r="L78" s="237"/>
      <c r="M78" s="237"/>
      <c r="N78" s="237"/>
      <c r="O78" s="237"/>
      <c r="P78" s="237"/>
      <c r="Q78" s="237"/>
      <c r="R78" s="237"/>
      <c r="S78" s="237"/>
      <c r="T78" s="237"/>
      <c r="U78" s="237"/>
      <c r="V78" s="237"/>
      <c r="W78" s="237"/>
      <c r="X78" s="237"/>
      <c r="Y78" s="237"/>
      <c r="Z78" s="237"/>
    </row>
    <row r="79" spans="1:26" ht="14.25" customHeight="1">
      <c r="A79" s="237"/>
      <c r="B79" s="237"/>
      <c r="C79" s="237"/>
      <c r="D79" s="237"/>
      <c r="E79" s="237"/>
      <c r="F79" s="237"/>
      <c r="G79" s="237"/>
      <c r="H79" s="237"/>
      <c r="I79" s="237"/>
      <c r="J79" s="237"/>
      <c r="K79" s="237"/>
      <c r="L79" s="237"/>
      <c r="M79" s="237"/>
      <c r="N79" s="237"/>
      <c r="O79" s="237"/>
      <c r="P79" s="237"/>
      <c r="Q79" s="237"/>
      <c r="R79" s="237"/>
      <c r="S79" s="237"/>
      <c r="T79" s="237"/>
      <c r="U79" s="237"/>
      <c r="V79" s="237"/>
      <c r="W79" s="237"/>
      <c r="X79" s="237"/>
      <c r="Y79" s="237"/>
      <c r="Z79" s="237"/>
    </row>
    <row r="80" spans="1:26" ht="14.25" customHeight="1">
      <c r="A80" s="237"/>
      <c r="B80" s="237"/>
      <c r="C80" s="237"/>
      <c r="D80" s="237"/>
      <c r="E80" s="237"/>
      <c r="F80" s="237"/>
      <c r="G80" s="237"/>
      <c r="H80" s="237"/>
      <c r="I80" s="237"/>
      <c r="J80" s="237"/>
      <c r="K80" s="237"/>
      <c r="L80" s="237"/>
      <c r="M80" s="237"/>
      <c r="N80" s="237"/>
      <c r="O80" s="237"/>
      <c r="P80" s="237"/>
      <c r="Q80" s="237"/>
      <c r="R80" s="237"/>
      <c r="S80" s="237"/>
      <c r="T80" s="237"/>
      <c r="U80" s="237"/>
      <c r="V80" s="237"/>
      <c r="W80" s="237"/>
      <c r="X80" s="237"/>
      <c r="Y80" s="237"/>
      <c r="Z80" s="237"/>
    </row>
    <row r="81" spans="1:26" ht="14.25" customHeight="1">
      <c r="A81" s="237"/>
      <c r="B81" s="237"/>
      <c r="C81" s="237"/>
      <c r="D81" s="237"/>
      <c r="E81" s="237"/>
      <c r="F81" s="237"/>
      <c r="G81" s="237"/>
      <c r="H81" s="237"/>
      <c r="I81" s="237"/>
      <c r="J81" s="237"/>
      <c r="K81" s="237"/>
      <c r="L81" s="237"/>
      <c r="M81" s="237"/>
      <c r="N81" s="237"/>
      <c r="O81" s="237"/>
      <c r="P81" s="237"/>
      <c r="Q81" s="237"/>
      <c r="R81" s="237"/>
      <c r="S81" s="237"/>
      <c r="T81" s="237"/>
      <c r="U81" s="237"/>
      <c r="V81" s="237"/>
      <c r="W81" s="237"/>
      <c r="X81" s="237"/>
      <c r="Y81" s="237"/>
      <c r="Z81" s="237"/>
    </row>
    <row r="82" spans="1:26" ht="14.25" customHeight="1">
      <c r="A82" s="237"/>
      <c r="B82" s="237"/>
      <c r="C82" s="237"/>
      <c r="D82" s="237"/>
      <c r="E82" s="237"/>
      <c r="F82" s="237"/>
      <c r="G82" s="237"/>
      <c r="H82" s="237"/>
      <c r="I82" s="237"/>
      <c r="J82" s="237"/>
      <c r="K82" s="237"/>
      <c r="L82" s="237"/>
      <c r="M82" s="237"/>
      <c r="N82" s="237"/>
      <c r="O82" s="237"/>
      <c r="P82" s="237"/>
      <c r="Q82" s="237"/>
      <c r="R82" s="237"/>
      <c r="S82" s="237"/>
      <c r="T82" s="237"/>
      <c r="U82" s="237"/>
      <c r="V82" s="237"/>
      <c r="W82" s="237"/>
      <c r="X82" s="237"/>
      <c r="Y82" s="237"/>
      <c r="Z82" s="237"/>
    </row>
    <row r="83" spans="1:26" ht="14.25" customHeight="1">
      <c r="A83" s="237"/>
      <c r="B83" s="237"/>
      <c r="C83" s="237"/>
      <c r="D83" s="237"/>
      <c r="E83" s="237"/>
      <c r="F83" s="237"/>
      <c r="G83" s="237"/>
      <c r="H83" s="237"/>
      <c r="I83" s="237"/>
      <c r="J83" s="237"/>
      <c r="K83" s="237"/>
      <c r="L83" s="237"/>
      <c r="M83" s="237"/>
      <c r="N83" s="237"/>
      <c r="O83" s="237"/>
      <c r="P83" s="237"/>
      <c r="Q83" s="237"/>
      <c r="R83" s="237"/>
      <c r="S83" s="237"/>
      <c r="T83" s="237"/>
      <c r="U83" s="237"/>
      <c r="V83" s="237"/>
      <c r="W83" s="237"/>
      <c r="X83" s="237"/>
      <c r="Y83" s="237"/>
      <c r="Z83" s="237"/>
    </row>
    <row r="84" spans="1:26" ht="14.25" customHeight="1">
      <c r="A84" s="237"/>
      <c r="B84" s="237"/>
      <c r="C84" s="237"/>
      <c r="D84" s="237"/>
      <c r="E84" s="237"/>
      <c r="F84" s="237"/>
      <c r="G84" s="237"/>
      <c r="H84" s="237"/>
      <c r="I84" s="237"/>
      <c r="J84" s="237"/>
      <c r="K84" s="237"/>
      <c r="L84" s="237"/>
      <c r="M84" s="237"/>
      <c r="N84" s="237"/>
      <c r="O84" s="237"/>
      <c r="P84" s="237"/>
      <c r="Q84" s="237"/>
      <c r="R84" s="237"/>
      <c r="S84" s="237"/>
      <c r="T84" s="237"/>
      <c r="U84" s="237"/>
      <c r="V84" s="237"/>
      <c r="W84" s="237"/>
      <c r="X84" s="237"/>
      <c r="Y84" s="237"/>
      <c r="Z84" s="237"/>
    </row>
    <row r="85" spans="1:26" ht="14.25" customHeight="1">
      <c r="A85" s="237"/>
      <c r="B85" s="237"/>
      <c r="C85" s="237"/>
      <c r="D85" s="237"/>
      <c r="E85" s="237"/>
      <c r="F85" s="237"/>
      <c r="G85" s="237"/>
      <c r="H85" s="237"/>
      <c r="I85" s="237"/>
      <c r="J85" s="237"/>
      <c r="K85" s="237"/>
      <c r="L85" s="237"/>
      <c r="M85" s="237"/>
      <c r="N85" s="237"/>
      <c r="O85" s="237"/>
      <c r="P85" s="237"/>
      <c r="Q85" s="237"/>
      <c r="R85" s="237"/>
      <c r="S85" s="237"/>
      <c r="T85" s="237"/>
      <c r="U85" s="237"/>
      <c r="V85" s="237"/>
      <c r="W85" s="237"/>
      <c r="X85" s="237"/>
      <c r="Y85" s="237"/>
      <c r="Z85" s="237"/>
    </row>
    <row r="86" spans="1:26" ht="14.25" customHeight="1">
      <c r="A86" s="237"/>
      <c r="B86" s="237"/>
      <c r="C86" s="237"/>
      <c r="D86" s="237"/>
      <c r="E86" s="237"/>
      <c r="F86" s="237"/>
      <c r="G86" s="237"/>
      <c r="H86" s="237"/>
      <c r="I86" s="237"/>
      <c r="J86" s="237"/>
      <c r="K86" s="237"/>
      <c r="L86" s="237"/>
      <c r="M86" s="237"/>
      <c r="N86" s="237"/>
      <c r="O86" s="237"/>
      <c r="P86" s="237"/>
      <c r="Q86" s="237"/>
      <c r="R86" s="237"/>
      <c r="S86" s="237"/>
      <c r="T86" s="237"/>
      <c r="U86" s="237"/>
      <c r="V86" s="237"/>
      <c r="W86" s="237"/>
      <c r="X86" s="237"/>
      <c r="Y86" s="237"/>
      <c r="Z86" s="237"/>
    </row>
    <row r="87" spans="1:26" ht="14.25" customHeight="1">
      <c r="A87" s="237"/>
      <c r="B87" s="237"/>
      <c r="C87" s="237"/>
      <c r="D87" s="237"/>
      <c r="E87" s="237"/>
      <c r="F87" s="237"/>
      <c r="G87" s="237"/>
      <c r="H87" s="237"/>
      <c r="I87" s="237"/>
      <c r="J87" s="237"/>
      <c r="K87" s="237"/>
      <c r="L87" s="237"/>
      <c r="M87" s="237"/>
      <c r="N87" s="237"/>
      <c r="O87" s="237"/>
      <c r="P87" s="237"/>
      <c r="Q87" s="237"/>
      <c r="R87" s="237"/>
      <c r="S87" s="237"/>
      <c r="T87" s="237"/>
      <c r="U87" s="237"/>
      <c r="V87" s="237"/>
      <c r="W87" s="237"/>
      <c r="X87" s="237"/>
      <c r="Y87" s="237"/>
      <c r="Z87" s="237"/>
    </row>
    <row r="88" spans="1:26" ht="14.25" customHeight="1">
      <c r="A88" s="237"/>
      <c r="B88" s="237"/>
      <c r="C88" s="237"/>
      <c r="D88" s="237"/>
      <c r="E88" s="237"/>
      <c r="F88" s="237"/>
      <c r="G88" s="237"/>
      <c r="H88" s="237"/>
      <c r="I88" s="237"/>
      <c r="J88" s="237"/>
      <c r="K88" s="237"/>
      <c r="L88" s="237"/>
      <c r="M88" s="237"/>
      <c r="N88" s="237"/>
      <c r="O88" s="237"/>
      <c r="P88" s="237"/>
      <c r="Q88" s="237"/>
      <c r="R88" s="237"/>
      <c r="S88" s="237"/>
      <c r="T88" s="237"/>
      <c r="U88" s="237"/>
      <c r="V88" s="237"/>
      <c r="W88" s="237"/>
      <c r="X88" s="237"/>
      <c r="Y88" s="237"/>
      <c r="Z88" s="237"/>
    </row>
    <row r="89" spans="1:26" ht="14.25" customHeight="1">
      <c r="A89" s="237"/>
      <c r="B89" s="237"/>
      <c r="C89" s="237"/>
      <c r="D89" s="237"/>
      <c r="E89" s="237"/>
      <c r="F89" s="237"/>
      <c r="G89" s="237"/>
      <c r="H89" s="237"/>
      <c r="I89" s="237"/>
      <c r="J89" s="237"/>
      <c r="K89" s="237"/>
      <c r="L89" s="237"/>
      <c r="M89" s="237"/>
      <c r="N89" s="237"/>
      <c r="O89" s="237"/>
      <c r="P89" s="237"/>
      <c r="Q89" s="237"/>
      <c r="R89" s="237"/>
      <c r="S89" s="237"/>
      <c r="T89" s="237"/>
      <c r="U89" s="237"/>
      <c r="V89" s="237"/>
      <c r="W89" s="237"/>
      <c r="X89" s="237"/>
      <c r="Y89" s="237"/>
      <c r="Z89" s="237"/>
    </row>
    <row r="90" spans="1:26" ht="14.25" customHeight="1">
      <c r="A90" s="237"/>
      <c r="B90" s="237"/>
      <c r="C90" s="237"/>
      <c r="D90" s="237"/>
      <c r="E90" s="237"/>
      <c r="F90" s="237"/>
      <c r="G90" s="237"/>
      <c r="H90" s="237"/>
      <c r="I90" s="237"/>
      <c r="J90" s="237"/>
      <c r="K90" s="237"/>
      <c r="L90" s="237"/>
      <c r="M90" s="237"/>
      <c r="N90" s="237"/>
      <c r="O90" s="237"/>
      <c r="P90" s="237"/>
      <c r="Q90" s="237"/>
      <c r="R90" s="237"/>
      <c r="S90" s="237"/>
      <c r="T90" s="237"/>
      <c r="U90" s="237"/>
      <c r="V90" s="237"/>
      <c r="W90" s="237"/>
      <c r="X90" s="237"/>
      <c r="Y90" s="237"/>
      <c r="Z90" s="237"/>
    </row>
    <row r="91" spans="1:26" ht="14.25" customHeight="1">
      <c r="A91" s="237"/>
      <c r="B91" s="237"/>
      <c r="C91" s="237"/>
      <c r="D91" s="237"/>
      <c r="E91" s="237"/>
      <c r="F91" s="237"/>
      <c r="G91" s="237"/>
      <c r="H91" s="237"/>
      <c r="I91" s="237"/>
      <c r="J91" s="237"/>
      <c r="K91" s="237"/>
      <c r="L91" s="237"/>
      <c r="M91" s="237"/>
      <c r="N91" s="237"/>
      <c r="O91" s="237"/>
      <c r="P91" s="237"/>
      <c r="Q91" s="237"/>
      <c r="R91" s="237"/>
      <c r="S91" s="237"/>
      <c r="T91" s="237"/>
      <c r="U91" s="237"/>
      <c r="V91" s="237"/>
      <c r="W91" s="237"/>
      <c r="X91" s="237"/>
      <c r="Y91" s="237"/>
      <c r="Z91" s="237"/>
    </row>
    <row r="92" spans="1:26" ht="14.25" customHeight="1">
      <c r="A92" s="237"/>
      <c r="B92" s="237"/>
      <c r="C92" s="237"/>
      <c r="D92" s="237"/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7"/>
      <c r="Q92" s="237"/>
      <c r="R92" s="237"/>
      <c r="S92" s="237"/>
      <c r="T92" s="237"/>
      <c r="U92" s="237"/>
      <c r="V92" s="237"/>
      <c r="W92" s="237"/>
      <c r="X92" s="237"/>
      <c r="Y92" s="237"/>
      <c r="Z92" s="237"/>
    </row>
    <row r="93" spans="1:26" ht="14.25" customHeight="1">
      <c r="A93" s="237"/>
      <c r="B93" s="237"/>
      <c r="C93" s="237"/>
      <c r="D93" s="237"/>
      <c r="E93" s="237"/>
      <c r="F93" s="237"/>
      <c r="G93" s="237"/>
      <c r="H93" s="237"/>
      <c r="I93" s="237"/>
      <c r="J93" s="237"/>
      <c r="K93" s="237"/>
      <c r="L93" s="237"/>
      <c r="M93" s="237"/>
      <c r="N93" s="237"/>
      <c r="O93" s="237"/>
      <c r="P93" s="237"/>
      <c r="Q93" s="237"/>
      <c r="R93" s="237"/>
      <c r="S93" s="237"/>
      <c r="T93" s="237"/>
      <c r="U93" s="237"/>
      <c r="V93" s="237"/>
      <c r="W93" s="237"/>
      <c r="X93" s="237"/>
      <c r="Y93" s="237"/>
      <c r="Z93" s="237"/>
    </row>
    <row r="94" spans="1:26" ht="14.25" customHeight="1">
      <c r="A94" s="237"/>
      <c r="B94" s="237"/>
      <c r="C94" s="237"/>
      <c r="D94" s="237"/>
      <c r="E94" s="237"/>
      <c r="F94" s="237"/>
      <c r="G94" s="237"/>
      <c r="H94" s="237"/>
      <c r="I94" s="237"/>
      <c r="J94" s="237"/>
      <c r="K94" s="237"/>
      <c r="L94" s="237"/>
      <c r="M94" s="237"/>
      <c r="N94" s="237"/>
      <c r="O94" s="237"/>
      <c r="P94" s="237"/>
      <c r="Q94" s="237"/>
      <c r="R94" s="237"/>
      <c r="S94" s="237"/>
      <c r="T94" s="237"/>
      <c r="U94" s="237"/>
      <c r="V94" s="237"/>
      <c r="W94" s="237"/>
      <c r="X94" s="237"/>
      <c r="Y94" s="237"/>
      <c r="Z94" s="237"/>
    </row>
    <row r="95" spans="1:26" ht="14.25" customHeight="1">
      <c r="A95" s="237"/>
      <c r="B95" s="237"/>
      <c r="C95" s="237"/>
      <c r="D95" s="237"/>
      <c r="E95" s="237"/>
      <c r="F95" s="237"/>
      <c r="G95" s="237"/>
      <c r="H95" s="237"/>
      <c r="I95" s="237"/>
      <c r="J95" s="237"/>
      <c r="K95" s="237"/>
      <c r="L95" s="237"/>
      <c r="M95" s="237"/>
      <c r="N95" s="237"/>
      <c r="O95" s="237"/>
      <c r="P95" s="237"/>
      <c r="Q95" s="237"/>
      <c r="R95" s="237"/>
      <c r="S95" s="237"/>
      <c r="T95" s="237"/>
      <c r="U95" s="237"/>
      <c r="V95" s="237"/>
      <c r="W95" s="237"/>
      <c r="X95" s="237"/>
      <c r="Y95" s="237"/>
      <c r="Z95" s="237"/>
    </row>
    <row r="96" spans="1:26" ht="14.25" customHeight="1">
      <c r="A96" s="237"/>
      <c r="B96" s="237"/>
      <c r="C96" s="237"/>
      <c r="D96" s="237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7"/>
      <c r="Q96" s="237"/>
      <c r="R96" s="237"/>
      <c r="S96" s="237"/>
      <c r="T96" s="237"/>
      <c r="U96" s="237"/>
      <c r="V96" s="237"/>
      <c r="W96" s="237"/>
      <c r="X96" s="237"/>
      <c r="Y96" s="237"/>
      <c r="Z96" s="237"/>
    </row>
    <row r="97" spans="1:26" ht="14.25" customHeight="1">
      <c r="A97" s="237"/>
      <c r="B97" s="237"/>
      <c r="C97" s="237"/>
      <c r="D97" s="237"/>
      <c r="E97" s="237"/>
      <c r="F97" s="237"/>
      <c r="G97" s="237"/>
      <c r="H97" s="237"/>
      <c r="I97" s="237"/>
      <c r="J97" s="237"/>
      <c r="K97" s="237"/>
      <c r="L97" s="237"/>
      <c r="M97" s="237"/>
      <c r="N97" s="237"/>
      <c r="O97" s="237"/>
      <c r="P97" s="237"/>
      <c r="Q97" s="237"/>
      <c r="R97" s="237"/>
      <c r="S97" s="237"/>
      <c r="T97" s="237"/>
      <c r="U97" s="237"/>
      <c r="V97" s="237"/>
      <c r="W97" s="237"/>
      <c r="X97" s="237"/>
      <c r="Y97" s="237"/>
      <c r="Z97" s="237"/>
    </row>
    <row r="98" spans="1:26" ht="14.25" customHeight="1">
      <c r="A98" s="237"/>
      <c r="B98" s="237"/>
      <c r="C98" s="237"/>
      <c r="D98" s="237"/>
      <c r="E98" s="237"/>
      <c r="F98" s="237"/>
      <c r="G98" s="237"/>
      <c r="H98" s="237"/>
      <c r="I98" s="237"/>
      <c r="J98" s="237"/>
      <c r="K98" s="237"/>
      <c r="L98" s="237"/>
      <c r="M98" s="237"/>
      <c r="N98" s="237"/>
      <c r="O98" s="237"/>
      <c r="P98" s="237"/>
      <c r="Q98" s="237"/>
      <c r="R98" s="237"/>
      <c r="S98" s="237"/>
      <c r="T98" s="237"/>
      <c r="U98" s="237"/>
      <c r="V98" s="237"/>
      <c r="W98" s="237"/>
      <c r="X98" s="237"/>
      <c r="Y98" s="237"/>
      <c r="Z98" s="237"/>
    </row>
    <row r="99" spans="1:26" ht="14.25" customHeight="1">
      <c r="A99" s="237"/>
      <c r="B99" s="237"/>
      <c r="C99" s="237"/>
      <c r="D99" s="237"/>
      <c r="E99" s="237"/>
      <c r="F99" s="237"/>
      <c r="G99" s="237"/>
      <c r="H99" s="237"/>
      <c r="I99" s="237"/>
      <c r="J99" s="237"/>
      <c r="K99" s="237"/>
      <c r="L99" s="237"/>
      <c r="M99" s="237"/>
      <c r="N99" s="237"/>
      <c r="O99" s="237"/>
      <c r="P99" s="237"/>
      <c r="Q99" s="237"/>
      <c r="R99" s="237"/>
      <c r="S99" s="237"/>
      <c r="T99" s="237"/>
      <c r="U99" s="237"/>
      <c r="V99" s="237"/>
      <c r="W99" s="237"/>
      <c r="X99" s="237"/>
      <c r="Y99" s="237"/>
      <c r="Z99" s="237"/>
    </row>
    <row r="100" spans="1:26" ht="14.25" customHeight="1">
      <c r="A100" s="237"/>
      <c r="B100" s="237"/>
      <c r="C100" s="237"/>
      <c r="D100" s="237"/>
      <c r="E100" s="237"/>
      <c r="F100" s="237"/>
      <c r="G100" s="237"/>
      <c r="H100" s="237"/>
      <c r="I100" s="237"/>
      <c r="J100" s="237"/>
      <c r="K100" s="237"/>
      <c r="L100" s="237"/>
      <c r="M100" s="237"/>
      <c r="N100" s="237"/>
      <c r="O100" s="237"/>
      <c r="P100" s="237"/>
      <c r="Q100" s="237"/>
      <c r="R100" s="237"/>
      <c r="S100" s="237"/>
      <c r="T100" s="237"/>
      <c r="U100" s="237"/>
      <c r="V100" s="237"/>
      <c r="W100" s="237"/>
      <c r="X100" s="237"/>
      <c r="Y100" s="237"/>
      <c r="Z100" s="237"/>
    </row>
    <row r="101" spans="1:26" ht="14.25" customHeight="1">
      <c r="A101" s="237"/>
      <c r="B101" s="237"/>
      <c r="C101" s="237"/>
      <c r="D101" s="237"/>
      <c r="E101" s="237"/>
      <c r="F101" s="237"/>
      <c r="G101" s="237"/>
      <c r="H101" s="237"/>
      <c r="I101" s="237"/>
      <c r="J101" s="237"/>
      <c r="K101" s="237"/>
      <c r="L101" s="237"/>
      <c r="M101" s="237"/>
      <c r="N101" s="237"/>
      <c r="O101" s="237"/>
      <c r="P101" s="237"/>
      <c r="Q101" s="237"/>
      <c r="R101" s="237"/>
      <c r="S101" s="237"/>
      <c r="T101" s="237"/>
      <c r="U101" s="237"/>
      <c r="V101" s="237"/>
      <c r="W101" s="237"/>
      <c r="X101" s="237"/>
      <c r="Y101" s="237"/>
      <c r="Z101" s="237"/>
    </row>
    <row r="102" spans="1:26" ht="14.25" customHeight="1">
      <c r="A102" s="237"/>
      <c r="B102" s="237"/>
      <c r="C102" s="237"/>
      <c r="D102" s="237"/>
      <c r="E102" s="237"/>
      <c r="F102" s="237"/>
      <c r="G102" s="237"/>
      <c r="H102" s="237"/>
      <c r="I102" s="237"/>
      <c r="J102" s="237"/>
      <c r="K102" s="237"/>
      <c r="L102" s="237"/>
      <c r="M102" s="237"/>
      <c r="N102" s="237"/>
      <c r="O102" s="237"/>
      <c r="P102" s="237"/>
      <c r="Q102" s="237"/>
      <c r="R102" s="237"/>
      <c r="S102" s="237"/>
      <c r="T102" s="237"/>
      <c r="U102" s="237"/>
      <c r="V102" s="237"/>
      <c r="W102" s="237"/>
      <c r="X102" s="237"/>
      <c r="Y102" s="237"/>
      <c r="Z102" s="237"/>
    </row>
    <row r="103" spans="1:26" ht="14.25" customHeight="1">
      <c r="A103" s="237"/>
      <c r="B103" s="237"/>
      <c r="C103" s="237"/>
      <c r="D103" s="237"/>
      <c r="E103" s="237"/>
      <c r="F103" s="237"/>
      <c r="G103" s="237"/>
      <c r="H103" s="237"/>
      <c r="I103" s="237"/>
      <c r="J103" s="237"/>
      <c r="K103" s="237"/>
      <c r="L103" s="237"/>
      <c r="M103" s="237"/>
      <c r="N103" s="237"/>
      <c r="O103" s="237"/>
      <c r="P103" s="237"/>
      <c r="Q103" s="237"/>
      <c r="R103" s="237"/>
      <c r="S103" s="237"/>
      <c r="T103" s="237"/>
      <c r="U103" s="237"/>
      <c r="V103" s="237"/>
      <c r="W103" s="237"/>
      <c r="X103" s="237"/>
      <c r="Y103" s="237"/>
      <c r="Z103" s="237"/>
    </row>
    <row r="104" spans="1:26" ht="14.25" customHeight="1">
      <c r="A104" s="237"/>
      <c r="B104" s="237"/>
      <c r="C104" s="237"/>
      <c r="D104" s="237"/>
      <c r="E104" s="237"/>
      <c r="F104" s="237"/>
      <c r="G104" s="237"/>
      <c r="H104" s="237"/>
      <c r="I104" s="237"/>
      <c r="J104" s="237"/>
      <c r="K104" s="237"/>
      <c r="L104" s="237"/>
      <c r="M104" s="237"/>
      <c r="N104" s="237"/>
      <c r="O104" s="237"/>
      <c r="P104" s="237"/>
      <c r="Q104" s="237"/>
      <c r="R104" s="237"/>
      <c r="S104" s="237"/>
      <c r="T104" s="237"/>
      <c r="U104" s="237"/>
      <c r="V104" s="237"/>
      <c r="W104" s="237"/>
      <c r="X104" s="237"/>
      <c r="Y104" s="237"/>
      <c r="Z104" s="237"/>
    </row>
    <row r="105" spans="1:26" ht="14.25" customHeight="1">
      <c r="A105" s="237"/>
      <c r="B105" s="237"/>
      <c r="C105" s="237"/>
      <c r="D105" s="237"/>
      <c r="E105" s="237"/>
      <c r="F105" s="237"/>
      <c r="G105" s="237"/>
      <c r="H105" s="237"/>
      <c r="I105" s="237"/>
      <c r="J105" s="237"/>
      <c r="K105" s="237"/>
      <c r="L105" s="237"/>
      <c r="M105" s="237"/>
      <c r="N105" s="237"/>
      <c r="O105" s="237"/>
      <c r="P105" s="237"/>
      <c r="Q105" s="237"/>
      <c r="R105" s="237"/>
      <c r="S105" s="237"/>
      <c r="T105" s="237"/>
      <c r="U105" s="237"/>
      <c r="V105" s="237"/>
      <c r="W105" s="237"/>
      <c r="X105" s="237"/>
      <c r="Y105" s="237"/>
      <c r="Z105" s="237"/>
    </row>
    <row r="106" spans="1:26" ht="14.25" customHeight="1">
      <c r="A106" s="237"/>
      <c r="B106" s="237"/>
      <c r="C106" s="237"/>
      <c r="D106" s="237"/>
      <c r="E106" s="237"/>
      <c r="F106" s="237"/>
      <c r="G106" s="237"/>
      <c r="H106" s="237"/>
      <c r="I106" s="237"/>
      <c r="J106" s="237"/>
      <c r="K106" s="237"/>
      <c r="L106" s="237"/>
      <c r="M106" s="237"/>
      <c r="N106" s="237"/>
      <c r="O106" s="237"/>
      <c r="P106" s="237"/>
      <c r="Q106" s="237"/>
      <c r="R106" s="237"/>
      <c r="S106" s="237"/>
      <c r="T106" s="237"/>
      <c r="U106" s="237"/>
      <c r="V106" s="237"/>
      <c r="W106" s="237"/>
      <c r="X106" s="237"/>
      <c r="Y106" s="237"/>
      <c r="Z106" s="237"/>
    </row>
    <row r="107" spans="1:26" ht="14.25" customHeight="1">
      <c r="A107" s="237"/>
      <c r="B107" s="237"/>
      <c r="C107" s="237"/>
      <c r="D107" s="237"/>
      <c r="E107" s="237"/>
      <c r="F107" s="237"/>
      <c r="G107" s="237"/>
      <c r="H107" s="237"/>
      <c r="I107" s="237"/>
      <c r="J107" s="237"/>
      <c r="K107" s="237"/>
      <c r="L107" s="237"/>
      <c r="M107" s="237"/>
      <c r="N107" s="237"/>
      <c r="O107" s="237"/>
      <c r="P107" s="237"/>
      <c r="Q107" s="237"/>
      <c r="R107" s="237"/>
      <c r="S107" s="237"/>
      <c r="T107" s="237"/>
      <c r="U107" s="237"/>
      <c r="V107" s="237"/>
      <c r="W107" s="237"/>
      <c r="X107" s="237"/>
      <c r="Y107" s="237"/>
      <c r="Z107" s="237"/>
    </row>
    <row r="108" spans="1:26" ht="14.25" customHeight="1">
      <c r="A108" s="237"/>
      <c r="B108" s="237"/>
      <c r="C108" s="237"/>
      <c r="D108" s="237"/>
      <c r="E108" s="237"/>
      <c r="F108" s="237"/>
      <c r="G108" s="237"/>
      <c r="H108" s="237"/>
      <c r="I108" s="237"/>
      <c r="J108" s="237"/>
      <c r="K108" s="237"/>
      <c r="L108" s="237"/>
      <c r="M108" s="237"/>
      <c r="N108" s="237"/>
      <c r="O108" s="237"/>
      <c r="P108" s="237"/>
      <c r="Q108" s="237"/>
      <c r="R108" s="237"/>
      <c r="S108" s="237"/>
      <c r="T108" s="237"/>
      <c r="U108" s="237"/>
      <c r="V108" s="237"/>
      <c r="W108" s="237"/>
      <c r="X108" s="237"/>
      <c r="Y108" s="237"/>
      <c r="Z108" s="237"/>
    </row>
    <row r="109" spans="1:26" ht="14.25" customHeight="1">
      <c r="A109" s="237"/>
      <c r="B109" s="237"/>
      <c r="C109" s="237"/>
      <c r="D109" s="237"/>
      <c r="E109" s="237"/>
      <c r="F109" s="237"/>
      <c r="G109" s="237"/>
      <c r="H109" s="237"/>
      <c r="I109" s="237"/>
      <c r="J109" s="237"/>
      <c r="K109" s="237"/>
      <c r="L109" s="237"/>
      <c r="M109" s="237"/>
      <c r="N109" s="237"/>
      <c r="O109" s="237"/>
      <c r="P109" s="237"/>
      <c r="Q109" s="237"/>
      <c r="R109" s="237"/>
      <c r="S109" s="237"/>
      <c r="T109" s="237"/>
      <c r="U109" s="237"/>
      <c r="V109" s="237"/>
      <c r="W109" s="237"/>
      <c r="X109" s="237"/>
      <c r="Y109" s="237"/>
      <c r="Z109" s="237"/>
    </row>
    <row r="110" spans="1:26" ht="14.25" customHeight="1">
      <c r="A110" s="237"/>
      <c r="B110" s="237"/>
      <c r="C110" s="237"/>
      <c r="D110" s="237"/>
      <c r="E110" s="237"/>
      <c r="F110" s="237"/>
      <c r="G110" s="237"/>
      <c r="H110" s="237"/>
      <c r="I110" s="237"/>
      <c r="J110" s="237"/>
      <c r="K110" s="237"/>
      <c r="L110" s="237"/>
      <c r="M110" s="237"/>
      <c r="N110" s="237"/>
      <c r="O110" s="237"/>
      <c r="P110" s="237"/>
      <c r="Q110" s="237"/>
      <c r="R110" s="237"/>
      <c r="S110" s="237"/>
      <c r="T110" s="237"/>
      <c r="U110" s="237"/>
      <c r="V110" s="237"/>
      <c r="W110" s="237"/>
      <c r="X110" s="237"/>
      <c r="Y110" s="237"/>
      <c r="Z110" s="237"/>
    </row>
    <row r="111" spans="1:26" ht="14.25" customHeight="1">
      <c r="A111" s="237"/>
      <c r="B111" s="237"/>
      <c r="C111" s="237"/>
      <c r="D111" s="237"/>
      <c r="E111" s="237"/>
      <c r="F111" s="237"/>
      <c r="G111" s="237"/>
      <c r="H111" s="237"/>
      <c r="I111" s="237"/>
      <c r="J111" s="237"/>
      <c r="K111" s="237"/>
      <c r="L111" s="237"/>
      <c r="M111" s="237"/>
      <c r="N111" s="237"/>
      <c r="O111" s="237"/>
      <c r="P111" s="237"/>
      <c r="Q111" s="237"/>
      <c r="R111" s="237"/>
      <c r="S111" s="237"/>
      <c r="T111" s="237"/>
      <c r="U111" s="237"/>
      <c r="V111" s="237"/>
      <c r="W111" s="237"/>
      <c r="X111" s="237"/>
      <c r="Y111" s="237"/>
      <c r="Z111" s="237"/>
    </row>
    <row r="112" spans="1:26" ht="14.25" customHeight="1">
      <c r="A112" s="237"/>
      <c r="B112" s="237"/>
      <c r="C112" s="237"/>
      <c r="D112" s="237"/>
      <c r="E112" s="237"/>
      <c r="F112" s="237"/>
      <c r="G112" s="237"/>
      <c r="H112" s="237"/>
      <c r="I112" s="237"/>
      <c r="J112" s="237"/>
      <c r="K112" s="237"/>
      <c r="L112" s="237"/>
      <c r="M112" s="237"/>
      <c r="N112" s="237"/>
      <c r="O112" s="237"/>
      <c r="P112" s="237"/>
      <c r="Q112" s="237"/>
      <c r="R112" s="237"/>
      <c r="S112" s="237"/>
      <c r="T112" s="237"/>
      <c r="U112" s="237"/>
      <c r="V112" s="237"/>
      <c r="W112" s="237"/>
      <c r="X112" s="237"/>
      <c r="Y112" s="237"/>
      <c r="Z112" s="237"/>
    </row>
    <row r="113" spans="1:26" ht="14.25" customHeight="1">
      <c r="A113" s="237"/>
      <c r="B113" s="237"/>
      <c r="C113" s="237"/>
      <c r="D113" s="237"/>
      <c r="E113" s="237"/>
      <c r="F113" s="237"/>
      <c r="G113" s="237"/>
      <c r="H113" s="237"/>
      <c r="I113" s="237"/>
      <c r="J113" s="237"/>
      <c r="K113" s="237"/>
      <c r="L113" s="237"/>
      <c r="M113" s="237"/>
      <c r="N113" s="237"/>
      <c r="O113" s="237"/>
      <c r="P113" s="237"/>
      <c r="Q113" s="237"/>
      <c r="R113" s="237"/>
      <c r="S113" s="237"/>
      <c r="T113" s="237"/>
      <c r="U113" s="237"/>
      <c r="V113" s="237"/>
      <c r="W113" s="237"/>
      <c r="X113" s="237"/>
      <c r="Y113" s="237"/>
      <c r="Z113" s="237"/>
    </row>
    <row r="114" spans="1:26" ht="14.25" customHeight="1">
      <c r="A114" s="237"/>
      <c r="B114" s="237"/>
      <c r="C114" s="237"/>
      <c r="D114" s="237"/>
      <c r="E114" s="237"/>
      <c r="F114" s="237"/>
      <c r="G114" s="237"/>
      <c r="H114" s="237"/>
      <c r="I114" s="237"/>
      <c r="J114" s="237"/>
      <c r="K114" s="237"/>
      <c r="L114" s="237"/>
      <c r="M114" s="237"/>
      <c r="N114" s="237"/>
      <c r="O114" s="237"/>
      <c r="P114" s="237"/>
      <c r="Q114" s="237"/>
      <c r="R114" s="237"/>
      <c r="S114" s="237"/>
      <c r="T114" s="237"/>
      <c r="U114" s="237"/>
      <c r="V114" s="237"/>
      <c r="W114" s="237"/>
      <c r="X114" s="237"/>
      <c r="Y114" s="237"/>
      <c r="Z114" s="237"/>
    </row>
    <row r="115" spans="1:26" ht="14.25" customHeight="1">
      <c r="A115" s="237"/>
      <c r="B115" s="237"/>
      <c r="C115" s="237"/>
      <c r="D115" s="237"/>
      <c r="E115" s="237"/>
      <c r="F115" s="237"/>
      <c r="G115" s="237"/>
      <c r="H115" s="237"/>
      <c r="I115" s="237"/>
      <c r="J115" s="237"/>
      <c r="K115" s="237"/>
      <c r="L115" s="237"/>
      <c r="M115" s="237"/>
      <c r="N115" s="237"/>
      <c r="O115" s="237"/>
      <c r="P115" s="237"/>
      <c r="Q115" s="237"/>
      <c r="R115" s="237"/>
      <c r="S115" s="237"/>
      <c r="T115" s="237"/>
      <c r="U115" s="237"/>
      <c r="V115" s="237"/>
      <c r="W115" s="237"/>
      <c r="X115" s="237"/>
      <c r="Y115" s="237"/>
      <c r="Z115" s="237"/>
    </row>
    <row r="116" spans="1:26" ht="14.25" customHeight="1">
      <c r="A116" s="237"/>
      <c r="B116" s="237"/>
      <c r="C116" s="237"/>
      <c r="D116" s="237"/>
      <c r="E116" s="237"/>
      <c r="F116" s="237"/>
      <c r="G116" s="237"/>
      <c r="H116" s="237"/>
      <c r="I116" s="237"/>
      <c r="J116" s="237"/>
      <c r="K116" s="237"/>
      <c r="L116" s="237"/>
      <c r="M116" s="237"/>
      <c r="N116" s="237"/>
      <c r="O116" s="237"/>
      <c r="P116" s="237"/>
      <c r="Q116" s="237"/>
      <c r="R116" s="237"/>
      <c r="S116" s="237"/>
      <c r="T116" s="237"/>
      <c r="U116" s="237"/>
      <c r="V116" s="237"/>
      <c r="W116" s="237"/>
      <c r="X116" s="237"/>
      <c r="Y116" s="237"/>
      <c r="Z116" s="237"/>
    </row>
    <row r="117" spans="1:26" ht="14.25" customHeight="1">
      <c r="A117" s="237"/>
      <c r="B117" s="237"/>
      <c r="C117" s="237"/>
      <c r="D117" s="237"/>
      <c r="E117" s="237"/>
      <c r="F117" s="237"/>
      <c r="G117" s="237"/>
      <c r="H117" s="237"/>
      <c r="I117" s="237"/>
      <c r="J117" s="237"/>
      <c r="K117" s="237"/>
      <c r="L117" s="237"/>
      <c r="M117" s="237"/>
      <c r="N117" s="237"/>
      <c r="O117" s="237"/>
      <c r="P117" s="237"/>
      <c r="Q117" s="237"/>
      <c r="R117" s="237"/>
      <c r="S117" s="237"/>
      <c r="T117" s="237"/>
      <c r="U117" s="237"/>
      <c r="V117" s="237"/>
      <c r="W117" s="237"/>
      <c r="X117" s="237"/>
      <c r="Y117" s="237"/>
      <c r="Z117" s="237"/>
    </row>
    <row r="118" spans="1:26" ht="14.25" customHeight="1">
      <c r="A118" s="237"/>
      <c r="B118" s="237"/>
      <c r="C118" s="237"/>
      <c r="D118" s="237"/>
      <c r="E118" s="237"/>
      <c r="F118" s="237"/>
      <c r="G118" s="237"/>
      <c r="H118" s="237"/>
      <c r="I118" s="237"/>
      <c r="J118" s="237"/>
      <c r="K118" s="237"/>
      <c r="L118" s="237"/>
      <c r="M118" s="237"/>
      <c r="N118" s="237"/>
      <c r="O118" s="237"/>
      <c r="P118" s="237"/>
      <c r="Q118" s="237"/>
      <c r="R118" s="237"/>
      <c r="S118" s="237"/>
      <c r="T118" s="237"/>
      <c r="U118" s="237"/>
      <c r="V118" s="237"/>
      <c r="W118" s="237"/>
      <c r="X118" s="237"/>
      <c r="Y118" s="237"/>
      <c r="Z118" s="237"/>
    </row>
    <row r="119" spans="1:26" ht="14.25" customHeight="1">
      <c r="A119" s="237"/>
      <c r="B119" s="237"/>
      <c r="C119" s="237"/>
      <c r="D119" s="237"/>
      <c r="E119" s="237"/>
      <c r="F119" s="237"/>
      <c r="G119" s="237"/>
      <c r="H119" s="237"/>
      <c r="I119" s="237"/>
      <c r="J119" s="237"/>
      <c r="K119" s="237"/>
      <c r="L119" s="237"/>
      <c r="M119" s="237"/>
      <c r="N119" s="237"/>
      <c r="O119" s="237"/>
      <c r="P119" s="237"/>
      <c r="Q119" s="237"/>
      <c r="R119" s="237"/>
      <c r="S119" s="237"/>
      <c r="T119" s="237"/>
      <c r="U119" s="237"/>
      <c r="V119" s="237"/>
      <c r="W119" s="237"/>
      <c r="X119" s="237"/>
      <c r="Y119" s="237"/>
      <c r="Z119" s="237"/>
    </row>
    <row r="120" spans="1:26" ht="14.25" customHeight="1">
      <c r="A120" s="237"/>
      <c r="B120" s="237"/>
      <c r="C120" s="237"/>
      <c r="D120" s="237"/>
      <c r="E120" s="237"/>
      <c r="F120" s="237"/>
      <c r="G120" s="237"/>
      <c r="H120" s="237"/>
      <c r="I120" s="237"/>
      <c r="J120" s="237"/>
      <c r="K120" s="237"/>
      <c r="L120" s="237"/>
      <c r="M120" s="237"/>
      <c r="N120" s="237"/>
      <c r="O120" s="237"/>
      <c r="P120" s="237"/>
      <c r="Q120" s="237"/>
      <c r="R120" s="237"/>
      <c r="S120" s="237"/>
      <c r="T120" s="237"/>
      <c r="U120" s="237"/>
      <c r="V120" s="237"/>
      <c r="W120" s="237"/>
      <c r="X120" s="237"/>
      <c r="Y120" s="237"/>
      <c r="Z120" s="237"/>
    </row>
    <row r="121" spans="1:26" ht="14.25" customHeight="1">
      <c r="A121" s="237"/>
      <c r="B121" s="237"/>
      <c r="C121" s="237"/>
      <c r="D121" s="237"/>
      <c r="E121" s="237"/>
      <c r="F121" s="237"/>
      <c r="G121" s="237"/>
      <c r="H121" s="237"/>
      <c r="I121" s="237"/>
      <c r="J121" s="237"/>
      <c r="K121" s="237"/>
      <c r="L121" s="237"/>
      <c r="M121" s="237"/>
      <c r="N121" s="237"/>
      <c r="O121" s="237"/>
      <c r="P121" s="237"/>
      <c r="Q121" s="237"/>
      <c r="R121" s="237"/>
      <c r="S121" s="237"/>
      <c r="T121" s="237"/>
      <c r="U121" s="237"/>
      <c r="V121" s="237"/>
      <c r="W121" s="237"/>
      <c r="X121" s="237"/>
      <c r="Y121" s="237"/>
      <c r="Z121" s="237"/>
    </row>
    <row r="122" spans="1:26" ht="14.25" customHeight="1">
      <c r="A122" s="237"/>
      <c r="B122" s="237"/>
      <c r="C122" s="237"/>
      <c r="D122" s="237"/>
      <c r="E122" s="237"/>
      <c r="F122" s="237"/>
      <c r="G122" s="237"/>
      <c r="H122" s="237"/>
      <c r="I122" s="237"/>
      <c r="J122" s="237"/>
      <c r="K122" s="237"/>
      <c r="L122" s="237"/>
      <c r="M122" s="237"/>
      <c r="N122" s="237"/>
      <c r="O122" s="237"/>
      <c r="P122" s="237"/>
      <c r="Q122" s="237"/>
      <c r="R122" s="237"/>
      <c r="S122" s="237"/>
      <c r="T122" s="237"/>
      <c r="U122" s="237"/>
      <c r="V122" s="237"/>
      <c r="W122" s="237"/>
      <c r="X122" s="237"/>
      <c r="Y122" s="237"/>
      <c r="Z122" s="237"/>
    </row>
    <row r="123" spans="1:26" ht="14.25" customHeight="1">
      <c r="A123" s="237"/>
      <c r="B123" s="237"/>
      <c r="C123" s="237"/>
      <c r="D123" s="237"/>
      <c r="E123" s="237"/>
      <c r="F123" s="237"/>
      <c r="G123" s="237"/>
      <c r="H123" s="237"/>
      <c r="I123" s="237"/>
      <c r="J123" s="237"/>
      <c r="K123" s="237"/>
      <c r="L123" s="237"/>
      <c r="M123" s="237"/>
      <c r="N123" s="237"/>
      <c r="O123" s="237"/>
      <c r="P123" s="237"/>
      <c r="Q123" s="237"/>
      <c r="R123" s="237"/>
      <c r="S123" s="237"/>
      <c r="T123" s="237"/>
      <c r="U123" s="237"/>
      <c r="V123" s="237"/>
      <c r="W123" s="237"/>
      <c r="X123" s="237"/>
      <c r="Y123" s="237"/>
      <c r="Z123" s="237"/>
    </row>
    <row r="124" spans="1:26" ht="14.25" customHeight="1">
      <c r="A124" s="237"/>
      <c r="B124" s="237"/>
      <c r="C124" s="237"/>
      <c r="D124" s="237"/>
      <c r="E124" s="237"/>
      <c r="F124" s="237"/>
      <c r="G124" s="237"/>
      <c r="H124" s="237"/>
      <c r="I124" s="237"/>
      <c r="J124" s="237"/>
      <c r="K124" s="237"/>
      <c r="L124" s="237"/>
      <c r="M124" s="237"/>
      <c r="N124" s="237"/>
      <c r="O124" s="237"/>
      <c r="P124" s="237"/>
      <c r="Q124" s="237"/>
      <c r="R124" s="237"/>
      <c r="S124" s="237"/>
      <c r="T124" s="237"/>
      <c r="U124" s="237"/>
      <c r="V124" s="237"/>
      <c r="W124" s="237"/>
      <c r="X124" s="237"/>
      <c r="Y124" s="237"/>
      <c r="Z124" s="237"/>
    </row>
    <row r="125" spans="1:26" ht="14.25" customHeight="1">
      <c r="A125" s="237"/>
      <c r="B125" s="237"/>
      <c r="C125" s="237"/>
      <c r="D125" s="237"/>
      <c r="E125" s="237"/>
      <c r="F125" s="237"/>
      <c r="G125" s="237"/>
      <c r="H125" s="237"/>
      <c r="I125" s="237"/>
      <c r="J125" s="237"/>
      <c r="K125" s="237"/>
      <c r="L125" s="237"/>
      <c r="M125" s="237"/>
      <c r="N125" s="237"/>
      <c r="O125" s="237"/>
      <c r="P125" s="237"/>
      <c r="Q125" s="237"/>
      <c r="R125" s="237"/>
      <c r="S125" s="237"/>
      <c r="T125" s="237"/>
      <c r="U125" s="237"/>
      <c r="V125" s="237"/>
      <c r="W125" s="237"/>
      <c r="X125" s="237"/>
      <c r="Y125" s="237"/>
      <c r="Z125" s="237"/>
    </row>
    <row r="126" spans="1:26" ht="14.25" customHeight="1">
      <c r="A126" s="237"/>
      <c r="B126" s="237"/>
      <c r="C126" s="237"/>
      <c r="D126" s="237"/>
      <c r="E126" s="237"/>
      <c r="F126" s="237"/>
      <c r="G126" s="237"/>
      <c r="H126" s="237"/>
      <c r="I126" s="237"/>
      <c r="J126" s="237"/>
      <c r="K126" s="237"/>
      <c r="L126" s="237"/>
      <c r="M126" s="237"/>
      <c r="N126" s="237"/>
      <c r="O126" s="237"/>
      <c r="P126" s="237"/>
      <c r="Q126" s="237"/>
      <c r="R126" s="237"/>
      <c r="S126" s="237"/>
      <c r="T126" s="237"/>
      <c r="U126" s="237"/>
      <c r="V126" s="237"/>
      <c r="W126" s="237"/>
      <c r="X126" s="237"/>
      <c r="Y126" s="237"/>
      <c r="Z126" s="237"/>
    </row>
    <row r="127" spans="1:26" ht="14.25" customHeight="1">
      <c r="A127" s="237"/>
      <c r="B127" s="237"/>
      <c r="C127" s="237"/>
      <c r="D127" s="237"/>
      <c r="E127" s="237"/>
      <c r="F127" s="237"/>
      <c r="G127" s="237"/>
      <c r="H127" s="237"/>
      <c r="I127" s="237"/>
      <c r="J127" s="237"/>
      <c r="K127" s="237"/>
      <c r="L127" s="237"/>
      <c r="M127" s="237"/>
      <c r="N127" s="237"/>
      <c r="O127" s="237"/>
      <c r="P127" s="237"/>
      <c r="Q127" s="237"/>
      <c r="R127" s="237"/>
      <c r="S127" s="237"/>
      <c r="T127" s="237"/>
      <c r="U127" s="237"/>
      <c r="V127" s="237"/>
      <c r="W127" s="237"/>
      <c r="X127" s="237"/>
      <c r="Y127" s="237"/>
      <c r="Z127" s="237"/>
    </row>
    <row r="128" spans="1:26" ht="14.25" customHeight="1">
      <c r="A128" s="237"/>
      <c r="B128" s="237"/>
      <c r="C128" s="237"/>
      <c r="D128" s="237"/>
      <c r="E128" s="237"/>
      <c r="F128" s="237"/>
      <c r="G128" s="237"/>
      <c r="H128" s="237"/>
      <c r="I128" s="237"/>
      <c r="J128" s="237"/>
      <c r="K128" s="237"/>
      <c r="L128" s="237"/>
      <c r="M128" s="237"/>
      <c r="N128" s="237"/>
      <c r="O128" s="237"/>
      <c r="P128" s="237"/>
      <c r="Q128" s="237"/>
      <c r="R128" s="237"/>
      <c r="S128" s="237"/>
      <c r="T128" s="237"/>
      <c r="U128" s="237"/>
      <c r="V128" s="237"/>
      <c r="W128" s="237"/>
      <c r="X128" s="237"/>
      <c r="Y128" s="237"/>
      <c r="Z128" s="237"/>
    </row>
    <row r="129" spans="1:26" ht="14.25" customHeight="1">
      <c r="A129" s="237"/>
      <c r="B129" s="237"/>
      <c r="C129" s="237"/>
      <c r="D129" s="237"/>
      <c r="E129" s="237"/>
      <c r="F129" s="237"/>
      <c r="G129" s="237"/>
      <c r="H129" s="237"/>
      <c r="I129" s="237"/>
      <c r="J129" s="237"/>
      <c r="K129" s="237"/>
      <c r="L129" s="237"/>
      <c r="M129" s="237"/>
      <c r="N129" s="237"/>
      <c r="O129" s="237"/>
      <c r="P129" s="237"/>
      <c r="Q129" s="237"/>
      <c r="R129" s="237"/>
      <c r="S129" s="237"/>
      <c r="T129" s="237"/>
      <c r="U129" s="237"/>
      <c r="V129" s="237"/>
      <c r="W129" s="237"/>
      <c r="X129" s="237"/>
      <c r="Y129" s="237"/>
      <c r="Z129" s="237"/>
    </row>
    <row r="130" spans="1:26" ht="14.25" customHeight="1">
      <c r="A130" s="237"/>
      <c r="B130" s="237"/>
      <c r="C130" s="237"/>
      <c r="D130" s="237"/>
      <c r="E130" s="237"/>
      <c r="F130" s="237"/>
      <c r="G130" s="237"/>
      <c r="H130" s="237"/>
      <c r="I130" s="237"/>
      <c r="J130" s="237"/>
      <c r="K130" s="237"/>
      <c r="L130" s="237"/>
      <c r="M130" s="237"/>
      <c r="N130" s="237"/>
      <c r="O130" s="237"/>
      <c r="P130" s="237"/>
      <c r="Q130" s="237"/>
      <c r="R130" s="237"/>
      <c r="S130" s="237"/>
      <c r="T130" s="237"/>
      <c r="U130" s="237"/>
      <c r="V130" s="237"/>
      <c r="W130" s="237"/>
      <c r="X130" s="237"/>
      <c r="Y130" s="237"/>
      <c r="Z130" s="237"/>
    </row>
    <row r="131" spans="1:26" ht="14.25" customHeight="1">
      <c r="A131" s="237"/>
      <c r="B131" s="237"/>
      <c r="C131" s="237"/>
      <c r="D131" s="237"/>
      <c r="E131" s="237"/>
      <c r="F131" s="237"/>
      <c r="G131" s="237"/>
      <c r="H131" s="237"/>
      <c r="I131" s="237"/>
      <c r="J131" s="237"/>
      <c r="K131" s="237"/>
      <c r="L131" s="237"/>
      <c r="M131" s="237"/>
      <c r="N131" s="237"/>
      <c r="O131" s="237"/>
      <c r="P131" s="237"/>
      <c r="Q131" s="237"/>
      <c r="R131" s="237"/>
      <c r="S131" s="237"/>
      <c r="T131" s="237"/>
      <c r="U131" s="237"/>
      <c r="V131" s="237"/>
      <c r="W131" s="237"/>
      <c r="X131" s="237"/>
      <c r="Y131" s="237"/>
      <c r="Z131" s="237"/>
    </row>
    <row r="132" spans="1:26" ht="14.25" customHeight="1">
      <c r="A132" s="237"/>
      <c r="B132" s="237"/>
      <c r="C132" s="237"/>
      <c r="D132" s="237"/>
      <c r="E132" s="237"/>
      <c r="F132" s="237"/>
      <c r="G132" s="237"/>
      <c r="H132" s="237"/>
      <c r="I132" s="237"/>
      <c r="J132" s="237"/>
      <c r="K132" s="237"/>
      <c r="L132" s="237"/>
      <c r="M132" s="237"/>
      <c r="N132" s="237"/>
      <c r="O132" s="237"/>
      <c r="P132" s="237"/>
      <c r="Q132" s="237"/>
      <c r="R132" s="237"/>
      <c r="S132" s="237"/>
      <c r="T132" s="237"/>
      <c r="U132" s="237"/>
      <c r="V132" s="237"/>
      <c r="W132" s="237"/>
      <c r="X132" s="237"/>
      <c r="Y132" s="237"/>
      <c r="Z132" s="237"/>
    </row>
    <row r="133" spans="1:26" ht="14.25" customHeight="1">
      <c r="A133" s="237"/>
      <c r="B133" s="237"/>
      <c r="C133" s="237"/>
      <c r="D133" s="237"/>
      <c r="E133" s="237"/>
      <c r="F133" s="237"/>
      <c r="G133" s="237"/>
      <c r="H133" s="237"/>
      <c r="I133" s="237"/>
      <c r="J133" s="237"/>
      <c r="K133" s="237"/>
      <c r="L133" s="237"/>
      <c r="M133" s="237"/>
      <c r="N133" s="237"/>
      <c r="O133" s="237"/>
      <c r="P133" s="237"/>
      <c r="Q133" s="237"/>
      <c r="R133" s="237"/>
      <c r="S133" s="237"/>
      <c r="T133" s="237"/>
      <c r="U133" s="237"/>
      <c r="V133" s="237"/>
      <c r="W133" s="237"/>
      <c r="X133" s="237"/>
      <c r="Y133" s="237"/>
      <c r="Z133" s="237"/>
    </row>
    <row r="134" spans="1:26" ht="14.25" customHeight="1">
      <c r="A134" s="237"/>
      <c r="B134" s="237"/>
      <c r="C134" s="237"/>
      <c r="D134" s="237"/>
      <c r="E134" s="237"/>
      <c r="F134" s="237"/>
      <c r="G134" s="237"/>
      <c r="H134" s="237"/>
      <c r="I134" s="237"/>
      <c r="J134" s="237"/>
      <c r="K134" s="237"/>
      <c r="L134" s="237"/>
      <c r="M134" s="237"/>
      <c r="N134" s="237"/>
      <c r="O134" s="237"/>
      <c r="P134" s="237"/>
      <c r="Q134" s="237"/>
      <c r="R134" s="237"/>
      <c r="S134" s="237"/>
      <c r="T134" s="237"/>
      <c r="U134" s="237"/>
      <c r="V134" s="237"/>
      <c r="W134" s="237"/>
      <c r="X134" s="237"/>
      <c r="Y134" s="237"/>
      <c r="Z134" s="237"/>
    </row>
    <row r="135" spans="1:26" ht="14.25" customHeight="1">
      <c r="A135" s="237"/>
      <c r="B135" s="237"/>
      <c r="C135" s="237"/>
      <c r="D135" s="237"/>
      <c r="E135" s="237"/>
      <c r="F135" s="237"/>
      <c r="G135" s="237"/>
      <c r="H135" s="237"/>
      <c r="I135" s="237"/>
      <c r="J135" s="237"/>
      <c r="K135" s="237"/>
      <c r="L135" s="237"/>
      <c r="M135" s="237"/>
      <c r="N135" s="237"/>
      <c r="O135" s="237"/>
      <c r="P135" s="237"/>
      <c r="Q135" s="237"/>
      <c r="R135" s="237"/>
      <c r="S135" s="237"/>
      <c r="T135" s="237"/>
      <c r="U135" s="237"/>
      <c r="V135" s="237"/>
      <c r="W135" s="237"/>
      <c r="X135" s="237"/>
      <c r="Y135" s="237"/>
      <c r="Z135" s="237"/>
    </row>
    <row r="136" spans="1:26" ht="14.25" customHeight="1">
      <c r="A136" s="237"/>
      <c r="B136" s="237"/>
      <c r="C136" s="237"/>
      <c r="D136" s="237"/>
      <c r="E136" s="237"/>
      <c r="F136" s="237"/>
      <c r="G136" s="237"/>
      <c r="H136" s="237"/>
      <c r="I136" s="237"/>
      <c r="J136" s="237"/>
      <c r="K136" s="237"/>
      <c r="L136" s="237"/>
      <c r="M136" s="237"/>
      <c r="N136" s="237"/>
      <c r="O136" s="237"/>
      <c r="P136" s="237"/>
      <c r="Q136" s="237"/>
      <c r="R136" s="237"/>
      <c r="S136" s="237"/>
      <c r="T136" s="237"/>
      <c r="U136" s="237"/>
      <c r="V136" s="237"/>
      <c r="W136" s="237"/>
      <c r="X136" s="237"/>
      <c r="Y136" s="237"/>
      <c r="Z136" s="237"/>
    </row>
    <row r="137" spans="1:26" ht="14.25" customHeight="1">
      <c r="A137" s="237"/>
      <c r="B137" s="237"/>
      <c r="C137" s="237"/>
      <c r="D137" s="237"/>
      <c r="E137" s="237"/>
      <c r="F137" s="237"/>
      <c r="G137" s="237"/>
      <c r="H137" s="237"/>
      <c r="I137" s="237"/>
      <c r="J137" s="237"/>
      <c r="K137" s="237"/>
      <c r="L137" s="237"/>
      <c r="M137" s="237"/>
      <c r="N137" s="237"/>
      <c r="O137" s="237"/>
      <c r="P137" s="237"/>
      <c r="Q137" s="237"/>
      <c r="R137" s="237"/>
      <c r="S137" s="237"/>
      <c r="T137" s="237"/>
      <c r="U137" s="237"/>
      <c r="V137" s="237"/>
      <c r="W137" s="237"/>
      <c r="X137" s="237"/>
      <c r="Y137" s="237"/>
      <c r="Z137" s="237"/>
    </row>
    <row r="138" spans="1:26" ht="14.25" customHeight="1">
      <c r="A138" s="237"/>
      <c r="B138" s="237"/>
      <c r="C138" s="237"/>
      <c r="D138" s="237"/>
      <c r="E138" s="237"/>
      <c r="F138" s="237"/>
      <c r="G138" s="237"/>
      <c r="H138" s="237"/>
      <c r="I138" s="237"/>
      <c r="J138" s="237"/>
      <c r="K138" s="237"/>
      <c r="L138" s="237"/>
      <c r="M138" s="237"/>
      <c r="N138" s="237"/>
      <c r="O138" s="237"/>
      <c r="P138" s="237"/>
      <c r="Q138" s="237"/>
      <c r="R138" s="237"/>
      <c r="S138" s="237"/>
      <c r="T138" s="237"/>
      <c r="U138" s="237"/>
      <c r="V138" s="237"/>
      <c r="W138" s="237"/>
      <c r="X138" s="237"/>
      <c r="Y138" s="237"/>
      <c r="Z138" s="237"/>
    </row>
    <row r="139" spans="1:26" ht="14.25" customHeight="1">
      <c r="A139" s="237"/>
      <c r="B139" s="237"/>
      <c r="C139" s="237"/>
      <c r="D139" s="237"/>
      <c r="E139" s="237"/>
      <c r="F139" s="237"/>
      <c r="G139" s="237"/>
      <c r="H139" s="237"/>
      <c r="I139" s="237"/>
      <c r="J139" s="237"/>
      <c r="K139" s="237"/>
      <c r="L139" s="237"/>
      <c r="M139" s="237"/>
      <c r="N139" s="237"/>
      <c r="O139" s="237"/>
      <c r="P139" s="237"/>
      <c r="Q139" s="237"/>
      <c r="R139" s="237"/>
      <c r="S139" s="237"/>
      <c r="T139" s="237"/>
      <c r="U139" s="237"/>
      <c r="V139" s="237"/>
      <c r="W139" s="237"/>
      <c r="X139" s="237"/>
      <c r="Y139" s="237"/>
      <c r="Z139" s="237"/>
    </row>
    <row r="140" spans="1:26" ht="14.25" customHeight="1">
      <c r="A140" s="237"/>
      <c r="B140" s="237"/>
      <c r="C140" s="237"/>
      <c r="D140" s="237"/>
      <c r="E140" s="237"/>
      <c r="F140" s="237"/>
      <c r="G140" s="237"/>
      <c r="H140" s="237"/>
      <c r="I140" s="237"/>
      <c r="J140" s="237"/>
      <c r="K140" s="237"/>
      <c r="L140" s="237"/>
      <c r="M140" s="237"/>
      <c r="N140" s="237"/>
      <c r="O140" s="237"/>
      <c r="P140" s="237"/>
      <c r="Q140" s="237"/>
      <c r="R140" s="237"/>
      <c r="S140" s="237"/>
      <c r="T140" s="237"/>
      <c r="U140" s="237"/>
      <c r="V140" s="237"/>
      <c r="W140" s="237"/>
      <c r="X140" s="237"/>
      <c r="Y140" s="237"/>
      <c r="Z140" s="237"/>
    </row>
    <row r="141" spans="1:26" ht="14.25" customHeight="1">
      <c r="A141" s="237"/>
      <c r="B141" s="237"/>
      <c r="C141" s="237"/>
      <c r="D141" s="237"/>
      <c r="E141" s="237"/>
      <c r="F141" s="237"/>
      <c r="G141" s="237"/>
      <c r="H141" s="237"/>
      <c r="I141" s="237"/>
      <c r="J141" s="237"/>
      <c r="K141" s="237"/>
      <c r="L141" s="237"/>
      <c r="M141" s="237"/>
      <c r="N141" s="237"/>
      <c r="O141" s="237"/>
      <c r="P141" s="237"/>
      <c r="Q141" s="237"/>
      <c r="R141" s="237"/>
      <c r="S141" s="237"/>
      <c r="T141" s="237"/>
      <c r="U141" s="237"/>
      <c r="V141" s="237"/>
      <c r="W141" s="237"/>
      <c r="X141" s="237"/>
      <c r="Y141" s="237"/>
      <c r="Z141" s="237"/>
    </row>
    <row r="142" spans="1:26" ht="14.25" customHeight="1">
      <c r="A142" s="237"/>
      <c r="B142" s="237"/>
      <c r="C142" s="237"/>
      <c r="D142" s="237"/>
      <c r="E142" s="237"/>
      <c r="F142" s="237"/>
      <c r="G142" s="237"/>
      <c r="H142" s="237"/>
      <c r="I142" s="237"/>
      <c r="J142" s="237"/>
      <c r="K142" s="237"/>
      <c r="L142" s="237"/>
      <c r="M142" s="237"/>
      <c r="N142" s="237"/>
      <c r="O142" s="237"/>
      <c r="P142" s="237"/>
      <c r="Q142" s="237"/>
      <c r="R142" s="237"/>
      <c r="S142" s="237"/>
      <c r="T142" s="237"/>
      <c r="U142" s="237"/>
      <c r="V142" s="237"/>
      <c r="W142" s="237"/>
      <c r="X142" s="237"/>
      <c r="Y142" s="237"/>
      <c r="Z142" s="237"/>
    </row>
    <row r="143" spans="1:26" ht="14.25" customHeight="1">
      <c r="A143" s="237"/>
      <c r="B143" s="237"/>
      <c r="C143" s="237"/>
      <c r="D143" s="237"/>
      <c r="E143" s="237"/>
      <c r="F143" s="237"/>
      <c r="G143" s="237"/>
      <c r="H143" s="237"/>
      <c r="I143" s="237"/>
      <c r="J143" s="237"/>
      <c r="K143" s="237"/>
      <c r="L143" s="237"/>
      <c r="M143" s="237"/>
      <c r="N143" s="237"/>
      <c r="O143" s="237"/>
      <c r="P143" s="237"/>
      <c r="Q143" s="237"/>
      <c r="R143" s="237"/>
      <c r="S143" s="237"/>
      <c r="T143" s="237"/>
      <c r="U143" s="237"/>
      <c r="V143" s="237"/>
      <c r="W143" s="237"/>
      <c r="X143" s="237"/>
      <c r="Y143" s="237"/>
      <c r="Z143" s="237"/>
    </row>
    <row r="144" spans="1:26" ht="14.25" customHeight="1">
      <c r="A144" s="237"/>
      <c r="B144" s="237"/>
      <c r="C144" s="237"/>
      <c r="D144" s="237"/>
      <c r="E144" s="237"/>
      <c r="F144" s="237"/>
      <c r="G144" s="237"/>
      <c r="H144" s="237"/>
      <c r="I144" s="237"/>
      <c r="J144" s="237"/>
      <c r="K144" s="237"/>
      <c r="L144" s="237"/>
      <c r="M144" s="237"/>
      <c r="N144" s="237"/>
      <c r="O144" s="237"/>
      <c r="P144" s="237"/>
      <c r="Q144" s="237"/>
      <c r="R144" s="237"/>
      <c r="S144" s="237"/>
      <c r="T144" s="237"/>
      <c r="U144" s="237"/>
      <c r="V144" s="237"/>
      <c r="W144" s="237"/>
      <c r="X144" s="237"/>
      <c r="Y144" s="237"/>
      <c r="Z144" s="237"/>
    </row>
    <row r="145" spans="1:26" ht="14.25" customHeight="1">
      <c r="A145" s="237"/>
      <c r="B145" s="237"/>
      <c r="C145" s="237"/>
      <c r="D145" s="237"/>
      <c r="E145" s="237"/>
      <c r="F145" s="237"/>
      <c r="G145" s="237"/>
      <c r="H145" s="237"/>
      <c r="I145" s="237"/>
      <c r="J145" s="237"/>
      <c r="K145" s="237"/>
      <c r="L145" s="237"/>
      <c r="M145" s="237"/>
      <c r="N145" s="237"/>
      <c r="O145" s="237"/>
      <c r="P145" s="237"/>
      <c r="Q145" s="237"/>
      <c r="R145" s="237"/>
      <c r="S145" s="237"/>
      <c r="T145" s="237"/>
      <c r="U145" s="237"/>
      <c r="V145" s="237"/>
      <c r="W145" s="237"/>
      <c r="X145" s="237"/>
      <c r="Y145" s="237"/>
      <c r="Z145" s="237"/>
    </row>
    <row r="146" spans="1:26" ht="14.25" customHeight="1">
      <c r="A146" s="237"/>
      <c r="B146" s="237"/>
      <c r="C146" s="237"/>
      <c r="D146" s="237"/>
      <c r="E146" s="237"/>
      <c r="F146" s="237"/>
      <c r="G146" s="237"/>
      <c r="H146" s="237"/>
      <c r="I146" s="237"/>
      <c r="J146" s="237"/>
      <c r="K146" s="237"/>
      <c r="L146" s="237"/>
      <c r="M146" s="237"/>
      <c r="N146" s="237"/>
      <c r="O146" s="237"/>
      <c r="P146" s="237"/>
      <c r="Q146" s="237"/>
      <c r="R146" s="237"/>
      <c r="S146" s="237"/>
      <c r="T146" s="237"/>
      <c r="U146" s="237"/>
      <c r="V146" s="237"/>
      <c r="W146" s="237"/>
      <c r="X146" s="237"/>
      <c r="Y146" s="237"/>
      <c r="Z146" s="237"/>
    </row>
    <row r="147" spans="1:26" ht="14.25" customHeight="1">
      <c r="A147" s="237"/>
      <c r="B147" s="237"/>
      <c r="C147" s="237"/>
      <c r="D147" s="237"/>
      <c r="E147" s="237"/>
      <c r="F147" s="237"/>
      <c r="G147" s="237"/>
      <c r="H147" s="237"/>
      <c r="I147" s="237"/>
      <c r="J147" s="237"/>
      <c r="K147" s="237"/>
      <c r="L147" s="237"/>
      <c r="M147" s="237"/>
      <c r="N147" s="237"/>
      <c r="O147" s="237"/>
      <c r="P147" s="237"/>
      <c r="Q147" s="237"/>
      <c r="R147" s="237"/>
      <c r="S147" s="237"/>
      <c r="T147" s="237"/>
      <c r="U147" s="237"/>
      <c r="V147" s="237"/>
      <c r="W147" s="237"/>
      <c r="X147" s="237"/>
      <c r="Y147" s="237"/>
      <c r="Z147" s="237"/>
    </row>
    <row r="148" spans="1:26" ht="14.25" customHeight="1">
      <c r="A148" s="237"/>
      <c r="B148" s="237"/>
      <c r="C148" s="237"/>
      <c r="D148" s="237"/>
      <c r="E148" s="237"/>
      <c r="F148" s="237"/>
      <c r="G148" s="237"/>
      <c r="H148" s="237"/>
      <c r="I148" s="237"/>
      <c r="J148" s="237"/>
      <c r="K148" s="237"/>
      <c r="L148" s="237"/>
      <c r="M148" s="237"/>
      <c r="N148" s="237"/>
      <c r="O148" s="237"/>
      <c r="P148" s="237"/>
      <c r="Q148" s="237"/>
      <c r="R148" s="237"/>
      <c r="S148" s="237"/>
      <c r="T148" s="237"/>
      <c r="U148" s="237"/>
      <c r="V148" s="237"/>
      <c r="W148" s="237"/>
      <c r="X148" s="237"/>
      <c r="Y148" s="237"/>
      <c r="Z148" s="237"/>
    </row>
    <row r="149" spans="1:26" ht="14.25" customHeight="1">
      <c r="A149" s="237"/>
      <c r="B149" s="237"/>
      <c r="C149" s="237"/>
      <c r="D149" s="237"/>
      <c r="E149" s="237"/>
      <c r="F149" s="237"/>
      <c r="G149" s="237"/>
      <c r="H149" s="237"/>
      <c r="I149" s="237"/>
      <c r="J149" s="237"/>
      <c r="K149" s="237"/>
      <c r="L149" s="237"/>
      <c r="M149" s="237"/>
      <c r="N149" s="237"/>
      <c r="O149" s="237"/>
      <c r="P149" s="237"/>
      <c r="Q149" s="237"/>
      <c r="R149" s="237"/>
      <c r="S149" s="237"/>
      <c r="T149" s="237"/>
      <c r="U149" s="237"/>
      <c r="V149" s="237"/>
      <c r="W149" s="237"/>
      <c r="X149" s="237"/>
      <c r="Y149" s="237"/>
      <c r="Z149" s="237"/>
    </row>
    <row r="150" spans="1:26" ht="14.25" customHeight="1">
      <c r="A150" s="237"/>
      <c r="B150" s="237"/>
      <c r="C150" s="237"/>
      <c r="D150" s="237"/>
      <c r="E150" s="237"/>
      <c r="F150" s="237"/>
      <c r="G150" s="237"/>
      <c r="H150" s="237"/>
      <c r="I150" s="237"/>
      <c r="J150" s="237"/>
      <c r="K150" s="237"/>
      <c r="L150" s="237"/>
      <c r="M150" s="237"/>
      <c r="N150" s="237"/>
      <c r="O150" s="237"/>
      <c r="P150" s="237"/>
      <c r="Q150" s="237"/>
      <c r="R150" s="237"/>
      <c r="S150" s="237"/>
      <c r="T150" s="237"/>
      <c r="U150" s="237"/>
      <c r="V150" s="237"/>
      <c r="W150" s="237"/>
      <c r="X150" s="237"/>
      <c r="Y150" s="237"/>
      <c r="Z150" s="237"/>
    </row>
    <row r="151" spans="1:26" ht="14.25" customHeight="1">
      <c r="A151" s="237"/>
      <c r="B151" s="237"/>
      <c r="C151" s="237"/>
      <c r="D151" s="237"/>
      <c r="E151" s="237"/>
      <c r="F151" s="237"/>
      <c r="G151" s="237"/>
      <c r="H151" s="237"/>
      <c r="I151" s="237"/>
      <c r="J151" s="237"/>
      <c r="K151" s="237"/>
      <c r="L151" s="237"/>
      <c r="M151" s="237"/>
      <c r="N151" s="237"/>
      <c r="O151" s="237"/>
      <c r="P151" s="237"/>
      <c r="Q151" s="237"/>
      <c r="R151" s="237"/>
      <c r="S151" s="237"/>
      <c r="T151" s="237"/>
      <c r="U151" s="237"/>
      <c r="V151" s="237"/>
      <c r="W151" s="237"/>
      <c r="X151" s="237"/>
      <c r="Y151" s="237"/>
      <c r="Z151" s="237"/>
    </row>
    <row r="152" spans="1:26" ht="14.25" customHeight="1">
      <c r="A152" s="237"/>
      <c r="B152" s="237"/>
      <c r="C152" s="237"/>
      <c r="D152" s="237"/>
      <c r="E152" s="237"/>
      <c r="F152" s="237"/>
      <c r="G152" s="237"/>
      <c r="H152" s="237"/>
      <c r="I152" s="237"/>
      <c r="J152" s="237"/>
      <c r="K152" s="237"/>
      <c r="L152" s="237"/>
      <c r="M152" s="237"/>
      <c r="N152" s="237"/>
      <c r="O152" s="237"/>
      <c r="P152" s="237"/>
      <c r="Q152" s="237"/>
      <c r="R152" s="237"/>
      <c r="S152" s="237"/>
      <c r="T152" s="237"/>
      <c r="U152" s="237"/>
      <c r="V152" s="237"/>
      <c r="W152" s="237"/>
      <c r="X152" s="237"/>
      <c r="Y152" s="237"/>
      <c r="Z152" s="237"/>
    </row>
    <row r="153" spans="1:26" ht="14.25" customHeight="1">
      <c r="A153" s="237"/>
      <c r="B153" s="237"/>
      <c r="C153" s="237"/>
      <c r="D153" s="237"/>
      <c r="E153" s="237"/>
      <c r="F153" s="237"/>
      <c r="G153" s="237"/>
      <c r="H153" s="237"/>
      <c r="I153" s="237"/>
      <c r="J153" s="237"/>
      <c r="K153" s="237"/>
      <c r="L153" s="237"/>
      <c r="M153" s="237"/>
      <c r="N153" s="237"/>
      <c r="O153" s="237"/>
      <c r="P153" s="237"/>
      <c r="Q153" s="237"/>
      <c r="R153" s="237"/>
      <c r="S153" s="237"/>
      <c r="T153" s="237"/>
      <c r="U153" s="237"/>
      <c r="V153" s="237"/>
      <c r="W153" s="237"/>
      <c r="X153" s="237"/>
      <c r="Y153" s="237"/>
      <c r="Z153" s="237"/>
    </row>
    <row r="154" spans="1:26" ht="14.25" customHeight="1">
      <c r="A154" s="237"/>
      <c r="B154" s="237"/>
      <c r="C154" s="237"/>
      <c r="D154" s="237"/>
      <c r="E154" s="237"/>
      <c r="F154" s="237"/>
      <c r="G154" s="237"/>
      <c r="H154" s="237"/>
      <c r="I154" s="237"/>
      <c r="J154" s="237"/>
      <c r="K154" s="237"/>
      <c r="L154" s="237"/>
      <c r="M154" s="237"/>
      <c r="N154" s="237"/>
      <c r="O154" s="237"/>
      <c r="P154" s="237"/>
      <c r="Q154" s="237"/>
      <c r="R154" s="237"/>
      <c r="S154" s="237"/>
      <c r="T154" s="237"/>
      <c r="U154" s="237"/>
      <c r="V154" s="237"/>
      <c r="W154" s="237"/>
      <c r="X154" s="237"/>
      <c r="Y154" s="237"/>
      <c r="Z154" s="237"/>
    </row>
    <row r="155" spans="1:26" ht="14.25" customHeight="1">
      <c r="A155" s="237"/>
      <c r="B155" s="237"/>
      <c r="C155" s="237"/>
      <c r="D155" s="237"/>
      <c r="E155" s="237"/>
      <c r="F155" s="237"/>
      <c r="G155" s="237"/>
      <c r="H155" s="237"/>
      <c r="I155" s="237"/>
      <c r="J155" s="237"/>
      <c r="K155" s="237"/>
      <c r="L155" s="237"/>
      <c r="M155" s="237"/>
      <c r="N155" s="237"/>
      <c r="O155" s="237"/>
      <c r="P155" s="237"/>
      <c r="Q155" s="237"/>
      <c r="R155" s="237"/>
      <c r="S155" s="237"/>
      <c r="T155" s="237"/>
      <c r="U155" s="237"/>
      <c r="V155" s="237"/>
      <c r="W155" s="237"/>
      <c r="X155" s="237"/>
      <c r="Y155" s="237"/>
      <c r="Z155" s="237"/>
    </row>
    <row r="156" spans="1:26" ht="14.25" customHeight="1">
      <c r="A156" s="237"/>
      <c r="B156" s="237"/>
      <c r="C156" s="237"/>
      <c r="D156" s="237"/>
      <c r="E156" s="237"/>
      <c r="F156" s="237"/>
      <c r="G156" s="237"/>
      <c r="H156" s="237"/>
      <c r="I156" s="237"/>
      <c r="J156" s="237"/>
      <c r="K156" s="237"/>
      <c r="L156" s="237"/>
      <c r="M156" s="237"/>
      <c r="N156" s="237"/>
      <c r="O156" s="237"/>
      <c r="P156" s="237"/>
      <c r="Q156" s="237"/>
      <c r="R156" s="237"/>
      <c r="S156" s="237"/>
      <c r="T156" s="237"/>
      <c r="U156" s="237"/>
      <c r="V156" s="237"/>
      <c r="W156" s="237"/>
      <c r="X156" s="237"/>
      <c r="Y156" s="237"/>
      <c r="Z156" s="237"/>
    </row>
    <row r="157" spans="1:26" ht="14.25" customHeight="1">
      <c r="A157" s="237"/>
      <c r="B157" s="237"/>
      <c r="C157" s="237"/>
      <c r="D157" s="237"/>
      <c r="E157" s="237"/>
      <c r="F157" s="237"/>
      <c r="G157" s="237"/>
      <c r="H157" s="237"/>
      <c r="I157" s="237"/>
      <c r="J157" s="237"/>
      <c r="K157" s="237"/>
      <c r="L157" s="237"/>
      <c r="M157" s="237"/>
      <c r="N157" s="237"/>
      <c r="O157" s="237"/>
      <c r="P157" s="237"/>
      <c r="Q157" s="237"/>
      <c r="R157" s="237"/>
      <c r="S157" s="237"/>
      <c r="T157" s="237"/>
      <c r="U157" s="237"/>
      <c r="V157" s="237"/>
      <c r="W157" s="237"/>
      <c r="X157" s="237"/>
      <c r="Y157" s="237"/>
      <c r="Z157" s="237"/>
    </row>
    <row r="158" spans="1:26" ht="14.25" customHeight="1">
      <c r="A158" s="237"/>
      <c r="B158" s="237"/>
      <c r="C158" s="237"/>
      <c r="D158" s="237"/>
      <c r="E158" s="237"/>
      <c r="F158" s="237"/>
      <c r="G158" s="237"/>
      <c r="H158" s="237"/>
      <c r="I158" s="237"/>
      <c r="J158" s="237"/>
      <c r="K158" s="237"/>
      <c r="L158" s="237"/>
      <c r="M158" s="237"/>
      <c r="N158" s="237"/>
      <c r="O158" s="237"/>
      <c r="P158" s="237"/>
      <c r="Q158" s="237"/>
      <c r="R158" s="237"/>
      <c r="S158" s="237"/>
      <c r="T158" s="237"/>
      <c r="U158" s="237"/>
      <c r="V158" s="237"/>
      <c r="W158" s="237"/>
      <c r="X158" s="237"/>
      <c r="Y158" s="237"/>
      <c r="Z158" s="237"/>
    </row>
    <row r="159" spans="1:26" ht="14.25" customHeight="1">
      <c r="A159" s="237"/>
      <c r="B159" s="237"/>
      <c r="C159" s="237"/>
      <c r="D159" s="237"/>
      <c r="E159" s="237"/>
      <c r="F159" s="237"/>
      <c r="G159" s="237"/>
      <c r="H159" s="237"/>
      <c r="I159" s="237"/>
      <c r="J159" s="237"/>
      <c r="K159" s="237"/>
      <c r="L159" s="237"/>
      <c r="M159" s="237"/>
      <c r="N159" s="237"/>
      <c r="O159" s="237"/>
      <c r="P159" s="237"/>
      <c r="Q159" s="237"/>
      <c r="R159" s="237"/>
      <c r="S159" s="237"/>
      <c r="T159" s="237"/>
      <c r="U159" s="237"/>
      <c r="V159" s="237"/>
      <c r="W159" s="237"/>
      <c r="X159" s="237"/>
      <c r="Y159" s="237"/>
      <c r="Z159" s="237"/>
    </row>
    <row r="160" spans="1:26" ht="14.25" customHeight="1">
      <c r="A160" s="237"/>
      <c r="B160" s="237"/>
      <c r="C160" s="237"/>
      <c r="D160" s="237"/>
      <c r="E160" s="237"/>
      <c r="F160" s="237"/>
      <c r="G160" s="237"/>
      <c r="H160" s="237"/>
      <c r="I160" s="237"/>
      <c r="J160" s="237"/>
      <c r="K160" s="237"/>
      <c r="L160" s="237"/>
      <c r="M160" s="237"/>
      <c r="N160" s="237"/>
      <c r="O160" s="237"/>
      <c r="P160" s="237"/>
      <c r="Q160" s="237"/>
      <c r="R160" s="237"/>
      <c r="S160" s="237"/>
      <c r="T160" s="237"/>
      <c r="U160" s="237"/>
      <c r="V160" s="237"/>
      <c r="W160" s="237"/>
      <c r="X160" s="237"/>
      <c r="Y160" s="237"/>
      <c r="Z160" s="237"/>
    </row>
    <row r="161" spans="1:26" ht="14.25" customHeight="1">
      <c r="A161" s="237"/>
      <c r="B161" s="237"/>
      <c r="C161" s="237"/>
      <c r="D161" s="237"/>
      <c r="E161" s="237"/>
      <c r="F161" s="237"/>
      <c r="G161" s="237"/>
      <c r="H161" s="237"/>
      <c r="I161" s="237"/>
      <c r="J161" s="237"/>
      <c r="K161" s="237"/>
      <c r="L161" s="237"/>
      <c r="M161" s="237"/>
      <c r="N161" s="237"/>
      <c r="O161" s="237"/>
      <c r="P161" s="237"/>
      <c r="Q161" s="237"/>
      <c r="R161" s="237"/>
      <c r="S161" s="237"/>
      <c r="T161" s="237"/>
      <c r="U161" s="237"/>
      <c r="V161" s="237"/>
      <c r="W161" s="237"/>
      <c r="X161" s="237"/>
      <c r="Y161" s="237"/>
      <c r="Z161" s="237"/>
    </row>
    <row r="162" spans="1:26" ht="14.25" customHeight="1">
      <c r="A162" s="237"/>
      <c r="B162" s="237"/>
      <c r="C162" s="237"/>
      <c r="D162" s="237"/>
      <c r="E162" s="237"/>
      <c r="F162" s="237"/>
      <c r="G162" s="237"/>
      <c r="H162" s="237"/>
      <c r="I162" s="237"/>
      <c r="J162" s="237"/>
      <c r="K162" s="237"/>
      <c r="L162" s="237"/>
      <c r="M162" s="237"/>
      <c r="N162" s="237"/>
      <c r="O162" s="237"/>
      <c r="P162" s="237"/>
      <c r="Q162" s="237"/>
      <c r="R162" s="237"/>
      <c r="S162" s="237"/>
      <c r="T162" s="237"/>
      <c r="U162" s="237"/>
      <c r="V162" s="237"/>
      <c r="W162" s="237"/>
      <c r="X162" s="237"/>
      <c r="Y162" s="237"/>
      <c r="Z162" s="237"/>
    </row>
    <row r="163" spans="1:26" ht="14.25" customHeight="1">
      <c r="A163" s="237"/>
      <c r="B163" s="237"/>
      <c r="C163" s="237"/>
      <c r="D163" s="237"/>
      <c r="E163" s="237"/>
      <c r="F163" s="237"/>
      <c r="G163" s="237"/>
      <c r="H163" s="237"/>
      <c r="I163" s="237"/>
      <c r="J163" s="237"/>
      <c r="K163" s="237"/>
      <c r="L163" s="237"/>
      <c r="M163" s="237"/>
      <c r="N163" s="237"/>
      <c r="O163" s="237"/>
      <c r="P163" s="237"/>
      <c r="Q163" s="237"/>
      <c r="R163" s="237"/>
      <c r="S163" s="237"/>
      <c r="T163" s="237"/>
      <c r="U163" s="237"/>
      <c r="V163" s="237"/>
      <c r="W163" s="237"/>
      <c r="X163" s="237"/>
      <c r="Y163" s="237"/>
      <c r="Z163" s="237"/>
    </row>
    <row r="164" spans="1:26" ht="14.25" customHeight="1">
      <c r="A164" s="237"/>
      <c r="B164" s="237"/>
      <c r="C164" s="237"/>
      <c r="D164" s="237"/>
      <c r="E164" s="237"/>
      <c r="F164" s="237"/>
      <c r="G164" s="237"/>
      <c r="H164" s="237"/>
      <c r="I164" s="237"/>
      <c r="J164" s="237"/>
      <c r="K164" s="237"/>
      <c r="L164" s="237"/>
      <c r="M164" s="237"/>
      <c r="N164" s="237"/>
      <c r="O164" s="237"/>
      <c r="P164" s="237"/>
      <c r="Q164" s="237"/>
      <c r="R164" s="237"/>
      <c r="S164" s="237"/>
      <c r="T164" s="237"/>
      <c r="U164" s="237"/>
      <c r="V164" s="237"/>
      <c r="W164" s="237"/>
      <c r="X164" s="237"/>
      <c r="Y164" s="237"/>
      <c r="Z164" s="237"/>
    </row>
    <row r="165" spans="1:26" ht="14.25" customHeight="1">
      <c r="A165" s="237"/>
      <c r="B165" s="237"/>
      <c r="C165" s="237"/>
      <c r="D165" s="237"/>
      <c r="E165" s="237"/>
      <c r="F165" s="237"/>
      <c r="G165" s="237"/>
      <c r="H165" s="237"/>
      <c r="I165" s="237"/>
      <c r="J165" s="237"/>
      <c r="K165" s="237"/>
      <c r="L165" s="237"/>
      <c r="M165" s="237"/>
      <c r="N165" s="237"/>
      <c r="O165" s="237"/>
      <c r="P165" s="237"/>
      <c r="Q165" s="237"/>
      <c r="R165" s="237"/>
      <c r="S165" s="237"/>
      <c r="T165" s="237"/>
      <c r="U165" s="237"/>
      <c r="V165" s="237"/>
      <c r="W165" s="237"/>
      <c r="X165" s="237"/>
      <c r="Y165" s="237"/>
      <c r="Z165" s="237"/>
    </row>
    <row r="166" spans="1:26" ht="14.25" customHeight="1">
      <c r="A166" s="237"/>
      <c r="B166" s="237"/>
      <c r="C166" s="237"/>
      <c r="D166" s="237"/>
      <c r="E166" s="237"/>
      <c r="F166" s="237"/>
      <c r="G166" s="237"/>
      <c r="H166" s="237"/>
      <c r="I166" s="237"/>
      <c r="J166" s="237"/>
      <c r="K166" s="237"/>
      <c r="L166" s="237"/>
      <c r="M166" s="237"/>
      <c r="N166" s="237"/>
      <c r="O166" s="237"/>
      <c r="P166" s="237"/>
      <c r="Q166" s="237"/>
      <c r="R166" s="237"/>
      <c r="S166" s="237"/>
      <c r="T166" s="237"/>
      <c r="U166" s="237"/>
      <c r="V166" s="237"/>
      <c r="W166" s="237"/>
      <c r="X166" s="237"/>
      <c r="Y166" s="237"/>
      <c r="Z166" s="237"/>
    </row>
    <row r="167" spans="1:26" ht="14.25" customHeight="1">
      <c r="A167" s="237"/>
      <c r="B167" s="237"/>
      <c r="C167" s="237"/>
      <c r="D167" s="237"/>
      <c r="E167" s="237"/>
      <c r="F167" s="237"/>
      <c r="G167" s="237"/>
      <c r="H167" s="237"/>
      <c r="I167" s="237"/>
      <c r="J167" s="237"/>
      <c r="K167" s="237"/>
      <c r="L167" s="237"/>
      <c r="M167" s="237"/>
      <c r="N167" s="237"/>
      <c r="O167" s="237"/>
      <c r="P167" s="237"/>
      <c r="Q167" s="237"/>
      <c r="R167" s="237"/>
      <c r="S167" s="237"/>
      <c r="T167" s="237"/>
      <c r="U167" s="237"/>
      <c r="V167" s="237"/>
      <c r="W167" s="237"/>
      <c r="X167" s="237"/>
      <c r="Y167" s="237"/>
      <c r="Z167" s="237"/>
    </row>
    <row r="168" spans="1:26" ht="14.25" customHeight="1">
      <c r="A168" s="237"/>
      <c r="B168" s="237"/>
      <c r="C168" s="237"/>
      <c r="D168" s="237"/>
      <c r="E168" s="237"/>
      <c r="F168" s="237"/>
      <c r="G168" s="237"/>
      <c r="H168" s="237"/>
      <c r="I168" s="237"/>
      <c r="J168" s="237"/>
      <c r="K168" s="237"/>
      <c r="L168" s="237"/>
      <c r="M168" s="237"/>
      <c r="N168" s="237"/>
      <c r="O168" s="237"/>
      <c r="P168" s="237"/>
      <c r="Q168" s="237"/>
      <c r="R168" s="237"/>
      <c r="S168" s="237"/>
      <c r="T168" s="237"/>
      <c r="U168" s="237"/>
      <c r="V168" s="237"/>
      <c r="W168" s="237"/>
      <c r="X168" s="237"/>
      <c r="Y168" s="237"/>
      <c r="Z168" s="237"/>
    </row>
    <row r="169" spans="1:26" ht="14.25" customHeight="1">
      <c r="A169" s="237"/>
      <c r="B169" s="237"/>
      <c r="C169" s="237"/>
      <c r="D169" s="237"/>
      <c r="E169" s="237"/>
      <c r="F169" s="237"/>
      <c r="G169" s="237"/>
      <c r="H169" s="237"/>
      <c r="I169" s="237"/>
      <c r="J169" s="237"/>
      <c r="K169" s="237"/>
      <c r="L169" s="237"/>
      <c r="M169" s="237"/>
      <c r="N169" s="237"/>
      <c r="O169" s="237"/>
      <c r="P169" s="237"/>
      <c r="Q169" s="237"/>
      <c r="R169" s="237"/>
      <c r="S169" s="237"/>
      <c r="T169" s="237"/>
      <c r="U169" s="237"/>
      <c r="V169" s="237"/>
      <c r="W169" s="237"/>
      <c r="X169" s="237"/>
      <c r="Y169" s="237"/>
      <c r="Z169" s="237"/>
    </row>
    <row r="170" spans="1:26" ht="14.25" customHeight="1">
      <c r="A170" s="237"/>
      <c r="B170" s="237"/>
      <c r="C170" s="237"/>
      <c r="D170" s="237"/>
      <c r="E170" s="237"/>
      <c r="F170" s="237"/>
      <c r="G170" s="237"/>
      <c r="H170" s="237"/>
      <c r="I170" s="237"/>
      <c r="J170" s="237"/>
      <c r="K170" s="237"/>
      <c r="L170" s="237"/>
      <c r="M170" s="237"/>
      <c r="N170" s="237"/>
      <c r="O170" s="237"/>
      <c r="P170" s="237"/>
      <c r="Q170" s="237"/>
      <c r="R170" s="237"/>
      <c r="S170" s="237"/>
      <c r="T170" s="237"/>
      <c r="U170" s="237"/>
      <c r="V170" s="237"/>
      <c r="W170" s="237"/>
      <c r="X170" s="237"/>
      <c r="Y170" s="237"/>
      <c r="Z170" s="237"/>
    </row>
    <row r="171" spans="1:26" ht="14.25" customHeight="1">
      <c r="A171" s="237"/>
      <c r="B171" s="237"/>
      <c r="C171" s="237"/>
      <c r="D171" s="237"/>
      <c r="E171" s="237"/>
      <c r="F171" s="237"/>
      <c r="G171" s="237"/>
      <c r="H171" s="237"/>
      <c r="I171" s="237"/>
      <c r="J171" s="237"/>
      <c r="K171" s="237"/>
      <c r="L171" s="237"/>
      <c r="M171" s="237"/>
      <c r="N171" s="237"/>
      <c r="O171" s="237"/>
      <c r="P171" s="237"/>
      <c r="Q171" s="237"/>
      <c r="R171" s="237"/>
      <c r="S171" s="237"/>
      <c r="T171" s="237"/>
      <c r="U171" s="237"/>
      <c r="V171" s="237"/>
      <c r="W171" s="237"/>
      <c r="X171" s="237"/>
      <c r="Y171" s="237"/>
      <c r="Z171" s="237"/>
    </row>
    <row r="172" spans="1:26" ht="14.25" customHeight="1">
      <c r="A172" s="237"/>
      <c r="B172" s="237"/>
      <c r="C172" s="237"/>
      <c r="D172" s="237"/>
      <c r="E172" s="237"/>
      <c r="F172" s="237"/>
      <c r="G172" s="237"/>
      <c r="H172" s="237"/>
      <c r="I172" s="237"/>
      <c r="J172" s="237"/>
      <c r="K172" s="237"/>
      <c r="L172" s="237"/>
      <c r="M172" s="237"/>
      <c r="N172" s="237"/>
      <c r="O172" s="237"/>
      <c r="P172" s="237"/>
      <c r="Q172" s="237"/>
      <c r="R172" s="237"/>
      <c r="S172" s="237"/>
      <c r="T172" s="237"/>
      <c r="U172" s="237"/>
      <c r="V172" s="237"/>
      <c r="W172" s="237"/>
      <c r="X172" s="237"/>
      <c r="Y172" s="237"/>
      <c r="Z172" s="237"/>
    </row>
    <row r="173" spans="1:26" ht="14.25" customHeight="1">
      <c r="A173" s="237"/>
      <c r="B173" s="237"/>
      <c r="C173" s="237"/>
      <c r="D173" s="237"/>
      <c r="E173" s="237"/>
      <c r="F173" s="237"/>
      <c r="G173" s="237"/>
      <c r="H173" s="237"/>
      <c r="I173" s="237"/>
      <c r="J173" s="237"/>
      <c r="K173" s="237"/>
      <c r="L173" s="237"/>
      <c r="M173" s="237"/>
      <c r="N173" s="237"/>
      <c r="O173" s="237"/>
      <c r="P173" s="237"/>
      <c r="Q173" s="237"/>
      <c r="R173" s="237"/>
      <c r="S173" s="237"/>
      <c r="T173" s="237"/>
      <c r="U173" s="237"/>
      <c r="V173" s="237"/>
      <c r="W173" s="237"/>
      <c r="X173" s="237"/>
      <c r="Y173" s="237"/>
      <c r="Z173" s="237"/>
    </row>
    <row r="174" spans="1:26" ht="14.25" customHeight="1">
      <c r="A174" s="237"/>
      <c r="B174" s="237"/>
      <c r="C174" s="237"/>
      <c r="D174" s="237"/>
      <c r="E174" s="237"/>
      <c r="F174" s="237"/>
      <c r="G174" s="237"/>
      <c r="H174" s="237"/>
      <c r="I174" s="237"/>
      <c r="J174" s="237"/>
      <c r="K174" s="237"/>
      <c r="L174" s="237"/>
      <c r="M174" s="237"/>
      <c r="N174" s="237"/>
      <c r="O174" s="237"/>
      <c r="P174" s="237"/>
      <c r="Q174" s="237"/>
      <c r="R174" s="237"/>
      <c r="S174" s="237"/>
      <c r="T174" s="237"/>
      <c r="U174" s="237"/>
      <c r="V174" s="237"/>
      <c r="W174" s="237"/>
      <c r="X174" s="237"/>
      <c r="Y174" s="237"/>
      <c r="Z174" s="237"/>
    </row>
    <row r="175" spans="1:26" ht="14.25" customHeight="1">
      <c r="A175" s="237"/>
      <c r="B175" s="237"/>
      <c r="C175" s="237"/>
      <c r="D175" s="237"/>
      <c r="E175" s="237"/>
      <c r="F175" s="237"/>
      <c r="G175" s="237"/>
      <c r="H175" s="237"/>
      <c r="I175" s="237"/>
      <c r="J175" s="237"/>
      <c r="K175" s="237"/>
      <c r="L175" s="237"/>
      <c r="M175" s="237"/>
      <c r="N175" s="237"/>
      <c r="O175" s="237"/>
      <c r="P175" s="237"/>
      <c r="Q175" s="237"/>
      <c r="R175" s="237"/>
      <c r="S175" s="237"/>
      <c r="T175" s="237"/>
      <c r="U175" s="237"/>
      <c r="V175" s="237"/>
      <c r="W175" s="237"/>
      <c r="X175" s="237"/>
      <c r="Y175" s="237"/>
      <c r="Z175" s="237"/>
    </row>
    <row r="176" spans="1:26" ht="14.25" customHeight="1">
      <c r="A176" s="237"/>
      <c r="B176" s="237"/>
      <c r="C176" s="237"/>
      <c r="D176" s="237"/>
      <c r="E176" s="237"/>
      <c r="F176" s="237"/>
      <c r="G176" s="237"/>
      <c r="H176" s="237"/>
      <c r="I176" s="237"/>
      <c r="J176" s="237"/>
      <c r="K176" s="237"/>
      <c r="L176" s="237"/>
      <c r="M176" s="237"/>
      <c r="N176" s="237"/>
      <c r="O176" s="237"/>
      <c r="P176" s="237"/>
      <c r="Q176" s="237"/>
      <c r="R176" s="237"/>
      <c r="S176" s="237"/>
      <c r="T176" s="237"/>
      <c r="U176" s="237"/>
      <c r="V176" s="237"/>
      <c r="W176" s="237"/>
      <c r="X176" s="237"/>
      <c r="Y176" s="237"/>
      <c r="Z176" s="237"/>
    </row>
    <row r="177" spans="1:26" ht="14.25" customHeight="1">
      <c r="A177" s="237"/>
      <c r="B177" s="237"/>
      <c r="C177" s="237"/>
      <c r="D177" s="237"/>
      <c r="E177" s="237"/>
      <c r="F177" s="237"/>
      <c r="G177" s="237"/>
      <c r="H177" s="237"/>
      <c r="I177" s="237"/>
      <c r="J177" s="237"/>
      <c r="K177" s="237"/>
      <c r="L177" s="237"/>
      <c r="M177" s="237"/>
      <c r="N177" s="237"/>
      <c r="O177" s="237"/>
      <c r="P177" s="237"/>
      <c r="Q177" s="237"/>
      <c r="R177" s="237"/>
      <c r="S177" s="237"/>
      <c r="T177" s="237"/>
      <c r="U177" s="237"/>
      <c r="V177" s="237"/>
      <c r="W177" s="237"/>
      <c r="X177" s="237"/>
      <c r="Y177" s="237"/>
      <c r="Z177" s="237"/>
    </row>
    <row r="178" spans="1:26" ht="14.25" customHeight="1">
      <c r="A178" s="237"/>
      <c r="B178" s="237"/>
      <c r="C178" s="237"/>
      <c r="D178" s="237"/>
      <c r="E178" s="237"/>
      <c r="F178" s="237"/>
      <c r="G178" s="237"/>
      <c r="H178" s="237"/>
      <c r="I178" s="237"/>
      <c r="J178" s="237"/>
      <c r="K178" s="237"/>
      <c r="L178" s="237"/>
      <c r="M178" s="237"/>
      <c r="N178" s="237"/>
      <c r="O178" s="237"/>
      <c r="P178" s="237"/>
      <c r="Q178" s="237"/>
      <c r="R178" s="237"/>
      <c r="S178" s="237"/>
      <c r="T178" s="237"/>
      <c r="U178" s="237"/>
      <c r="V178" s="237"/>
      <c r="W178" s="237"/>
      <c r="X178" s="237"/>
      <c r="Y178" s="237"/>
      <c r="Z178" s="237"/>
    </row>
    <row r="179" spans="1:26" ht="14.25" customHeight="1">
      <c r="A179" s="237"/>
      <c r="B179" s="237"/>
      <c r="C179" s="237"/>
      <c r="D179" s="237"/>
      <c r="E179" s="237"/>
      <c r="F179" s="237"/>
      <c r="G179" s="237"/>
      <c r="H179" s="237"/>
      <c r="I179" s="237"/>
      <c r="J179" s="237"/>
      <c r="K179" s="237"/>
      <c r="L179" s="237"/>
      <c r="M179" s="237"/>
      <c r="N179" s="237"/>
      <c r="O179" s="237"/>
      <c r="P179" s="237"/>
      <c r="Q179" s="237"/>
      <c r="R179" s="237"/>
      <c r="S179" s="237"/>
      <c r="T179" s="237"/>
      <c r="U179" s="237"/>
      <c r="V179" s="237"/>
      <c r="W179" s="237"/>
      <c r="X179" s="237"/>
      <c r="Y179" s="237"/>
      <c r="Z179" s="237"/>
    </row>
    <row r="180" spans="1:26" ht="14.25" customHeight="1">
      <c r="A180" s="237"/>
      <c r="B180" s="237"/>
      <c r="C180" s="237"/>
      <c r="D180" s="237"/>
      <c r="E180" s="237"/>
      <c r="F180" s="237"/>
      <c r="G180" s="237"/>
      <c r="H180" s="237"/>
      <c r="I180" s="237"/>
      <c r="J180" s="237"/>
      <c r="K180" s="237"/>
      <c r="L180" s="237"/>
      <c r="M180" s="237"/>
      <c r="N180" s="237"/>
      <c r="O180" s="237"/>
      <c r="P180" s="237"/>
      <c r="Q180" s="237"/>
      <c r="R180" s="237"/>
      <c r="S180" s="237"/>
      <c r="T180" s="237"/>
      <c r="U180" s="237"/>
      <c r="V180" s="237"/>
      <c r="W180" s="237"/>
      <c r="X180" s="237"/>
      <c r="Y180" s="237"/>
      <c r="Z180" s="237"/>
    </row>
    <row r="181" spans="1:26" ht="14.25" customHeight="1">
      <c r="A181" s="237"/>
      <c r="B181" s="237"/>
      <c r="C181" s="237"/>
      <c r="D181" s="237"/>
      <c r="E181" s="237"/>
      <c r="F181" s="237"/>
      <c r="G181" s="237"/>
      <c r="H181" s="237"/>
      <c r="I181" s="237"/>
      <c r="J181" s="237"/>
      <c r="K181" s="237"/>
      <c r="L181" s="237"/>
      <c r="M181" s="237"/>
      <c r="N181" s="237"/>
      <c r="O181" s="237"/>
      <c r="P181" s="237"/>
      <c r="Q181" s="237"/>
      <c r="R181" s="237"/>
      <c r="S181" s="237"/>
      <c r="T181" s="237"/>
      <c r="U181" s="237"/>
      <c r="V181" s="237"/>
      <c r="W181" s="237"/>
      <c r="X181" s="237"/>
      <c r="Y181" s="237"/>
      <c r="Z181" s="237"/>
    </row>
    <row r="182" spans="1:26" ht="14.25" customHeight="1">
      <c r="A182" s="237"/>
      <c r="B182" s="237"/>
      <c r="C182" s="237"/>
      <c r="D182" s="237"/>
      <c r="E182" s="237"/>
      <c r="F182" s="237"/>
      <c r="G182" s="237"/>
      <c r="H182" s="237"/>
      <c r="I182" s="237"/>
      <c r="J182" s="237"/>
      <c r="K182" s="237"/>
      <c r="L182" s="237"/>
      <c r="M182" s="237"/>
      <c r="N182" s="237"/>
      <c r="O182" s="237"/>
      <c r="P182" s="237"/>
      <c r="Q182" s="237"/>
      <c r="R182" s="237"/>
      <c r="S182" s="237"/>
      <c r="T182" s="237"/>
      <c r="U182" s="237"/>
      <c r="V182" s="237"/>
      <c r="W182" s="237"/>
      <c r="X182" s="237"/>
      <c r="Y182" s="237"/>
      <c r="Z182" s="237"/>
    </row>
    <row r="183" spans="1:26" ht="14.25" customHeight="1">
      <c r="A183" s="237"/>
      <c r="B183" s="237"/>
      <c r="C183" s="237"/>
      <c r="D183" s="237"/>
      <c r="E183" s="237"/>
      <c r="F183" s="237"/>
      <c r="G183" s="237"/>
      <c r="H183" s="237"/>
      <c r="I183" s="237"/>
      <c r="J183" s="237"/>
      <c r="K183" s="237"/>
      <c r="L183" s="237"/>
      <c r="M183" s="237"/>
      <c r="N183" s="237"/>
      <c r="O183" s="237"/>
      <c r="P183" s="237"/>
      <c r="Q183" s="237"/>
      <c r="R183" s="237"/>
      <c r="S183" s="237"/>
      <c r="T183" s="237"/>
      <c r="U183" s="237"/>
      <c r="V183" s="237"/>
      <c r="W183" s="237"/>
      <c r="X183" s="237"/>
      <c r="Y183" s="237"/>
      <c r="Z183" s="237"/>
    </row>
    <row r="184" spans="1:26" ht="14.25" customHeight="1">
      <c r="A184" s="237"/>
      <c r="B184" s="237"/>
      <c r="C184" s="237"/>
      <c r="D184" s="237"/>
      <c r="E184" s="237"/>
      <c r="F184" s="237"/>
      <c r="G184" s="237"/>
      <c r="H184" s="237"/>
      <c r="I184" s="237"/>
      <c r="J184" s="237"/>
      <c r="K184" s="237"/>
      <c r="L184" s="237"/>
      <c r="M184" s="237"/>
      <c r="N184" s="237"/>
      <c r="O184" s="237"/>
      <c r="P184" s="237"/>
      <c r="Q184" s="237"/>
      <c r="R184" s="237"/>
      <c r="S184" s="237"/>
      <c r="T184" s="237"/>
      <c r="U184" s="237"/>
      <c r="V184" s="237"/>
      <c r="W184" s="237"/>
      <c r="X184" s="237"/>
      <c r="Y184" s="237"/>
      <c r="Z184" s="237"/>
    </row>
    <row r="185" spans="1:26" ht="14.25" customHeight="1">
      <c r="A185" s="237"/>
      <c r="B185" s="237"/>
      <c r="C185" s="237"/>
      <c r="D185" s="237"/>
      <c r="E185" s="237"/>
      <c r="F185" s="237"/>
      <c r="G185" s="237"/>
      <c r="H185" s="237"/>
      <c r="I185" s="237"/>
      <c r="J185" s="237"/>
      <c r="K185" s="237"/>
      <c r="L185" s="237"/>
      <c r="M185" s="237"/>
      <c r="N185" s="237"/>
      <c r="O185" s="237"/>
      <c r="P185" s="237"/>
      <c r="Q185" s="237"/>
      <c r="R185" s="237"/>
      <c r="S185" s="237"/>
      <c r="T185" s="237"/>
      <c r="U185" s="237"/>
      <c r="V185" s="237"/>
      <c r="W185" s="237"/>
      <c r="X185" s="237"/>
      <c r="Y185" s="237"/>
      <c r="Z185" s="237"/>
    </row>
    <row r="186" spans="1:26" ht="14.25" customHeight="1">
      <c r="A186" s="237"/>
      <c r="B186" s="237"/>
      <c r="C186" s="237"/>
      <c r="D186" s="237"/>
      <c r="E186" s="237"/>
      <c r="F186" s="237"/>
      <c r="G186" s="237"/>
      <c r="H186" s="237"/>
      <c r="I186" s="237"/>
      <c r="J186" s="237"/>
      <c r="K186" s="237"/>
      <c r="L186" s="237"/>
      <c r="M186" s="237"/>
      <c r="N186" s="237"/>
      <c r="O186" s="237"/>
      <c r="P186" s="237"/>
      <c r="Q186" s="237"/>
      <c r="R186" s="237"/>
      <c r="S186" s="237"/>
      <c r="T186" s="237"/>
      <c r="U186" s="237"/>
      <c r="V186" s="237"/>
      <c r="W186" s="237"/>
      <c r="X186" s="237"/>
      <c r="Y186" s="237"/>
      <c r="Z186" s="237"/>
    </row>
    <row r="187" spans="1:26" ht="14.25" customHeight="1">
      <c r="A187" s="237"/>
      <c r="B187" s="237"/>
      <c r="C187" s="237"/>
      <c r="D187" s="237"/>
      <c r="E187" s="237"/>
      <c r="F187" s="237"/>
      <c r="G187" s="237"/>
      <c r="H187" s="237"/>
      <c r="I187" s="237"/>
      <c r="J187" s="237"/>
      <c r="K187" s="237"/>
      <c r="L187" s="237"/>
      <c r="M187" s="237"/>
      <c r="N187" s="237"/>
      <c r="O187" s="237"/>
      <c r="P187" s="237"/>
      <c r="Q187" s="237"/>
      <c r="R187" s="237"/>
      <c r="S187" s="237"/>
      <c r="T187" s="237"/>
      <c r="U187" s="237"/>
      <c r="V187" s="237"/>
      <c r="W187" s="237"/>
      <c r="X187" s="237"/>
      <c r="Y187" s="237"/>
      <c r="Z187" s="237"/>
    </row>
    <row r="188" spans="1:26" ht="14.25" customHeight="1">
      <c r="A188" s="237"/>
      <c r="B188" s="237"/>
      <c r="C188" s="237"/>
      <c r="D188" s="237"/>
      <c r="E188" s="237"/>
      <c r="F188" s="237"/>
      <c r="G188" s="237"/>
      <c r="H188" s="237"/>
      <c r="I188" s="237"/>
      <c r="J188" s="237"/>
      <c r="K188" s="237"/>
      <c r="L188" s="237"/>
      <c r="M188" s="237"/>
      <c r="N188" s="237"/>
      <c r="O188" s="237"/>
      <c r="P188" s="237"/>
      <c r="Q188" s="237"/>
      <c r="R188" s="237"/>
      <c r="S188" s="237"/>
      <c r="T188" s="237"/>
      <c r="U188" s="237"/>
      <c r="V188" s="237"/>
      <c r="W188" s="237"/>
      <c r="X188" s="237"/>
      <c r="Y188" s="237"/>
      <c r="Z188" s="237"/>
    </row>
    <row r="189" spans="1:26" ht="14.25" customHeight="1">
      <c r="A189" s="237"/>
      <c r="B189" s="237"/>
      <c r="C189" s="237"/>
      <c r="D189" s="237"/>
      <c r="E189" s="237"/>
      <c r="F189" s="237"/>
      <c r="G189" s="237"/>
      <c r="H189" s="237"/>
      <c r="I189" s="237"/>
      <c r="J189" s="237"/>
      <c r="K189" s="237"/>
      <c r="L189" s="237"/>
      <c r="M189" s="237"/>
      <c r="N189" s="237"/>
      <c r="O189" s="237"/>
      <c r="P189" s="237"/>
      <c r="Q189" s="237"/>
      <c r="R189" s="237"/>
      <c r="S189" s="237"/>
      <c r="T189" s="237"/>
      <c r="U189" s="237"/>
      <c r="V189" s="237"/>
      <c r="W189" s="237"/>
      <c r="X189" s="237"/>
      <c r="Y189" s="237"/>
      <c r="Z189" s="237"/>
    </row>
    <row r="190" spans="1:26" ht="14.25" customHeight="1">
      <c r="A190" s="237"/>
      <c r="B190" s="237"/>
      <c r="C190" s="237"/>
      <c r="D190" s="237"/>
      <c r="E190" s="237"/>
      <c r="F190" s="237"/>
      <c r="G190" s="237"/>
      <c r="H190" s="237"/>
      <c r="I190" s="237"/>
      <c r="J190" s="237"/>
      <c r="K190" s="237"/>
      <c r="L190" s="237"/>
      <c r="M190" s="237"/>
      <c r="N190" s="237"/>
      <c r="O190" s="237"/>
      <c r="P190" s="237"/>
      <c r="Q190" s="237"/>
      <c r="R190" s="237"/>
      <c r="S190" s="237"/>
      <c r="T190" s="237"/>
      <c r="U190" s="237"/>
      <c r="V190" s="237"/>
      <c r="W190" s="237"/>
      <c r="X190" s="237"/>
      <c r="Y190" s="237"/>
      <c r="Z190" s="237"/>
    </row>
    <row r="191" spans="1:26" ht="14.25" customHeight="1">
      <c r="A191" s="237"/>
      <c r="B191" s="237"/>
      <c r="C191" s="237"/>
      <c r="D191" s="237"/>
      <c r="E191" s="237"/>
      <c r="F191" s="237"/>
      <c r="G191" s="237"/>
      <c r="H191" s="237"/>
      <c r="I191" s="237"/>
      <c r="J191" s="237"/>
      <c r="K191" s="237"/>
      <c r="L191" s="237"/>
      <c r="M191" s="237"/>
      <c r="N191" s="237"/>
      <c r="O191" s="237"/>
      <c r="P191" s="237"/>
      <c r="Q191" s="237"/>
      <c r="R191" s="237"/>
      <c r="S191" s="237"/>
      <c r="T191" s="237"/>
      <c r="U191" s="237"/>
      <c r="V191" s="237"/>
      <c r="W191" s="237"/>
      <c r="X191" s="237"/>
      <c r="Y191" s="237"/>
      <c r="Z191" s="237"/>
    </row>
    <row r="192" spans="1:26" ht="14.25" customHeight="1">
      <c r="A192" s="237"/>
      <c r="B192" s="237"/>
      <c r="C192" s="237"/>
      <c r="D192" s="237"/>
      <c r="E192" s="237"/>
      <c r="F192" s="237"/>
      <c r="G192" s="237"/>
      <c r="H192" s="237"/>
      <c r="I192" s="237"/>
      <c r="J192" s="237"/>
      <c r="K192" s="237"/>
      <c r="L192" s="237"/>
      <c r="M192" s="237"/>
      <c r="N192" s="237"/>
      <c r="O192" s="237"/>
      <c r="P192" s="237"/>
      <c r="Q192" s="237"/>
      <c r="R192" s="237"/>
      <c r="S192" s="237"/>
      <c r="T192" s="237"/>
      <c r="U192" s="237"/>
      <c r="V192" s="237"/>
      <c r="W192" s="237"/>
      <c r="X192" s="237"/>
      <c r="Y192" s="237"/>
      <c r="Z192" s="237"/>
    </row>
    <row r="193" spans="1:26" ht="14.25" customHeight="1">
      <c r="A193" s="237"/>
      <c r="B193" s="237"/>
      <c r="C193" s="237"/>
      <c r="D193" s="237"/>
      <c r="E193" s="237"/>
      <c r="F193" s="237"/>
      <c r="G193" s="237"/>
      <c r="H193" s="237"/>
      <c r="I193" s="237"/>
      <c r="J193" s="237"/>
      <c r="K193" s="237"/>
      <c r="L193" s="237"/>
      <c r="M193" s="237"/>
      <c r="N193" s="237"/>
      <c r="O193" s="237"/>
      <c r="P193" s="237"/>
      <c r="Q193" s="237"/>
      <c r="R193" s="237"/>
      <c r="S193" s="237"/>
      <c r="T193" s="237"/>
      <c r="U193" s="237"/>
      <c r="V193" s="237"/>
      <c r="W193" s="237"/>
      <c r="X193" s="237"/>
      <c r="Y193" s="237"/>
      <c r="Z193" s="237"/>
    </row>
    <row r="194" spans="1:26" ht="14.25" customHeight="1">
      <c r="A194" s="237"/>
      <c r="B194" s="237"/>
      <c r="C194" s="237"/>
      <c r="D194" s="237"/>
      <c r="E194" s="237"/>
      <c r="F194" s="237"/>
      <c r="G194" s="237"/>
      <c r="H194" s="237"/>
      <c r="I194" s="237"/>
      <c r="J194" s="237"/>
      <c r="K194" s="237"/>
      <c r="L194" s="237"/>
      <c r="M194" s="237"/>
      <c r="N194" s="237"/>
      <c r="O194" s="237"/>
      <c r="P194" s="237"/>
      <c r="Q194" s="237"/>
      <c r="R194" s="237"/>
      <c r="S194" s="237"/>
      <c r="T194" s="237"/>
      <c r="U194" s="237"/>
      <c r="V194" s="237"/>
      <c r="W194" s="237"/>
      <c r="X194" s="237"/>
      <c r="Y194" s="237"/>
      <c r="Z194" s="237"/>
    </row>
    <row r="195" spans="1:26" ht="14.25" customHeight="1">
      <c r="A195" s="237"/>
      <c r="B195" s="237"/>
      <c r="C195" s="237"/>
      <c r="D195" s="237"/>
      <c r="E195" s="237"/>
      <c r="F195" s="237"/>
      <c r="G195" s="237"/>
      <c r="H195" s="237"/>
      <c r="I195" s="237"/>
      <c r="J195" s="237"/>
      <c r="K195" s="237"/>
      <c r="L195" s="237"/>
      <c r="M195" s="237"/>
      <c r="N195" s="237"/>
      <c r="O195" s="237"/>
      <c r="P195" s="237"/>
      <c r="Q195" s="237"/>
      <c r="R195" s="237"/>
      <c r="S195" s="237"/>
      <c r="T195" s="237"/>
      <c r="U195" s="237"/>
      <c r="V195" s="237"/>
      <c r="W195" s="237"/>
      <c r="X195" s="237"/>
      <c r="Y195" s="237"/>
      <c r="Z195" s="237"/>
    </row>
    <row r="196" spans="1:26" ht="14.25" customHeight="1">
      <c r="A196" s="237"/>
      <c r="B196" s="237"/>
      <c r="C196" s="237"/>
      <c r="D196" s="237"/>
      <c r="E196" s="237"/>
      <c r="F196" s="237"/>
      <c r="G196" s="237"/>
      <c r="H196" s="237"/>
      <c r="I196" s="237"/>
      <c r="J196" s="237"/>
      <c r="K196" s="237"/>
      <c r="L196" s="237"/>
      <c r="M196" s="237"/>
      <c r="N196" s="237"/>
      <c r="O196" s="237"/>
      <c r="P196" s="237"/>
      <c r="Q196" s="237"/>
      <c r="R196" s="237"/>
      <c r="S196" s="237"/>
      <c r="T196" s="237"/>
      <c r="U196" s="237"/>
      <c r="V196" s="237"/>
      <c r="W196" s="237"/>
      <c r="X196" s="237"/>
      <c r="Y196" s="237"/>
      <c r="Z196" s="237"/>
    </row>
    <row r="197" spans="1:26" ht="14.25" customHeight="1">
      <c r="A197" s="237"/>
      <c r="B197" s="237"/>
      <c r="C197" s="237"/>
      <c r="D197" s="237"/>
      <c r="E197" s="237"/>
      <c r="F197" s="237"/>
      <c r="G197" s="237"/>
      <c r="H197" s="237"/>
      <c r="I197" s="237"/>
      <c r="J197" s="237"/>
      <c r="K197" s="237"/>
      <c r="L197" s="237"/>
      <c r="M197" s="237"/>
      <c r="N197" s="237"/>
      <c r="O197" s="237"/>
      <c r="P197" s="237"/>
      <c r="Q197" s="237"/>
      <c r="R197" s="237"/>
      <c r="S197" s="237"/>
      <c r="T197" s="237"/>
      <c r="U197" s="237"/>
      <c r="V197" s="237"/>
      <c r="W197" s="237"/>
      <c r="X197" s="237"/>
      <c r="Y197" s="237"/>
      <c r="Z197" s="237"/>
    </row>
    <row r="198" spans="1:26" ht="14.25" customHeight="1">
      <c r="A198" s="237"/>
      <c r="B198" s="237"/>
      <c r="C198" s="237"/>
      <c r="D198" s="237"/>
      <c r="E198" s="237"/>
      <c r="F198" s="237"/>
      <c r="G198" s="237"/>
      <c r="H198" s="237"/>
      <c r="I198" s="237"/>
      <c r="J198" s="237"/>
      <c r="K198" s="237"/>
      <c r="L198" s="237"/>
      <c r="M198" s="237"/>
      <c r="N198" s="237"/>
      <c r="O198" s="237"/>
      <c r="P198" s="237"/>
      <c r="Q198" s="237"/>
      <c r="R198" s="237"/>
      <c r="S198" s="237"/>
      <c r="T198" s="237"/>
      <c r="U198" s="237"/>
      <c r="V198" s="237"/>
      <c r="W198" s="237"/>
      <c r="X198" s="237"/>
      <c r="Y198" s="237"/>
      <c r="Z198" s="237"/>
    </row>
    <row r="199" spans="1:26" ht="14.25" customHeight="1">
      <c r="A199" s="237"/>
      <c r="B199" s="237"/>
      <c r="C199" s="237"/>
      <c r="D199" s="237"/>
      <c r="E199" s="237"/>
      <c r="F199" s="237"/>
      <c r="G199" s="237"/>
      <c r="H199" s="237"/>
      <c r="I199" s="237"/>
      <c r="J199" s="237"/>
      <c r="K199" s="237"/>
      <c r="L199" s="237"/>
      <c r="M199" s="237"/>
      <c r="N199" s="237"/>
      <c r="O199" s="237"/>
      <c r="P199" s="237"/>
      <c r="Q199" s="237"/>
      <c r="R199" s="237"/>
      <c r="S199" s="237"/>
      <c r="T199" s="237"/>
      <c r="U199" s="237"/>
      <c r="V199" s="237"/>
      <c r="W199" s="237"/>
      <c r="X199" s="237"/>
      <c r="Y199" s="237"/>
      <c r="Z199" s="237"/>
    </row>
    <row r="200" spans="1:26" ht="14.25" customHeight="1">
      <c r="A200" s="237"/>
      <c r="B200" s="237"/>
      <c r="C200" s="237"/>
      <c r="D200" s="237"/>
      <c r="E200" s="237"/>
      <c r="F200" s="237"/>
      <c r="G200" s="237"/>
      <c r="H200" s="237"/>
      <c r="I200" s="237"/>
      <c r="J200" s="237"/>
      <c r="K200" s="237"/>
      <c r="L200" s="237"/>
      <c r="M200" s="237"/>
      <c r="N200" s="237"/>
      <c r="O200" s="237"/>
      <c r="P200" s="237"/>
      <c r="Q200" s="237"/>
      <c r="R200" s="237"/>
      <c r="S200" s="237"/>
      <c r="T200" s="237"/>
      <c r="U200" s="237"/>
      <c r="V200" s="237"/>
      <c r="W200" s="237"/>
      <c r="X200" s="237"/>
      <c r="Y200" s="237"/>
      <c r="Z200" s="237"/>
    </row>
    <row r="201" spans="1:26" ht="14.25" customHeight="1">
      <c r="A201" s="237"/>
      <c r="B201" s="237"/>
      <c r="C201" s="237"/>
      <c r="D201" s="237"/>
      <c r="E201" s="237"/>
      <c r="F201" s="237"/>
      <c r="G201" s="237"/>
      <c r="H201" s="237"/>
      <c r="I201" s="237"/>
      <c r="J201" s="237"/>
      <c r="K201" s="237"/>
      <c r="L201" s="237"/>
      <c r="M201" s="237"/>
      <c r="N201" s="237"/>
      <c r="O201" s="237"/>
      <c r="P201" s="237"/>
      <c r="Q201" s="237"/>
      <c r="R201" s="237"/>
      <c r="S201" s="237"/>
      <c r="T201" s="237"/>
      <c r="U201" s="237"/>
      <c r="V201" s="237"/>
      <c r="W201" s="237"/>
      <c r="X201" s="237"/>
      <c r="Y201" s="237"/>
      <c r="Z201" s="237"/>
    </row>
    <row r="202" spans="1:26" ht="14.25" customHeight="1">
      <c r="A202" s="237"/>
      <c r="B202" s="237"/>
      <c r="C202" s="237"/>
      <c r="D202" s="237"/>
      <c r="E202" s="237"/>
      <c r="F202" s="237"/>
      <c r="G202" s="237"/>
      <c r="H202" s="237"/>
      <c r="I202" s="237"/>
      <c r="J202" s="237"/>
      <c r="K202" s="237"/>
      <c r="L202" s="237"/>
      <c r="M202" s="237"/>
      <c r="N202" s="237"/>
      <c r="O202" s="237"/>
      <c r="P202" s="237"/>
      <c r="Q202" s="237"/>
      <c r="R202" s="237"/>
      <c r="S202" s="237"/>
      <c r="T202" s="237"/>
      <c r="U202" s="237"/>
      <c r="V202" s="237"/>
      <c r="W202" s="237"/>
      <c r="X202" s="237"/>
      <c r="Y202" s="237"/>
      <c r="Z202" s="237"/>
    </row>
    <row r="203" spans="1:26" ht="14.25" customHeight="1">
      <c r="A203" s="237"/>
      <c r="B203" s="237"/>
      <c r="C203" s="237"/>
      <c r="D203" s="237"/>
      <c r="E203" s="237"/>
      <c r="F203" s="237"/>
      <c r="G203" s="237"/>
      <c r="H203" s="237"/>
      <c r="I203" s="237"/>
      <c r="J203" s="237"/>
      <c r="K203" s="237"/>
      <c r="L203" s="237"/>
      <c r="M203" s="237"/>
      <c r="N203" s="237"/>
      <c r="O203" s="237"/>
      <c r="P203" s="237"/>
      <c r="Q203" s="237"/>
      <c r="R203" s="237"/>
      <c r="S203" s="237"/>
      <c r="T203" s="237"/>
      <c r="U203" s="237"/>
      <c r="V203" s="237"/>
      <c r="W203" s="237"/>
      <c r="X203" s="237"/>
      <c r="Y203" s="237"/>
      <c r="Z203" s="237"/>
    </row>
    <row r="204" spans="1:26" ht="14.25" customHeight="1">
      <c r="A204" s="237"/>
      <c r="B204" s="237"/>
      <c r="C204" s="237"/>
      <c r="D204" s="237"/>
      <c r="E204" s="237"/>
      <c r="F204" s="237"/>
      <c r="G204" s="237"/>
      <c r="H204" s="237"/>
      <c r="I204" s="237"/>
      <c r="J204" s="237"/>
      <c r="K204" s="237"/>
      <c r="L204" s="237"/>
      <c r="M204" s="237"/>
      <c r="N204" s="237"/>
      <c r="O204" s="237"/>
      <c r="P204" s="237"/>
      <c r="Q204" s="237"/>
      <c r="R204" s="237"/>
      <c r="S204" s="237"/>
      <c r="T204" s="237"/>
      <c r="U204" s="237"/>
      <c r="V204" s="237"/>
      <c r="W204" s="237"/>
      <c r="X204" s="237"/>
      <c r="Y204" s="237"/>
      <c r="Z204" s="237"/>
    </row>
    <row r="205" spans="1:26" ht="14.25" customHeight="1">
      <c r="A205" s="237"/>
      <c r="B205" s="237"/>
      <c r="C205" s="237"/>
      <c r="D205" s="237"/>
      <c r="E205" s="237"/>
      <c r="F205" s="237"/>
      <c r="G205" s="237"/>
      <c r="H205" s="237"/>
      <c r="I205" s="237"/>
      <c r="J205" s="237"/>
      <c r="K205" s="237"/>
      <c r="L205" s="237"/>
      <c r="M205" s="237"/>
      <c r="N205" s="237"/>
      <c r="O205" s="237"/>
      <c r="P205" s="237"/>
      <c r="Q205" s="237"/>
      <c r="R205" s="237"/>
      <c r="S205" s="237"/>
      <c r="T205" s="237"/>
      <c r="U205" s="237"/>
      <c r="V205" s="237"/>
      <c r="W205" s="237"/>
      <c r="X205" s="237"/>
      <c r="Y205" s="237"/>
      <c r="Z205" s="237"/>
    </row>
    <row r="206" spans="1:26" ht="14.25" customHeight="1">
      <c r="A206" s="237"/>
      <c r="B206" s="237"/>
      <c r="C206" s="237"/>
      <c r="D206" s="237"/>
      <c r="E206" s="237"/>
      <c r="F206" s="237"/>
      <c r="G206" s="237"/>
      <c r="H206" s="237"/>
      <c r="I206" s="237"/>
      <c r="J206" s="237"/>
      <c r="K206" s="237"/>
      <c r="L206" s="237"/>
      <c r="M206" s="237"/>
      <c r="N206" s="237"/>
      <c r="O206" s="237"/>
      <c r="P206" s="237"/>
      <c r="Q206" s="237"/>
      <c r="R206" s="237"/>
      <c r="S206" s="237"/>
      <c r="T206" s="237"/>
      <c r="U206" s="237"/>
      <c r="V206" s="237"/>
      <c r="W206" s="237"/>
      <c r="X206" s="237"/>
      <c r="Y206" s="237"/>
      <c r="Z206" s="237"/>
    </row>
    <row r="207" spans="1:26" ht="14.25" customHeight="1">
      <c r="A207" s="237"/>
      <c r="B207" s="237"/>
      <c r="C207" s="237"/>
      <c r="D207" s="237"/>
      <c r="E207" s="237"/>
      <c r="F207" s="237"/>
      <c r="G207" s="237"/>
      <c r="H207" s="237"/>
      <c r="I207" s="237"/>
      <c r="J207" s="237"/>
      <c r="K207" s="237"/>
      <c r="L207" s="237"/>
      <c r="M207" s="237"/>
      <c r="N207" s="237"/>
      <c r="O207" s="237"/>
      <c r="P207" s="237"/>
      <c r="Q207" s="237"/>
      <c r="R207" s="237"/>
      <c r="S207" s="237"/>
      <c r="T207" s="237"/>
      <c r="U207" s="237"/>
      <c r="V207" s="237"/>
      <c r="W207" s="237"/>
      <c r="X207" s="237"/>
      <c r="Y207" s="237"/>
      <c r="Z207" s="237"/>
    </row>
    <row r="208" spans="1:26" ht="14.25" customHeight="1">
      <c r="A208" s="237"/>
      <c r="B208" s="237"/>
      <c r="C208" s="237"/>
      <c r="D208" s="237"/>
      <c r="E208" s="237"/>
      <c r="F208" s="237"/>
      <c r="G208" s="237"/>
      <c r="H208" s="237"/>
      <c r="I208" s="237"/>
      <c r="J208" s="237"/>
      <c r="K208" s="237"/>
      <c r="L208" s="237"/>
      <c r="M208" s="237"/>
      <c r="N208" s="237"/>
      <c r="O208" s="237"/>
      <c r="P208" s="237"/>
      <c r="Q208" s="237"/>
      <c r="R208" s="237"/>
      <c r="S208" s="237"/>
      <c r="T208" s="237"/>
      <c r="U208" s="237"/>
      <c r="V208" s="237"/>
      <c r="W208" s="237"/>
      <c r="X208" s="237"/>
      <c r="Y208" s="237"/>
      <c r="Z208" s="237"/>
    </row>
    <row r="209" spans="1:26" ht="14.25" customHeight="1">
      <c r="A209" s="237"/>
      <c r="B209" s="237"/>
      <c r="C209" s="237"/>
      <c r="D209" s="237"/>
      <c r="E209" s="237"/>
      <c r="F209" s="237"/>
      <c r="G209" s="237"/>
      <c r="H209" s="237"/>
      <c r="I209" s="237"/>
      <c r="J209" s="237"/>
      <c r="K209" s="237"/>
      <c r="L209" s="237"/>
      <c r="M209" s="237"/>
      <c r="N209" s="237"/>
      <c r="O209" s="237"/>
      <c r="P209" s="237"/>
      <c r="Q209" s="237"/>
      <c r="R209" s="237"/>
      <c r="S209" s="237"/>
      <c r="T209" s="237"/>
      <c r="U209" s="237"/>
      <c r="V209" s="237"/>
      <c r="W209" s="237"/>
      <c r="X209" s="237"/>
      <c r="Y209" s="237"/>
      <c r="Z209" s="237"/>
    </row>
    <row r="210" spans="1:26" ht="14.25" customHeight="1">
      <c r="A210" s="237"/>
      <c r="B210" s="237"/>
      <c r="C210" s="237"/>
      <c r="D210" s="237"/>
      <c r="E210" s="237"/>
      <c r="F210" s="237"/>
      <c r="G210" s="237"/>
      <c r="H210" s="237"/>
      <c r="I210" s="237"/>
      <c r="J210" s="237"/>
      <c r="K210" s="237"/>
      <c r="L210" s="237"/>
      <c r="M210" s="237"/>
      <c r="N210" s="237"/>
      <c r="O210" s="237"/>
      <c r="P210" s="237"/>
      <c r="Q210" s="237"/>
      <c r="R210" s="237"/>
      <c r="S210" s="237"/>
      <c r="T210" s="237"/>
      <c r="U210" s="237"/>
      <c r="V210" s="237"/>
      <c r="W210" s="237"/>
      <c r="X210" s="237"/>
      <c r="Y210" s="237"/>
      <c r="Z210" s="237"/>
    </row>
    <row r="211" spans="1:26" ht="14.25" customHeight="1">
      <c r="A211" s="237"/>
      <c r="B211" s="237"/>
      <c r="C211" s="237"/>
      <c r="D211" s="237"/>
      <c r="E211" s="237"/>
      <c r="F211" s="237"/>
      <c r="G211" s="237"/>
      <c r="H211" s="237"/>
      <c r="I211" s="237"/>
      <c r="J211" s="237"/>
      <c r="K211" s="237"/>
      <c r="L211" s="237"/>
      <c r="M211" s="237"/>
      <c r="N211" s="237"/>
      <c r="O211" s="237"/>
      <c r="P211" s="237"/>
      <c r="Q211" s="237"/>
      <c r="R211" s="237"/>
      <c r="S211" s="237"/>
      <c r="T211" s="237"/>
      <c r="U211" s="237"/>
      <c r="V211" s="237"/>
      <c r="W211" s="237"/>
      <c r="X211" s="237"/>
      <c r="Y211" s="237"/>
      <c r="Z211" s="237"/>
    </row>
    <row r="212" spans="1:26" ht="14.25" customHeight="1">
      <c r="A212" s="237"/>
      <c r="B212" s="237"/>
      <c r="C212" s="237"/>
      <c r="D212" s="237"/>
      <c r="E212" s="237"/>
      <c r="F212" s="237"/>
      <c r="G212" s="237"/>
      <c r="H212" s="237"/>
      <c r="I212" s="237"/>
      <c r="J212" s="237"/>
      <c r="K212" s="237"/>
      <c r="L212" s="237"/>
      <c r="M212" s="237"/>
      <c r="N212" s="237"/>
      <c r="O212" s="237"/>
      <c r="P212" s="237"/>
      <c r="Q212" s="237"/>
      <c r="R212" s="237"/>
      <c r="S212" s="237"/>
      <c r="T212" s="237"/>
      <c r="U212" s="237"/>
      <c r="V212" s="237"/>
      <c r="W212" s="237"/>
      <c r="X212" s="237"/>
      <c r="Y212" s="237"/>
      <c r="Z212" s="237"/>
    </row>
    <row r="213" spans="1:26" ht="14.25" customHeight="1">
      <c r="A213" s="237"/>
      <c r="B213" s="237"/>
      <c r="C213" s="237"/>
      <c r="D213" s="237"/>
      <c r="E213" s="237"/>
      <c r="F213" s="237"/>
      <c r="G213" s="237"/>
      <c r="H213" s="237"/>
      <c r="I213" s="237"/>
      <c r="J213" s="237"/>
      <c r="K213" s="237"/>
      <c r="L213" s="237"/>
      <c r="M213" s="237"/>
      <c r="N213" s="237"/>
      <c r="O213" s="237"/>
      <c r="P213" s="237"/>
      <c r="Q213" s="237"/>
      <c r="R213" s="237"/>
      <c r="S213" s="237"/>
      <c r="T213" s="237"/>
      <c r="U213" s="237"/>
      <c r="V213" s="237"/>
      <c r="W213" s="237"/>
      <c r="X213" s="237"/>
      <c r="Y213" s="237"/>
      <c r="Z213" s="237"/>
    </row>
    <row r="214" spans="1:26" ht="14.25" customHeight="1">
      <c r="A214" s="237"/>
      <c r="B214" s="237"/>
      <c r="C214" s="237"/>
      <c r="D214" s="237"/>
      <c r="E214" s="237"/>
      <c r="F214" s="237"/>
      <c r="G214" s="237"/>
      <c r="H214" s="237"/>
      <c r="I214" s="237"/>
      <c r="J214" s="237"/>
      <c r="K214" s="237"/>
      <c r="L214" s="237"/>
      <c r="M214" s="237"/>
      <c r="N214" s="237"/>
      <c r="O214" s="237"/>
      <c r="P214" s="237"/>
      <c r="Q214" s="237"/>
      <c r="R214" s="237"/>
      <c r="S214" s="237"/>
      <c r="T214" s="237"/>
      <c r="U214" s="237"/>
      <c r="V214" s="237"/>
      <c r="W214" s="237"/>
      <c r="X214" s="237"/>
      <c r="Y214" s="237"/>
      <c r="Z214" s="237"/>
    </row>
    <row r="215" spans="1:26" ht="14.25" customHeight="1">
      <c r="A215" s="237"/>
      <c r="B215" s="237"/>
      <c r="C215" s="237"/>
      <c r="D215" s="237"/>
      <c r="E215" s="237"/>
      <c r="F215" s="237"/>
      <c r="G215" s="237"/>
      <c r="H215" s="237"/>
      <c r="I215" s="237"/>
      <c r="J215" s="237"/>
      <c r="K215" s="237"/>
      <c r="L215" s="237"/>
      <c r="M215" s="237"/>
      <c r="N215" s="237"/>
      <c r="O215" s="237"/>
      <c r="P215" s="237"/>
      <c r="Q215" s="237"/>
      <c r="R215" s="237"/>
      <c r="S215" s="237"/>
      <c r="T215" s="237"/>
      <c r="U215" s="237"/>
      <c r="V215" s="237"/>
      <c r="W215" s="237"/>
      <c r="X215" s="237"/>
      <c r="Y215" s="237"/>
      <c r="Z215" s="237"/>
    </row>
    <row r="216" spans="1:26" ht="14.25" customHeight="1">
      <c r="A216" s="237"/>
      <c r="B216" s="237"/>
      <c r="C216" s="237"/>
      <c r="D216" s="237"/>
      <c r="E216" s="237"/>
      <c r="F216" s="237"/>
      <c r="G216" s="237"/>
      <c r="H216" s="237"/>
      <c r="I216" s="237"/>
      <c r="J216" s="237"/>
      <c r="K216" s="237"/>
      <c r="L216" s="237"/>
      <c r="M216" s="237"/>
      <c r="N216" s="237"/>
      <c r="O216" s="237"/>
      <c r="P216" s="237"/>
      <c r="Q216" s="237"/>
      <c r="R216" s="237"/>
      <c r="S216" s="237"/>
      <c r="T216" s="237"/>
      <c r="U216" s="237"/>
      <c r="V216" s="237"/>
      <c r="W216" s="237"/>
      <c r="X216" s="237"/>
      <c r="Y216" s="237"/>
      <c r="Z216" s="237"/>
    </row>
    <row r="217" spans="1:26" ht="14.25" customHeight="1">
      <c r="A217" s="237"/>
      <c r="B217" s="237"/>
      <c r="C217" s="237"/>
      <c r="D217" s="237"/>
      <c r="E217" s="237"/>
      <c r="F217" s="237"/>
      <c r="G217" s="237"/>
      <c r="H217" s="237"/>
      <c r="I217" s="237"/>
      <c r="J217" s="237"/>
      <c r="K217" s="237"/>
      <c r="L217" s="237"/>
      <c r="M217" s="237"/>
      <c r="N217" s="237"/>
      <c r="O217" s="237"/>
      <c r="P217" s="237"/>
      <c r="Q217" s="237"/>
      <c r="R217" s="237"/>
      <c r="S217" s="237"/>
      <c r="T217" s="237"/>
      <c r="U217" s="237"/>
      <c r="V217" s="237"/>
      <c r="W217" s="237"/>
      <c r="X217" s="237"/>
      <c r="Y217" s="237"/>
      <c r="Z217" s="237"/>
    </row>
    <row r="218" spans="1:26" ht="14.25" customHeight="1">
      <c r="A218" s="237"/>
      <c r="B218" s="237"/>
      <c r="C218" s="237"/>
      <c r="D218" s="237"/>
      <c r="E218" s="237"/>
      <c r="F218" s="237"/>
      <c r="G218" s="237"/>
      <c r="H218" s="237"/>
      <c r="I218" s="237"/>
      <c r="J218" s="237"/>
      <c r="K218" s="237"/>
      <c r="L218" s="237"/>
      <c r="M218" s="237"/>
      <c r="N218" s="237"/>
      <c r="O218" s="237"/>
      <c r="P218" s="237"/>
      <c r="Q218" s="237"/>
      <c r="R218" s="237"/>
      <c r="S218" s="237"/>
      <c r="T218" s="237"/>
      <c r="U218" s="237"/>
      <c r="V218" s="237"/>
      <c r="W218" s="237"/>
      <c r="X218" s="237"/>
      <c r="Y218" s="237"/>
      <c r="Z218" s="237"/>
    </row>
    <row r="219" spans="1:26" ht="14.25" customHeight="1">
      <c r="A219" s="237"/>
      <c r="B219" s="237"/>
      <c r="C219" s="237"/>
      <c r="D219" s="237"/>
      <c r="E219" s="237"/>
      <c r="F219" s="237"/>
      <c r="G219" s="237"/>
      <c r="H219" s="237"/>
      <c r="I219" s="237"/>
      <c r="J219" s="237"/>
      <c r="K219" s="237"/>
      <c r="L219" s="237"/>
      <c r="M219" s="237"/>
      <c r="N219" s="237"/>
      <c r="O219" s="237"/>
      <c r="P219" s="237"/>
      <c r="Q219" s="237"/>
      <c r="R219" s="237"/>
      <c r="S219" s="237"/>
      <c r="T219" s="237"/>
      <c r="U219" s="237"/>
      <c r="V219" s="237"/>
      <c r="W219" s="237"/>
      <c r="X219" s="237"/>
      <c r="Y219" s="237"/>
      <c r="Z219" s="237"/>
    </row>
    <row r="220" spans="1:26" ht="14.25" customHeight="1">
      <c r="A220" s="237"/>
      <c r="B220" s="237"/>
      <c r="C220" s="237"/>
      <c r="D220" s="237"/>
      <c r="E220" s="237"/>
      <c r="F220" s="237"/>
      <c r="G220" s="237"/>
      <c r="H220" s="237"/>
      <c r="I220" s="237"/>
      <c r="J220" s="237"/>
      <c r="K220" s="237"/>
      <c r="L220" s="237"/>
      <c r="M220" s="237"/>
      <c r="N220" s="237"/>
      <c r="O220" s="237"/>
      <c r="P220" s="237"/>
      <c r="Q220" s="237"/>
      <c r="R220" s="237"/>
      <c r="S220" s="237"/>
      <c r="T220" s="237"/>
      <c r="U220" s="237"/>
      <c r="V220" s="237"/>
      <c r="W220" s="237"/>
      <c r="X220" s="237"/>
      <c r="Y220" s="237"/>
      <c r="Z220" s="237"/>
    </row>
    <row r="221" spans="1:26" ht="14.25" customHeight="1">
      <c r="A221" s="237"/>
      <c r="B221" s="237"/>
      <c r="C221" s="237"/>
      <c r="D221" s="237"/>
      <c r="E221" s="237"/>
      <c r="F221" s="237"/>
      <c r="G221" s="237"/>
      <c r="H221" s="237"/>
      <c r="I221" s="237"/>
      <c r="J221" s="237"/>
      <c r="K221" s="237"/>
      <c r="L221" s="237"/>
      <c r="M221" s="237"/>
      <c r="N221" s="237"/>
      <c r="O221" s="237"/>
      <c r="P221" s="237"/>
      <c r="Q221" s="237"/>
      <c r="R221" s="237"/>
      <c r="S221" s="237"/>
      <c r="T221" s="237"/>
      <c r="U221" s="237"/>
      <c r="V221" s="237"/>
      <c r="W221" s="237"/>
      <c r="X221" s="237"/>
      <c r="Y221" s="237"/>
      <c r="Z221" s="237"/>
    </row>
    <row r="222" spans="1:26" ht="14.25" customHeight="1">
      <c r="A222" s="237"/>
      <c r="B222" s="237"/>
      <c r="C222" s="237"/>
      <c r="D222" s="237"/>
      <c r="E222" s="237"/>
      <c r="F222" s="237"/>
      <c r="G222" s="237"/>
      <c r="H222" s="237"/>
      <c r="I222" s="237"/>
      <c r="J222" s="237"/>
      <c r="K222" s="237"/>
      <c r="L222" s="237"/>
      <c r="M222" s="237"/>
      <c r="N222" s="237"/>
      <c r="O222" s="237"/>
      <c r="P222" s="237"/>
      <c r="Q222" s="237"/>
      <c r="R222" s="237"/>
      <c r="S222" s="237"/>
      <c r="T222" s="237"/>
      <c r="U222" s="237"/>
      <c r="V222" s="237"/>
      <c r="W222" s="237"/>
      <c r="X222" s="237"/>
      <c r="Y222" s="237"/>
      <c r="Z222" s="237"/>
    </row>
    <row r="223" spans="1:26" ht="14.25" customHeight="1">
      <c r="A223" s="237"/>
      <c r="B223" s="237"/>
      <c r="C223" s="237"/>
      <c r="D223" s="237"/>
      <c r="E223" s="237"/>
      <c r="F223" s="237"/>
      <c r="G223" s="237"/>
      <c r="H223" s="237"/>
      <c r="I223" s="237"/>
      <c r="J223" s="237"/>
      <c r="K223" s="237"/>
      <c r="L223" s="237"/>
      <c r="M223" s="237"/>
      <c r="N223" s="237"/>
      <c r="O223" s="237"/>
      <c r="P223" s="237"/>
      <c r="Q223" s="237"/>
      <c r="R223" s="237"/>
      <c r="S223" s="237"/>
      <c r="T223" s="237"/>
      <c r="U223" s="237"/>
      <c r="V223" s="237"/>
      <c r="W223" s="237"/>
      <c r="X223" s="237"/>
      <c r="Y223" s="237"/>
      <c r="Z223" s="237"/>
    </row>
    <row r="224" spans="1:26" ht="14.25" customHeight="1">
      <c r="A224" s="237"/>
      <c r="B224" s="237"/>
      <c r="C224" s="237"/>
      <c r="D224" s="237"/>
      <c r="E224" s="237"/>
      <c r="F224" s="237"/>
      <c r="G224" s="237"/>
      <c r="H224" s="237"/>
      <c r="I224" s="237"/>
      <c r="J224" s="237"/>
      <c r="K224" s="237"/>
      <c r="L224" s="237"/>
      <c r="M224" s="237"/>
      <c r="N224" s="237"/>
      <c r="O224" s="237"/>
      <c r="P224" s="237"/>
      <c r="Q224" s="237"/>
      <c r="R224" s="237"/>
      <c r="S224" s="237"/>
      <c r="T224" s="237"/>
      <c r="U224" s="237"/>
      <c r="V224" s="237"/>
      <c r="W224" s="237"/>
      <c r="X224" s="237"/>
      <c r="Y224" s="237"/>
      <c r="Z224" s="237"/>
    </row>
    <row r="225" spans="1:26" ht="14.25" customHeight="1">
      <c r="A225" s="237"/>
      <c r="B225" s="237"/>
      <c r="C225" s="237"/>
      <c r="D225" s="237"/>
      <c r="E225" s="237"/>
      <c r="F225" s="237"/>
      <c r="G225" s="237"/>
      <c r="H225" s="237"/>
      <c r="I225" s="237"/>
      <c r="J225" s="237"/>
      <c r="K225" s="237"/>
      <c r="L225" s="237"/>
      <c r="M225" s="237"/>
      <c r="N225" s="237"/>
      <c r="O225" s="237"/>
      <c r="P225" s="237"/>
      <c r="Q225" s="237"/>
      <c r="R225" s="237"/>
      <c r="S225" s="237"/>
      <c r="T225" s="237"/>
      <c r="U225" s="237"/>
      <c r="V225" s="237"/>
      <c r="W225" s="237"/>
      <c r="X225" s="237"/>
      <c r="Y225" s="237"/>
      <c r="Z225" s="237"/>
    </row>
    <row r="226" spans="1:26" ht="14.25" customHeight="1">
      <c r="A226" s="237"/>
      <c r="B226" s="237"/>
      <c r="C226" s="237"/>
      <c r="D226" s="237"/>
      <c r="E226" s="237"/>
      <c r="F226" s="237"/>
      <c r="G226" s="237"/>
      <c r="H226" s="237"/>
      <c r="I226" s="237"/>
      <c r="J226" s="237"/>
      <c r="K226" s="237"/>
      <c r="L226" s="237"/>
      <c r="M226" s="237"/>
      <c r="N226" s="237"/>
      <c r="O226" s="237"/>
      <c r="P226" s="237"/>
      <c r="Q226" s="237"/>
      <c r="R226" s="237"/>
      <c r="S226" s="237"/>
      <c r="T226" s="237"/>
      <c r="U226" s="237"/>
      <c r="V226" s="237"/>
      <c r="W226" s="237"/>
      <c r="X226" s="237"/>
      <c r="Y226" s="237"/>
      <c r="Z226" s="237"/>
    </row>
    <row r="227" spans="1:26" ht="14.25" customHeight="1">
      <c r="A227" s="237"/>
      <c r="B227" s="237"/>
      <c r="C227" s="237"/>
      <c r="D227" s="237"/>
      <c r="E227" s="237"/>
      <c r="F227" s="237"/>
      <c r="G227" s="237"/>
      <c r="H227" s="237"/>
      <c r="I227" s="237"/>
      <c r="J227" s="237"/>
      <c r="K227" s="237"/>
      <c r="L227" s="237"/>
      <c r="M227" s="237"/>
      <c r="N227" s="237"/>
      <c r="O227" s="237"/>
      <c r="P227" s="237"/>
      <c r="Q227" s="237"/>
      <c r="R227" s="237"/>
      <c r="S227" s="237"/>
      <c r="T227" s="237"/>
      <c r="U227" s="237"/>
      <c r="V227" s="237"/>
      <c r="W227" s="237"/>
      <c r="X227" s="237"/>
      <c r="Y227" s="237"/>
      <c r="Z227" s="237"/>
    </row>
    <row r="228" spans="1:26" ht="14.25" customHeight="1">
      <c r="A228" s="237"/>
      <c r="B228" s="237"/>
      <c r="C228" s="237"/>
      <c r="D228" s="237"/>
      <c r="E228" s="237"/>
      <c r="F228" s="237"/>
      <c r="G228" s="237"/>
      <c r="H228" s="237"/>
      <c r="I228" s="237"/>
      <c r="J228" s="237"/>
      <c r="K228" s="237"/>
      <c r="L228" s="237"/>
      <c r="M228" s="237"/>
      <c r="N228" s="237"/>
      <c r="O228" s="237"/>
      <c r="P228" s="237"/>
      <c r="Q228" s="237"/>
      <c r="R228" s="237"/>
      <c r="S228" s="237"/>
      <c r="T228" s="237"/>
      <c r="U228" s="237"/>
      <c r="V228" s="237"/>
      <c r="W228" s="237"/>
      <c r="X228" s="237"/>
      <c r="Y228" s="237"/>
      <c r="Z228" s="237"/>
    </row>
    <row r="229" spans="1:26" ht="14.25" customHeight="1">
      <c r="A229" s="237"/>
      <c r="B229" s="237"/>
      <c r="C229" s="237"/>
      <c r="D229" s="237"/>
      <c r="E229" s="237"/>
      <c r="F229" s="237"/>
      <c r="G229" s="237"/>
      <c r="H229" s="237"/>
      <c r="I229" s="237"/>
      <c r="J229" s="237"/>
      <c r="K229" s="237"/>
      <c r="L229" s="237"/>
      <c r="M229" s="237"/>
      <c r="N229" s="237"/>
      <c r="O229" s="237"/>
      <c r="P229" s="237"/>
      <c r="Q229" s="237"/>
      <c r="R229" s="237"/>
      <c r="S229" s="237"/>
      <c r="T229" s="237"/>
      <c r="U229" s="237"/>
      <c r="V229" s="237"/>
      <c r="W229" s="237"/>
      <c r="X229" s="237"/>
      <c r="Y229" s="237"/>
      <c r="Z229" s="237"/>
    </row>
    <row r="230" spans="1:26" ht="14.25" customHeight="1">
      <c r="A230" s="237"/>
      <c r="B230" s="237"/>
      <c r="C230" s="237"/>
      <c r="D230" s="237"/>
      <c r="E230" s="237"/>
      <c r="F230" s="237"/>
      <c r="G230" s="237"/>
      <c r="H230" s="237"/>
      <c r="I230" s="237"/>
      <c r="J230" s="237"/>
      <c r="K230" s="237"/>
      <c r="L230" s="237"/>
      <c r="M230" s="237"/>
      <c r="N230" s="237"/>
      <c r="O230" s="237"/>
      <c r="P230" s="237"/>
      <c r="Q230" s="237"/>
      <c r="R230" s="237"/>
      <c r="S230" s="237"/>
      <c r="T230" s="237"/>
      <c r="U230" s="237"/>
      <c r="V230" s="237"/>
      <c r="W230" s="237"/>
      <c r="X230" s="237"/>
      <c r="Y230" s="237"/>
      <c r="Z230" s="237"/>
    </row>
    <row r="231" spans="1:26" ht="14.25" customHeight="1">
      <c r="A231" s="237"/>
      <c r="B231" s="237"/>
      <c r="C231" s="237"/>
      <c r="D231" s="237"/>
      <c r="E231" s="237"/>
      <c r="F231" s="237"/>
      <c r="G231" s="237"/>
      <c r="H231" s="237"/>
      <c r="I231" s="237"/>
      <c r="J231" s="237"/>
      <c r="K231" s="237"/>
      <c r="L231" s="237"/>
      <c r="M231" s="237"/>
      <c r="N231" s="237"/>
      <c r="O231" s="237"/>
      <c r="P231" s="237"/>
      <c r="Q231" s="237"/>
      <c r="R231" s="237"/>
      <c r="S231" s="237"/>
      <c r="T231" s="237"/>
      <c r="U231" s="237"/>
      <c r="V231" s="237"/>
      <c r="W231" s="237"/>
      <c r="X231" s="237"/>
      <c r="Y231" s="237"/>
      <c r="Z231" s="237"/>
    </row>
    <row r="232" spans="1:26" ht="14.25" customHeight="1">
      <c r="A232" s="237"/>
      <c r="B232" s="237"/>
      <c r="C232" s="237"/>
      <c r="D232" s="237"/>
      <c r="E232" s="237"/>
      <c r="F232" s="237"/>
      <c r="G232" s="237"/>
      <c r="H232" s="237"/>
      <c r="I232" s="237"/>
      <c r="J232" s="237"/>
      <c r="K232" s="237"/>
      <c r="L232" s="237"/>
      <c r="M232" s="237"/>
      <c r="N232" s="237"/>
      <c r="O232" s="237"/>
      <c r="P232" s="237"/>
      <c r="Q232" s="237"/>
      <c r="R232" s="237"/>
      <c r="S232" s="237"/>
      <c r="T232" s="237"/>
      <c r="U232" s="237"/>
      <c r="V232" s="237"/>
      <c r="W232" s="237"/>
      <c r="X232" s="237"/>
      <c r="Y232" s="237"/>
      <c r="Z232" s="237"/>
    </row>
    <row r="233" spans="1:26" ht="14.25" customHeight="1">
      <c r="A233" s="237"/>
      <c r="B233" s="237"/>
      <c r="C233" s="237"/>
      <c r="D233" s="237"/>
      <c r="E233" s="237"/>
      <c r="F233" s="237"/>
      <c r="G233" s="237"/>
      <c r="H233" s="237"/>
      <c r="I233" s="237"/>
      <c r="J233" s="237"/>
      <c r="K233" s="237"/>
      <c r="L233" s="237"/>
      <c r="M233" s="237"/>
      <c r="N233" s="237"/>
      <c r="O233" s="237"/>
      <c r="P233" s="237"/>
      <c r="Q233" s="237"/>
      <c r="R233" s="237"/>
      <c r="S233" s="237"/>
      <c r="T233" s="237"/>
      <c r="U233" s="237"/>
      <c r="V233" s="237"/>
      <c r="W233" s="237"/>
      <c r="X233" s="237"/>
      <c r="Y233" s="237"/>
      <c r="Z233" s="237"/>
    </row>
    <row r="234" spans="1:26" ht="14.25" customHeight="1">
      <c r="A234" s="237"/>
      <c r="B234" s="237"/>
      <c r="C234" s="237"/>
      <c r="D234" s="237"/>
      <c r="E234" s="237"/>
      <c r="F234" s="237"/>
      <c r="G234" s="237"/>
      <c r="H234" s="237"/>
      <c r="I234" s="237"/>
      <c r="J234" s="237"/>
      <c r="K234" s="237"/>
      <c r="L234" s="237"/>
      <c r="M234" s="237"/>
      <c r="N234" s="237"/>
      <c r="O234" s="237"/>
      <c r="P234" s="237"/>
      <c r="Q234" s="237"/>
      <c r="R234" s="237"/>
      <c r="S234" s="237"/>
      <c r="T234" s="237"/>
      <c r="U234" s="237"/>
      <c r="V234" s="237"/>
      <c r="W234" s="237"/>
      <c r="X234" s="237"/>
      <c r="Y234" s="237"/>
      <c r="Z234" s="237"/>
    </row>
    <row r="235" spans="1:26" ht="14.25" customHeight="1">
      <c r="A235" s="237"/>
      <c r="B235" s="237"/>
      <c r="C235" s="237"/>
      <c r="D235" s="237"/>
      <c r="E235" s="237"/>
      <c r="F235" s="237"/>
      <c r="G235" s="237"/>
      <c r="H235" s="237"/>
      <c r="I235" s="237"/>
      <c r="J235" s="237"/>
      <c r="K235" s="237"/>
      <c r="L235" s="237"/>
      <c r="M235" s="237"/>
      <c r="N235" s="237"/>
      <c r="O235" s="237"/>
      <c r="P235" s="237"/>
      <c r="Q235" s="237"/>
      <c r="R235" s="237"/>
      <c r="S235" s="237"/>
      <c r="T235" s="237"/>
      <c r="U235" s="237"/>
      <c r="V235" s="237"/>
      <c r="W235" s="237"/>
      <c r="X235" s="237"/>
      <c r="Y235" s="237"/>
      <c r="Z235" s="237"/>
    </row>
    <row r="236" spans="1:26" ht="14.25" customHeight="1">
      <c r="A236" s="237"/>
      <c r="B236" s="237"/>
      <c r="C236" s="237"/>
      <c r="D236" s="237"/>
      <c r="E236" s="237"/>
      <c r="F236" s="237"/>
      <c r="G236" s="237"/>
      <c r="H236" s="237"/>
      <c r="I236" s="237"/>
      <c r="J236" s="237"/>
      <c r="K236" s="237"/>
      <c r="L236" s="237"/>
      <c r="M236" s="237"/>
      <c r="N236" s="237"/>
      <c r="O236" s="237"/>
      <c r="P236" s="237"/>
      <c r="Q236" s="237"/>
      <c r="R236" s="237"/>
      <c r="S236" s="237"/>
      <c r="T236" s="237"/>
      <c r="U236" s="237"/>
      <c r="V236" s="237"/>
      <c r="W236" s="237"/>
      <c r="X236" s="237"/>
      <c r="Y236" s="237"/>
      <c r="Z236" s="237"/>
    </row>
    <row r="237" spans="1:26" ht="14.25" customHeight="1">
      <c r="A237" s="237"/>
      <c r="B237" s="237"/>
      <c r="C237" s="237"/>
      <c r="D237" s="237"/>
      <c r="E237" s="237"/>
      <c r="F237" s="237"/>
      <c r="G237" s="237"/>
      <c r="H237" s="237"/>
      <c r="I237" s="237"/>
      <c r="J237" s="237"/>
      <c r="K237" s="237"/>
      <c r="L237" s="237"/>
      <c r="M237" s="237"/>
      <c r="N237" s="237"/>
      <c r="O237" s="237"/>
      <c r="P237" s="237"/>
      <c r="Q237" s="237"/>
      <c r="R237" s="237"/>
      <c r="S237" s="237"/>
      <c r="T237" s="237"/>
      <c r="U237" s="237"/>
      <c r="V237" s="237"/>
      <c r="W237" s="237"/>
      <c r="X237" s="237"/>
      <c r="Y237" s="237"/>
      <c r="Z237" s="237"/>
    </row>
    <row r="238" spans="1:26" ht="14.25" customHeight="1">
      <c r="A238" s="237"/>
      <c r="B238" s="237"/>
      <c r="C238" s="237"/>
      <c r="D238" s="237"/>
      <c r="E238" s="237"/>
      <c r="F238" s="237"/>
      <c r="G238" s="237"/>
      <c r="H238" s="237"/>
      <c r="I238" s="237"/>
      <c r="J238" s="237"/>
      <c r="K238" s="237"/>
      <c r="L238" s="237"/>
      <c r="M238" s="237"/>
      <c r="N238" s="237"/>
      <c r="O238" s="237"/>
      <c r="P238" s="237"/>
      <c r="Q238" s="237"/>
      <c r="R238" s="237"/>
      <c r="S238" s="237"/>
      <c r="T238" s="237"/>
      <c r="U238" s="237"/>
      <c r="V238" s="237"/>
      <c r="W238" s="237"/>
      <c r="X238" s="237"/>
      <c r="Y238" s="237"/>
      <c r="Z238" s="237"/>
    </row>
    <row r="239" spans="1:26" ht="14.25" customHeight="1">
      <c r="A239" s="237"/>
      <c r="B239" s="237"/>
      <c r="C239" s="237"/>
      <c r="D239" s="237"/>
      <c r="E239" s="237"/>
      <c r="F239" s="237"/>
      <c r="G239" s="237"/>
      <c r="H239" s="237"/>
      <c r="I239" s="237"/>
      <c r="J239" s="237"/>
      <c r="K239" s="237"/>
      <c r="L239" s="237"/>
      <c r="M239" s="237"/>
      <c r="N239" s="237"/>
      <c r="O239" s="237"/>
      <c r="P239" s="237"/>
      <c r="Q239" s="237"/>
      <c r="R239" s="237"/>
      <c r="S239" s="237"/>
      <c r="T239" s="237"/>
      <c r="U239" s="237"/>
      <c r="V239" s="237"/>
      <c r="W239" s="237"/>
      <c r="X239" s="237"/>
      <c r="Y239" s="237"/>
      <c r="Z239" s="237"/>
    </row>
    <row r="240" spans="1:26" ht="14.25" customHeight="1">
      <c r="A240" s="237"/>
      <c r="B240" s="237"/>
      <c r="C240" s="237"/>
      <c r="D240" s="237"/>
      <c r="E240" s="237"/>
      <c r="F240" s="237"/>
      <c r="G240" s="237"/>
      <c r="H240" s="237"/>
      <c r="I240" s="237"/>
      <c r="J240" s="237"/>
      <c r="K240" s="237"/>
      <c r="L240" s="237"/>
      <c r="M240" s="237"/>
      <c r="N240" s="237"/>
      <c r="O240" s="237"/>
      <c r="P240" s="237"/>
      <c r="Q240" s="237"/>
      <c r="R240" s="237"/>
      <c r="S240" s="237"/>
      <c r="T240" s="237"/>
      <c r="U240" s="237"/>
      <c r="V240" s="237"/>
      <c r="W240" s="237"/>
      <c r="X240" s="237"/>
      <c r="Y240" s="237"/>
      <c r="Z240" s="237"/>
    </row>
    <row r="241" spans="1:26" ht="14.25" customHeight="1">
      <c r="A241" s="237"/>
      <c r="B241" s="237"/>
      <c r="C241" s="237"/>
      <c r="D241" s="237"/>
      <c r="E241" s="237"/>
      <c r="F241" s="237"/>
      <c r="G241" s="237"/>
      <c r="H241" s="237"/>
      <c r="I241" s="237"/>
      <c r="J241" s="237"/>
      <c r="K241" s="237"/>
      <c r="L241" s="237"/>
      <c r="M241" s="237"/>
      <c r="N241" s="237"/>
      <c r="O241" s="237"/>
      <c r="P241" s="237"/>
      <c r="Q241" s="237"/>
      <c r="R241" s="237"/>
      <c r="S241" s="237"/>
      <c r="T241" s="237"/>
      <c r="U241" s="237"/>
      <c r="V241" s="237"/>
      <c r="W241" s="237"/>
      <c r="X241" s="237"/>
      <c r="Y241" s="237"/>
      <c r="Z241" s="237"/>
    </row>
    <row r="242" spans="1:26" ht="14.25" customHeight="1">
      <c r="A242" s="237"/>
      <c r="B242" s="237"/>
      <c r="C242" s="237"/>
      <c r="D242" s="237"/>
      <c r="E242" s="237"/>
      <c r="F242" s="237"/>
      <c r="G242" s="237"/>
      <c r="H242" s="237"/>
      <c r="I242" s="237"/>
      <c r="J242" s="237"/>
      <c r="K242" s="237"/>
      <c r="L242" s="237"/>
      <c r="M242" s="237"/>
      <c r="N242" s="237"/>
      <c r="O242" s="237"/>
      <c r="P242" s="237"/>
      <c r="Q242" s="237"/>
      <c r="R242" s="237"/>
      <c r="S242" s="237"/>
      <c r="T242" s="237"/>
      <c r="U242" s="237"/>
      <c r="V242" s="237"/>
      <c r="W242" s="237"/>
      <c r="X242" s="237"/>
      <c r="Y242" s="237"/>
      <c r="Z242" s="237"/>
    </row>
    <row r="243" spans="1:26" ht="14.25" customHeight="1">
      <c r="A243" s="237"/>
      <c r="B243" s="237"/>
      <c r="C243" s="237"/>
      <c r="D243" s="237"/>
      <c r="E243" s="237"/>
      <c r="F243" s="237"/>
      <c r="G243" s="237"/>
      <c r="H243" s="237"/>
      <c r="I243" s="237"/>
      <c r="J243" s="237"/>
      <c r="K243" s="237"/>
      <c r="L243" s="237"/>
      <c r="M243" s="237"/>
      <c r="N243" s="237"/>
      <c r="O243" s="237"/>
      <c r="P243" s="237"/>
      <c r="Q243" s="237"/>
      <c r="R243" s="237"/>
      <c r="S243" s="237"/>
      <c r="T243" s="237"/>
      <c r="U243" s="237"/>
      <c r="V243" s="237"/>
      <c r="W243" s="237"/>
      <c r="X243" s="237"/>
      <c r="Y243" s="237"/>
      <c r="Z243" s="237"/>
    </row>
    <row r="244" spans="1:26" ht="14.25" customHeight="1">
      <c r="A244" s="237"/>
      <c r="B244" s="237"/>
      <c r="C244" s="237"/>
      <c r="D244" s="237"/>
      <c r="E244" s="237"/>
      <c r="F244" s="237"/>
      <c r="G244" s="237"/>
      <c r="H244" s="237"/>
      <c r="I244" s="237"/>
      <c r="J244" s="237"/>
      <c r="K244" s="237"/>
      <c r="L244" s="237"/>
      <c r="M244" s="237"/>
      <c r="N244" s="237"/>
      <c r="O244" s="237"/>
      <c r="P244" s="237"/>
      <c r="Q244" s="237"/>
      <c r="R244" s="237"/>
      <c r="S244" s="237"/>
      <c r="T244" s="237"/>
      <c r="U244" s="237"/>
      <c r="V244" s="237"/>
      <c r="W244" s="237"/>
      <c r="X244" s="237"/>
      <c r="Y244" s="237"/>
      <c r="Z244" s="237"/>
    </row>
    <row r="245" spans="1:26" ht="14.25" customHeight="1">
      <c r="A245" s="237"/>
      <c r="B245" s="237"/>
      <c r="C245" s="237"/>
      <c r="D245" s="237"/>
      <c r="E245" s="237"/>
      <c r="F245" s="237"/>
      <c r="G245" s="237"/>
      <c r="H245" s="237"/>
      <c r="I245" s="237"/>
      <c r="J245" s="237"/>
      <c r="K245" s="237"/>
      <c r="L245" s="237"/>
      <c r="M245" s="237"/>
      <c r="N245" s="237"/>
      <c r="O245" s="237"/>
      <c r="P245" s="237"/>
      <c r="Q245" s="237"/>
      <c r="R245" s="237"/>
      <c r="S245" s="237"/>
      <c r="T245" s="237"/>
      <c r="U245" s="237"/>
      <c r="V245" s="237"/>
      <c r="W245" s="237"/>
      <c r="X245" s="237"/>
      <c r="Y245" s="237"/>
      <c r="Z245" s="237"/>
    </row>
    <row r="246" spans="1:26" ht="14.25" customHeight="1">
      <c r="A246" s="237"/>
      <c r="B246" s="237"/>
      <c r="C246" s="237"/>
      <c r="D246" s="237"/>
      <c r="E246" s="237"/>
      <c r="F246" s="237"/>
      <c r="G246" s="237"/>
      <c r="H246" s="237"/>
      <c r="I246" s="237"/>
      <c r="J246" s="237"/>
      <c r="K246" s="237"/>
      <c r="L246" s="237"/>
      <c r="M246" s="237"/>
      <c r="N246" s="237"/>
      <c r="O246" s="237"/>
      <c r="P246" s="237"/>
      <c r="Q246" s="237"/>
      <c r="R246" s="237"/>
      <c r="S246" s="237"/>
      <c r="T246" s="237"/>
      <c r="U246" s="237"/>
      <c r="V246" s="237"/>
      <c r="W246" s="237"/>
      <c r="X246" s="237"/>
      <c r="Y246" s="237"/>
      <c r="Z246" s="237"/>
    </row>
    <row r="247" spans="1:26" ht="14.25" customHeight="1">
      <c r="A247" s="237"/>
      <c r="B247" s="237"/>
      <c r="C247" s="237"/>
      <c r="D247" s="237"/>
      <c r="E247" s="237"/>
      <c r="F247" s="237"/>
      <c r="G247" s="237"/>
      <c r="H247" s="237"/>
      <c r="I247" s="237"/>
      <c r="J247" s="237"/>
      <c r="K247" s="237"/>
      <c r="L247" s="237"/>
      <c r="M247" s="237"/>
      <c r="N247" s="237"/>
      <c r="O247" s="237"/>
      <c r="P247" s="237"/>
      <c r="Q247" s="237"/>
      <c r="R247" s="237"/>
      <c r="S247" s="237"/>
      <c r="T247" s="237"/>
      <c r="U247" s="237"/>
      <c r="V247" s="237"/>
      <c r="W247" s="237"/>
      <c r="X247" s="237"/>
      <c r="Y247" s="237"/>
      <c r="Z247" s="237"/>
    </row>
    <row r="248" spans="1:26" ht="14.25" customHeight="1">
      <c r="A248" s="237"/>
      <c r="B248" s="237"/>
      <c r="C248" s="237"/>
      <c r="D248" s="237"/>
      <c r="E248" s="237"/>
      <c r="F248" s="237"/>
      <c r="G248" s="237"/>
      <c r="H248" s="237"/>
      <c r="I248" s="237"/>
      <c r="J248" s="237"/>
      <c r="K248" s="237"/>
      <c r="L248" s="237"/>
      <c r="M248" s="237"/>
      <c r="N248" s="237"/>
      <c r="O248" s="237"/>
      <c r="P248" s="237"/>
      <c r="Q248" s="237"/>
      <c r="R248" s="237"/>
      <c r="S248" s="237"/>
      <c r="T248" s="237"/>
      <c r="U248" s="237"/>
      <c r="V248" s="237"/>
      <c r="W248" s="237"/>
      <c r="X248" s="237"/>
      <c r="Y248" s="237"/>
      <c r="Z248" s="237"/>
    </row>
    <row r="249" spans="1:26" ht="14.25" customHeight="1">
      <c r="A249" s="237"/>
      <c r="B249" s="237"/>
      <c r="C249" s="237"/>
      <c r="D249" s="237"/>
      <c r="E249" s="237"/>
      <c r="F249" s="237"/>
      <c r="G249" s="237"/>
      <c r="H249" s="237"/>
      <c r="I249" s="237"/>
      <c r="J249" s="237"/>
      <c r="K249" s="237"/>
      <c r="L249" s="237"/>
      <c r="M249" s="237"/>
      <c r="N249" s="237"/>
      <c r="O249" s="237"/>
      <c r="P249" s="237"/>
      <c r="Q249" s="237"/>
      <c r="R249" s="237"/>
      <c r="S249" s="237"/>
      <c r="T249" s="237"/>
      <c r="U249" s="237"/>
      <c r="V249" s="237"/>
      <c r="W249" s="237"/>
      <c r="X249" s="237"/>
      <c r="Y249" s="237"/>
      <c r="Z249" s="237"/>
    </row>
    <row r="250" spans="1:26" ht="14.25" customHeight="1">
      <c r="A250" s="237"/>
      <c r="B250" s="237"/>
      <c r="C250" s="237"/>
      <c r="D250" s="237"/>
      <c r="E250" s="237"/>
      <c r="F250" s="237"/>
      <c r="G250" s="237"/>
      <c r="H250" s="237"/>
      <c r="I250" s="237"/>
      <c r="J250" s="237"/>
      <c r="K250" s="237"/>
      <c r="L250" s="237"/>
      <c r="M250" s="237"/>
      <c r="N250" s="237"/>
      <c r="O250" s="237"/>
      <c r="P250" s="237"/>
      <c r="Q250" s="237"/>
      <c r="R250" s="237"/>
      <c r="S250" s="237"/>
      <c r="T250" s="237"/>
      <c r="U250" s="237"/>
      <c r="V250" s="237"/>
      <c r="W250" s="237"/>
      <c r="X250" s="237"/>
      <c r="Y250" s="237"/>
      <c r="Z250" s="237"/>
    </row>
    <row r="251" spans="1:26" ht="14.25" customHeight="1">
      <c r="A251" s="237"/>
      <c r="B251" s="237"/>
      <c r="C251" s="237"/>
      <c r="D251" s="237"/>
      <c r="E251" s="237"/>
      <c r="F251" s="237"/>
      <c r="G251" s="237"/>
      <c r="H251" s="237"/>
      <c r="I251" s="237"/>
      <c r="J251" s="237"/>
      <c r="K251" s="237"/>
      <c r="L251" s="237"/>
      <c r="M251" s="237"/>
      <c r="N251" s="237"/>
      <c r="O251" s="237"/>
      <c r="P251" s="237"/>
      <c r="Q251" s="237"/>
      <c r="R251" s="237"/>
      <c r="S251" s="237"/>
      <c r="T251" s="237"/>
      <c r="U251" s="237"/>
      <c r="V251" s="237"/>
      <c r="W251" s="237"/>
      <c r="X251" s="237"/>
      <c r="Y251" s="237"/>
      <c r="Z251" s="237"/>
    </row>
    <row r="252" spans="1:26" ht="14.25" customHeight="1">
      <c r="A252" s="237"/>
      <c r="B252" s="237"/>
      <c r="C252" s="237"/>
      <c r="D252" s="237"/>
      <c r="E252" s="237"/>
      <c r="F252" s="237"/>
      <c r="G252" s="237"/>
      <c r="H252" s="237"/>
      <c r="I252" s="237"/>
      <c r="J252" s="237"/>
      <c r="K252" s="237"/>
      <c r="L252" s="237"/>
      <c r="M252" s="237"/>
      <c r="N252" s="237"/>
      <c r="O252" s="237"/>
      <c r="P252" s="237"/>
      <c r="Q252" s="237"/>
      <c r="R252" s="237"/>
      <c r="S252" s="237"/>
      <c r="T252" s="237"/>
      <c r="U252" s="237"/>
      <c r="V252" s="237"/>
      <c r="W252" s="237"/>
      <c r="X252" s="237"/>
      <c r="Y252" s="237"/>
      <c r="Z252" s="237"/>
    </row>
    <row r="253" spans="1:26" ht="14.25" customHeight="1">
      <c r="A253" s="237"/>
      <c r="B253" s="237"/>
      <c r="C253" s="237"/>
      <c r="D253" s="237"/>
      <c r="E253" s="237"/>
      <c r="F253" s="237"/>
      <c r="G253" s="237"/>
      <c r="H253" s="237"/>
      <c r="I253" s="237"/>
      <c r="J253" s="237"/>
      <c r="K253" s="237"/>
      <c r="L253" s="237"/>
      <c r="M253" s="237"/>
      <c r="N253" s="237"/>
      <c r="O253" s="237"/>
      <c r="P253" s="237"/>
      <c r="Q253" s="237"/>
      <c r="R253" s="237"/>
      <c r="S253" s="237"/>
      <c r="T253" s="237"/>
      <c r="U253" s="237"/>
      <c r="V253" s="237"/>
      <c r="W253" s="237"/>
      <c r="X253" s="237"/>
      <c r="Y253" s="237"/>
      <c r="Z253" s="237"/>
    </row>
    <row r="254" spans="1:26" ht="14.25" customHeight="1">
      <c r="A254" s="237"/>
      <c r="B254" s="237"/>
      <c r="C254" s="237"/>
      <c r="D254" s="237"/>
      <c r="E254" s="237"/>
      <c r="F254" s="237"/>
      <c r="G254" s="237"/>
      <c r="H254" s="237"/>
      <c r="I254" s="237"/>
      <c r="J254" s="237"/>
      <c r="K254" s="237"/>
      <c r="L254" s="237"/>
      <c r="M254" s="237"/>
      <c r="N254" s="237"/>
      <c r="O254" s="237"/>
      <c r="P254" s="237"/>
      <c r="Q254" s="237"/>
      <c r="R254" s="237"/>
      <c r="S254" s="237"/>
      <c r="T254" s="237"/>
      <c r="U254" s="237"/>
      <c r="V254" s="237"/>
      <c r="W254" s="237"/>
      <c r="X254" s="237"/>
      <c r="Y254" s="237"/>
      <c r="Z254" s="237"/>
    </row>
    <row r="255" spans="1:26" ht="14.25" customHeight="1">
      <c r="A255" s="237"/>
      <c r="B255" s="237"/>
      <c r="C255" s="237"/>
      <c r="D255" s="237"/>
      <c r="E255" s="237"/>
      <c r="F255" s="237"/>
      <c r="G255" s="237"/>
      <c r="H255" s="237"/>
      <c r="I255" s="237"/>
      <c r="J255" s="237"/>
      <c r="K255" s="237"/>
      <c r="L255" s="237"/>
      <c r="M255" s="237"/>
      <c r="N255" s="237"/>
      <c r="O255" s="237"/>
      <c r="P255" s="237"/>
      <c r="Q255" s="237"/>
      <c r="R255" s="237"/>
      <c r="S255" s="237"/>
      <c r="T255" s="237"/>
      <c r="U255" s="237"/>
      <c r="V255" s="237"/>
      <c r="W255" s="237"/>
      <c r="X255" s="237"/>
      <c r="Y255" s="237"/>
      <c r="Z255" s="237"/>
    </row>
    <row r="256" spans="1:26" ht="14.25" customHeight="1">
      <c r="A256" s="237"/>
      <c r="B256" s="237"/>
      <c r="C256" s="237"/>
      <c r="D256" s="237"/>
      <c r="E256" s="237"/>
      <c r="F256" s="237"/>
      <c r="G256" s="237"/>
      <c r="H256" s="237"/>
      <c r="I256" s="237"/>
      <c r="J256" s="237"/>
      <c r="K256" s="237"/>
      <c r="L256" s="237"/>
      <c r="M256" s="237"/>
      <c r="N256" s="237"/>
      <c r="O256" s="237"/>
      <c r="P256" s="237"/>
      <c r="Q256" s="237"/>
      <c r="R256" s="237"/>
      <c r="S256" s="237"/>
      <c r="T256" s="237"/>
      <c r="U256" s="237"/>
      <c r="V256" s="237"/>
      <c r="W256" s="237"/>
      <c r="X256" s="237"/>
      <c r="Y256" s="237"/>
      <c r="Z256" s="237"/>
    </row>
    <row r="257" spans="1:26" ht="14.25" customHeight="1">
      <c r="A257" s="237"/>
      <c r="B257" s="237"/>
      <c r="C257" s="237"/>
      <c r="D257" s="237"/>
      <c r="E257" s="237"/>
      <c r="F257" s="237"/>
      <c r="G257" s="237"/>
      <c r="H257" s="237"/>
      <c r="I257" s="237"/>
      <c r="J257" s="237"/>
      <c r="K257" s="237"/>
      <c r="L257" s="237"/>
      <c r="M257" s="237"/>
      <c r="N257" s="237"/>
      <c r="O257" s="237"/>
      <c r="P257" s="237"/>
      <c r="Q257" s="237"/>
      <c r="R257" s="237"/>
      <c r="S257" s="237"/>
      <c r="T257" s="237"/>
      <c r="U257" s="237"/>
      <c r="V257" s="237"/>
      <c r="W257" s="237"/>
      <c r="X257" s="237"/>
      <c r="Y257" s="237"/>
      <c r="Z257" s="237"/>
    </row>
    <row r="258" spans="1:26" ht="14.25" customHeight="1">
      <c r="A258" s="237"/>
      <c r="B258" s="237"/>
      <c r="C258" s="237"/>
      <c r="D258" s="237"/>
      <c r="E258" s="237"/>
      <c r="F258" s="237"/>
      <c r="G258" s="237"/>
      <c r="H258" s="237"/>
      <c r="I258" s="237"/>
      <c r="J258" s="237"/>
      <c r="K258" s="237"/>
      <c r="L258" s="237"/>
      <c r="M258" s="237"/>
      <c r="N258" s="237"/>
      <c r="O258" s="237"/>
      <c r="P258" s="237"/>
      <c r="Q258" s="237"/>
      <c r="R258" s="237"/>
      <c r="S258" s="237"/>
      <c r="T258" s="237"/>
      <c r="U258" s="237"/>
      <c r="V258" s="237"/>
      <c r="W258" s="237"/>
      <c r="X258" s="237"/>
      <c r="Y258" s="237"/>
      <c r="Z258" s="237"/>
    </row>
    <row r="259" spans="1:26" ht="14.25" customHeight="1">
      <c r="A259" s="237"/>
      <c r="B259" s="237"/>
      <c r="C259" s="237"/>
      <c r="D259" s="237"/>
      <c r="E259" s="237"/>
      <c r="F259" s="237"/>
      <c r="G259" s="237"/>
      <c r="H259" s="237"/>
      <c r="I259" s="237"/>
      <c r="J259" s="237"/>
      <c r="K259" s="237"/>
      <c r="L259" s="237"/>
      <c r="M259" s="237"/>
      <c r="N259" s="237"/>
      <c r="O259" s="237"/>
      <c r="P259" s="237"/>
      <c r="Q259" s="237"/>
      <c r="R259" s="237"/>
      <c r="S259" s="237"/>
      <c r="T259" s="237"/>
      <c r="U259" s="237"/>
      <c r="V259" s="237"/>
      <c r="W259" s="237"/>
      <c r="X259" s="237"/>
      <c r="Y259" s="237"/>
      <c r="Z259" s="237"/>
    </row>
    <row r="260" spans="1:26" ht="14.25" customHeight="1">
      <c r="A260" s="237"/>
      <c r="B260" s="237"/>
      <c r="C260" s="237"/>
      <c r="D260" s="237"/>
      <c r="E260" s="237"/>
      <c r="F260" s="237"/>
      <c r="G260" s="237"/>
      <c r="H260" s="237"/>
      <c r="I260" s="237"/>
      <c r="J260" s="237"/>
      <c r="K260" s="237"/>
      <c r="L260" s="237"/>
      <c r="M260" s="237"/>
      <c r="N260" s="237"/>
      <c r="O260" s="237"/>
      <c r="P260" s="237"/>
      <c r="Q260" s="237"/>
      <c r="R260" s="237"/>
      <c r="S260" s="237"/>
      <c r="T260" s="237"/>
      <c r="U260" s="237"/>
      <c r="V260" s="237"/>
      <c r="W260" s="237"/>
      <c r="X260" s="237"/>
      <c r="Y260" s="237"/>
      <c r="Z260" s="237"/>
    </row>
    <row r="261" spans="1:26" ht="14.25" customHeight="1">
      <c r="A261" s="237"/>
      <c r="B261" s="237"/>
      <c r="C261" s="237"/>
      <c r="D261" s="237"/>
      <c r="E261" s="237"/>
      <c r="F261" s="237"/>
      <c r="G261" s="237"/>
      <c r="H261" s="237"/>
      <c r="I261" s="237"/>
      <c r="J261" s="237"/>
      <c r="K261" s="237"/>
      <c r="L261" s="237"/>
      <c r="M261" s="237"/>
      <c r="N261" s="237"/>
      <c r="O261" s="237"/>
      <c r="P261" s="237"/>
      <c r="Q261" s="237"/>
      <c r="R261" s="237"/>
      <c r="S261" s="237"/>
      <c r="T261" s="237"/>
      <c r="U261" s="237"/>
      <c r="V261" s="237"/>
      <c r="W261" s="237"/>
      <c r="X261" s="237"/>
      <c r="Y261" s="237"/>
      <c r="Z261" s="237"/>
    </row>
    <row r="262" spans="1:26" ht="14.25" customHeight="1">
      <c r="A262" s="237"/>
      <c r="B262" s="237"/>
      <c r="C262" s="237"/>
      <c r="D262" s="237"/>
      <c r="E262" s="237"/>
      <c r="F262" s="237"/>
      <c r="G262" s="237"/>
      <c r="H262" s="237"/>
      <c r="I262" s="237"/>
      <c r="J262" s="237"/>
      <c r="K262" s="237"/>
      <c r="L262" s="237"/>
      <c r="M262" s="237"/>
      <c r="N262" s="237"/>
      <c r="O262" s="237"/>
      <c r="P262" s="237"/>
      <c r="Q262" s="237"/>
      <c r="R262" s="237"/>
      <c r="S262" s="237"/>
      <c r="T262" s="237"/>
      <c r="U262" s="237"/>
      <c r="V262" s="237"/>
      <c r="W262" s="237"/>
      <c r="X262" s="237"/>
      <c r="Y262" s="237"/>
      <c r="Z262" s="237"/>
    </row>
    <row r="263" spans="1:26" ht="14.25" customHeight="1">
      <c r="A263" s="237"/>
      <c r="B263" s="237"/>
      <c r="C263" s="237"/>
      <c r="D263" s="237"/>
      <c r="E263" s="237"/>
      <c r="F263" s="237"/>
      <c r="G263" s="237"/>
      <c r="H263" s="237"/>
      <c r="I263" s="237"/>
      <c r="J263" s="237"/>
      <c r="K263" s="237"/>
      <c r="L263" s="237"/>
      <c r="M263" s="237"/>
      <c r="N263" s="237"/>
      <c r="O263" s="237"/>
      <c r="P263" s="237"/>
      <c r="Q263" s="237"/>
      <c r="R263" s="237"/>
      <c r="S263" s="237"/>
      <c r="T263" s="237"/>
      <c r="U263" s="237"/>
      <c r="V263" s="237"/>
      <c r="W263" s="237"/>
      <c r="X263" s="237"/>
      <c r="Y263" s="237"/>
      <c r="Z263" s="237"/>
    </row>
    <row r="264" spans="1:26" ht="14.25" customHeight="1">
      <c r="A264" s="237"/>
      <c r="B264" s="237"/>
      <c r="C264" s="237"/>
      <c r="D264" s="237"/>
      <c r="E264" s="237"/>
      <c r="F264" s="237"/>
      <c r="G264" s="237"/>
      <c r="H264" s="237"/>
      <c r="I264" s="237"/>
      <c r="J264" s="237"/>
      <c r="K264" s="237"/>
      <c r="L264" s="237"/>
      <c r="M264" s="237"/>
      <c r="N264" s="237"/>
      <c r="O264" s="237"/>
      <c r="P264" s="237"/>
      <c r="Q264" s="237"/>
      <c r="R264" s="237"/>
      <c r="S264" s="237"/>
      <c r="T264" s="237"/>
      <c r="U264" s="237"/>
      <c r="V264" s="237"/>
      <c r="W264" s="237"/>
      <c r="X264" s="237"/>
      <c r="Y264" s="237"/>
      <c r="Z264" s="237"/>
    </row>
    <row r="265" spans="1:26" ht="14.25" customHeight="1">
      <c r="A265" s="237"/>
      <c r="B265" s="237"/>
      <c r="C265" s="237"/>
      <c r="D265" s="237"/>
      <c r="E265" s="237"/>
      <c r="F265" s="237"/>
      <c r="G265" s="237"/>
      <c r="H265" s="237"/>
      <c r="I265" s="237"/>
      <c r="J265" s="237"/>
      <c r="K265" s="237"/>
      <c r="L265" s="237"/>
      <c r="M265" s="237"/>
      <c r="N265" s="237"/>
      <c r="O265" s="237"/>
      <c r="P265" s="237"/>
      <c r="Q265" s="237"/>
      <c r="R265" s="237"/>
      <c r="S265" s="237"/>
      <c r="T265" s="237"/>
      <c r="U265" s="237"/>
      <c r="V265" s="237"/>
      <c r="W265" s="237"/>
      <c r="X265" s="237"/>
      <c r="Y265" s="237"/>
      <c r="Z265" s="237"/>
    </row>
    <row r="266" spans="1:26" ht="14.25" customHeight="1">
      <c r="A266" s="237"/>
      <c r="B266" s="237"/>
      <c r="C266" s="237"/>
      <c r="D266" s="237"/>
      <c r="E266" s="237"/>
      <c r="F266" s="237"/>
      <c r="G266" s="237"/>
      <c r="H266" s="237"/>
      <c r="I266" s="237"/>
      <c r="J266" s="237"/>
      <c r="K266" s="237"/>
      <c r="L266" s="237"/>
      <c r="M266" s="237"/>
      <c r="N266" s="237"/>
      <c r="O266" s="237"/>
      <c r="P266" s="237"/>
      <c r="Q266" s="237"/>
      <c r="R266" s="237"/>
      <c r="S266" s="237"/>
      <c r="T266" s="237"/>
      <c r="U266" s="237"/>
      <c r="V266" s="237"/>
      <c r="W266" s="237"/>
      <c r="X266" s="237"/>
      <c r="Y266" s="237"/>
      <c r="Z266" s="237"/>
    </row>
    <row r="267" spans="1:26" ht="14.25" customHeight="1">
      <c r="A267" s="237"/>
      <c r="B267" s="237"/>
      <c r="C267" s="237"/>
      <c r="D267" s="237"/>
      <c r="E267" s="237"/>
      <c r="F267" s="237"/>
      <c r="G267" s="237"/>
      <c r="H267" s="237"/>
      <c r="I267" s="237"/>
      <c r="J267" s="237"/>
      <c r="K267" s="237"/>
      <c r="L267" s="237"/>
      <c r="M267" s="237"/>
      <c r="N267" s="237"/>
      <c r="O267" s="237"/>
      <c r="P267" s="237"/>
      <c r="Q267" s="237"/>
      <c r="R267" s="237"/>
      <c r="S267" s="237"/>
      <c r="T267" s="237"/>
      <c r="U267" s="237"/>
      <c r="V267" s="237"/>
      <c r="W267" s="237"/>
      <c r="X267" s="237"/>
      <c r="Y267" s="237"/>
      <c r="Z267" s="237"/>
    </row>
    <row r="268" spans="1:26" ht="14.25" customHeight="1">
      <c r="A268" s="237"/>
      <c r="B268" s="237"/>
      <c r="C268" s="237"/>
      <c r="D268" s="237"/>
      <c r="E268" s="237"/>
      <c r="F268" s="237"/>
      <c r="G268" s="237"/>
      <c r="H268" s="237"/>
      <c r="I268" s="237"/>
      <c r="J268" s="237"/>
      <c r="K268" s="237"/>
      <c r="L268" s="237"/>
      <c r="M268" s="237"/>
      <c r="N268" s="237"/>
      <c r="O268" s="237"/>
      <c r="P268" s="237"/>
      <c r="Q268" s="237"/>
      <c r="R268" s="237"/>
      <c r="S268" s="237"/>
      <c r="T268" s="237"/>
      <c r="U268" s="237"/>
      <c r="V268" s="237"/>
      <c r="W268" s="237"/>
      <c r="X268" s="237"/>
      <c r="Y268" s="237"/>
      <c r="Z268" s="237"/>
    </row>
    <row r="269" spans="1:26" ht="14.25" customHeight="1">
      <c r="A269" s="237"/>
      <c r="B269" s="237"/>
      <c r="C269" s="237"/>
      <c r="D269" s="237"/>
      <c r="E269" s="237"/>
      <c r="F269" s="237"/>
      <c r="G269" s="237"/>
      <c r="H269" s="237"/>
      <c r="I269" s="237"/>
      <c r="J269" s="237"/>
      <c r="K269" s="237"/>
      <c r="L269" s="237"/>
      <c r="M269" s="237"/>
      <c r="N269" s="237"/>
      <c r="O269" s="237"/>
      <c r="P269" s="237"/>
      <c r="Q269" s="237"/>
      <c r="R269" s="237"/>
      <c r="S269" s="237"/>
      <c r="T269" s="237"/>
      <c r="U269" s="237"/>
      <c r="V269" s="237"/>
      <c r="W269" s="237"/>
      <c r="X269" s="237"/>
      <c r="Y269" s="237"/>
      <c r="Z269" s="237"/>
    </row>
    <row r="270" spans="1:26" ht="14.25" customHeight="1">
      <c r="A270" s="237"/>
      <c r="B270" s="237"/>
      <c r="C270" s="237"/>
      <c r="D270" s="237"/>
      <c r="E270" s="237"/>
      <c r="F270" s="237"/>
      <c r="G270" s="237"/>
      <c r="H270" s="237"/>
      <c r="I270" s="237"/>
      <c r="J270" s="237"/>
      <c r="K270" s="237"/>
      <c r="L270" s="237"/>
      <c r="M270" s="237"/>
      <c r="N270" s="237"/>
      <c r="O270" s="237"/>
      <c r="P270" s="237"/>
      <c r="Q270" s="237"/>
      <c r="R270" s="237"/>
      <c r="S270" s="237"/>
      <c r="T270" s="237"/>
      <c r="U270" s="237"/>
      <c r="V270" s="237"/>
      <c r="W270" s="237"/>
      <c r="X270" s="237"/>
      <c r="Y270" s="237"/>
      <c r="Z270" s="237"/>
    </row>
    <row r="271" spans="1:26" ht="14.25" customHeight="1">
      <c r="A271" s="237"/>
      <c r="B271" s="237"/>
      <c r="C271" s="237"/>
      <c r="D271" s="237"/>
      <c r="E271" s="237"/>
      <c r="F271" s="237"/>
      <c r="G271" s="237"/>
      <c r="H271" s="237"/>
      <c r="I271" s="237"/>
      <c r="J271" s="237"/>
      <c r="K271" s="237"/>
      <c r="L271" s="237"/>
      <c r="M271" s="237"/>
      <c r="N271" s="237"/>
      <c r="O271" s="237"/>
      <c r="P271" s="237"/>
      <c r="Q271" s="237"/>
      <c r="R271" s="237"/>
      <c r="S271" s="237"/>
      <c r="T271" s="237"/>
      <c r="U271" s="237"/>
      <c r="V271" s="237"/>
      <c r="W271" s="237"/>
      <c r="X271" s="237"/>
      <c r="Y271" s="237"/>
      <c r="Z271" s="237"/>
    </row>
    <row r="272" spans="1:26" ht="14.25" customHeight="1">
      <c r="A272" s="237"/>
      <c r="B272" s="237"/>
      <c r="C272" s="237"/>
      <c r="D272" s="237"/>
      <c r="E272" s="237"/>
      <c r="F272" s="237"/>
      <c r="G272" s="237"/>
      <c r="H272" s="237"/>
      <c r="I272" s="237"/>
      <c r="J272" s="237"/>
      <c r="K272" s="237"/>
      <c r="L272" s="237"/>
      <c r="M272" s="237"/>
      <c r="N272" s="237"/>
      <c r="O272" s="237"/>
      <c r="P272" s="237"/>
      <c r="Q272" s="237"/>
      <c r="R272" s="237"/>
      <c r="S272" s="237"/>
      <c r="T272" s="237"/>
      <c r="U272" s="237"/>
      <c r="V272" s="237"/>
      <c r="W272" s="237"/>
      <c r="X272" s="237"/>
      <c r="Y272" s="237"/>
      <c r="Z272" s="237"/>
    </row>
    <row r="273" spans="1:26" ht="14.25" customHeight="1">
      <c r="A273" s="237"/>
      <c r="B273" s="237"/>
      <c r="C273" s="237"/>
      <c r="D273" s="237"/>
      <c r="E273" s="237"/>
      <c r="F273" s="237"/>
      <c r="G273" s="237"/>
      <c r="H273" s="237"/>
      <c r="I273" s="237"/>
      <c r="J273" s="237"/>
      <c r="K273" s="237"/>
      <c r="L273" s="237"/>
      <c r="M273" s="237"/>
      <c r="N273" s="237"/>
      <c r="O273" s="237"/>
      <c r="P273" s="237"/>
      <c r="Q273" s="237"/>
      <c r="R273" s="237"/>
      <c r="S273" s="237"/>
      <c r="T273" s="237"/>
      <c r="U273" s="237"/>
      <c r="V273" s="237"/>
      <c r="W273" s="237"/>
      <c r="X273" s="237"/>
      <c r="Y273" s="237"/>
      <c r="Z273" s="237"/>
    </row>
    <row r="274" spans="1:26" ht="14.25" customHeight="1">
      <c r="A274" s="237"/>
      <c r="B274" s="237"/>
      <c r="C274" s="237"/>
      <c r="D274" s="237"/>
      <c r="E274" s="237"/>
      <c r="F274" s="237"/>
      <c r="G274" s="237"/>
      <c r="H274" s="237"/>
      <c r="I274" s="237"/>
      <c r="J274" s="237"/>
      <c r="K274" s="237"/>
      <c r="L274" s="237"/>
      <c r="M274" s="237"/>
      <c r="N274" s="237"/>
      <c r="O274" s="237"/>
      <c r="P274" s="237"/>
      <c r="Q274" s="237"/>
      <c r="R274" s="237"/>
      <c r="S274" s="237"/>
      <c r="T274" s="237"/>
      <c r="U274" s="237"/>
      <c r="V274" s="237"/>
      <c r="W274" s="237"/>
      <c r="X274" s="237"/>
      <c r="Y274" s="237"/>
      <c r="Z274" s="237"/>
    </row>
    <row r="275" spans="1:26" ht="14.25" customHeight="1">
      <c r="A275" s="237"/>
      <c r="B275" s="237"/>
      <c r="C275" s="237"/>
      <c r="D275" s="237"/>
      <c r="E275" s="237"/>
      <c r="F275" s="237"/>
      <c r="G275" s="237"/>
      <c r="H275" s="237"/>
      <c r="I275" s="237"/>
      <c r="J275" s="237"/>
      <c r="K275" s="237"/>
      <c r="L275" s="237"/>
      <c r="M275" s="237"/>
      <c r="N275" s="237"/>
      <c r="O275" s="237"/>
      <c r="P275" s="237"/>
      <c r="Q275" s="237"/>
      <c r="R275" s="237"/>
      <c r="S275" s="237"/>
      <c r="T275" s="237"/>
      <c r="U275" s="237"/>
      <c r="V275" s="237"/>
      <c r="W275" s="237"/>
      <c r="X275" s="237"/>
      <c r="Y275" s="237"/>
      <c r="Z275" s="237"/>
    </row>
    <row r="276" spans="1:26" ht="14.25" customHeight="1">
      <c r="A276" s="237"/>
      <c r="B276" s="237"/>
      <c r="C276" s="237"/>
      <c r="D276" s="237"/>
      <c r="E276" s="237"/>
      <c r="F276" s="237"/>
      <c r="G276" s="237"/>
      <c r="H276" s="237"/>
      <c r="I276" s="237"/>
      <c r="J276" s="237"/>
      <c r="K276" s="237"/>
      <c r="L276" s="237"/>
      <c r="M276" s="237"/>
      <c r="N276" s="237"/>
      <c r="O276" s="237"/>
      <c r="P276" s="237"/>
      <c r="Q276" s="237"/>
      <c r="R276" s="237"/>
      <c r="S276" s="237"/>
      <c r="T276" s="237"/>
      <c r="U276" s="237"/>
      <c r="V276" s="237"/>
      <c r="W276" s="237"/>
      <c r="X276" s="237"/>
      <c r="Y276" s="237"/>
      <c r="Z276" s="237"/>
    </row>
    <row r="277" spans="1:26" ht="14.25" customHeight="1">
      <c r="A277" s="237"/>
      <c r="B277" s="237"/>
      <c r="C277" s="237"/>
      <c r="D277" s="237"/>
      <c r="E277" s="237"/>
      <c r="F277" s="237"/>
      <c r="G277" s="237"/>
      <c r="H277" s="237"/>
      <c r="I277" s="237"/>
      <c r="J277" s="237"/>
      <c r="K277" s="237"/>
      <c r="L277" s="237"/>
      <c r="M277" s="237"/>
      <c r="N277" s="237"/>
      <c r="O277" s="237"/>
      <c r="P277" s="237"/>
      <c r="Q277" s="237"/>
      <c r="R277" s="237"/>
      <c r="S277" s="237"/>
      <c r="T277" s="237"/>
      <c r="U277" s="237"/>
      <c r="V277" s="237"/>
      <c r="W277" s="237"/>
      <c r="X277" s="237"/>
      <c r="Y277" s="237"/>
      <c r="Z277" s="237"/>
    </row>
    <row r="278" spans="1:26" ht="14.25" customHeight="1">
      <c r="A278" s="237"/>
      <c r="B278" s="237"/>
      <c r="C278" s="237"/>
      <c r="D278" s="237"/>
      <c r="E278" s="237"/>
      <c r="F278" s="237"/>
      <c r="G278" s="237"/>
      <c r="H278" s="237"/>
      <c r="I278" s="237"/>
      <c r="J278" s="237"/>
      <c r="K278" s="237"/>
      <c r="L278" s="237"/>
      <c r="M278" s="237"/>
      <c r="N278" s="237"/>
      <c r="O278" s="237"/>
      <c r="P278" s="237"/>
      <c r="Q278" s="237"/>
      <c r="R278" s="237"/>
      <c r="S278" s="237"/>
      <c r="T278" s="237"/>
      <c r="U278" s="237"/>
      <c r="V278" s="237"/>
      <c r="W278" s="237"/>
      <c r="X278" s="237"/>
      <c r="Y278" s="237"/>
      <c r="Z278" s="237"/>
    </row>
    <row r="279" spans="1:26" ht="14.25" customHeight="1">
      <c r="A279" s="237"/>
      <c r="B279" s="237"/>
      <c r="C279" s="237"/>
      <c r="D279" s="237"/>
      <c r="E279" s="237"/>
      <c r="F279" s="237"/>
      <c r="G279" s="237"/>
      <c r="H279" s="237"/>
      <c r="I279" s="237"/>
      <c r="J279" s="237"/>
      <c r="K279" s="237"/>
      <c r="L279" s="237"/>
      <c r="M279" s="237"/>
      <c r="N279" s="237"/>
      <c r="O279" s="237"/>
      <c r="P279" s="237"/>
      <c r="Q279" s="237"/>
      <c r="R279" s="237"/>
      <c r="S279" s="237"/>
      <c r="T279" s="237"/>
      <c r="U279" s="237"/>
      <c r="V279" s="237"/>
      <c r="W279" s="237"/>
      <c r="X279" s="237"/>
      <c r="Y279" s="237"/>
      <c r="Z279" s="237"/>
    </row>
    <row r="280" spans="1:26" ht="14.25" customHeight="1">
      <c r="A280" s="237"/>
      <c r="B280" s="237"/>
      <c r="C280" s="237"/>
      <c r="D280" s="237"/>
      <c r="E280" s="237"/>
      <c r="F280" s="237"/>
      <c r="G280" s="237"/>
      <c r="H280" s="237"/>
      <c r="I280" s="237"/>
      <c r="J280" s="237"/>
      <c r="K280" s="237"/>
      <c r="L280" s="237"/>
      <c r="M280" s="237"/>
      <c r="N280" s="237"/>
      <c r="O280" s="237"/>
      <c r="P280" s="237"/>
      <c r="Q280" s="237"/>
      <c r="R280" s="237"/>
      <c r="S280" s="237"/>
      <c r="T280" s="237"/>
      <c r="U280" s="237"/>
      <c r="V280" s="237"/>
      <c r="W280" s="237"/>
      <c r="X280" s="237"/>
      <c r="Y280" s="237"/>
      <c r="Z280" s="237"/>
    </row>
    <row r="281" spans="1:26" ht="14.25" customHeight="1">
      <c r="A281" s="237"/>
      <c r="B281" s="237"/>
      <c r="C281" s="237"/>
      <c r="D281" s="237"/>
      <c r="E281" s="237"/>
      <c r="F281" s="237"/>
      <c r="G281" s="237"/>
      <c r="H281" s="237"/>
      <c r="I281" s="237"/>
      <c r="J281" s="237"/>
      <c r="K281" s="237"/>
      <c r="L281" s="237"/>
      <c r="M281" s="237"/>
      <c r="N281" s="237"/>
      <c r="O281" s="237"/>
      <c r="P281" s="237"/>
      <c r="Q281" s="237"/>
      <c r="R281" s="237"/>
      <c r="S281" s="237"/>
      <c r="T281" s="237"/>
      <c r="U281" s="237"/>
      <c r="V281" s="237"/>
      <c r="W281" s="237"/>
      <c r="X281" s="237"/>
      <c r="Y281" s="237"/>
      <c r="Z281" s="237"/>
    </row>
    <row r="282" spans="1:26" ht="14.25" customHeight="1">
      <c r="A282" s="237"/>
      <c r="B282" s="237"/>
      <c r="C282" s="237"/>
      <c r="D282" s="237"/>
      <c r="E282" s="237"/>
      <c r="F282" s="237"/>
      <c r="G282" s="237"/>
      <c r="H282" s="237"/>
      <c r="I282" s="237"/>
      <c r="J282" s="237"/>
      <c r="K282" s="237"/>
      <c r="L282" s="237"/>
      <c r="M282" s="237"/>
      <c r="N282" s="237"/>
      <c r="O282" s="237"/>
      <c r="P282" s="237"/>
      <c r="Q282" s="237"/>
      <c r="R282" s="237"/>
      <c r="S282" s="237"/>
      <c r="T282" s="237"/>
      <c r="U282" s="237"/>
      <c r="V282" s="237"/>
      <c r="W282" s="237"/>
      <c r="X282" s="237"/>
      <c r="Y282" s="237"/>
      <c r="Z282" s="237"/>
    </row>
    <row r="283" spans="1:26" ht="14.25" customHeight="1">
      <c r="A283" s="237"/>
      <c r="B283" s="237"/>
      <c r="C283" s="237"/>
      <c r="D283" s="237"/>
      <c r="E283" s="237"/>
      <c r="F283" s="237"/>
      <c r="G283" s="237"/>
      <c r="H283" s="237"/>
      <c r="I283" s="237"/>
      <c r="J283" s="237"/>
      <c r="K283" s="237"/>
      <c r="L283" s="237"/>
      <c r="M283" s="237"/>
      <c r="N283" s="237"/>
      <c r="O283" s="237"/>
      <c r="P283" s="237"/>
      <c r="Q283" s="237"/>
      <c r="R283" s="237"/>
      <c r="S283" s="237"/>
      <c r="T283" s="237"/>
      <c r="U283" s="237"/>
      <c r="V283" s="237"/>
      <c r="W283" s="237"/>
      <c r="X283" s="237"/>
      <c r="Y283" s="237"/>
      <c r="Z283" s="237"/>
    </row>
    <row r="284" spans="1:26" ht="14.25" customHeight="1">
      <c r="A284" s="237"/>
      <c r="B284" s="237"/>
      <c r="C284" s="237"/>
      <c r="D284" s="237"/>
      <c r="E284" s="237"/>
      <c r="F284" s="237"/>
      <c r="G284" s="237"/>
      <c r="H284" s="237"/>
      <c r="I284" s="237"/>
      <c r="J284" s="237"/>
      <c r="K284" s="237"/>
      <c r="L284" s="237"/>
      <c r="M284" s="237"/>
      <c r="N284" s="237"/>
      <c r="O284" s="237"/>
      <c r="P284" s="237"/>
      <c r="Q284" s="237"/>
      <c r="R284" s="237"/>
      <c r="S284" s="237"/>
      <c r="T284" s="237"/>
      <c r="U284" s="237"/>
      <c r="V284" s="237"/>
      <c r="W284" s="237"/>
      <c r="X284" s="237"/>
      <c r="Y284" s="237"/>
      <c r="Z284" s="237"/>
    </row>
    <row r="285" spans="1:26" ht="14.25" customHeight="1">
      <c r="A285" s="237"/>
      <c r="B285" s="237"/>
      <c r="C285" s="237"/>
      <c r="D285" s="237"/>
      <c r="E285" s="237"/>
      <c r="F285" s="237"/>
      <c r="G285" s="237"/>
      <c r="H285" s="237"/>
      <c r="I285" s="237"/>
      <c r="J285" s="237"/>
      <c r="K285" s="237"/>
      <c r="L285" s="237"/>
      <c r="M285" s="237"/>
      <c r="N285" s="237"/>
      <c r="O285" s="237"/>
      <c r="P285" s="237"/>
      <c r="Q285" s="237"/>
      <c r="R285" s="237"/>
      <c r="S285" s="237"/>
      <c r="T285" s="237"/>
      <c r="U285" s="237"/>
      <c r="V285" s="237"/>
      <c r="W285" s="237"/>
      <c r="X285" s="237"/>
      <c r="Y285" s="237"/>
      <c r="Z285" s="237"/>
    </row>
    <row r="286" spans="1:26" ht="14.25" customHeight="1">
      <c r="A286" s="237"/>
      <c r="B286" s="237"/>
      <c r="C286" s="237"/>
      <c r="D286" s="237"/>
      <c r="E286" s="237"/>
      <c r="F286" s="237"/>
      <c r="G286" s="237"/>
      <c r="H286" s="237"/>
      <c r="I286" s="237"/>
      <c r="J286" s="237"/>
      <c r="K286" s="237"/>
      <c r="L286" s="237"/>
      <c r="M286" s="237"/>
      <c r="N286" s="237"/>
      <c r="O286" s="237"/>
      <c r="P286" s="237"/>
      <c r="Q286" s="237"/>
      <c r="R286" s="237"/>
      <c r="S286" s="237"/>
      <c r="T286" s="237"/>
      <c r="U286" s="237"/>
      <c r="V286" s="237"/>
      <c r="W286" s="237"/>
      <c r="X286" s="237"/>
      <c r="Y286" s="237"/>
      <c r="Z286" s="237"/>
    </row>
    <row r="287" spans="1:26" ht="14.25" customHeight="1">
      <c r="A287" s="237"/>
      <c r="B287" s="237"/>
      <c r="C287" s="237"/>
      <c r="D287" s="237"/>
      <c r="E287" s="237"/>
      <c r="F287" s="237"/>
      <c r="G287" s="237"/>
      <c r="H287" s="237"/>
      <c r="I287" s="237"/>
      <c r="J287" s="237"/>
      <c r="K287" s="237"/>
      <c r="L287" s="237"/>
      <c r="M287" s="237"/>
      <c r="N287" s="237"/>
      <c r="O287" s="237"/>
      <c r="P287" s="237"/>
      <c r="Q287" s="237"/>
      <c r="R287" s="237"/>
      <c r="S287" s="237"/>
      <c r="T287" s="237"/>
      <c r="U287" s="237"/>
      <c r="V287" s="237"/>
      <c r="W287" s="237"/>
      <c r="X287" s="237"/>
      <c r="Y287" s="237"/>
      <c r="Z287" s="237"/>
    </row>
    <row r="288" spans="1:26" ht="14.25" customHeight="1">
      <c r="A288" s="237"/>
      <c r="B288" s="237"/>
      <c r="C288" s="237"/>
      <c r="D288" s="237"/>
      <c r="E288" s="237"/>
      <c r="F288" s="237"/>
      <c r="G288" s="237"/>
      <c r="H288" s="237"/>
      <c r="I288" s="237"/>
      <c r="J288" s="237"/>
      <c r="K288" s="237"/>
      <c r="L288" s="237"/>
      <c r="M288" s="237"/>
      <c r="N288" s="237"/>
      <c r="O288" s="237"/>
      <c r="P288" s="237"/>
      <c r="Q288" s="237"/>
      <c r="R288" s="237"/>
      <c r="S288" s="237"/>
      <c r="T288" s="237"/>
      <c r="U288" s="237"/>
      <c r="V288" s="237"/>
      <c r="W288" s="237"/>
      <c r="X288" s="237"/>
      <c r="Y288" s="237"/>
      <c r="Z288" s="237"/>
    </row>
    <row r="289" spans="1:26" ht="14.25" customHeight="1">
      <c r="A289" s="237"/>
      <c r="B289" s="237"/>
      <c r="C289" s="237"/>
      <c r="D289" s="237"/>
      <c r="E289" s="237"/>
      <c r="F289" s="237"/>
      <c r="G289" s="237"/>
      <c r="H289" s="237"/>
      <c r="I289" s="237"/>
      <c r="J289" s="237"/>
      <c r="K289" s="237"/>
      <c r="L289" s="237"/>
      <c r="M289" s="237"/>
      <c r="N289" s="237"/>
      <c r="O289" s="237"/>
      <c r="P289" s="237"/>
      <c r="Q289" s="237"/>
      <c r="R289" s="237"/>
      <c r="S289" s="237"/>
      <c r="T289" s="237"/>
      <c r="U289" s="237"/>
      <c r="V289" s="237"/>
      <c r="W289" s="237"/>
      <c r="X289" s="237"/>
      <c r="Y289" s="237"/>
      <c r="Z289" s="237"/>
    </row>
    <row r="290" spans="1:26" ht="14.25" customHeight="1">
      <c r="A290" s="237"/>
      <c r="B290" s="237"/>
      <c r="C290" s="237"/>
      <c r="D290" s="237"/>
      <c r="E290" s="237"/>
      <c r="F290" s="237"/>
      <c r="G290" s="237"/>
      <c r="H290" s="237"/>
      <c r="I290" s="237"/>
      <c r="J290" s="237"/>
      <c r="K290" s="237"/>
      <c r="L290" s="237"/>
      <c r="M290" s="237"/>
      <c r="N290" s="237"/>
      <c r="O290" s="237"/>
      <c r="P290" s="237"/>
      <c r="Q290" s="237"/>
      <c r="R290" s="237"/>
      <c r="S290" s="237"/>
      <c r="T290" s="237"/>
      <c r="U290" s="237"/>
      <c r="V290" s="237"/>
      <c r="W290" s="237"/>
      <c r="X290" s="237"/>
      <c r="Y290" s="237"/>
      <c r="Z290" s="237"/>
    </row>
    <row r="291" spans="1:26" ht="14.25" customHeight="1">
      <c r="A291" s="237"/>
      <c r="B291" s="237"/>
      <c r="C291" s="237"/>
      <c r="D291" s="237"/>
      <c r="E291" s="237"/>
      <c r="F291" s="237"/>
      <c r="G291" s="237"/>
      <c r="H291" s="237"/>
      <c r="I291" s="237"/>
      <c r="J291" s="237"/>
      <c r="K291" s="237"/>
      <c r="L291" s="237"/>
      <c r="M291" s="237"/>
      <c r="N291" s="237"/>
      <c r="O291" s="237"/>
      <c r="P291" s="237"/>
      <c r="Q291" s="237"/>
      <c r="R291" s="237"/>
      <c r="S291" s="237"/>
      <c r="T291" s="237"/>
      <c r="U291" s="237"/>
      <c r="V291" s="237"/>
      <c r="W291" s="237"/>
      <c r="X291" s="237"/>
      <c r="Y291" s="237"/>
      <c r="Z291" s="237"/>
    </row>
    <row r="292" spans="1:26" ht="14.25" customHeight="1">
      <c r="A292" s="237"/>
      <c r="B292" s="237"/>
      <c r="C292" s="237"/>
      <c r="D292" s="237"/>
      <c r="E292" s="237"/>
      <c r="F292" s="237"/>
      <c r="G292" s="237"/>
      <c r="H292" s="237"/>
      <c r="I292" s="237"/>
      <c r="J292" s="237"/>
      <c r="K292" s="237"/>
      <c r="L292" s="237"/>
      <c r="M292" s="237"/>
      <c r="N292" s="237"/>
      <c r="O292" s="237"/>
      <c r="P292" s="237"/>
      <c r="Q292" s="237"/>
      <c r="R292" s="237"/>
      <c r="S292" s="237"/>
      <c r="T292" s="237"/>
      <c r="U292" s="237"/>
      <c r="V292" s="237"/>
      <c r="W292" s="237"/>
      <c r="X292" s="237"/>
      <c r="Y292" s="237"/>
      <c r="Z292" s="237"/>
    </row>
    <row r="293" spans="1:26" ht="14.25" customHeight="1">
      <c r="A293" s="237"/>
      <c r="B293" s="237"/>
      <c r="C293" s="237"/>
      <c r="D293" s="237"/>
      <c r="E293" s="237"/>
      <c r="F293" s="237"/>
      <c r="G293" s="237"/>
      <c r="H293" s="237"/>
      <c r="I293" s="237"/>
      <c r="J293" s="237"/>
      <c r="K293" s="237"/>
      <c r="L293" s="237"/>
      <c r="M293" s="237"/>
      <c r="N293" s="237"/>
      <c r="O293" s="237"/>
      <c r="P293" s="237"/>
      <c r="Q293" s="237"/>
      <c r="R293" s="237"/>
      <c r="S293" s="237"/>
      <c r="T293" s="237"/>
      <c r="U293" s="237"/>
      <c r="V293" s="237"/>
      <c r="W293" s="237"/>
      <c r="X293" s="237"/>
      <c r="Y293" s="237"/>
      <c r="Z293" s="237"/>
    </row>
    <row r="294" spans="1:26" ht="14.25" customHeight="1">
      <c r="A294" s="237"/>
      <c r="B294" s="237"/>
      <c r="C294" s="237"/>
      <c r="D294" s="237"/>
      <c r="E294" s="237"/>
      <c r="F294" s="237"/>
      <c r="G294" s="237"/>
      <c r="H294" s="237"/>
      <c r="I294" s="237"/>
      <c r="J294" s="237"/>
      <c r="K294" s="237"/>
      <c r="L294" s="237"/>
      <c r="M294" s="237"/>
      <c r="N294" s="237"/>
      <c r="O294" s="237"/>
      <c r="P294" s="237"/>
      <c r="Q294" s="237"/>
      <c r="R294" s="237"/>
      <c r="S294" s="237"/>
      <c r="T294" s="237"/>
      <c r="U294" s="237"/>
      <c r="V294" s="237"/>
      <c r="W294" s="237"/>
      <c r="X294" s="237"/>
      <c r="Y294" s="237"/>
      <c r="Z294" s="237"/>
    </row>
    <row r="295" spans="1:26" ht="14.25" customHeight="1">
      <c r="A295" s="237"/>
      <c r="B295" s="237"/>
      <c r="C295" s="237"/>
      <c r="D295" s="237"/>
      <c r="E295" s="237"/>
      <c r="F295" s="237"/>
      <c r="G295" s="237"/>
      <c r="H295" s="237"/>
      <c r="I295" s="237"/>
      <c r="J295" s="237"/>
      <c r="K295" s="237"/>
      <c r="L295" s="237"/>
      <c r="M295" s="237"/>
      <c r="N295" s="237"/>
      <c r="O295" s="237"/>
      <c r="P295" s="237"/>
      <c r="Q295" s="237"/>
      <c r="R295" s="237"/>
      <c r="S295" s="237"/>
      <c r="T295" s="237"/>
      <c r="U295" s="237"/>
      <c r="V295" s="237"/>
      <c r="W295" s="237"/>
      <c r="X295" s="237"/>
      <c r="Y295" s="237"/>
      <c r="Z295" s="237"/>
    </row>
    <row r="296" spans="1:26" ht="14.25" customHeight="1">
      <c r="A296" s="237"/>
      <c r="B296" s="237"/>
      <c r="C296" s="237"/>
      <c r="D296" s="237"/>
      <c r="E296" s="237"/>
      <c r="F296" s="237"/>
      <c r="G296" s="237"/>
      <c r="H296" s="237"/>
      <c r="I296" s="237"/>
      <c r="J296" s="237"/>
      <c r="K296" s="237"/>
      <c r="L296" s="237"/>
      <c r="M296" s="237"/>
      <c r="N296" s="237"/>
      <c r="O296" s="237"/>
      <c r="P296" s="237"/>
      <c r="Q296" s="237"/>
      <c r="R296" s="237"/>
      <c r="S296" s="237"/>
      <c r="T296" s="237"/>
      <c r="U296" s="237"/>
      <c r="V296" s="237"/>
      <c r="W296" s="237"/>
      <c r="X296" s="237"/>
      <c r="Y296" s="237"/>
      <c r="Z296" s="237"/>
    </row>
    <row r="297" spans="1:26" ht="14.25" customHeight="1">
      <c r="A297" s="237"/>
      <c r="B297" s="237"/>
      <c r="C297" s="237"/>
      <c r="D297" s="237"/>
      <c r="E297" s="237"/>
      <c r="F297" s="237"/>
      <c r="G297" s="237"/>
      <c r="H297" s="237"/>
      <c r="I297" s="237"/>
      <c r="J297" s="237"/>
      <c r="K297" s="237"/>
      <c r="L297" s="237"/>
      <c r="M297" s="237"/>
      <c r="N297" s="237"/>
      <c r="O297" s="237"/>
      <c r="P297" s="237"/>
      <c r="Q297" s="237"/>
      <c r="R297" s="237"/>
      <c r="S297" s="237"/>
      <c r="T297" s="237"/>
      <c r="U297" s="237"/>
      <c r="V297" s="237"/>
      <c r="W297" s="237"/>
      <c r="X297" s="237"/>
      <c r="Y297" s="237"/>
      <c r="Z297" s="237"/>
    </row>
    <row r="298" spans="1:26" ht="14.25" customHeight="1">
      <c r="A298" s="237"/>
      <c r="B298" s="237"/>
      <c r="C298" s="237"/>
      <c r="D298" s="237"/>
      <c r="E298" s="237"/>
      <c r="F298" s="237"/>
      <c r="G298" s="237"/>
      <c r="H298" s="237"/>
      <c r="I298" s="237"/>
      <c r="J298" s="237"/>
      <c r="K298" s="237"/>
      <c r="L298" s="237"/>
      <c r="M298" s="237"/>
      <c r="N298" s="237"/>
      <c r="O298" s="237"/>
      <c r="P298" s="237"/>
      <c r="Q298" s="237"/>
      <c r="R298" s="237"/>
      <c r="S298" s="237"/>
      <c r="T298" s="237"/>
      <c r="U298" s="237"/>
      <c r="V298" s="237"/>
      <c r="W298" s="237"/>
      <c r="X298" s="237"/>
      <c r="Y298" s="237"/>
      <c r="Z298" s="237"/>
    </row>
    <row r="299" spans="1:26" ht="14.25" customHeight="1">
      <c r="A299" s="237"/>
      <c r="B299" s="237"/>
      <c r="C299" s="237"/>
      <c r="D299" s="237"/>
      <c r="E299" s="237"/>
      <c r="F299" s="237"/>
      <c r="G299" s="237"/>
      <c r="H299" s="237"/>
      <c r="I299" s="237"/>
      <c r="J299" s="237"/>
      <c r="K299" s="237"/>
      <c r="L299" s="237"/>
      <c r="M299" s="237"/>
      <c r="N299" s="237"/>
      <c r="O299" s="237"/>
      <c r="P299" s="237"/>
      <c r="Q299" s="237"/>
      <c r="R299" s="237"/>
      <c r="S299" s="237"/>
      <c r="T299" s="237"/>
      <c r="U299" s="237"/>
      <c r="V299" s="237"/>
      <c r="W299" s="237"/>
      <c r="X299" s="237"/>
      <c r="Y299" s="237"/>
      <c r="Z299" s="237"/>
    </row>
    <row r="300" spans="1:26" ht="14.25" customHeight="1">
      <c r="A300" s="237"/>
      <c r="B300" s="237"/>
      <c r="C300" s="237"/>
      <c r="D300" s="237"/>
      <c r="E300" s="237"/>
      <c r="F300" s="237"/>
      <c r="G300" s="237"/>
      <c r="H300" s="237"/>
      <c r="I300" s="237"/>
      <c r="J300" s="237"/>
      <c r="K300" s="237"/>
      <c r="L300" s="237"/>
      <c r="M300" s="237"/>
      <c r="N300" s="237"/>
      <c r="O300" s="237"/>
      <c r="P300" s="237"/>
      <c r="Q300" s="237"/>
      <c r="R300" s="237"/>
      <c r="S300" s="237"/>
      <c r="T300" s="237"/>
      <c r="U300" s="237"/>
      <c r="V300" s="237"/>
      <c r="W300" s="237"/>
      <c r="X300" s="237"/>
      <c r="Y300" s="237"/>
      <c r="Z300" s="237"/>
    </row>
    <row r="301" spans="1:26" ht="14.25" customHeight="1">
      <c r="A301" s="237"/>
      <c r="B301" s="237"/>
      <c r="C301" s="237"/>
      <c r="D301" s="237"/>
      <c r="E301" s="237"/>
      <c r="F301" s="237"/>
      <c r="G301" s="237"/>
      <c r="H301" s="237"/>
      <c r="I301" s="237"/>
      <c r="J301" s="237"/>
      <c r="K301" s="237"/>
      <c r="L301" s="237"/>
      <c r="M301" s="237"/>
      <c r="N301" s="237"/>
      <c r="O301" s="237"/>
      <c r="P301" s="237"/>
      <c r="Q301" s="237"/>
      <c r="R301" s="237"/>
      <c r="S301" s="237"/>
      <c r="T301" s="237"/>
      <c r="U301" s="237"/>
      <c r="V301" s="237"/>
      <c r="W301" s="237"/>
      <c r="X301" s="237"/>
      <c r="Y301" s="237"/>
      <c r="Z301" s="237"/>
    </row>
    <row r="302" spans="1:26" ht="14.25" customHeight="1">
      <c r="A302" s="237"/>
      <c r="B302" s="237"/>
      <c r="C302" s="237"/>
      <c r="D302" s="237"/>
      <c r="E302" s="237"/>
      <c r="F302" s="237"/>
      <c r="G302" s="237"/>
      <c r="H302" s="237"/>
      <c r="I302" s="237"/>
      <c r="J302" s="237"/>
      <c r="K302" s="237"/>
      <c r="L302" s="237"/>
      <c r="M302" s="237"/>
      <c r="N302" s="237"/>
      <c r="O302" s="237"/>
      <c r="P302" s="237"/>
      <c r="Q302" s="237"/>
      <c r="R302" s="237"/>
      <c r="S302" s="237"/>
      <c r="T302" s="237"/>
      <c r="U302" s="237"/>
      <c r="V302" s="237"/>
      <c r="W302" s="237"/>
      <c r="X302" s="237"/>
      <c r="Y302" s="237"/>
      <c r="Z302" s="237"/>
    </row>
    <row r="303" spans="1:26" ht="14.25" customHeight="1">
      <c r="A303" s="237"/>
      <c r="B303" s="237"/>
      <c r="C303" s="237"/>
      <c r="D303" s="237"/>
      <c r="E303" s="237"/>
      <c r="F303" s="237"/>
      <c r="G303" s="237"/>
      <c r="H303" s="237"/>
      <c r="I303" s="237"/>
      <c r="J303" s="237"/>
      <c r="K303" s="237"/>
      <c r="L303" s="237"/>
      <c r="M303" s="237"/>
      <c r="N303" s="237"/>
      <c r="O303" s="237"/>
      <c r="P303" s="237"/>
      <c r="Q303" s="237"/>
      <c r="R303" s="237"/>
      <c r="S303" s="237"/>
      <c r="T303" s="237"/>
      <c r="U303" s="237"/>
      <c r="V303" s="237"/>
      <c r="W303" s="237"/>
      <c r="X303" s="237"/>
      <c r="Y303" s="237"/>
      <c r="Z303" s="237"/>
    </row>
    <row r="304" spans="1:26" ht="14.25" customHeight="1">
      <c r="A304" s="237"/>
      <c r="B304" s="237"/>
      <c r="C304" s="237"/>
      <c r="D304" s="237"/>
      <c r="E304" s="237"/>
      <c r="F304" s="237"/>
      <c r="G304" s="237"/>
      <c r="H304" s="237"/>
      <c r="I304" s="237"/>
      <c r="J304" s="237"/>
      <c r="K304" s="237"/>
      <c r="L304" s="237"/>
      <c r="M304" s="237"/>
      <c r="N304" s="237"/>
      <c r="O304" s="237"/>
      <c r="P304" s="237"/>
      <c r="Q304" s="237"/>
      <c r="R304" s="237"/>
      <c r="S304" s="237"/>
      <c r="T304" s="237"/>
      <c r="U304" s="237"/>
      <c r="V304" s="237"/>
      <c r="W304" s="237"/>
      <c r="X304" s="237"/>
      <c r="Y304" s="237"/>
      <c r="Z304" s="237"/>
    </row>
    <row r="305" spans="1:26" ht="14.25" customHeight="1">
      <c r="A305" s="237"/>
      <c r="B305" s="237"/>
      <c r="C305" s="237"/>
      <c r="D305" s="237"/>
      <c r="E305" s="237"/>
      <c r="F305" s="237"/>
      <c r="G305" s="237"/>
      <c r="H305" s="237"/>
      <c r="I305" s="237"/>
      <c r="J305" s="237"/>
      <c r="K305" s="237"/>
      <c r="L305" s="237"/>
      <c r="M305" s="237"/>
      <c r="N305" s="237"/>
      <c r="O305" s="237"/>
      <c r="P305" s="237"/>
      <c r="Q305" s="237"/>
      <c r="R305" s="237"/>
      <c r="S305" s="237"/>
      <c r="T305" s="237"/>
      <c r="U305" s="237"/>
      <c r="V305" s="237"/>
      <c r="W305" s="237"/>
      <c r="X305" s="237"/>
      <c r="Y305" s="237"/>
      <c r="Z305" s="237"/>
    </row>
    <row r="306" spans="1:26" ht="14.25" customHeight="1">
      <c r="A306" s="237"/>
      <c r="B306" s="237"/>
      <c r="C306" s="237"/>
      <c r="D306" s="237"/>
      <c r="E306" s="237"/>
      <c r="F306" s="237"/>
      <c r="G306" s="237"/>
      <c r="H306" s="237"/>
      <c r="I306" s="237"/>
      <c r="J306" s="237"/>
      <c r="K306" s="237"/>
      <c r="L306" s="237"/>
      <c r="M306" s="237"/>
      <c r="N306" s="237"/>
      <c r="O306" s="237"/>
      <c r="P306" s="237"/>
      <c r="Q306" s="237"/>
      <c r="R306" s="237"/>
      <c r="S306" s="237"/>
      <c r="T306" s="237"/>
      <c r="U306" s="237"/>
      <c r="V306" s="237"/>
      <c r="W306" s="237"/>
      <c r="X306" s="237"/>
      <c r="Y306" s="237"/>
      <c r="Z306" s="237"/>
    </row>
    <row r="307" spans="1:26" ht="14.25" customHeight="1">
      <c r="A307" s="237"/>
      <c r="B307" s="237"/>
      <c r="C307" s="237"/>
      <c r="D307" s="237"/>
      <c r="E307" s="237"/>
      <c r="F307" s="237"/>
      <c r="G307" s="237"/>
      <c r="H307" s="237"/>
      <c r="I307" s="237"/>
      <c r="J307" s="237"/>
      <c r="K307" s="237"/>
      <c r="L307" s="237"/>
      <c r="M307" s="237"/>
      <c r="N307" s="237"/>
      <c r="O307" s="237"/>
      <c r="P307" s="237"/>
      <c r="Q307" s="237"/>
      <c r="R307" s="237"/>
      <c r="S307" s="237"/>
      <c r="T307" s="237"/>
      <c r="U307" s="237"/>
      <c r="V307" s="237"/>
      <c r="W307" s="237"/>
      <c r="X307" s="237"/>
      <c r="Y307" s="237"/>
      <c r="Z307" s="237"/>
    </row>
    <row r="308" spans="1:26" ht="14.25" customHeight="1">
      <c r="A308" s="237"/>
      <c r="B308" s="237"/>
      <c r="C308" s="237"/>
      <c r="D308" s="237"/>
      <c r="E308" s="237"/>
      <c r="F308" s="237"/>
      <c r="G308" s="237"/>
      <c r="H308" s="237"/>
      <c r="I308" s="237"/>
      <c r="J308" s="237"/>
      <c r="K308" s="237"/>
      <c r="L308" s="237"/>
      <c r="M308" s="237"/>
      <c r="N308" s="237"/>
      <c r="O308" s="237"/>
      <c r="P308" s="237"/>
      <c r="Q308" s="237"/>
      <c r="R308" s="237"/>
      <c r="S308" s="237"/>
      <c r="T308" s="237"/>
      <c r="U308" s="237"/>
      <c r="V308" s="237"/>
      <c r="W308" s="237"/>
      <c r="X308" s="237"/>
      <c r="Y308" s="237"/>
      <c r="Z308" s="237"/>
    </row>
    <row r="309" spans="1:26" ht="14.25" customHeight="1">
      <c r="A309" s="237"/>
      <c r="B309" s="237"/>
      <c r="C309" s="237"/>
      <c r="D309" s="237"/>
      <c r="E309" s="237"/>
      <c r="F309" s="237"/>
      <c r="G309" s="237"/>
      <c r="H309" s="237"/>
      <c r="I309" s="237"/>
      <c r="J309" s="237"/>
      <c r="K309" s="237"/>
      <c r="L309" s="237"/>
      <c r="M309" s="237"/>
      <c r="N309" s="237"/>
      <c r="O309" s="237"/>
      <c r="P309" s="237"/>
      <c r="Q309" s="237"/>
      <c r="R309" s="237"/>
      <c r="S309" s="237"/>
      <c r="T309" s="237"/>
      <c r="U309" s="237"/>
      <c r="V309" s="237"/>
      <c r="W309" s="237"/>
      <c r="X309" s="237"/>
      <c r="Y309" s="237"/>
      <c r="Z309" s="237"/>
    </row>
    <row r="310" spans="1:26" ht="14.25" customHeight="1">
      <c r="A310" s="237"/>
      <c r="B310" s="237"/>
      <c r="C310" s="237"/>
      <c r="D310" s="237"/>
      <c r="E310" s="237"/>
      <c r="F310" s="237"/>
      <c r="G310" s="237"/>
      <c r="H310" s="237"/>
      <c r="I310" s="237"/>
      <c r="J310" s="237"/>
      <c r="K310" s="237"/>
      <c r="L310" s="237"/>
      <c r="M310" s="237"/>
      <c r="N310" s="237"/>
      <c r="O310" s="237"/>
      <c r="P310" s="237"/>
      <c r="Q310" s="237"/>
      <c r="R310" s="237"/>
      <c r="S310" s="237"/>
      <c r="T310" s="237"/>
      <c r="U310" s="237"/>
      <c r="V310" s="237"/>
      <c r="W310" s="237"/>
      <c r="X310" s="237"/>
      <c r="Y310" s="237"/>
      <c r="Z310" s="237"/>
    </row>
    <row r="311" spans="1:26" ht="14.25" customHeight="1">
      <c r="A311" s="237"/>
      <c r="B311" s="237"/>
      <c r="C311" s="237"/>
      <c r="D311" s="237"/>
      <c r="E311" s="237"/>
      <c r="F311" s="237"/>
      <c r="G311" s="237"/>
      <c r="H311" s="237"/>
      <c r="I311" s="237"/>
      <c r="J311" s="237"/>
      <c r="K311" s="237"/>
      <c r="L311" s="237"/>
      <c r="M311" s="237"/>
      <c r="N311" s="237"/>
      <c r="O311" s="237"/>
      <c r="P311" s="237"/>
      <c r="Q311" s="237"/>
      <c r="R311" s="237"/>
      <c r="S311" s="237"/>
      <c r="T311" s="237"/>
      <c r="U311" s="237"/>
      <c r="V311" s="237"/>
      <c r="W311" s="237"/>
      <c r="X311" s="237"/>
      <c r="Y311" s="237"/>
      <c r="Z311" s="237"/>
    </row>
    <row r="312" spans="1:26" ht="14.25" customHeight="1">
      <c r="A312" s="237"/>
      <c r="B312" s="237"/>
      <c r="C312" s="237"/>
      <c r="D312" s="237"/>
      <c r="E312" s="237"/>
      <c r="F312" s="237"/>
      <c r="G312" s="237"/>
      <c r="H312" s="237"/>
      <c r="I312" s="237"/>
      <c r="J312" s="237"/>
      <c r="K312" s="237"/>
      <c r="L312" s="237"/>
      <c r="M312" s="237"/>
      <c r="N312" s="237"/>
      <c r="O312" s="237"/>
      <c r="P312" s="237"/>
      <c r="Q312" s="237"/>
      <c r="R312" s="237"/>
      <c r="S312" s="237"/>
      <c r="T312" s="237"/>
      <c r="U312" s="237"/>
      <c r="V312" s="237"/>
      <c r="W312" s="237"/>
      <c r="X312" s="237"/>
      <c r="Y312" s="237"/>
      <c r="Z312" s="237"/>
    </row>
    <row r="313" spans="1:26" ht="14.25" customHeight="1">
      <c r="A313" s="237"/>
      <c r="B313" s="237"/>
      <c r="C313" s="237"/>
      <c r="D313" s="237"/>
      <c r="E313" s="237"/>
      <c r="F313" s="237"/>
      <c r="G313" s="237"/>
      <c r="H313" s="237"/>
      <c r="I313" s="237"/>
      <c r="J313" s="237"/>
      <c r="K313" s="237"/>
      <c r="L313" s="237"/>
      <c r="M313" s="237"/>
      <c r="N313" s="237"/>
      <c r="O313" s="237"/>
      <c r="P313" s="237"/>
      <c r="Q313" s="237"/>
      <c r="R313" s="237"/>
      <c r="S313" s="237"/>
      <c r="T313" s="237"/>
      <c r="U313" s="237"/>
      <c r="V313" s="237"/>
      <c r="W313" s="237"/>
      <c r="X313" s="237"/>
      <c r="Y313" s="237"/>
      <c r="Z313" s="237"/>
    </row>
    <row r="314" spans="1:26" ht="14.25" customHeight="1">
      <c r="A314" s="237"/>
      <c r="B314" s="237"/>
      <c r="C314" s="237"/>
      <c r="D314" s="237"/>
      <c r="E314" s="237"/>
      <c r="F314" s="237"/>
      <c r="G314" s="237"/>
      <c r="H314" s="237"/>
      <c r="I314" s="237"/>
      <c r="J314" s="237"/>
      <c r="K314" s="237"/>
      <c r="L314" s="237"/>
      <c r="M314" s="237"/>
      <c r="N314" s="237"/>
      <c r="O314" s="237"/>
      <c r="P314" s="237"/>
      <c r="Q314" s="237"/>
      <c r="R314" s="237"/>
      <c r="S314" s="237"/>
      <c r="T314" s="237"/>
      <c r="U314" s="237"/>
      <c r="V314" s="237"/>
      <c r="W314" s="237"/>
      <c r="X314" s="237"/>
      <c r="Y314" s="237"/>
      <c r="Z314" s="237"/>
    </row>
    <row r="315" spans="1:26" ht="14.25" customHeight="1">
      <c r="A315" s="237"/>
      <c r="B315" s="237"/>
      <c r="C315" s="237"/>
      <c r="D315" s="237"/>
      <c r="E315" s="237"/>
      <c r="F315" s="237"/>
      <c r="G315" s="237"/>
      <c r="H315" s="237"/>
      <c r="I315" s="237"/>
      <c r="J315" s="237"/>
      <c r="K315" s="237"/>
      <c r="L315" s="237"/>
      <c r="M315" s="237"/>
      <c r="N315" s="237"/>
      <c r="O315" s="237"/>
      <c r="P315" s="237"/>
      <c r="Q315" s="237"/>
      <c r="R315" s="237"/>
      <c r="S315" s="237"/>
      <c r="T315" s="237"/>
      <c r="U315" s="237"/>
      <c r="V315" s="237"/>
      <c r="W315" s="237"/>
      <c r="X315" s="237"/>
      <c r="Y315" s="237"/>
      <c r="Z315" s="237"/>
    </row>
    <row r="316" spans="1:26" ht="14.25" customHeight="1">
      <c r="A316" s="237"/>
      <c r="B316" s="237"/>
      <c r="C316" s="237"/>
      <c r="D316" s="237"/>
      <c r="E316" s="237"/>
      <c r="F316" s="237"/>
      <c r="G316" s="237"/>
      <c r="H316" s="237"/>
      <c r="I316" s="237"/>
      <c r="J316" s="237"/>
      <c r="K316" s="237"/>
      <c r="L316" s="237"/>
      <c r="M316" s="237"/>
      <c r="N316" s="237"/>
      <c r="O316" s="237"/>
      <c r="P316" s="237"/>
      <c r="Q316" s="237"/>
      <c r="R316" s="237"/>
      <c r="S316" s="237"/>
      <c r="T316" s="237"/>
      <c r="U316" s="237"/>
      <c r="V316" s="237"/>
      <c r="W316" s="237"/>
      <c r="X316" s="237"/>
      <c r="Y316" s="237"/>
      <c r="Z316" s="237"/>
    </row>
    <row r="317" spans="1:26" ht="14.25" customHeight="1">
      <c r="A317" s="237"/>
      <c r="B317" s="237"/>
      <c r="C317" s="237"/>
      <c r="D317" s="237"/>
      <c r="E317" s="237"/>
      <c r="F317" s="237"/>
      <c r="G317" s="237"/>
      <c r="H317" s="237"/>
      <c r="I317" s="237"/>
      <c r="J317" s="237"/>
      <c r="K317" s="237"/>
      <c r="L317" s="237"/>
      <c r="M317" s="237"/>
      <c r="N317" s="237"/>
      <c r="O317" s="237"/>
      <c r="P317" s="237"/>
      <c r="Q317" s="237"/>
      <c r="R317" s="237"/>
      <c r="S317" s="237"/>
      <c r="T317" s="237"/>
      <c r="U317" s="237"/>
      <c r="V317" s="237"/>
      <c r="W317" s="237"/>
      <c r="X317" s="237"/>
      <c r="Y317" s="237"/>
      <c r="Z317" s="237"/>
    </row>
    <row r="318" spans="1:26" ht="14.25" customHeight="1">
      <c r="A318" s="237"/>
      <c r="B318" s="237"/>
      <c r="C318" s="237"/>
      <c r="D318" s="237"/>
      <c r="E318" s="237"/>
      <c r="F318" s="237"/>
      <c r="G318" s="237"/>
      <c r="H318" s="237"/>
      <c r="I318" s="237"/>
      <c r="J318" s="237"/>
      <c r="K318" s="237"/>
      <c r="L318" s="237"/>
      <c r="M318" s="237"/>
      <c r="N318" s="237"/>
      <c r="O318" s="237"/>
      <c r="P318" s="237"/>
      <c r="Q318" s="237"/>
      <c r="R318" s="237"/>
      <c r="S318" s="237"/>
      <c r="T318" s="237"/>
      <c r="U318" s="237"/>
      <c r="V318" s="237"/>
      <c r="W318" s="237"/>
      <c r="X318" s="237"/>
      <c r="Y318" s="237"/>
      <c r="Z318" s="237"/>
    </row>
    <row r="319" spans="1:26" ht="14.25" customHeight="1">
      <c r="A319" s="237"/>
      <c r="B319" s="237"/>
      <c r="C319" s="237"/>
      <c r="D319" s="237"/>
      <c r="E319" s="237"/>
      <c r="F319" s="237"/>
      <c r="G319" s="237"/>
      <c r="H319" s="237"/>
      <c r="I319" s="237"/>
      <c r="J319" s="237"/>
      <c r="K319" s="237"/>
      <c r="L319" s="237"/>
      <c r="M319" s="237"/>
      <c r="N319" s="237"/>
      <c r="O319" s="237"/>
      <c r="P319" s="237"/>
      <c r="Q319" s="237"/>
      <c r="R319" s="237"/>
      <c r="S319" s="237"/>
      <c r="T319" s="237"/>
      <c r="U319" s="237"/>
      <c r="V319" s="237"/>
      <c r="W319" s="237"/>
      <c r="X319" s="237"/>
      <c r="Y319" s="237"/>
      <c r="Z319" s="237"/>
    </row>
    <row r="320" spans="1:26" ht="14.25" customHeight="1">
      <c r="A320" s="237"/>
      <c r="B320" s="237"/>
      <c r="C320" s="237"/>
      <c r="D320" s="237"/>
      <c r="E320" s="237"/>
      <c r="F320" s="237"/>
      <c r="G320" s="237"/>
      <c r="H320" s="237"/>
      <c r="I320" s="237"/>
      <c r="J320" s="237"/>
      <c r="K320" s="237"/>
      <c r="L320" s="237"/>
      <c r="M320" s="237"/>
      <c r="N320" s="237"/>
      <c r="O320" s="237"/>
      <c r="P320" s="237"/>
      <c r="Q320" s="237"/>
      <c r="R320" s="237"/>
      <c r="S320" s="237"/>
      <c r="T320" s="237"/>
      <c r="U320" s="237"/>
      <c r="V320" s="237"/>
      <c r="W320" s="237"/>
      <c r="X320" s="237"/>
      <c r="Y320" s="237"/>
      <c r="Z320" s="237"/>
    </row>
    <row r="321" spans="1:26" ht="14.25" customHeight="1">
      <c r="A321" s="237"/>
      <c r="B321" s="237"/>
      <c r="C321" s="237"/>
      <c r="D321" s="237"/>
      <c r="E321" s="237"/>
      <c r="F321" s="237"/>
      <c r="G321" s="237"/>
      <c r="H321" s="237"/>
      <c r="I321" s="237"/>
      <c r="J321" s="237"/>
      <c r="K321" s="237"/>
      <c r="L321" s="237"/>
      <c r="M321" s="237"/>
      <c r="N321" s="237"/>
      <c r="O321" s="237"/>
      <c r="P321" s="237"/>
      <c r="Q321" s="237"/>
      <c r="R321" s="237"/>
      <c r="S321" s="237"/>
      <c r="T321" s="237"/>
      <c r="U321" s="237"/>
      <c r="V321" s="237"/>
      <c r="W321" s="237"/>
      <c r="X321" s="237"/>
      <c r="Y321" s="237"/>
      <c r="Z321" s="237"/>
    </row>
    <row r="322" spans="1:26" ht="14.25" customHeight="1">
      <c r="A322" s="237"/>
      <c r="B322" s="237"/>
      <c r="C322" s="237"/>
      <c r="D322" s="237"/>
      <c r="E322" s="237"/>
      <c r="F322" s="237"/>
      <c r="G322" s="237"/>
      <c r="H322" s="237"/>
      <c r="I322" s="237"/>
      <c r="J322" s="237"/>
      <c r="K322" s="237"/>
      <c r="L322" s="237"/>
      <c r="M322" s="237"/>
      <c r="N322" s="237"/>
      <c r="O322" s="237"/>
      <c r="P322" s="237"/>
      <c r="Q322" s="237"/>
      <c r="R322" s="237"/>
      <c r="S322" s="237"/>
      <c r="T322" s="237"/>
      <c r="U322" s="237"/>
      <c r="V322" s="237"/>
      <c r="W322" s="237"/>
      <c r="X322" s="237"/>
      <c r="Y322" s="237"/>
      <c r="Z322" s="237"/>
    </row>
    <row r="323" spans="1:26" ht="14.25" customHeight="1">
      <c r="A323" s="237"/>
      <c r="B323" s="237"/>
      <c r="C323" s="237"/>
      <c r="D323" s="237"/>
      <c r="E323" s="237"/>
      <c r="F323" s="237"/>
      <c r="G323" s="237"/>
      <c r="H323" s="237"/>
      <c r="I323" s="237"/>
      <c r="J323" s="237"/>
      <c r="K323" s="237"/>
      <c r="L323" s="237"/>
      <c r="M323" s="237"/>
      <c r="N323" s="237"/>
      <c r="O323" s="237"/>
      <c r="P323" s="237"/>
      <c r="Q323" s="237"/>
      <c r="R323" s="237"/>
      <c r="S323" s="237"/>
      <c r="T323" s="237"/>
      <c r="U323" s="237"/>
      <c r="V323" s="237"/>
      <c r="W323" s="237"/>
      <c r="X323" s="237"/>
      <c r="Y323" s="237"/>
      <c r="Z323" s="237"/>
    </row>
    <row r="324" spans="1:26" ht="14.25" customHeight="1">
      <c r="A324" s="237"/>
      <c r="B324" s="237"/>
      <c r="C324" s="237"/>
      <c r="D324" s="237"/>
      <c r="E324" s="237"/>
      <c r="F324" s="237"/>
      <c r="G324" s="237"/>
      <c r="H324" s="237"/>
      <c r="I324" s="237"/>
      <c r="J324" s="237"/>
      <c r="K324" s="237"/>
      <c r="L324" s="237"/>
      <c r="M324" s="237"/>
      <c r="N324" s="237"/>
      <c r="O324" s="237"/>
      <c r="P324" s="237"/>
      <c r="Q324" s="237"/>
      <c r="R324" s="237"/>
      <c r="S324" s="237"/>
      <c r="T324" s="237"/>
      <c r="U324" s="237"/>
      <c r="V324" s="237"/>
      <c r="W324" s="237"/>
      <c r="X324" s="237"/>
      <c r="Y324" s="237"/>
      <c r="Z324" s="237"/>
    </row>
    <row r="325" spans="1:26" ht="14.25" customHeight="1">
      <c r="A325" s="237"/>
      <c r="B325" s="237"/>
      <c r="C325" s="237"/>
      <c r="D325" s="237"/>
      <c r="E325" s="237"/>
      <c r="F325" s="237"/>
      <c r="G325" s="237"/>
      <c r="H325" s="237"/>
      <c r="I325" s="237"/>
      <c r="J325" s="237"/>
      <c r="K325" s="237"/>
      <c r="L325" s="237"/>
      <c r="M325" s="237"/>
      <c r="N325" s="237"/>
      <c r="O325" s="237"/>
      <c r="P325" s="237"/>
      <c r="Q325" s="237"/>
      <c r="R325" s="237"/>
      <c r="S325" s="237"/>
      <c r="T325" s="237"/>
      <c r="U325" s="237"/>
      <c r="V325" s="237"/>
      <c r="W325" s="237"/>
      <c r="X325" s="237"/>
      <c r="Y325" s="237"/>
      <c r="Z325" s="237"/>
    </row>
    <row r="326" spans="1:26" ht="14.25" customHeight="1">
      <c r="A326" s="237"/>
      <c r="B326" s="237"/>
      <c r="C326" s="237"/>
      <c r="D326" s="237"/>
      <c r="E326" s="237"/>
      <c r="F326" s="237"/>
      <c r="G326" s="237"/>
      <c r="H326" s="237"/>
      <c r="I326" s="237"/>
      <c r="J326" s="237"/>
      <c r="K326" s="237"/>
      <c r="L326" s="237"/>
      <c r="M326" s="237"/>
      <c r="N326" s="237"/>
      <c r="O326" s="237"/>
      <c r="P326" s="237"/>
      <c r="Q326" s="237"/>
      <c r="R326" s="237"/>
      <c r="S326" s="237"/>
      <c r="T326" s="237"/>
      <c r="U326" s="237"/>
      <c r="V326" s="237"/>
      <c r="W326" s="237"/>
      <c r="X326" s="237"/>
      <c r="Y326" s="237"/>
      <c r="Z326" s="237"/>
    </row>
    <row r="327" spans="1:26" ht="14.25" customHeight="1">
      <c r="A327" s="237"/>
      <c r="B327" s="237"/>
      <c r="C327" s="237"/>
      <c r="D327" s="237"/>
      <c r="E327" s="237"/>
      <c r="F327" s="237"/>
      <c r="G327" s="237"/>
      <c r="H327" s="237"/>
      <c r="I327" s="237"/>
      <c r="J327" s="237"/>
      <c r="K327" s="237"/>
      <c r="L327" s="237"/>
      <c r="M327" s="237"/>
      <c r="N327" s="237"/>
      <c r="O327" s="237"/>
      <c r="P327" s="237"/>
      <c r="Q327" s="237"/>
      <c r="R327" s="237"/>
      <c r="S327" s="237"/>
      <c r="T327" s="237"/>
      <c r="U327" s="237"/>
      <c r="V327" s="237"/>
      <c r="W327" s="237"/>
      <c r="X327" s="237"/>
      <c r="Y327" s="237"/>
      <c r="Z327" s="237"/>
    </row>
    <row r="328" spans="1:26" ht="14.25" customHeight="1">
      <c r="A328" s="237"/>
      <c r="B328" s="237"/>
      <c r="C328" s="237"/>
      <c r="D328" s="237"/>
      <c r="E328" s="237"/>
      <c r="F328" s="237"/>
      <c r="G328" s="237"/>
      <c r="H328" s="237"/>
      <c r="I328" s="237"/>
      <c r="J328" s="237"/>
      <c r="K328" s="237"/>
      <c r="L328" s="237"/>
      <c r="M328" s="237"/>
      <c r="N328" s="237"/>
      <c r="O328" s="237"/>
      <c r="P328" s="237"/>
      <c r="Q328" s="237"/>
      <c r="R328" s="237"/>
      <c r="S328" s="237"/>
      <c r="T328" s="237"/>
      <c r="U328" s="237"/>
      <c r="V328" s="237"/>
      <c r="W328" s="237"/>
      <c r="X328" s="237"/>
      <c r="Y328" s="237"/>
      <c r="Z328" s="237"/>
    </row>
    <row r="329" spans="1:26" ht="14.25" customHeight="1">
      <c r="A329" s="237"/>
      <c r="B329" s="237"/>
      <c r="C329" s="237"/>
      <c r="D329" s="237"/>
      <c r="E329" s="237"/>
      <c r="F329" s="237"/>
      <c r="G329" s="237"/>
      <c r="H329" s="237"/>
      <c r="I329" s="237"/>
      <c r="J329" s="237"/>
      <c r="K329" s="237"/>
      <c r="L329" s="237"/>
      <c r="M329" s="237"/>
      <c r="N329" s="237"/>
      <c r="O329" s="237"/>
      <c r="P329" s="237"/>
      <c r="Q329" s="237"/>
      <c r="R329" s="237"/>
      <c r="S329" s="237"/>
      <c r="T329" s="237"/>
      <c r="U329" s="237"/>
      <c r="V329" s="237"/>
      <c r="W329" s="237"/>
      <c r="X329" s="237"/>
      <c r="Y329" s="237"/>
      <c r="Z329" s="237"/>
    </row>
    <row r="330" spans="1:26" ht="14.25" customHeight="1">
      <c r="A330" s="237"/>
      <c r="B330" s="237"/>
      <c r="C330" s="237"/>
      <c r="D330" s="237"/>
      <c r="E330" s="237"/>
      <c r="F330" s="237"/>
      <c r="G330" s="237"/>
      <c r="H330" s="237"/>
      <c r="I330" s="237"/>
      <c r="J330" s="237"/>
      <c r="K330" s="237"/>
      <c r="L330" s="237"/>
      <c r="M330" s="237"/>
      <c r="N330" s="237"/>
      <c r="O330" s="237"/>
      <c r="P330" s="237"/>
      <c r="Q330" s="237"/>
      <c r="R330" s="237"/>
      <c r="S330" s="237"/>
      <c r="T330" s="237"/>
      <c r="U330" s="237"/>
      <c r="V330" s="237"/>
      <c r="W330" s="237"/>
      <c r="X330" s="237"/>
      <c r="Y330" s="237"/>
      <c r="Z330" s="237"/>
    </row>
    <row r="331" spans="1:26" ht="14.25" customHeight="1">
      <c r="A331" s="237"/>
      <c r="B331" s="237"/>
      <c r="C331" s="237"/>
      <c r="D331" s="237"/>
      <c r="E331" s="237"/>
      <c r="F331" s="237"/>
      <c r="G331" s="237"/>
      <c r="H331" s="237"/>
      <c r="I331" s="237"/>
      <c r="J331" s="237"/>
      <c r="K331" s="237"/>
      <c r="L331" s="237"/>
      <c r="M331" s="237"/>
      <c r="N331" s="237"/>
      <c r="O331" s="237"/>
      <c r="P331" s="237"/>
      <c r="Q331" s="237"/>
      <c r="R331" s="237"/>
      <c r="S331" s="237"/>
      <c r="T331" s="237"/>
      <c r="U331" s="237"/>
      <c r="V331" s="237"/>
      <c r="W331" s="237"/>
      <c r="X331" s="237"/>
      <c r="Y331" s="237"/>
      <c r="Z331" s="237"/>
    </row>
    <row r="332" spans="1:26" ht="14.25" customHeight="1">
      <c r="A332" s="237"/>
      <c r="B332" s="237"/>
      <c r="C332" s="237"/>
      <c r="D332" s="237"/>
      <c r="E332" s="237"/>
      <c r="F332" s="237"/>
      <c r="G332" s="237"/>
      <c r="H332" s="237"/>
      <c r="I332" s="237"/>
      <c r="J332" s="237"/>
      <c r="K332" s="237"/>
      <c r="L332" s="237"/>
      <c r="M332" s="237"/>
      <c r="N332" s="237"/>
      <c r="O332" s="237"/>
      <c r="P332" s="237"/>
      <c r="Q332" s="237"/>
      <c r="R332" s="237"/>
      <c r="S332" s="237"/>
      <c r="T332" s="237"/>
      <c r="U332" s="237"/>
      <c r="V332" s="237"/>
      <c r="W332" s="237"/>
      <c r="X332" s="237"/>
      <c r="Y332" s="237"/>
      <c r="Z332" s="237"/>
    </row>
    <row r="333" spans="1:26" ht="14.25" customHeight="1">
      <c r="A333" s="237"/>
      <c r="B333" s="237"/>
      <c r="C333" s="237"/>
      <c r="D333" s="237"/>
      <c r="E333" s="237"/>
      <c r="F333" s="237"/>
      <c r="G333" s="237"/>
      <c r="H333" s="237"/>
      <c r="I333" s="237"/>
      <c r="J333" s="237"/>
      <c r="K333" s="237"/>
      <c r="L333" s="237"/>
      <c r="M333" s="237"/>
      <c r="N333" s="237"/>
      <c r="O333" s="237"/>
      <c r="P333" s="237"/>
      <c r="Q333" s="237"/>
      <c r="R333" s="237"/>
      <c r="S333" s="237"/>
      <c r="T333" s="237"/>
      <c r="U333" s="237"/>
      <c r="V333" s="237"/>
      <c r="W333" s="237"/>
      <c r="X333" s="237"/>
      <c r="Y333" s="237"/>
      <c r="Z333" s="237"/>
    </row>
    <row r="334" spans="1:26" ht="14.25" customHeight="1">
      <c r="A334" s="237"/>
      <c r="B334" s="237"/>
      <c r="C334" s="237"/>
      <c r="D334" s="237"/>
      <c r="E334" s="237"/>
      <c r="F334" s="237"/>
      <c r="G334" s="237"/>
      <c r="H334" s="237"/>
      <c r="I334" s="237"/>
      <c r="J334" s="237"/>
      <c r="K334" s="237"/>
      <c r="L334" s="237"/>
      <c r="M334" s="237"/>
      <c r="N334" s="237"/>
      <c r="O334" s="237"/>
      <c r="P334" s="237"/>
      <c r="Q334" s="237"/>
      <c r="R334" s="237"/>
      <c r="S334" s="237"/>
      <c r="T334" s="237"/>
      <c r="U334" s="237"/>
      <c r="V334" s="237"/>
      <c r="W334" s="237"/>
      <c r="X334" s="237"/>
      <c r="Y334" s="237"/>
      <c r="Z334" s="237"/>
    </row>
    <row r="335" spans="1:26" ht="14.25" customHeight="1">
      <c r="A335" s="237"/>
      <c r="B335" s="237"/>
      <c r="C335" s="237"/>
      <c r="D335" s="237"/>
      <c r="E335" s="237"/>
      <c r="F335" s="237"/>
      <c r="G335" s="237"/>
      <c r="H335" s="237"/>
      <c r="I335" s="237"/>
      <c r="J335" s="237"/>
      <c r="K335" s="237"/>
      <c r="L335" s="237"/>
      <c r="M335" s="237"/>
      <c r="N335" s="237"/>
      <c r="O335" s="237"/>
      <c r="P335" s="237"/>
      <c r="Q335" s="237"/>
      <c r="R335" s="237"/>
      <c r="S335" s="237"/>
      <c r="T335" s="237"/>
      <c r="U335" s="237"/>
      <c r="V335" s="237"/>
      <c r="W335" s="237"/>
      <c r="X335" s="237"/>
      <c r="Y335" s="237"/>
      <c r="Z335" s="237"/>
    </row>
    <row r="336" spans="1:26" ht="14.25" customHeight="1">
      <c r="A336" s="237"/>
      <c r="B336" s="237"/>
      <c r="C336" s="237"/>
      <c r="D336" s="237"/>
      <c r="E336" s="237"/>
      <c r="F336" s="237"/>
      <c r="G336" s="237"/>
      <c r="H336" s="237"/>
      <c r="I336" s="237"/>
      <c r="J336" s="237"/>
      <c r="K336" s="237"/>
      <c r="L336" s="237"/>
      <c r="M336" s="237"/>
      <c r="N336" s="237"/>
      <c r="O336" s="237"/>
      <c r="P336" s="237"/>
      <c r="Q336" s="237"/>
      <c r="R336" s="237"/>
      <c r="S336" s="237"/>
      <c r="T336" s="237"/>
      <c r="U336" s="237"/>
      <c r="V336" s="237"/>
      <c r="W336" s="237"/>
      <c r="X336" s="237"/>
      <c r="Y336" s="237"/>
      <c r="Z336" s="237"/>
    </row>
    <row r="337" spans="1:26" ht="14.25" customHeight="1">
      <c r="A337" s="237"/>
      <c r="B337" s="237"/>
      <c r="C337" s="237"/>
      <c r="D337" s="237"/>
      <c r="E337" s="237"/>
      <c r="F337" s="237"/>
      <c r="G337" s="237"/>
      <c r="H337" s="237"/>
      <c r="I337" s="237"/>
      <c r="J337" s="237"/>
      <c r="K337" s="237"/>
      <c r="L337" s="237"/>
      <c r="M337" s="237"/>
      <c r="N337" s="237"/>
      <c r="O337" s="237"/>
      <c r="P337" s="237"/>
      <c r="Q337" s="237"/>
      <c r="R337" s="237"/>
      <c r="S337" s="237"/>
      <c r="T337" s="237"/>
      <c r="U337" s="237"/>
      <c r="V337" s="237"/>
      <c r="W337" s="237"/>
      <c r="X337" s="237"/>
      <c r="Y337" s="237"/>
      <c r="Z337" s="237"/>
    </row>
    <row r="338" spans="1:26" ht="14.25" customHeight="1">
      <c r="A338" s="237"/>
      <c r="B338" s="237"/>
      <c r="C338" s="237"/>
      <c r="D338" s="237"/>
      <c r="E338" s="237"/>
      <c r="F338" s="237"/>
      <c r="G338" s="237"/>
      <c r="H338" s="237"/>
      <c r="I338" s="237"/>
      <c r="J338" s="237"/>
      <c r="K338" s="237"/>
      <c r="L338" s="237"/>
      <c r="M338" s="237"/>
      <c r="N338" s="237"/>
      <c r="O338" s="237"/>
      <c r="P338" s="237"/>
      <c r="Q338" s="237"/>
      <c r="R338" s="237"/>
      <c r="S338" s="237"/>
      <c r="T338" s="237"/>
      <c r="U338" s="237"/>
      <c r="V338" s="237"/>
      <c r="W338" s="237"/>
      <c r="X338" s="237"/>
      <c r="Y338" s="237"/>
      <c r="Z338" s="237"/>
    </row>
    <row r="339" spans="1:26" ht="14.25" customHeight="1">
      <c r="A339" s="237"/>
      <c r="B339" s="237"/>
      <c r="C339" s="237"/>
      <c r="D339" s="237"/>
      <c r="E339" s="237"/>
      <c r="F339" s="237"/>
      <c r="G339" s="237"/>
      <c r="H339" s="237"/>
      <c r="I339" s="237"/>
      <c r="J339" s="237"/>
      <c r="K339" s="237"/>
      <c r="L339" s="237"/>
      <c r="M339" s="237"/>
      <c r="N339" s="237"/>
      <c r="O339" s="237"/>
      <c r="P339" s="237"/>
      <c r="Q339" s="237"/>
      <c r="R339" s="237"/>
      <c r="S339" s="237"/>
      <c r="T339" s="237"/>
      <c r="U339" s="237"/>
      <c r="V339" s="237"/>
      <c r="W339" s="237"/>
      <c r="X339" s="237"/>
      <c r="Y339" s="237"/>
      <c r="Z339" s="237"/>
    </row>
    <row r="340" spans="1:26" ht="14.25" customHeight="1">
      <c r="A340" s="237"/>
      <c r="B340" s="237"/>
      <c r="C340" s="237"/>
      <c r="D340" s="237"/>
      <c r="E340" s="237"/>
      <c r="F340" s="237"/>
      <c r="G340" s="237"/>
      <c r="H340" s="237"/>
      <c r="I340" s="237"/>
      <c r="J340" s="237"/>
      <c r="K340" s="237"/>
      <c r="L340" s="237"/>
      <c r="M340" s="237"/>
      <c r="N340" s="237"/>
      <c r="O340" s="237"/>
      <c r="P340" s="237"/>
      <c r="Q340" s="237"/>
      <c r="R340" s="237"/>
      <c r="S340" s="237"/>
      <c r="T340" s="237"/>
      <c r="U340" s="237"/>
      <c r="V340" s="237"/>
      <c r="W340" s="237"/>
      <c r="X340" s="237"/>
      <c r="Y340" s="237"/>
      <c r="Z340" s="237"/>
    </row>
    <row r="341" spans="1:26" ht="14.25" customHeight="1">
      <c r="A341" s="237"/>
      <c r="B341" s="237"/>
      <c r="C341" s="237"/>
      <c r="D341" s="237"/>
      <c r="E341" s="237"/>
      <c r="F341" s="237"/>
      <c r="G341" s="237"/>
      <c r="H341" s="237"/>
      <c r="I341" s="237"/>
      <c r="J341" s="237"/>
      <c r="K341" s="237"/>
      <c r="L341" s="237"/>
      <c r="M341" s="237"/>
      <c r="N341" s="237"/>
      <c r="O341" s="237"/>
      <c r="P341" s="237"/>
      <c r="Q341" s="237"/>
      <c r="R341" s="237"/>
      <c r="S341" s="237"/>
      <c r="T341" s="237"/>
      <c r="U341" s="237"/>
      <c r="V341" s="237"/>
      <c r="W341" s="237"/>
      <c r="X341" s="237"/>
      <c r="Y341" s="237"/>
      <c r="Z341" s="237"/>
    </row>
    <row r="342" spans="1:26" ht="14.25" customHeight="1">
      <c r="A342" s="237"/>
      <c r="B342" s="237"/>
      <c r="C342" s="237"/>
      <c r="D342" s="237"/>
      <c r="E342" s="237"/>
      <c r="F342" s="237"/>
      <c r="G342" s="237"/>
      <c r="H342" s="237"/>
      <c r="I342" s="237"/>
      <c r="J342" s="237"/>
      <c r="K342" s="237"/>
      <c r="L342" s="237"/>
      <c r="M342" s="237"/>
      <c r="N342" s="237"/>
      <c r="O342" s="237"/>
      <c r="P342" s="237"/>
      <c r="Q342" s="237"/>
      <c r="R342" s="237"/>
      <c r="S342" s="237"/>
      <c r="T342" s="237"/>
      <c r="U342" s="237"/>
      <c r="V342" s="237"/>
      <c r="W342" s="237"/>
      <c r="X342" s="237"/>
      <c r="Y342" s="237"/>
      <c r="Z342" s="237"/>
    </row>
    <row r="343" spans="1:26" ht="14.25" customHeight="1">
      <c r="A343" s="237"/>
      <c r="B343" s="237"/>
      <c r="C343" s="237"/>
      <c r="D343" s="237"/>
      <c r="E343" s="237"/>
      <c r="F343" s="237"/>
      <c r="G343" s="237"/>
      <c r="H343" s="237"/>
      <c r="I343" s="237"/>
      <c r="J343" s="237"/>
      <c r="K343" s="237"/>
      <c r="L343" s="237"/>
      <c r="M343" s="237"/>
      <c r="N343" s="237"/>
      <c r="O343" s="237"/>
      <c r="P343" s="237"/>
      <c r="Q343" s="237"/>
      <c r="R343" s="237"/>
      <c r="S343" s="237"/>
      <c r="T343" s="237"/>
      <c r="U343" s="237"/>
      <c r="V343" s="237"/>
      <c r="W343" s="237"/>
      <c r="X343" s="237"/>
      <c r="Y343" s="237"/>
      <c r="Z343" s="237"/>
    </row>
    <row r="344" spans="1:26" ht="14.25" customHeight="1">
      <c r="A344" s="237"/>
      <c r="B344" s="237"/>
      <c r="C344" s="237"/>
      <c r="D344" s="237"/>
      <c r="E344" s="237"/>
      <c r="F344" s="237"/>
      <c r="G344" s="237"/>
      <c r="H344" s="237"/>
      <c r="I344" s="237"/>
      <c r="J344" s="237"/>
      <c r="K344" s="237"/>
      <c r="L344" s="237"/>
      <c r="M344" s="237"/>
      <c r="N344" s="237"/>
      <c r="O344" s="237"/>
      <c r="P344" s="237"/>
      <c r="Q344" s="237"/>
      <c r="R344" s="237"/>
      <c r="S344" s="237"/>
      <c r="T344" s="237"/>
      <c r="U344" s="237"/>
      <c r="V344" s="237"/>
      <c r="W344" s="237"/>
      <c r="X344" s="237"/>
      <c r="Y344" s="237"/>
      <c r="Z344" s="237"/>
    </row>
    <row r="345" spans="1:26" ht="14.25" customHeight="1">
      <c r="A345" s="237"/>
      <c r="B345" s="237"/>
      <c r="C345" s="237"/>
      <c r="D345" s="237"/>
      <c r="E345" s="237"/>
      <c r="F345" s="237"/>
      <c r="G345" s="237"/>
      <c r="H345" s="237"/>
      <c r="I345" s="237"/>
      <c r="J345" s="237"/>
      <c r="K345" s="237"/>
      <c r="L345" s="237"/>
      <c r="M345" s="237"/>
      <c r="N345" s="237"/>
      <c r="O345" s="237"/>
      <c r="P345" s="237"/>
      <c r="Q345" s="237"/>
      <c r="R345" s="237"/>
      <c r="S345" s="237"/>
      <c r="T345" s="237"/>
      <c r="U345" s="237"/>
      <c r="V345" s="237"/>
      <c r="W345" s="237"/>
      <c r="X345" s="237"/>
      <c r="Y345" s="237"/>
      <c r="Z345" s="237"/>
    </row>
    <row r="346" spans="1:26" ht="14.25" customHeight="1">
      <c r="A346" s="237"/>
      <c r="B346" s="237"/>
      <c r="C346" s="237"/>
      <c r="D346" s="237"/>
      <c r="E346" s="237"/>
      <c r="F346" s="237"/>
      <c r="G346" s="237"/>
      <c r="H346" s="237"/>
      <c r="I346" s="237"/>
      <c r="J346" s="237"/>
      <c r="K346" s="237"/>
      <c r="L346" s="237"/>
      <c r="M346" s="237"/>
      <c r="N346" s="237"/>
      <c r="O346" s="237"/>
      <c r="P346" s="237"/>
      <c r="Q346" s="237"/>
      <c r="R346" s="237"/>
      <c r="S346" s="237"/>
      <c r="T346" s="237"/>
      <c r="U346" s="237"/>
      <c r="V346" s="237"/>
      <c r="W346" s="237"/>
      <c r="X346" s="237"/>
      <c r="Y346" s="237"/>
      <c r="Z346" s="237"/>
    </row>
    <row r="347" spans="1:26" ht="14.25" customHeight="1">
      <c r="A347" s="237"/>
      <c r="B347" s="237"/>
      <c r="C347" s="237"/>
      <c r="D347" s="237"/>
      <c r="E347" s="237"/>
      <c r="F347" s="237"/>
      <c r="G347" s="237"/>
      <c r="H347" s="237"/>
      <c r="I347" s="237"/>
      <c r="J347" s="237"/>
      <c r="K347" s="237"/>
      <c r="L347" s="237"/>
      <c r="M347" s="237"/>
      <c r="N347" s="237"/>
      <c r="O347" s="237"/>
      <c r="P347" s="237"/>
      <c r="Q347" s="237"/>
      <c r="R347" s="237"/>
      <c r="S347" s="237"/>
      <c r="T347" s="237"/>
      <c r="U347" s="237"/>
      <c r="V347" s="237"/>
      <c r="W347" s="237"/>
      <c r="X347" s="237"/>
      <c r="Y347" s="237"/>
      <c r="Z347" s="237"/>
    </row>
    <row r="348" spans="1:26" ht="14.25" customHeight="1">
      <c r="A348" s="237"/>
      <c r="B348" s="237"/>
      <c r="C348" s="237"/>
      <c r="D348" s="237"/>
      <c r="E348" s="237"/>
      <c r="F348" s="237"/>
      <c r="G348" s="237"/>
      <c r="H348" s="237"/>
      <c r="I348" s="237"/>
      <c r="J348" s="237"/>
      <c r="K348" s="237"/>
      <c r="L348" s="237"/>
      <c r="M348" s="237"/>
      <c r="N348" s="237"/>
      <c r="O348" s="237"/>
      <c r="P348" s="237"/>
      <c r="Q348" s="237"/>
      <c r="R348" s="237"/>
      <c r="S348" s="237"/>
      <c r="T348" s="237"/>
      <c r="U348" s="237"/>
      <c r="V348" s="237"/>
      <c r="W348" s="237"/>
      <c r="X348" s="237"/>
      <c r="Y348" s="237"/>
      <c r="Z348" s="237"/>
    </row>
    <row r="349" spans="1:26" ht="14.25" customHeight="1">
      <c r="A349" s="237"/>
      <c r="B349" s="237"/>
      <c r="C349" s="237"/>
      <c r="D349" s="237"/>
      <c r="E349" s="237"/>
      <c r="F349" s="237"/>
      <c r="G349" s="237"/>
      <c r="H349" s="237"/>
      <c r="I349" s="237"/>
      <c r="J349" s="237"/>
      <c r="K349" s="237"/>
      <c r="L349" s="237"/>
      <c r="M349" s="237"/>
      <c r="N349" s="237"/>
      <c r="O349" s="237"/>
      <c r="P349" s="237"/>
      <c r="Q349" s="237"/>
      <c r="R349" s="237"/>
      <c r="S349" s="237"/>
      <c r="T349" s="237"/>
      <c r="U349" s="237"/>
      <c r="V349" s="237"/>
      <c r="W349" s="237"/>
      <c r="X349" s="237"/>
      <c r="Y349" s="237"/>
      <c r="Z349" s="237"/>
    </row>
    <row r="350" spans="1:26" ht="14.25" customHeight="1">
      <c r="A350" s="237"/>
      <c r="B350" s="237"/>
      <c r="C350" s="237"/>
      <c r="D350" s="237"/>
      <c r="E350" s="237"/>
      <c r="F350" s="237"/>
      <c r="G350" s="237"/>
      <c r="H350" s="237"/>
      <c r="I350" s="237"/>
      <c r="J350" s="237"/>
      <c r="K350" s="237"/>
      <c r="L350" s="237"/>
      <c r="M350" s="237"/>
      <c r="N350" s="237"/>
      <c r="O350" s="237"/>
      <c r="P350" s="237"/>
      <c r="Q350" s="237"/>
      <c r="R350" s="237"/>
      <c r="S350" s="237"/>
      <c r="T350" s="237"/>
      <c r="U350" s="237"/>
      <c r="V350" s="237"/>
      <c r="W350" s="237"/>
      <c r="X350" s="237"/>
      <c r="Y350" s="237"/>
      <c r="Z350" s="237"/>
    </row>
    <row r="351" spans="1:26" ht="14.25" customHeight="1">
      <c r="A351" s="237"/>
      <c r="B351" s="237"/>
      <c r="C351" s="237"/>
      <c r="D351" s="237"/>
      <c r="E351" s="237"/>
      <c r="F351" s="237"/>
      <c r="G351" s="237"/>
      <c r="H351" s="237"/>
      <c r="I351" s="237"/>
      <c r="J351" s="237"/>
      <c r="K351" s="237"/>
      <c r="L351" s="237"/>
      <c r="M351" s="237"/>
      <c r="N351" s="237"/>
      <c r="O351" s="237"/>
      <c r="P351" s="237"/>
      <c r="Q351" s="237"/>
      <c r="R351" s="237"/>
      <c r="S351" s="237"/>
      <c r="T351" s="237"/>
      <c r="U351" s="237"/>
      <c r="V351" s="237"/>
      <c r="W351" s="237"/>
      <c r="X351" s="237"/>
      <c r="Y351" s="237"/>
      <c r="Z351" s="237"/>
    </row>
    <row r="352" spans="1:26" ht="14.25" customHeight="1">
      <c r="A352" s="237"/>
      <c r="B352" s="237"/>
      <c r="C352" s="237"/>
      <c r="D352" s="237"/>
      <c r="E352" s="237"/>
      <c r="F352" s="237"/>
      <c r="G352" s="237"/>
      <c r="H352" s="237"/>
      <c r="I352" s="237"/>
      <c r="J352" s="237"/>
      <c r="K352" s="237"/>
      <c r="L352" s="237"/>
      <c r="M352" s="237"/>
      <c r="N352" s="237"/>
      <c r="O352" s="237"/>
      <c r="P352" s="237"/>
      <c r="Q352" s="237"/>
      <c r="R352" s="237"/>
      <c r="S352" s="237"/>
      <c r="T352" s="237"/>
      <c r="U352" s="237"/>
      <c r="V352" s="237"/>
      <c r="W352" s="237"/>
      <c r="X352" s="237"/>
      <c r="Y352" s="237"/>
      <c r="Z352" s="237"/>
    </row>
    <row r="353" spans="1:26" ht="14.25" customHeight="1">
      <c r="A353" s="237"/>
      <c r="B353" s="237"/>
      <c r="C353" s="237"/>
      <c r="D353" s="237"/>
      <c r="E353" s="237"/>
      <c r="F353" s="237"/>
      <c r="G353" s="237"/>
      <c r="H353" s="237"/>
      <c r="I353" s="237"/>
      <c r="J353" s="237"/>
      <c r="K353" s="237"/>
      <c r="L353" s="237"/>
      <c r="M353" s="237"/>
      <c r="N353" s="237"/>
      <c r="O353" s="237"/>
      <c r="P353" s="237"/>
      <c r="Q353" s="237"/>
      <c r="R353" s="237"/>
      <c r="S353" s="237"/>
      <c r="T353" s="237"/>
      <c r="U353" s="237"/>
      <c r="V353" s="237"/>
      <c r="W353" s="237"/>
      <c r="X353" s="237"/>
      <c r="Y353" s="237"/>
      <c r="Z353" s="237"/>
    </row>
    <row r="354" spans="1:26" ht="14.25" customHeight="1">
      <c r="A354" s="237"/>
      <c r="B354" s="237"/>
      <c r="C354" s="237"/>
      <c r="D354" s="237"/>
      <c r="E354" s="237"/>
      <c r="F354" s="237"/>
      <c r="G354" s="237"/>
      <c r="H354" s="237"/>
      <c r="I354" s="237"/>
      <c r="J354" s="237"/>
      <c r="K354" s="237"/>
      <c r="L354" s="237"/>
      <c r="M354" s="237"/>
      <c r="N354" s="237"/>
      <c r="O354" s="237"/>
      <c r="P354" s="237"/>
      <c r="Q354" s="237"/>
      <c r="R354" s="237"/>
      <c r="S354" s="237"/>
      <c r="T354" s="237"/>
      <c r="U354" s="237"/>
      <c r="V354" s="237"/>
      <c r="W354" s="237"/>
      <c r="X354" s="237"/>
      <c r="Y354" s="237"/>
      <c r="Z354" s="237"/>
    </row>
    <row r="355" spans="1:26" ht="14.25" customHeight="1">
      <c r="A355" s="237"/>
      <c r="B355" s="237"/>
      <c r="C355" s="237"/>
      <c r="D355" s="237"/>
      <c r="E355" s="237"/>
      <c r="F355" s="237"/>
      <c r="G355" s="237"/>
      <c r="H355" s="237"/>
      <c r="I355" s="237"/>
      <c r="J355" s="237"/>
      <c r="K355" s="237"/>
      <c r="L355" s="237"/>
      <c r="M355" s="237"/>
      <c r="N355" s="237"/>
      <c r="O355" s="237"/>
      <c r="P355" s="237"/>
      <c r="Q355" s="237"/>
      <c r="R355" s="237"/>
      <c r="S355" s="237"/>
      <c r="T355" s="237"/>
      <c r="U355" s="237"/>
      <c r="V355" s="237"/>
      <c r="W355" s="237"/>
      <c r="X355" s="237"/>
      <c r="Y355" s="237"/>
      <c r="Z355" s="237"/>
    </row>
    <row r="356" spans="1:26" ht="14.25" customHeight="1">
      <c r="A356" s="237"/>
      <c r="B356" s="237"/>
      <c r="C356" s="237"/>
      <c r="D356" s="237"/>
      <c r="E356" s="237"/>
      <c r="F356" s="237"/>
      <c r="G356" s="237"/>
      <c r="H356" s="237"/>
      <c r="I356" s="237"/>
      <c r="J356" s="237"/>
      <c r="K356" s="237"/>
      <c r="L356" s="237"/>
      <c r="M356" s="237"/>
      <c r="N356" s="237"/>
      <c r="O356" s="237"/>
      <c r="P356" s="237"/>
      <c r="Q356" s="237"/>
      <c r="R356" s="237"/>
      <c r="S356" s="237"/>
      <c r="T356" s="237"/>
      <c r="U356" s="237"/>
      <c r="V356" s="237"/>
      <c r="W356" s="237"/>
      <c r="X356" s="237"/>
      <c r="Y356" s="237"/>
      <c r="Z356" s="237"/>
    </row>
    <row r="357" spans="1:26" ht="14.25" customHeight="1">
      <c r="A357" s="237"/>
      <c r="B357" s="237"/>
      <c r="C357" s="237"/>
      <c r="D357" s="237"/>
      <c r="E357" s="237"/>
      <c r="F357" s="237"/>
      <c r="G357" s="237"/>
      <c r="H357" s="237"/>
      <c r="I357" s="237"/>
      <c r="J357" s="237"/>
      <c r="K357" s="237"/>
      <c r="L357" s="237"/>
      <c r="M357" s="237"/>
      <c r="N357" s="237"/>
      <c r="O357" s="237"/>
      <c r="P357" s="237"/>
      <c r="Q357" s="237"/>
      <c r="R357" s="237"/>
      <c r="S357" s="237"/>
      <c r="T357" s="237"/>
      <c r="U357" s="237"/>
      <c r="V357" s="237"/>
      <c r="W357" s="237"/>
      <c r="X357" s="237"/>
      <c r="Y357" s="237"/>
      <c r="Z357" s="237"/>
    </row>
    <row r="358" spans="1:26" ht="14.25" customHeight="1">
      <c r="A358" s="237"/>
      <c r="B358" s="237"/>
      <c r="C358" s="237"/>
      <c r="D358" s="237"/>
      <c r="E358" s="237"/>
      <c r="F358" s="237"/>
      <c r="G358" s="237"/>
      <c r="H358" s="237"/>
      <c r="I358" s="237"/>
      <c r="J358" s="237"/>
      <c r="K358" s="237"/>
      <c r="L358" s="237"/>
      <c r="M358" s="237"/>
      <c r="N358" s="237"/>
      <c r="O358" s="237"/>
      <c r="P358" s="237"/>
      <c r="Q358" s="237"/>
      <c r="R358" s="237"/>
      <c r="S358" s="237"/>
      <c r="T358" s="237"/>
      <c r="U358" s="237"/>
      <c r="V358" s="237"/>
      <c r="W358" s="237"/>
      <c r="X358" s="237"/>
      <c r="Y358" s="237"/>
      <c r="Z358" s="237"/>
    </row>
    <row r="359" spans="1:26" ht="14.25" customHeight="1">
      <c r="A359" s="237"/>
      <c r="B359" s="237"/>
      <c r="C359" s="237"/>
      <c r="D359" s="237"/>
      <c r="E359" s="237"/>
      <c r="F359" s="237"/>
      <c r="G359" s="237"/>
      <c r="H359" s="237"/>
      <c r="I359" s="237"/>
      <c r="J359" s="237"/>
      <c r="K359" s="237"/>
      <c r="L359" s="237"/>
      <c r="M359" s="237"/>
      <c r="N359" s="237"/>
      <c r="O359" s="237"/>
      <c r="P359" s="237"/>
      <c r="Q359" s="237"/>
      <c r="R359" s="237"/>
      <c r="S359" s="237"/>
      <c r="T359" s="237"/>
      <c r="U359" s="237"/>
      <c r="V359" s="237"/>
      <c r="W359" s="237"/>
      <c r="X359" s="237"/>
      <c r="Y359" s="237"/>
      <c r="Z359" s="237"/>
    </row>
    <row r="360" spans="1:26" ht="14.25" customHeight="1">
      <c r="A360" s="237"/>
      <c r="B360" s="237"/>
      <c r="C360" s="237"/>
      <c r="D360" s="237"/>
      <c r="E360" s="237"/>
      <c r="F360" s="237"/>
      <c r="G360" s="237"/>
      <c r="H360" s="237"/>
      <c r="I360" s="237"/>
      <c r="J360" s="237"/>
      <c r="K360" s="237"/>
      <c r="L360" s="237"/>
      <c r="M360" s="237"/>
      <c r="N360" s="237"/>
      <c r="O360" s="237"/>
      <c r="P360" s="237"/>
      <c r="Q360" s="237"/>
      <c r="R360" s="237"/>
      <c r="S360" s="237"/>
      <c r="T360" s="237"/>
      <c r="U360" s="237"/>
      <c r="V360" s="237"/>
      <c r="W360" s="237"/>
      <c r="X360" s="237"/>
      <c r="Y360" s="237"/>
      <c r="Z360" s="237"/>
    </row>
    <row r="361" spans="1:26" ht="14.25" customHeight="1">
      <c r="A361" s="237"/>
      <c r="B361" s="237"/>
      <c r="C361" s="237"/>
      <c r="D361" s="237"/>
      <c r="E361" s="237"/>
      <c r="F361" s="237"/>
      <c r="G361" s="237"/>
      <c r="H361" s="237"/>
      <c r="I361" s="237"/>
      <c r="J361" s="237"/>
      <c r="K361" s="237"/>
      <c r="L361" s="237"/>
      <c r="M361" s="237"/>
      <c r="N361" s="237"/>
      <c r="O361" s="237"/>
      <c r="P361" s="237"/>
      <c r="Q361" s="237"/>
      <c r="R361" s="237"/>
      <c r="S361" s="237"/>
      <c r="T361" s="237"/>
      <c r="U361" s="237"/>
      <c r="V361" s="237"/>
      <c r="W361" s="237"/>
      <c r="X361" s="237"/>
      <c r="Y361" s="237"/>
      <c r="Z361" s="237"/>
    </row>
    <row r="362" spans="1:26" ht="14.25" customHeight="1">
      <c r="A362" s="237"/>
      <c r="B362" s="237"/>
      <c r="C362" s="237"/>
      <c r="D362" s="237"/>
      <c r="E362" s="237"/>
      <c r="F362" s="237"/>
      <c r="G362" s="237"/>
      <c r="H362" s="237"/>
      <c r="I362" s="237"/>
      <c r="J362" s="237"/>
      <c r="K362" s="237"/>
      <c r="L362" s="237"/>
      <c r="M362" s="237"/>
      <c r="N362" s="237"/>
      <c r="O362" s="237"/>
      <c r="P362" s="237"/>
      <c r="Q362" s="237"/>
      <c r="R362" s="237"/>
      <c r="S362" s="237"/>
      <c r="T362" s="237"/>
      <c r="U362" s="237"/>
      <c r="V362" s="237"/>
      <c r="W362" s="237"/>
      <c r="X362" s="237"/>
      <c r="Y362" s="237"/>
      <c r="Z362" s="237"/>
    </row>
    <row r="363" spans="1:26" ht="14.25" customHeight="1">
      <c r="A363" s="237"/>
      <c r="B363" s="237"/>
      <c r="C363" s="237"/>
      <c r="D363" s="237"/>
      <c r="E363" s="237"/>
      <c r="F363" s="237"/>
      <c r="G363" s="237"/>
      <c r="H363" s="237"/>
      <c r="I363" s="237"/>
      <c r="J363" s="237"/>
      <c r="K363" s="237"/>
      <c r="L363" s="237"/>
      <c r="M363" s="237"/>
      <c r="N363" s="237"/>
      <c r="O363" s="237"/>
      <c r="P363" s="237"/>
      <c r="Q363" s="237"/>
      <c r="R363" s="237"/>
      <c r="S363" s="237"/>
      <c r="T363" s="237"/>
      <c r="U363" s="237"/>
      <c r="V363" s="237"/>
      <c r="W363" s="237"/>
      <c r="X363" s="237"/>
      <c r="Y363" s="237"/>
      <c r="Z363" s="237"/>
    </row>
    <row r="364" spans="1:26" ht="14.25" customHeight="1">
      <c r="A364" s="237"/>
      <c r="B364" s="237"/>
      <c r="C364" s="237"/>
      <c r="D364" s="237"/>
      <c r="E364" s="237"/>
      <c r="F364" s="237"/>
      <c r="G364" s="237"/>
      <c r="H364" s="237"/>
      <c r="I364" s="237"/>
      <c r="J364" s="237"/>
      <c r="K364" s="237"/>
      <c r="L364" s="237"/>
      <c r="M364" s="237"/>
      <c r="N364" s="237"/>
      <c r="O364" s="237"/>
      <c r="P364" s="237"/>
      <c r="Q364" s="237"/>
      <c r="R364" s="237"/>
      <c r="S364" s="237"/>
      <c r="T364" s="237"/>
      <c r="U364" s="237"/>
      <c r="V364" s="237"/>
      <c r="W364" s="237"/>
      <c r="X364" s="237"/>
      <c r="Y364" s="237"/>
      <c r="Z364" s="237"/>
    </row>
    <row r="365" spans="1:26" ht="14.25" customHeight="1">
      <c r="A365" s="237"/>
      <c r="B365" s="237"/>
      <c r="C365" s="237"/>
      <c r="D365" s="237"/>
      <c r="E365" s="237"/>
      <c r="F365" s="237"/>
      <c r="G365" s="237"/>
      <c r="H365" s="237"/>
      <c r="I365" s="237"/>
      <c r="J365" s="237"/>
      <c r="K365" s="237"/>
      <c r="L365" s="237"/>
      <c r="M365" s="237"/>
      <c r="N365" s="237"/>
      <c r="O365" s="237"/>
      <c r="P365" s="237"/>
      <c r="Q365" s="237"/>
      <c r="R365" s="237"/>
      <c r="S365" s="237"/>
      <c r="T365" s="237"/>
      <c r="U365" s="237"/>
      <c r="V365" s="237"/>
      <c r="W365" s="237"/>
      <c r="X365" s="237"/>
      <c r="Y365" s="237"/>
      <c r="Z365" s="237"/>
    </row>
    <row r="366" spans="1:26" ht="14.25" customHeight="1">
      <c r="A366" s="237"/>
      <c r="B366" s="237"/>
      <c r="C366" s="237"/>
      <c r="D366" s="237"/>
      <c r="E366" s="237"/>
      <c r="F366" s="237"/>
      <c r="G366" s="237"/>
      <c r="H366" s="237"/>
      <c r="I366" s="237"/>
      <c r="J366" s="237"/>
      <c r="K366" s="237"/>
      <c r="L366" s="237"/>
      <c r="M366" s="237"/>
      <c r="N366" s="237"/>
      <c r="O366" s="237"/>
      <c r="P366" s="237"/>
      <c r="Q366" s="237"/>
      <c r="R366" s="237"/>
      <c r="S366" s="237"/>
      <c r="T366" s="237"/>
      <c r="U366" s="237"/>
      <c r="V366" s="237"/>
      <c r="W366" s="237"/>
      <c r="X366" s="237"/>
      <c r="Y366" s="237"/>
      <c r="Z366" s="237"/>
    </row>
    <row r="367" spans="1:26" ht="14.25" customHeight="1">
      <c r="A367" s="237"/>
      <c r="B367" s="237"/>
      <c r="C367" s="237"/>
      <c r="D367" s="237"/>
      <c r="E367" s="237"/>
      <c r="F367" s="237"/>
      <c r="G367" s="237"/>
      <c r="H367" s="237"/>
      <c r="I367" s="237"/>
      <c r="J367" s="237"/>
      <c r="K367" s="237"/>
      <c r="L367" s="237"/>
      <c r="M367" s="237"/>
      <c r="N367" s="237"/>
      <c r="O367" s="237"/>
      <c r="P367" s="237"/>
      <c r="Q367" s="237"/>
      <c r="R367" s="237"/>
      <c r="S367" s="237"/>
      <c r="T367" s="237"/>
      <c r="U367" s="237"/>
      <c r="V367" s="237"/>
      <c r="W367" s="237"/>
      <c r="X367" s="237"/>
      <c r="Y367" s="237"/>
      <c r="Z367" s="237"/>
    </row>
    <row r="368" spans="1:26" ht="14.25" customHeight="1">
      <c r="A368" s="237"/>
      <c r="B368" s="237"/>
      <c r="C368" s="237"/>
      <c r="D368" s="237"/>
      <c r="E368" s="237"/>
      <c r="F368" s="237"/>
      <c r="G368" s="237"/>
      <c r="H368" s="237"/>
      <c r="I368" s="237"/>
      <c r="J368" s="237"/>
      <c r="K368" s="237"/>
      <c r="L368" s="237"/>
      <c r="M368" s="237"/>
      <c r="N368" s="237"/>
      <c r="O368" s="237"/>
      <c r="P368" s="237"/>
      <c r="Q368" s="237"/>
      <c r="R368" s="237"/>
      <c r="S368" s="237"/>
      <c r="T368" s="237"/>
      <c r="U368" s="237"/>
      <c r="V368" s="237"/>
      <c r="W368" s="237"/>
      <c r="X368" s="237"/>
      <c r="Y368" s="237"/>
      <c r="Z368" s="237"/>
    </row>
    <row r="369" spans="1:26" ht="14.25" customHeight="1">
      <c r="A369" s="237"/>
      <c r="B369" s="237"/>
      <c r="C369" s="237"/>
      <c r="D369" s="237"/>
      <c r="E369" s="237"/>
      <c r="F369" s="237"/>
      <c r="G369" s="237"/>
      <c r="H369" s="237"/>
      <c r="I369" s="237"/>
      <c r="J369" s="237"/>
      <c r="K369" s="237"/>
      <c r="L369" s="237"/>
      <c r="M369" s="237"/>
      <c r="N369" s="237"/>
      <c r="O369" s="237"/>
      <c r="P369" s="237"/>
      <c r="Q369" s="237"/>
      <c r="R369" s="237"/>
      <c r="S369" s="237"/>
      <c r="T369" s="237"/>
      <c r="U369" s="237"/>
      <c r="V369" s="237"/>
      <c r="W369" s="237"/>
      <c r="X369" s="237"/>
      <c r="Y369" s="237"/>
      <c r="Z369" s="237"/>
    </row>
    <row r="370" spans="1:26" ht="14.25" customHeight="1">
      <c r="A370" s="237"/>
      <c r="B370" s="237"/>
      <c r="C370" s="237"/>
      <c r="D370" s="237"/>
      <c r="E370" s="237"/>
      <c r="F370" s="237"/>
      <c r="G370" s="237"/>
      <c r="H370" s="237"/>
      <c r="I370" s="237"/>
      <c r="J370" s="237"/>
      <c r="K370" s="237"/>
      <c r="L370" s="237"/>
      <c r="M370" s="237"/>
      <c r="N370" s="237"/>
      <c r="O370" s="237"/>
      <c r="P370" s="237"/>
      <c r="Q370" s="237"/>
      <c r="R370" s="237"/>
      <c r="S370" s="237"/>
      <c r="T370" s="237"/>
      <c r="U370" s="237"/>
      <c r="V370" s="237"/>
      <c r="W370" s="237"/>
      <c r="X370" s="237"/>
      <c r="Y370" s="237"/>
      <c r="Z370" s="237"/>
    </row>
    <row r="371" spans="1:26" ht="14.25" customHeight="1">
      <c r="A371" s="237"/>
      <c r="B371" s="237"/>
      <c r="C371" s="237"/>
      <c r="D371" s="237"/>
      <c r="E371" s="237"/>
      <c r="F371" s="237"/>
      <c r="G371" s="237"/>
      <c r="H371" s="237"/>
      <c r="I371" s="237"/>
      <c r="J371" s="237"/>
      <c r="K371" s="237"/>
      <c r="L371" s="237"/>
      <c r="M371" s="237"/>
      <c r="N371" s="237"/>
      <c r="O371" s="237"/>
      <c r="P371" s="237"/>
      <c r="Q371" s="237"/>
      <c r="R371" s="237"/>
      <c r="S371" s="237"/>
      <c r="T371" s="237"/>
      <c r="U371" s="237"/>
      <c r="V371" s="237"/>
      <c r="W371" s="237"/>
      <c r="X371" s="237"/>
      <c r="Y371" s="237"/>
      <c r="Z371" s="237"/>
    </row>
    <row r="372" spans="1:26" ht="14.25" customHeight="1">
      <c r="A372" s="237"/>
      <c r="B372" s="237"/>
      <c r="C372" s="237"/>
      <c r="D372" s="237"/>
      <c r="E372" s="237"/>
      <c r="F372" s="237"/>
      <c r="G372" s="237"/>
      <c r="H372" s="237"/>
      <c r="I372" s="237"/>
      <c r="J372" s="237"/>
      <c r="K372" s="237"/>
      <c r="L372" s="237"/>
      <c r="M372" s="237"/>
      <c r="N372" s="237"/>
      <c r="O372" s="237"/>
      <c r="P372" s="237"/>
      <c r="Q372" s="237"/>
      <c r="R372" s="237"/>
      <c r="S372" s="237"/>
      <c r="T372" s="237"/>
      <c r="U372" s="237"/>
      <c r="V372" s="237"/>
      <c r="W372" s="237"/>
      <c r="X372" s="237"/>
      <c r="Y372" s="237"/>
      <c r="Z372" s="237"/>
    </row>
    <row r="373" spans="1:26" ht="14.25" customHeight="1">
      <c r="A373" s="237"/>
      <c r="B373" s="237"/>
      <c r="C373" s="237"/>
      <c r="D373" s="237"/>
      <c r="E373" s="237"/>
      <c r="F373" s="237"/>
      <c r="G373" s="237"/>
      <c r="H373" s="237"/>
      <c r="I373" s="237"/>
      <c r="J373" s="237"/>
      <c r="K373" s="237"/>
      <c r="L373" s="237"/>
      <c r="M373" s="237"/>
      <c r="N373" s="237"/>
      <c r="O373" s="237"/>
      <c r="P373" s="237"/>
      <c r="Q373" s="237"/>
      <c r="R373" s="237"/>
      <c r="S373" s="237"/>
      <c r="T373" s="237"/>
      <c r="U373" s="237"/>
      <c r="V373" s="237"/>
      <c r="W373" s="237"/>
      <c r="X373" s="237"/>
      <c r="Y373" s="237"/>
      <c r="Z373" s="237"/>
    </row>
    <row r="374" spans="1:26" ht="14.25" customHeight="1">
      <c r="A374" s="237"/>
      <c r="B374" s="237"/>
      <c r="C374" s="237"/>
      <c r="D374" s="237"/>
      <c r="E374" s="237"/>
      <c r="F374" s="237"/>
      <c r="G374" s="237"/>
      <c r="H374" s="237"/>
      <c r="I374" s="237"/>
      <c r="J374" s="237"/>
      <c r="K374" s="237"/>
      <c r="L374" s="237"/>
      <c r="M374" s="237"/>
      <c r="N374" s="237"/>
      <c r="O374" s="237"/>
      <c r="P374" s="237"/>
      <c r="Q374" s="237"/>
      <c r="R374" s="237"/>
      <c r="S374" s="237"/>
      <c r="T374" s="237"/>
      <c r="U374" s="237"/>
      <c r="V374" s="237"/>
      <c r="W374" s="237"/>
      <c r="X374" s="237"/>
      <c r="Y374" s="237"/>
      <c r="Z374" s="237"/>
    </row>
    <row r="375" spans="1:26" ht="14.25" customHeight="1">
      <c r="A375" s="237"/>
      <c r="B375" s="237"/>
      <c r="C375" s="237"/>
      <c r="D375" s="237"/>
      <c r="E375" s="237"/>
      <c r="F375" s="237"/>
      <c r="G375" s="237"/>
      <c r="H375" s="237"/>
      <c r="I375" s="237"/>
      <c r="J375" s="237"/>
      <c r="K375" s="237"/>
      <c r="L375" s="237"/>
      <c r="M375" s="237"/>
      <c r="N375" s="237"/>
      <c r="O375" s="237"/>
      <c r="P375" s="237"/>
      <c r="Q375" s="237"/>
      <c r="R375" s="237"/>
      <c r="S375" s="237"/>
      <c r="T375" s="237"/>
      <c r="U375" s="237"/>
      <c r="V375" s="237"/>
      <c r="W375" s="237"/>
      <c r="X375" s="237"/>
      <c r="Y375" s="237"/>
      <c r="Z375" s="237"/>
    </row>
    <row r="376" spans="1:26" ht="14.25" customHeight="1">
      <c r="A376" s="237"/>
      <c r="B376" s="237"/>
      <c r="C376" s="237"/>
      <c r="D376" s="237"/>
      <c r="E376" s="237"/>
      <c r="F376" s="237"/>
      <c r="G376" s="237"/>
      <c r="H376" s="237"/>
      <c r="I376" s="237"/>
      <c r="J376" s="237"/>
      <c r="K376" s="237"/>
      <c r="L376" s="237"/>
      <c r="M376" s="237"/>
      <c r="N376" s="237"/>
      <c r="O376" s="237"/>
      <c r="P376" s="237"/>
      <c r="Q376" s="237"/>
      <c r="R376" s="237"/>
      <c r="S376" s="237"/>
      <c r="T376" s="237"/>
      <c r="U376" s="237"/>
      <c r="V376" s="237"/>
      <c r="W376" s="237"/>
      <c r="X376" s="237"/>
      <c r="Y376" s="237"/>
      <c r="Z376" s="237"/>
    </row>
    <row r="377" spans="1:26" ht="14.25" customHeight="1">
      <c r="A377" s="237"/>
      <c r="B377" s="237"/>
      <c r="C377" s="237"/>
      <c r="D377" s="237"/>
      <c r="E377" s="237"/>
      <c r="F377" s="237"/>
      <c r="G377" s="237"/>
      <c r="H377" s="237"/>
      <c r="I377" s="237"/>
      <c r="J377" s="237"/>
      <c r="K377" s="237"/>
      <c r="L377" s="237"/>
      <c r="M377" s="237"/>
      <c r="N377" s="237"/>
      <c r="O377" s="237"/>
      <c r="P377" s="237"/>
      <c r="Q377" s="237"/>
      <c r="R377" s="237"/>
      <c r="S377" s="237"/>
      <c r="T377" s="237"/>
      <c r="U377" s="237"/>
      <c r="V377" s="237"/>
      <c r="W377" s="237"/>
      <c r="X377" s="237"/>
      <c r="Y377" s="237"/>
      <c r="Z377" s="237"/>
    </row>
    <row r="378" spans="1:26" ht="14.25" customHeight="1">
      <c r="A378" s="237"/>
      <c r="B378" s="237"/>
      <c r="C378" s="237"/>
      <c r="D378" s="237"/>
      <c r="E378" s="237"/>
      <c r="F378" s="237"/>
      <c r="G378" s="237"/>
      <c r="H378" s="237"/>
      <c r="I378" s="237"/>
      <c r="J378" s="237"/>
      <c r="K378" s="237"/>
      <c r="L378" s="237"/>
      <c r="M378" s="237"/>
      <c r="N378" s="237"/>
      <c r="O378" s="237"/>
      <c r="P378" s="237"/>
      <c r="Q378" s="237"/>
      <c r="R378" s="237"/>
      <c r="S378" s="237"/>
      <c r="T378" s="237"/>
      <c r="U378" s="237"/>
      <c r="V378" s="237"/>
      <c r="W378" s="237"/>
      <c r="X378" s="237"/>
      <c r="Y378" s="237"/>
      <c r="Z378" s="237"/>
    </row>
    <row r="379" spans="1:26" ht="14.25" customHeight="1">
      <c r="A379" s="237"/>
      <c r="B379" s="237"/>
      <c r="C379" s="237"/>
      <c r="D379" s="237"/>
      <c r="E379" s="237"/>
      <c r="F379" s="237"/>
      <c r="G379" s="237"/>
      <c r="H379" s="237"/>
      <c r="I379" s="237"/>
      <c r="J379" s="237"/>
      <c r="K379" s="237"/>
      <c r="L379" s="237"/>
      <c r="M379" s="237"/>
      <c r="N379" s="237"/>
      <c r="O379" s="237"/>
      <c r="P379" s="237"/>
      <c r="Q379" s="237"/>
      <c r="R379" s="237"/>
      <c r="S379" s="237"/>
      <c r="T379" s="237"/>
      <c r="U379" s="237"/>
      <c r="V379" s="237"/>
      <c r="W379" s="237"/>
      <c r="X379" s="237"/>
      <c r="Y379" s="237"/>
      <c r="Z379" s="237"/>
    </row>
    <row r="380" spans="1:26" ht="14.25" customHeight="1">
      <c r="A380" s="237"/>
      <c r="B380" s="237"/>
      <c r="C380" s="237"/>
      <c r="D380" s="237"/>
      <c r="E380" s="237"/>
      <c r="F380" s="237"/>
      <c r="G380" s="237"/>
      <c r="H380" s="237"/>
      <c r="I380" s="237"/>
      <c r="J380" s="237"/>
      <c r="K380" s="237"/>
      <c r="L380" s="237"/>
      <c r="M380" s="237"/>
      <c r="N380" s="237"/>
      <c r="O380" s="237"/>
      <c r="P380" s="237"/>
      <c r="Q380" s="237"/>
      <c r="R380" s="237"/>
      <c r="S380" s="237"/>
      <c r="T380" s="237"/>
      <c r="U380" s="237"/>
      <c r="V380" s="237"/>
      <c r="W380" s="237"/>
      <c r="X380" s="237"/>
      <c r="Y380" s="237"/>
      <c r="Z380" s="237"/>
    </row>
    <row r="381" spans="1:26" ht="14.25" customHeight="1">
      <c r="A381" s="237"/>
      <c r="B381" s="237"/>
      <c r="C381" s="237"/>
      <c r="D381" s="237"/>
      <c r="E381" s="237"/>
      <c r="F381" s="237"/>
      <c r="G381" s="237"/>
      <c r="H381" s="237"/>
      <c r="I381" s="237"/>
      <c r="J381" s="237"/>
      <c r="K381" s="237"/>
      <c r="L381" s="237"/>
      <c r="M381" s="237"/>
      <c r="N381" s="237"/>
      <c r="O381" s="237"/>
      <c r="P381" s="237"/>
      <c r="Q381" s="237"/>
      <c r="R381" s="237"/>
      <c r="S381" s="237"/>
      <c r="T381" s="237"/>
      <c r="U381" s="237"/>
      <c r="V381" s="237"/>
      <c r="W381" s="237"/>
      <c r="X381" s="237"/>
      <c r="Y381" s="237"/>
      <c r="Z381" s="237"/>
    </row>
    <row r="382" spans="1:26" ht="14.25" customHeight="1">
      <c r="A382" s="237"/>
      <c r="B382" s="237"/>
      <c r="C382" s="237"/>
      <c r="D382" s="237"/>
      <c r="E382" s="237"/>
      <c r="F382" s="237"/>
      <c r="G382" s="237"/>
      <c r="H382" s="237"/>
      <c r="I382" s="237"/>
      <c r="J382" s="237"/>
      <c r="K382" s="237"/>
      <c r="L382" s="237"/>
      <c r="M382" s="237"/>
      <c r="N382" s="237"/>
      <c r="O382" s="237"/>
      <c r="P382" s="237"/>
      <c r="Q382" s="237"/>
      <c r="R382" s="237"/>
      <c r="S382" s="237"/>
      <c r="T382" s="237"/>
      <c r="U382" s="237"/>
      <c r="V382" s="237"/>
      <c r="W382" s="237"/>
      <c r="X382" s="237"/>
      <c r="Y382" s="237"/>
      <c r="Z382" s="237"/>
    </row>
    <row r="383" spans="1:26" ht="14.25" customHeight="1">
      <c r="A383" s="237"/>
      <c r="B383" s="237"/>
      <c r="C383" s="237"/>
      <c r="D383" s="237"/>
      <c r="E383" s="237"/>
      <c r="F383" s="237"/>
      <c r="G383" s="237"/>
      <c r="H383" s="237"/>
      <c r="I383" s="237"/>
      <c r="J383" s="237"/>
      <c r="K383" s="237"/>
      <c r="L383" s="237"/>
      <c r="M383" s="237"/>
      <c r="N383" s="237"/>
      <c r="O383" s="237"/>
      <c r="P383" s="237"/>
      <c r="Q383" s="237"/>
      <c r="R383" s="237"/>
      <c r="S383" s="237"/>
      <c r="T383" s="237"/>
      <c r="U383" s="237"/>
      <c r="V383" s="237"/>
      <c r="W383" s="237"/>
      <c r="X383" s="237"/>
      <c r="Y383" s="237"/>
      <c r="Z383" s="237"/>
    </row>
    <row r="384" spans="1:26" ht="14.25" customHeight="1">
      <c r="A384" s="237"/>
      <c r="B384" s="237"/>
      <c r="C384" s="237"/>
      <c r="D384" s="237"/>
      <c r="E384" s="237"/>
      <c r="F384" s="237"/>
      <c r="G384" s="237"/>
      <c r="H384" s="237"/>
      <c r="I384" s="237"/>
      <c r="J384" s="237"/>
      <c r="K384" s="237"/>
      <c r="L384" s="237"/>
      <c r="M384" s="237"/>
      <c r="N384" s="237"/>
      <c r="O384" s="237"/>
      <c r="P384" s="237"/>
      <c r="Q384" s="237"/>
      <c r="R384" s="237"/>
      <c r="S384" s="237"/>
      <c r="T384" s="237"/>
      <c r="U384" s="237"/>
      <c r="V384" s="237"/>
      <c r="W384" s="237"/>
      <c r="X384" s="237"/>
      <c r="Y384" s="237"/>
      <c r="Z384" s="237"/>
    </row>
    <row r="385" spans="1:26" ht="14.25" customHeight="1">
      <c r="A385" s="237"/>
      <c r="B385" s="237"/>
      <c r="C385" s="237"/>
      <c r="D385" s="237"/>
      <c r="E385" s="237"/>
      <c r="F385" s="237"/>
      <c r="G385" s="237"/>
      <c r="H385" s="237"/>
      <c r="I385" s="237"/>
      <c r="J385" s="237"/>
      <c r="K385" s="237"/>
      <c r="L385" s="237"/>
      <c r="M385" s="237"/>
      <c r="N385" s="237"/>
      <c r="O385" s="237"/>
      <c r="P385" s="237"/>
      <c r="Q385" s="237"/>
      <c r="R385" s="237"/>
      <c r="S385" s="237"/>
      <c r="T385" s="237"/>
      <c r="U385" s="237"/>
      <c r="V385" s="237"/>
      <c r="W385" s="237"/>
      <c r="X385" s="237"/>
      <c r="Y385" s="237"/>
      <c r="Z385" s="237"/>
    </row>
    <row r="386" spans="1:26" ht="14.25" customHeight="1">
      <c r="A386" s="237"/>
      <c r="B386" s="237"/>
      <c r="C386" s="237"/>
      <c r="D386" s="237"/>
      <c r="E386" s="237"/>
      <c r="F386" s="237"/>
      <c r="G386" s="237"/>
      <c r="H386" s="237"/>
      <c r="I386" s="237"/>
      <c r="J386" s="237"/>
      <c r="K386" s="237"/>
      <c r="L386" s="237"/>
      <c r="M386" s="237"/>
      <c r="N386" s="237"/>
      <c r="O386" s="237"/>
      <c r="P386" s="237"/>
      <c r="Q386" s="237"/>
      <c r="R386" s="237"/>
      <c r="S386" s="237"/>
      <c r="T386" s="237"/>
      <c r="U386" s="237"/>
      <c r="V386" s="237"/>
      <c r="W386" s="237"/>
      <c r="X386" s="237"/>
      <c r="Y386" s="237"/>
      <c r="Z386" s="237"/>
    </row>
    <row r="387" spans="1:26" ht="14.25" customHeight="1">
      <c r="A387" s="237"/>
      <c r="B387" s="237"/>
      <c r="C387" s="237"/>
      <c r="D387" s="237"/>
      <c r="E387" s="237"/>
      <c r="F387" s="237"/>
      <c r="G387" s="237"/>
      <c r="H387" s="237"/>
      <c r="I387" s="237"/>
      <c r="J387" s="237"/>
      <c r="K387" s="237"/>
      <c r="L387" s="237"/>
      <c r="M387" s="237"/>
      <c r="N387" s="237"/>
      <c r="O387" s="237"/>
      <c r="P387" s="237"/>
      <c r="Q387" s="237"/>
      <c r="R387" s="237"/>
      <c r="S387" s="237"/>
      <c r="T387" s="237"/>
      <c r="U387" s="237"/>
      <c r="V387" s="237"/>
      <c r="W387" s="237"/>
      <c r="X387" s="237"/>
      <c r="Y387" s="237"/>
      <c r="Z387" s="237"/>
    </row>
    <row r="388" spans="1:26" ht="14.25" customHeight="1">
      <c r="A388" s="237"/>
      <c r="B388" s="237"/>
      <c r="C388" s="237"/>
      <c r="D388" s="237"/>
      <c r="E388" s="237"/>
      <c r="F388" s="237"/>
      <c r="G388" s="237"/>
      <c r="H388" s="237"/>
      <c r="I388" s="237"/>
      <c r="J388" s="237"/>
      <c r="K388" s="237"/>
      <c r="L388" s="237"/>
      <c r="M388" s="237"/>
      <c r="N388" s="237"/>
      <c r="O388" s="237"/>
      <c r="P388" s="237"/>
      <c r="Q388" s="237"/>
      <c r="R388" s="237"/>
      <c r="S388" s="237"/>
      <c r="T388" s="237"/>
      <c r="U388" s="237"/>
      <c r="V388" s="237"/>
      <c r="W388" s="237"/>
      <c r="X388" s="237"/>
      <c r="Y388" s="237"/>
      <c r="Z388" s="237"/>
    </row>
    <row r="389" spans="1:26" ht="14.25" customHeight="1">
      <c r="A389" s="237"/>
      <c r="B389" s="237"/>
      <c r="C389" s="237"/>
      <c r="D389" s="237"/>
      <c r="E389" s="237"/>
      <c r="F389" s="237"/>
      <c r="G389" s="237"/>
      <c r="H389" s="237"/>
      <c r="I389" s="237"/>
      <c r="J389" s="237"/>
      <c r="K389" s="237"/>
      <c r="L389" s="237"/>
      <c r="M389" s="237"/>
      <c r="N389" s="237"/>
      <c r="O389" s="237"/>
      <c r="P389" s="237"/>
      <c r="Q389" s="237"/>
      <c r="R389" s="237"/>
      <c r="S389" s="237"/>
      <c r="T389" s="237"/>
      <c r="U389" s="237"/>
      <c r="V389" s="237"/>
      <c r="W389" s="237"/>
      <c r="X389" s="237"/>
      <c r="Y389" s="237"/>
      <c r="Z389" s="237"/>
    </row>
    <row r="390" spans="1:26" ht="14.25" customHeight="1">
      <c r="A390" s="237"/>
      <c r="B390" s="237"/>
      <c r="C390" s="237"/>
      <c r="D390" s="237"/>
      <c r="E390" s="237"/>
      <c r="F390" s="237"/>
      <c r="G390" s="237"/>
      <c r="H390" s="237"/>
      <c r="I390" s="237"/>
      <c r="J390" s="237"/>
      <c r="K390" s="237"/>
      <c r="L390" s="237"/>
      <c r="M390" s="237"/>
      <c r="N390" s="237"/>
      <c r="O390" s="237"/>
      <c r="P390" s="237"/>
      <c r="Q390" s="237"/>
      <c r="R390" s="237"/>
      <c r="S390" s="237"/>
      <c r="T390" s="237"/>
      <c r="U390" s="237"/>
      <c r="V390" s="237"/>
      <c r="W390" s="237"/>
      <c r="X390" s="237"/>
      <c r="Y390" s="237"/>
      <c r="Z390" s="237"/>
    </row>
    <row r="391" spans="1:26" ht="14.25" customHeight="1">
      <c r="A391" s="237"/>
      <c r="B391" s="237"/>
      <c r="C391" s="237"/>
      <c r="D391" s="237"/>
      <c r="E391" s="237"/>
      <c r="F391" s="237"/>
      <c r="G391" s="237"/>
      <c r="H391" s="237"/>
      <c r="I391" s="237"/>
      <c r="J391" s="237"/>
      <c r="K391" s="237"/>
      <c r="L391" s="237"/>
      <c r="M391" s="237"/>
      <c r="N391" s="237"/>
      <c r="O391" s="237"/>
      <c r="P391" s="237"/>
      <c r="Q391" s="237"/>
      <c r="R391" s="237"/>
      <c r="S391" s="237"/>
      <c r="T391" s="237"/>
      <c r="U391" s="237"/>
      <c r="V391" s="237"/>
      <c r="W391" s="237"/>
      <c r="X391" s="237"/>
      <c r="Y391" s="237"/>
      <c r="Z391" s="237"/>
    </row>
    <row r="392" spans="1:26" ht="14.25" customHeight="1">
      <c r="A392" s="237"/>
      <c r="B392" s="237"/>
      <c r="C392" s="237"/>
      <c r="D392" s="237"/>
      <c r="E392" s="237"/>
      <c r="F392" s="237"/>
      <c r="G392" s="237"/>
      <c r="H392" s="237"/>
      <c r="I392" s="237"/>
      <c r="J392" s="237"/>
      <c r="K392" s="237"/>
      <c r="L392" s="237"/>
      <c r="M392" s="237"/>
      <c r="N392" s="237"/>
      <c r="O392" s="237"/>
      <c r="P392" s="237"/>
      <c r="Q392" s="237"/>
      <c r="R392" s="237"/>
      <c r="S392" s="237"/>
      <c r="T392" s="237"/>
      <c r="U392" s="237"/>
      <c r="V392" s="237"/>
      <c r="W392" s="237"/>
      <c r="X392" s="237"/>
      <c r="Y392" s="237"/>
      <c r="Z392" s="237"/>
    </row>
    <row r="393" spans="1:26" ht="14.25" customHeight="1">
      <c r="A393" s="237"/>
      <c r="B393" s="237"/>
      <c r="C393" s="237"/>
      <c r="D393" s="237"/>
      <c r="E393" s="237"/>
      <c r="F393" s="237"/>
      <c r="G393" s="237"/>
      <c r="H393" s="237"/>
      <c r="I393" s="237"/>
      <c r="J393" s="237"/>
      <c r="K393" s="237"/>
      <c r="L393" s="237"/>
      <c r="M393" s="237"/>
      <c r="N393" s="237"/>
      <c r="O393" s="237"/>
      <c r="P393" s="237"/>
      <c r="Q393" s="237"/>
      <c r="R393" s="237"/>
      <c r="S393" s="237"/>
      <c r="T393" s="237"/>
      <c r="U393" s="237"/>
      <c r="V393" s="237"/>
      <c r="W393" s="237"/>
      <c r="X393" s="237"/>
      <c r="Y393" s="237"/>
      <c r="Z393" s="237"/>
    </row>
    <row r="394" spans="1:26" ht="14.25" customHeight="1">
      <c r="A394" s="237"/>
      <c r="B394" s="237"/>
      <c r="C394" s="237"/>
      <c r="D394" s="237"/>
      <c r="E394" s="237"/>
      <c r="F394" s="237"/>
      <c r="G394" s="237"/>
      <c r="H394" s="237"/>
      <c r="I394" s="237"/>
      <c r="J394" s="237"/>
      <c r="K394" s="237"/>
      <c r="L394" s="237"/>
      <c r="M394" s="237"/>
      <c r="N394" s="237"/>
      <c r="O394" s="237"/>
      <c r="P394" s="237"/>
      <c r="Q394" s="237"/>
      <c r="R394" s="237"/>
      <c r="S394" s="237"/>
      <c r="T394" s="237"/>
      <c r="U394" s="237"/>
      <c r="V394" s="237"/>
      <c r="W394" s="237"/>
      <c r="X394" s="237"/>
      <c r="Y394" s="237"/>
      <c r="Z394" s="237"/>
    </row>
    <row r="395" spans="1:26" ht="14.25" customHeight="1">
      <c r="A395" s="237"/>
      <c r="B395" s="237"/>
      <c r="C395" s="237"/>
      <c r="D395" s="237"/>
      <c r="E395" s="237"/>
      <c r="F395" s="237"/>
      <c r="G395" s="237"/>
      <c r="H395" s="237"/>
      <c r="I395" s="237"/>
      <c r="J395" s="237"/>
      <c r="K395" s="237"/>
      <c r="L395" s="237"/>
      <c r="M395" s="237"/>
      <c r="N395" s="237"/>
      <c r="O395" s="237"/>
      <c r="P395" s="237"/>
      <c r="Q395" s="237"/>
      <c r="R395" s="237"/>
      <c r="S395" s="237"/>
      <c r="T395" s="237"/>
      <c r="U395" s="237"/>
      <c r="V395" s="237"/>
      <c r="W395" s="237"/>
      <c r="X395" s="237"/>
      <c r="Y395" s="237"/>
      <c r="Z395" s="237"/>
    </row>
    <row r="396" spans="1:26" ht="14.25" customHeight="1">
      <c r="A396" s="237"/>
      <c r="B396" s="237"/>
      <c r="C396" s="237"/>
      <c r="D396" s="237"/>
      <c r="E396" s="237"/>
      <c r="F396" s="237"/>
      <c r="G396" s="237"/>
      <c r="H396" s="237"/>
      <c r="I396" s="237"/>
      <c r="J396" s="237"/>
      <c r="K396" s="237"/>
      <c r="L396" s="237"/>
      <c r="M396" s="237"/>
      <c r="N396" s="237"/>
      <c r="O396" s="237"/>
      <c r="P396" s="237"/>
      <c r="Q396" s="237"/>
      <c r="R396" s="237"/>
      <c r="S396" s="237"/>
      <c r="T396" s="237"/>
      <c r="U396" s="237"/>
      <c r="V396" s="237"/>
      <c r="W396" s="237"/>
      <c r="X396" s="237"/>
      <c r="Y396" s="237"/>
      <c r="Z396" s="237"/>
    </row>
    <row r="397" spans="1:26" ht="14.25" customHeight="1">
      <c r="A397" s="237"/>
      <c r="B397" s="237"/>
      <c r="C397" s="237"/>
      <c r="D397" s="237"/>
      <c r="E397" s="237"/>
      <c r="F397" s="237"/>
      <c r="G397" s="237"/>
      <c r="H397" s="237"/>
      <c r="I397" s="237"/>
      <c r="J397" s="237"/>
      <c r="K397" s="237"/>
      <c r="L397" s="237"/>
      <c r="M397" s="237"/>
      <c r="N397" s="237"/>
      <c r="O397" s="237"/>
      <c r="P397" s="237"/>
      <c r="Q397" s="237"/>
      <c r="R397" s="237"/>
      <c r="S397" s="237"/>
      <c r="T397" s="237"/>
      <c r="U397" s="237"/>
      <c r="V397" s="237"/>
      <c r="W397" s="237"/>
      <c r="X397" s="237"/>
      <c r="Y397" s="237"/>
      <c r="Z397" s="237"/>
    </row>
    <row r="398" spans="1:26" ht="14.25" customHeight="1">
      <c r="A398" s="237"/>
      <c r="B398" s="237"/>
      <c r="C398" s="237"/>
      <c r="D398" s="237"/>
      <c r="E398" s="237"/>
      <c r="F398" s="237"/>
      <c r="G398" s="237"/>
      <c r="H398" s="237"/>
      <c r="I398" s="237"/>
      <c r="J398" s="237"/>
      <c r="K398" s="237"/>
      <c r="L398" s="237"/>
      <c r="M398" s="237"/>
      <c r="N398" s="237"/>
      <c r="O398" s="237"/>
      <c r="P398" s="237"/>
      <c r="Q398" s="237"/>
      <c r="R398" s="237"/>
      <c r="S398" s="237"/>
      <c r="T398" s="237"/>
      <c r="U398" s="237"/>
      <c r="V398" s="237"/>
      <c r="W398" s="237"/>
      <c r="X398" s="237"/>
      <c r="Y398" s="237"/>
      <c r="Z398" s="237"/>
    </row>
    <row r="399" spans="1:26" ht="14.25" customHeight="1">
      <c r="A399" s="237"/>
      <c r="B399" s="237"/>
      <c r="C399" s="237"/>
      <c r="D399" s="237"/>
      <c r="E399" s="237"/>
      <c r="F399" s="237"/>
      <c r="G399" s="237"/>
      <c r="H399" s="237"/>
      <c r="I399" s="237"/>
      <c r="J399" s="237"/>
      <c r="K399" s="237"/>
      <c r="L399" s="237"/>
      <c r="M399" s="237"/>
      <c r="N399" s="237"/>
      <c r="O399" s="237"/>
      <c r="P399" s="237"/>
      <c r="Q399" s="237"/>
      <c r="R399" s="237"/>
      <c r="S399" s="237"/>
      <c r="T399" s="237"/>
      <c r="U399" s="237"/>
      <c r="V399" s="237"/>
      <c r="W399" s="237"/>
      <c r="X399" s="237"/>
      <c r="Y399" s="237"/>
      <c r="Z399" s="237"/>
    </row>
    <row r="400" spans="1:26" ht="14.25" customHeight="1">
      <c r="A400" s="237"/>
      <c r="B400" s="237"/>
      <c r="C400" s="237"/>
      <c r="D400" s="237"/>
      <c r="E400" s="237"/>
      <c r="F400" s="237"/>
      <c r="G400" s="237"/>
      <c r="H400" s="237"/>
      <c r="I400" s="237"/>
      <c r="J400" s="237"/>
      <c r="K400" s="237"/>
      <c r="L400" s="237"/>
      <c r="M400" s="237"/>
      <c r="N400" s="237"/>
      <c r="O400" s="237"/>
      <c r="P400" s="237"/>
      <c r="Q400" s="237"/>
      <c r="R400" s="237"/>
      <c r="S400" s="237"/>
      <c r="T400" s="237"/>
      <c r="U400" s="237"/>
      <c r="V400" s="237"/>
      <c r="W400" s="237"/>
      <c r="X400" s="237"/>
      <c r="Y400" s="237"/>
      <c r="Z400" s="237"/>
    </row>
    <row r="401" spans="1:26" ht="14.25" customHeight="1">
      <c r="A401" s="237"/>
      <c r="B401" s="237"/>
      <c r="C401" s="237"/>
      <c r="D401" s="237"/>
      <c r="E401" s="237"/>
      <c r="F401" s="237"/>
      <c r="G401" s="237"/>
      <c r="H401" s="237"/>
      <c r="I401" s="237"/>
      <c r="J401" s="237"/>
      <c r="K401" s="237"/>
      <c r="L401" s="237"/>
      <c r="M401" s="237"/>
      <c r="N401" s="237"/>
      <c r="O401" s="237"/>
      <c r="P401" s="237"/>
      <c r="Q401" s="237"/>
      <c r="R401" s="237"/>
      <c r="S401" s="237"/>
      <c r="T401" s="237"/>
      <c r="U401" s="237"/>
      <c r="V401" s="237"/>
      <c r="W401" s="237"/>
      <c r="X401" s="237"/>
      <c r="Y401" s="237"/>
      <c r="Z401" s="237"/>
    </row>
    <row r="402" spans="1:26" ht="14.25" customHeight="1">
      <c r="A402" s="237"/>
      <c r="B402" s="237"/>
      <c r="C402" s="237"/>
      <c r="D402" s="237"/>
      <c r="E402" s="237"/>
      <c r="F402" s="237"/>
      <c r="G402" s="237"/>
      <c r="H402" s="237"/>
      <c r="I402" s="237"/>
      <c r="J402" s="237"/>
      <c r="K402" s="237"/>
      <c r="L402" s="237"/>
      <c r="M402" s="237"/>
      <c r="N402" s="237"/>
      <c r="O402" s="237"/>
      <c r="P402" s="237"/>
      <c r="Q402" s="237"/>
      <c r="R402" s="237"/>
      <c r="S402" s="237"/>
      <c r="T402" s="237"/>
      <c r="U402" s="237"/>
      <c r="V402" s="237"/>
      <c r="W402" s="237"/>
      <c r="X402" s="237"/>
      <c r="Y402" s="237"/>
      <c r="Z402" s="237"/>
    </row>
    <row r="403" spans="1:26" ht="14.25" customHeight="1">
      <c r="A403" s="237"/>
      <c r="B403" s="237"/>
      <c r="C403" s="237"/>
      <c r="D403" s="237"/>
      <c r="E403" s="237"/>
      <c r="F403" s="237"/>
      <c r="G403" s="237"/>
      <c r="H403" s="237"/>
      <c r="I403" s="237"/>
      <c r="J403" s="237"/>
      <c r="K403" s="237"/>
      <c r="L403" s="237"/>
      <c r="M403" s="237"/>
      <c r="N403" s="237"/>
      <c r="O403" s="237"/>
      <c r="P403" s="237"/>
      <c r="Q403" s="237"/>
      <c r="R403" s="237"/>
      <c r="S403" s="237"/>
      <c r="T403" s="237"/>
      <c r="U403" s="237"/>
      <c r="V403" s="237"/>
      <c r="W403" s="237"/>
      <c r="X403" s="237"/>
      <c r="Y403" s="237"/>
      <c r="Z403" s="237"/>
    </row>
    <row r="404" spans="1:26" ht="14.25" customHeight="1">
      <c r="A404" s="237"/>
      <c r="B404" s="237"/>
      <c r="C404" s="237"/>
      <c r="D404" s="237"/>
      <c r="E404" s="237"/>
      <c r="F404" s="237"/>
      <c r="G404" s="237"/>
      <c r="H404" s="237"/>
      <c r="I404" s="237"/>
      <c r="J404" s="237"/>
      <c r="K404" s="237"/>
      <c r="L404" s="237"/>
      <c r="M404" s="237"/>
      <c r="N404" s="237"/>
      <c r="O404" s="237"/>
      <c r="P404" s="237"/>
      <c r="Q404" s="237"/>
      <c r="R404" s="237"/>
      <c r="S404" s="237"/>
      <c r="T404" s="237"/>
      <c r="U404" s="237"/>
      <c r="V404" s="237"/>
      <c r="W404" s="237"/>
      <c r="X404" s="237"/>
      <c r="Y404" s="237"/>
      <c r="Z404" s="237"/>
    </row>
    <row r="405" spans="1:26" ht="14.25" customHeight="1">
      <c r="A405" s="237"/>
      <c r="B405" s="237"/>
      <c r="C405" s="237"/>
      <c r="D405" s="237"/>
      <c r="E405" s="237"/>
      <c r="F405" s="237"/>
      <c r="G405" s="237"/>
      <c r="H405" s="237"/>
      <c r="I405" s="237"/>
      <c r="J405" s="237"/>
      <c r="K405" s="237"/>
      <c r="L405" s="237"/>
      <c r="M405" s="237"/>
      <c r="N405" s="237"/>
      <c r="O405" s="237"/>
      <c r="P405" s="237"/>
      <c r="Q405" s="237"/>
      <c r="R405" s="237"/>
      <c r="S405" s="237"/>
      <c r="T405" s="237"/>
      <c r="U405" s="237"/>
      <c r="V405" s="237"/>
      <c r="W405" s="237"/>
      <c r="X405" s="237"/>
      <c r="Y405" s="237"/>
      <c r="Z405" s="237"/>
    </row>
    <row r="406" spans="1:26" ht="14.25" customHeight="1">
      <c r="A406" s="237"/>
      <c r="B406" s="237"/>
      <c r="C406" s="237"/>
      <c r="D406" s="237"/>
      <c r="E406" s="237"/>
      <c r="F406" s="237"/>
      <c r="G406" s="237"/>
      <c r="H406" s="237"/>
      <c r="I406" s="237"/>
      <c r="J406" s="237"/>
      <c r="K406" s="237"/>
      <c r="L406" s="237"/>
      <c r="M406" s="237"/>
      <c r="N406" s="237"/>
      <c r="O406" s="237"/>
      <c r="P406" s="237"/>
      <c r="Q406" s="237"/>
      <c r="R406" s="237"/>
      <c r="S406" s="237"/>
      <c r="T406" s="237"/>
      <c r="U406" s="237"/>
      <c r="V406" s="237"/>
      <c r="W406" s="237"/>
      <c r="X406" s="237"/>
      <c r="Y406" s="237"/>
      <c r="Z406" s="237"/>
    </row>
    <row r="407" spans="1:26" ht="14.25" customHeight="1">
      <c r="A407" s="237"/>
      <c r="B407" s="237"/>
      <c r="C407" s="237"/>
      <c r="D407" s="237"/>
      <c r="E407" s="237"/>
      <c r="F407" s="237"/>
      <c r="G407" s="237"/>
      <c r="H407" s="237"/>
      <c r="I407" s="237"/>
      <c r="J407" s="237"/>
      <c r="K407" s="237"/>
      <c r="L407" s="237"/>
      <c r="M407" s="237"/>
      <c r="N407" s="237"/>
      <c r="O407" s="237"/>
      <c r="P407" s="237"/>
      <c r="Q407" s="237"/>
      <c r="R407" s="237"/>
      <c r="S407" s="237"/>
      <c r="T407" s="237"/>
      <c r="U407" s="237"/>
      <c r="V407" s="237"/>
      <c r="W407" s="237"/>
      <c r="X407" s="237"/>
      <c r="Y407" s="237"/>
      <c r="Z407" s="237"/>
    </row>
    <row r="408" spans="1:26" ht="14.25" customHeight="1">
      <c r="A408" s="237"/>
      <c r="B408" s="237"/>
      <c r="C408" s="237"/>
      <c r="D408" s="237"/>
      <c r="E408" s="237"/>
      <c r="F408" s="237"/>
      <c r="G408" s="237"/>
      <c r="H408" s="237"/>
      <c r="I408" s="237"/>
      <c r="J408" s="237"/>
      <c r="K408" s="237"/>
      <c r="L408" s="237"/>
      <c r="M408" s="237"/>
      <c r="N408" s="237"/>
      <c r="O408" s="237"/>
      <c r="P408" s="237"/>
      <c r="Q408" s="237"/>
      <c r="R408" s="237"/>
      <c r="S408" s="237"/>
      <c r="T408" s="237"/>
      <c r="U408" s="237"/>
      <c r="V408" s="237"/>
      <c r="W408" s="237"/>
      <c r="X408" s="237"/>
      <c r="Y408" s="237"/>
      <c r="Z408" s="237"/>
    </row>
    <row r="409" spans="1:26" ht="14.25" customHeight="1">
      <c r="A409" s="237"/>
      <c r="B409" s="237"/>
      <c r="C409" s="237"/>
      <c r="D409" s="237"/>
      <c r="E409" s="237"/>
      <c r="F409" s="237"/>
      <c r="G409" s="237"/>
      <c r="H409" s="237"/>
      <c r="I409" s="237"/>
      <c r="J409" s="237"/>
      <c r="K409" s="237"/>
      <c r="L409" s="237"/>
      <c r="M409" s="237"/>
      <c r="N409" s="237"/>
      <c r="O409" s="237"/>
      <c r="P409" s="237"/>
      <c r="Q409" s="237"/>
      <c r="R409" s="237"/>
      <c r="S409" s="237"/>
      <c r="T409" s="237"/>
      <c r="U409" s="237"/>
      <c r="V409" s="237"/>
      <c r="W409" s="237"/>
      <c r="X409" s="237"/>
      <c r="Y409" s="237"/>
      <c r="Z409" s="237"/>
    </row>
    <row r="410" spans="1:26" ht="14.25" customHeight="1">
      <c r="A410" s="237"/>
      <c r="B410" s="237"/>
      <c r="C410" s="237"/>
      <c r="D410" s="237"/>
      <c r="E410" s="237"/>
      <c r="F410" s="237"/>
      <c r="G410" s="237"/>
      <c r="H410" s="237"/>
      <c r="I410" s="237"/>
      <c r="J410" s="237"/>
      <c r="K410" s="237"/>
      <c r="L410" s="237"/>
      <c r="M410" s="237"/>
      <c r="N410" s="237"/>
      <c r="O410" s="237"/>
      <c r="P410" s="237"/>
      <c r="Q410" s="237"/>
      <c r="R410" s="237"/>
      <c r="S410" s="237"/>
      <c r="T410" s="237"/>
      <c r="U410" s="237"/>
      <c r="V410" s="237"/>
      <c r="W410" s="237"/>
      <c r="X410" s="237"/>
      <c r="Y410" s="237"/>
      <c r="Z410" s="237"/>
    </row>
    <row r="411" spans="1:26" ht="14.25" customHeight="1">
      <c r="A411" s="237"/>
      <c r="B411" s="237"/>
      <c r="C411" s="237"/>
      <c r="D411" s="237"/>
      <c r="E411" s="237"/>
      <c r="F411" s="237"/>
      <c r="G411" s="237"/>
      <c r="H411" s="237"/>
      <c r="I411" s="237"/>
      <c r="J411" s="237"/>
      <c r="K411" s="237"/>
      <c r="L411" s="237"/>
      <c r="M411" s="237"/>
      <c r="N411" s="237"/>
      <c r="O411" s="237"/>
      <c r="P411" s="237"/>
      <c r="Q411" s="237"/>
      <c r="R411" s="237"/>
      <c r="S411" s="237"/>
      <c r="T411" s="237"/>
      <c r="U411" s="237"/>
      <c r="V411" s="237"/>
      <c r="W411" s="237"/>
      <c r="X411" s="237"/>
      <c r="Y411" s="237"/>
      <c r="Z411" s="237"/>
    </row>
    <row r="412" spans="1:26" ht="14.25" customHeight="1">
      <c r="A412" s="237"/>
      <c r="B412" s="237"/>
      <c r="C412" s="237"/>
      <c r="D412" s="237"/>
      <c r="E412" s="237"/>
      <c r="F412" s="237"/>
      <c r="G412" s="237"/>
      <c r="H412" s="237"/>
      <c r="I412" s="237"/>
      <c r="J412" s="237"/>
      <c r="K412" s="237"/>
      <c r="L412" s="237"/>
      <c r="M412" s="237"/>
      <c r="N412" s="237"/>
      <c r="O412" s="237"/>
      <c r="P412" s="237"/>
      <c r="Q412" s="237"/>
      <c r="R412" s="237"/>
      <c r="S412" s="237"/>
      <c r="T412" s="237"/>
      <c r="U412" s="237"/>
      <c r="V412" s="237"/>
      <c r="W412" s="237"/>
      <c r="X412" s="237"/>
      <c r="Y412" s="237"/>
      <c r="Z412" s="237"/>
    </row>
    <row r="413" spans="1:26" ht="14.25" customHeight="1">
      <c r="A413" s="237"/>
      <c r="B413" s="237"/>
      <c r="C413" s="237"/>
      <c r="D413" s="237"/>
      <c r="E413" s="237"/>
      <c r="F413" s="237"/>
      <c r="G413" s="237"/>
      <c r="H413" s="237"/>
      <c r="I413" s="237"/>
      <c r="J413" s="237"/>
      <c r="K413" s="237"/>
      <c r="L413" s="237"/>
      <c r="M413" s="237"/>
      <c r="N413" s="237"/>
      <c r="O413" s="237"/>
      <c r="P413" s="237"/>
      <c r="Q413" s="237"/>
      <c r="R413" s="237"/>
      <c r="S413" s="237"/>
      <c r="T413" s="237"/>
      <c r="U413" s="237"/>
      <c r="V413" s="237"/>
      <c r="W413" s="237"/>
      <c r="X413" s="237"/>
      <c r="Y413" s="237"/>
      <c r="Z413" s="237"/>
    </row>
    <row r="414" spans="1:26" ht="14.25" customHeight="1">
      <c r="A414" s="237"/>
      <c r="B414" s="237"/>
      <c r="C414" s="237"/>
      <c r="D414" s="237"/>
      <c r="E414" s="237"/>
      <c r="F414" s="237"/>
      <c r="G414" s="237"/>
      <c r="H414" s="237"/>
      <c r="I414" s="237"/>
      <c r="J414" s="237"/>
      <c r="K414" s="237"/>
      <c r="L414" s="237"/>
      <c r="M414" s="237"/>
      <c r="N414" s="237"/>
      <c r="O414" s="237"/>
      <c r="P414" s="237"/>
      <c r="Q414" s="237"/>
      <c r="R414" s="237"/>
      <c r="S414" s="237"/>
      <c r="T414" s="237"/>
      <c r="U414" s="237"/>
      <c r="V414" s="237"/>
      <c r="W414" s="237"/>
      <c r="X414" s="237"/>
      <c r="Y414" s="237"/>
      <c r="Z414" s="237"/>
    </row>
    <row r="415" spans="1:26" ht="14.25" customHeight="1">
      <c r="A415" s="237"/>
      <c r="B415" s="237"/>
      <c r="C415" s="237"/>
      <c r="D415" s="237"/>
      <c r="E415" s="237"/>
      <c r="F415" s="237"/>
      <c r="G415" s="237"/>
      <c r="H415" s="237"/>
      <c r="I415" s="237"/>
      <c r="J415" s="237"/>
      <c r="K415" s="237"/>
      <c r="L415" s="237"/>
      <c r="M415" s="237"/>
      <c r="N415" s="237"/>
      <c r="O415" s="237"/>
      <c r="P415" s="237"/>
      <c r="Q415" s="237"/>
      <c r="R415" s="237"/>
      <c r="S415" s="237"/>
      <c r="T415" s="237"/>
      <c r="U415" s="237"/>
      <c r="V415" s="237"/>
      <c r="W415" s="237"/>
      <c r="X415" s="237"/>
      <c r="Y415" s="237"/>
      <c r="Z415" s="237"/>
    </row>
    <row r="416" spans="1:26" ht="14.25" customHeight="1">
      <c r="A416" s="237"/>
      <c r="B416" s="237"/>
      <c r="C416" s="237"/>
      <c r="D416" s="237"/>
      <c r="E416" s="237"/>
      <c r="F416" s="237"/>
      <c r="G416" s="237"/>
      <c r="H416" s="237"/>
      <c r="I416" s="237"/>
      <c r="J416" s="237"/>
      <c r="K416" s="237"/>
      <c r="L416" s="237"/>
      <c r="M416" s="237"/>
      <c r="N416" s="237"/>
      <c r="O416" s="237"/>
      <c r="P416" s="237"/>
      <c r="Q416" s="237"/>
      <c r="R416" s="237"/>
      <c r="S416" s="237"/>
      <c r="T416" s="237"/>
      <c r="U416" s="237"/>
      <c r="V416" s="237"/>
      <c r="W416" s="237"/>
      <c r="X416" s="237"/>
      <c r="Y416" s="237"/>
      <c r="Z416" s="237"/>
    </row>
    <row r="417" spans="1:26" ht="14.25" customHeight="1">
      <c r="A417" s="237"/>
      <c r="B417" s="237"/>
      <c r="C417" s="237"/>
      <c r="D417" s="237"/>
      <c r="E417" s="237"/>
      <c r="F417" s="237"/>
      <c r="G417" s="237"/>
      <c r="H417" s="237"/>
      <c r="I417" s="237"/>
      <c r="J417" s="237"/>
      <c r="K417" s="237"/>
      <c r="L417" s="237"/>
      <c r="M417" s="237"/>
      <c r="N417" s="237"/>
      <c r="O417" s="237"/>
      <c r="P417" s="237"/>
      <c r="Q417" s="237"/>
      <c r="R417" s="237"/>
      <c r="S417" s="237"/>
      <c r="T417" s="237"/>
      <c r="U417" s="237"/>
      <c r="V417" s="237"/>
      <c r="W417" s="237"/>
      <c r="X417" s="237"/>
      <c r="Y417" s="237"/>
      <c r="Z417" s="237"/>
    </row>
    <row r="418" spans="1:26" ht="14.25" customHeight="1">
      <c r="A418" s="237"/>
      <c r="B418" s="237"/>
      <c r="C418" s="237"/>
      <c r="D418" s="237"/>
      <c r="E418" s="237"/>
      <c r="F418" s="237"/>
      <c r="G418" s="237"/>
      <c r="H418" s="237"/>
      <c r="I418" s="237"/>
      <c r="J418" s="237"/>
      <c r="K418" s="237"/>
      <c r="L418" s="237"/>
      <c r="M418" s="237"/>
      <c r="N418" s="237"/>
      <c r="O418" s="237"/>
      <c r="P418" s="237"/>
      <c r="Q418" s="237"/>
      <c r="R418" s="237"/>
      <c r="S418" s="237"/>
      <c r="T418" s="237"/>
      <c r="U418" s="237"/>
      <c r="V418" s="237"/>
      <c r="W418" s="237"/>
      <c r="X418" s="237"/>
      <c r="Y418" s="237"/>
      <c r="Z418" s="237"/>
    </row>
    <row r="419" spans="1:26" ht="14.25" customHeight="1">
      <c r="A419" s="237"/>
      <c r="B419" s="237"/>
      <c r="C419" s="237"/>
      <c r="D419" s="237"/>
      <c r="E419" s="237"/>
      <c r="F419" s="237"/>
      <c r="G419" s="237"/>
      <c r="H419" s="237"/>
      <c r="I419" s="237"/>
      <c r="J419" s="237"/>
      <c r="K419" s="237"/>
      <c r="L419" s="237"/>
      <c r="M419" s="237"/>
      <c r="N419" s="237"/>
      <c r="O419" s="237"/>
      <c r="P419" s="237"/>
      <c r="Q419" s="237"/>
      <c r="R419" s="237"/>
      <c r="S419" s="237"/>
      <c r="T419" s="237"/>
      <c r="U419" s="237"/>
      <c r="V419" s="237"/>
      <c r="W419" s="237"/>
      <c r="X419" s="237"/>
      <c r="Y419" s="237"/>
      <c r="Z419" s="237"/>
    </row>
    <row r="420" spans="1:26" ht="14.25" customHeight="1">
      <c r="A420" s="237"/>
      <c r="B420" s="237"/>
      <c r="C420" s="237"/>
      <c r="D420" s="237"/>
      <c r="E420" s="237"/>
      <c r="F420" s="237"/>
      <c r="G420" s="237"/>
      <c r="H420" s="237"/>
      <c r="I420" s="237"/>
      <c r="J420" s="237"/>
      <c r="K420" s="237"/>
      <c r="L420" s="237"/>
      <c r="M420" s="237"/>
      <c r="N420" s="237"/>
      <c r="O420" s="237"/>
      <c r="P420" s="237"/>
      <c r="Q420" s="237"/>
      <c r="R420" s="237"/>
      <c r="S420" s="237"/>
      <c r="T420" s="237"/>
      <c r="U420" s="237"/>
      <c r="V420" s="237"/>
      <c r="W420" s="237"/>
      <c r="X420" s="237"/>
      <c r="Y420" s="237"/>
      <c r="Z420" s="237"/>
    </row>
    <row r="421" spans="1:26" ht="14.25" customHeight="1">
      <c r="A421" s="237"/>
      <c r="B421" s="237"/>
      <c r="C421" s="237"/>
      <c r="D421" s="237"/>
      <c r="E421" s="237"/>
      <c r="F421" s="237"/>
      <c r="G421" s="237"/>
      <c r="H421" s="237"/>
      <c r="I421" s="237"/>
      <c r="J421" s="237"/>
      <c r="K421" s="237"/>
      <c r="L421" s="237"/>
      <c r="M421" s="237"/>
      <c r="N421" s="237"/>
      <c r="O421" s="237"/>
      <c r="P421" s="237"/>
      <c r="Q421" s="237"/>
      <c r="R421" s="237"/>
      <c r="S421" s="237"/>
      <c r="T421" s="237"/>
      <c r="U421" s="237"/>
      <c r="V421" s="237"/>
      <c r="W421" s="237"/>
      <c r="X421" s="237"/>
      <c r="Y421" s="237"/>
      <c r="Z421" s="237"/>
    </row>
    <row r="422" spans="1:26" ht="14.25" customHeight="1">
      <c r="A422" s="237"/>
      <c r="B422" s="237"/>
      <c r="C422" s="237"/>
      <c r="D422" s="237"/>
      <c r="E422" s="237"/>
      <c r="F422" s="237"/>
      <c r="G422" s="237"/>
      <c r="H422" s="237"/>
      <c r="I422" s="237"/>
      <c r="J422" s="237"/>
      <c r="K422" s="237"/>
      <c r="L422" s="237"/>
      <c r="M422" s="237"/>
      <c r="N422" s="237"/>
      <c r="O422" s="237"/>
      <c r="P422" s="237"/>
      <c r="Q422" s="237"/>
      <c r="R422" s="237"/>
      <c r="S422" s="237"/>
      <c r="T422" s="237"/>
      <c r="U422" s="237"/>
      <c r="V422" s="237"/>
      <c r="W422" s="237"/>
      <c r="X422" s="237"/>
      <c r="Y422" s="237"/>
      <c r="Z422" s="237"/>
    </row>
    <row r="423" spans="1:26" ht="14.25" customHeight="1">
      <c r="A423" s="237"/>
      <c r="B423" s="237"/>
      <c r="C423" s="237"/>
      <c r="D423" s="237"/>
      <c r="E423" s="237"/>
      <c r="F423" s="237"/>
      <c r="G423" s="237"/>
      <c r="H423" s="237"/>
      <c r="I423" s="237"/>
      <c r="J423" s="237"/>
      <c r="K423" s="237"/>
      <c r="L423" s="237"/>
      <c r="M423" s="237"/>
      <c r="N423" s="237"/>
      <c r="O423" s="237"/>
      <c r="P423" s="237"/>
      <c r="Q423" s="237"/>
      <c r="R423" s="237"/>
      <c r="S423" s="237"/>
      <c r="T423" s="237"/>
      <c r="U423" s="237"/>
      <c r="V423" s="237"/>
      <c r="W423" s="237"/>
      <c r="X423" s="237"/>
      <c r="Y423" s="237"/>
      <c r="Z423" s="237"/>
    </row>
    <row r="424" spans="1:26" ht="14.25" customHeight="1">
      <c r="A424" s="237"/>
      <c r="B424" s="237"/>
      <c r="C424" s="237"/>
      <c r="D424" s="237"/>
      <c r="E424" s="237"/>
      <c r="F424" s="237"/>
      <c r="G424" s="237"/>
      <c r="H424" s="237"/>
      <c r="I424" s="237"/>
      <c r="J424" s="237"/>
      <c r="K424" s="237"/>
      <c r="L424" s="237"/>
      <c r="M424" s="237"/>
      <c r="N424" s="237"/>
      <c r="O424" s="237"/>
      <c r="P424" s="237"/>
      <c r="Q424" s="237"/>
      <c r="R424" s="237"/>
      <c r="S424" s="237"/>
      <c r="T424" s="237"/>
      <c r="U424" s="237"/>
      <c r="V424" s="237"/>
      <c r="W424" s="237"/>
      <c r="X424" s="237"/>
      <c r="Y424" s="237"/>
      <c r="Z424" s="237"/>
    </row>
    <row r="425" spans="1:26" ht="14.25" customHeight="1">
      <c r="A425" s="237"/>
      <c r="B425" s="237"/>
      <c r="C425" s="237"/>
      <c r="D425" s="237"/>
      <c r="E425" s="237"/>
      <c r="F425" s="237"/>
      <c r="G425" s="237"/>
      <c r="H425" s="237"/>
      <c r="I425" s="237"/>
      <c r="J425" s="237"/>
      <c r="K425" s="237"/>
      <c r="L425" s="237"/>
      <c r="M425" s="237"/>
      <c r="N425" s="237"/>
      <c r="O425" s="237"/>
      <c r="P425" s="237"/>
      <c r="Q425" s="237"/>
      <c r="R425" s="237"/>
      <c r="S425" s="237"/>
      <c r="T425" s="237"/>
      <c r="U425" s="237"/>
      <c r="V425" s="237"/>
      <c r="W425" s="237"/>
      <c r="X425" s="237"/>
      <c r="Y425" s="237"/>
      <c r="Z425" s="237"/>
    </row>
    <row r="426" spans="1:26" ht="14.25" customHeight="1">
      <c r="A426" s="237"/>
      <c r="B426" s="237"/>
      <c r="C426" s="237"/>
      <c r="D426" s="237"/>
      <c r="E426" s="237"/>
      <c r="F426" s="237"/>
      <c r="G426" s="237"/>
      <c r="H426" s="237"/>
      <c r="I426" s="237"/>
      <c r="J426" s="237"/>
      <c r="K426" s="237"/>
      <c r="L426" s="237"/>
      <c r="M426" s="237"/>
      <c r="N426" s="237"/>
      <c r="O426" s="237"/>
      <c r="P426" s="237"/>
      <c r="Q426" s="237"/>
      <c r="R426" s="237"/>
      <c r="S426" s="237"/>
      <c r="T426" s="237"/>
      <c r="U426" s="237"/>
      <c r="V426" s="237"/>
      <c r="W426" s="237"/>
      <c r="X426" s="237"/>
      <c r="Y426" s="237"/>
      <c r="Z426" s="237"/>
    </row>
    <row r="427" spans="1:26" ht="14.25" customHeight="1">
      <c r="A427" s="237"/>
      <c r="B427" s="237"/>
      <c r="C427" s="237"/>
      <c r="D427" s="237"/>
      <c r="E427" s="237"/>
      <c r="F427" s="237"/>
      <c r="G427" s="237"/>
      <c r="H427" s="237"/>
      <c r="I427" s="237"/>
      <c r="J427" s="237"/>
      <c r="K427" s="237"/>
      <c r="L427" s="237"/>
      <c r="M427" s="237"/>
      <c r="N427" s="237"/>
      <c r="O427" s="237"/>
      <c r="P427" s="237"/>
      <c r="Q427" s="237"/>
      <c r="R427" s="237"/>
      <c r="S427" s="237"/>
      <c r="T427" s="237"/>
      <c r="U427" s="237"/>
      <c r="V427" s="237"/>
      <c r="W427" s="237"/>
      <c r="X427" s="237"/>
      <c r="Y427" s="237"/>
      <c r="Z427" s="237"/>
    </row>
    <row r="428" spans="1:26" ht="14.25" customHeight="1">
      <c r="A428" s="237"/>
      <c r="B428" s="237"/>
      <c r="C428" s="237"/>
      <c r="D428" s="237"/>
      <c r="E428" s="237"/>
      <c r="F428" s="237"/>
      <c r="G428" s="237"/>
      <c r="H428" s="237"/>
      <c r="I428" s="237"/>
      <c r="J428" s="237"/>
      <c r="K428" s="237"/>
      <c r="L428" s="237"/>
      <c r="M428" s="237"/>
      <c r="N428" s="237"/>
      <c r="O428" s="237"/>
      <c r="P428" s="237"/>
      <c r="Q428" s="237"/>
      <c r="R428" s="237"/>
      <c r="S428" s="237"/>
      <c r="T428" s="237"/>
      <c r="U428" s="237"/>
      <c r="V428" s="237"/>
      <c r="W428" s="237"/>
      <c r="X428" s="237"/>
      <c r="Y428" s="237"/>
      <c r="Z428" s="237"/>
    </row>
    <row r="429" spans="1:26" ht="14.25" customHeight="1">
      <c r="A429" s="237"/>
      <c r="B429" s="237"/>
      <c r="C429" s="237"/>
      <c r="D429" s="237"/>
      <c r="E429" s="237"/>
      <c r="F429" s="237"/>
      <c r="G429" s="237"/>
      <c r="H429" s="237"/>
      <c r="I429" s="237"/>
      <c r="J429" s="237"/>
      <c r="K429" s="237"/>
      <c r="L429" s="237"/>
      <c r="M429" s="237"/>
      <c r="N429" s="237"/>
      <c r="O429" s="237"/>
      <c r="P429" s="237"/>
      <c r="Q429" s="237"/>
      <c r="R429" s="237"/>
      <c r="S429" s="237"/>
      <c r="T429" s="237"/>
      <c r="U429" s="237"/>
      <c r="V429" s="237"/>
      <c r="W429" s="237"/>
      <c r="X429" s="237"/>
      <c r="Y429" s="237"/>
      <c r="Z429" s="237"/>
    </row>
    <row r="430" spans="1:26" ht="14.25" customHeight="1">
      <c r="A430" s="237"/>
      <c r="B430" s="237"/>
      <c r="C430" s="237"/>
      <c r="D430" s="237"/>
      <c r="E430" s="237"/>
      <c r="F430" s="237"/>
      <c r="G430" s="237"/>
      <c r="H430" s="237"/>
      <c r="I430" s="237"/>
      <c r="J430" s="237"/>
      <c r="K430" s="237"/>
      <c r="L430" s="237"/>
      <c r="M430" s="237"/>
      <c r="N430" s="237"/>
      <c r="O430" s="237"/>
      <c r="P430" s="237"/>
      <c r="Q430" s="237"/>
      <c r="R430" s="237"/>
      <c r="S430" s="237"/>
      <c r="T430" s="237"/>
      <c r="U430" s="237"/>
      <c r="V430" s="237"/>
      <c r="W430" s="237"/>
      <c r="X430" s="237"/>
      <c r="Y430" s="237"/>
      <c r="Z430" s="237"/>
    </row>
    <row r="431" spans="1:26" ht="14.25" customHeight="1">
      <c r="A431" s="237"/>
      <c r="B431" s="237"/>
      <c r="C431" s="237"/>
      <c r="D431" s="237"/>
      <c r="E431" s="237"/>
      <c r="F431" s="237"/>
      <c r="G431" s="237"/>
      <c r="H431" s="237"/>
      <c r="I431" s="237"/>
      <c r="J431" s="237"/>
      <c r="K431" s="237"/>
      <c r="L431" s="237"/>
      <c r="M431" s="237"/>
      <c r="N431" s="237"/>
      <c r="O431" s="237"/>
      <c r="P431" s="237"/>
      <c r="Q431" s="237"/>
      <c r="R431" s="237"/>
      <c r="S431" s="237"/>
      <c r="T431" s="237"/>
      <c r="U431" s="237"/>
      <c r="V431" s="237"/>
      <c r="W431" s="237"/>
      <c r="X431" s="237"/>
      <c r="Y431" s="237"/>
      <c r="Z431" s="237"/>
    </row>
    <row r="432" spans="1:26" ht="14.25" customHeight="1">
      <c r="A432" s="237"/>
      <c r="B432" s="237"/>
      <c r="C432" s="237"/>
      <c r="D432" s="237"/>
      <c r="E432" s="237"/>
      <c r="F432" s="237"/>
      <c r="G432" s="237"/>
      <c r="H432" s="237"/>
      <c r="I432" s="237"/>
      <c r="J432" s="237"/>
      <c r="K432" s="237"/>
      <c r="L432" s="237"/>
      <c r="M432" s="237"/>
      <c r="N432" s="237"/>
      <c r="O432" s="237"/>
      <c r="P432" s="237"/>
      <c r="Q432" s="237"/>
      <c r="R432" s="237"/>
      <c r="S432" s="237"/>
      <c r="T432" s="237"/>
      <c r="U432" s="237"/>
      <c r="V432" s="237"/>
      <c r="W432" s="237"/>
      <c r="X432" s="237"/>
      <c r="Y432" s="237"/>
      <c r="Z432" s="237"/>
    </row>
    <row r="433" spans="1:26" ht="14.25" customHeight="1">
      <c r="A433" s="237"/>
      <c r="B433" s="237"/>
      <c r="C433" s="237"/>
      <c r="D433" s="237"/>
      <c r="E433" s="237"/>
      <c r="F433" s="237"/>
      <c r="G433" s="237"/>
      <c r="H433" s="237"/>
      <c r="I433" s="237"/>
      <c r="J433" s="237"/>
      <c r="K433" s="237"/>
      <c r="L433" s="237"/>
      <c r="M433" s="237"/>
      <c r="N433" s="237"/>
      <c r="O433" s="237"/>
      <c r="P433" s="237"/>
      <c r="Q433" s="237"/>
      <c r="R433" s="237"/>
      <c r="S433" s="237"/>
      <c r="T433" s="237"/>
      <c r="U433" s="237"/>
      <c r="V433" s="237"/>
      <c r="W433" s="237"/>
      <c r="X433" s="237"/>
      <c r="Y433" s="237"/>
      <c r="Z433" s="237"/>
    </row>
    <row r="434" spans="1:26" ht="14.25" customHeight="1">
      <c r="A434" s="237"/>
      <c r="B434" s="237"/>
      <c r="C434" s="237"/>
      <c r="D434" s="237"/>
      <c r="E434" s="237"/>
      <c r="F434" s="237"/>
      <c r="G434" s="237"/>
      <c r="H434" s="237"/>
      <c r="I434" s="237"/>
      <c r="J434" s="237"/>
      <c r="K434" s="237"/>
      <c r="L434" s="237"/>
      <c r="M434" s="237"/>
      <c r="N434" s="237"/>
      <c r="O434" s="237"/>
      <c r="P434" s="237"/>
      <c r="Q434" s="237"/>
      <c r="R434" s="237"/>
      <c r="S434" s="237"/>
      <c r="T434" s="237"/>
      <c r="U434" s="237"/>
      <c r="V434" s="237"/>
      <c r="W434" s="237"/>
      <c r="X434" s="237"/>
      <c r="Y434" s="237"/>
      <c r="Z434" s="237"/>
    </row>
    <row r="435" spans="1:26" ht="14.25" customHeight="1">
      <c r="A435" s="237"/>
      <c r="B435" s="237"/>
      <c r="C435" s="237"/>
      <c r="D435" s="237"/>
      <c r="E435" s="237"/>
      <c r="F435" s="237"/>
      <c r="G435" s="237"/>
      <c r="H435" s="237"/>
      <c r="I435" s="237"/>
      <c r="J435" s="237"/>
      <c r="K435" s="237"/>
      <c r="L435" s="237"/>
      <c r="M435" s="237"/>
      <c r="N435" s="237"/>
      <c r="O435" s="237"/>
      <c r="P435" s="237"/>
      <c r="Q435" s="237"/>
      <c r="R435" s="237"/>
      <c r="S435" s="237"/>
      <c r="T435" s="237"/>
      <c r="U435" s="237"/>
      <c r="V435" s="237"/>
      <c r="W435" s="237"/>
      <c r="X435" s="237"/>
      <c r="Y435" s="237"/>
      <c r="Z435" s="237"/>
    </row>
    <row r="436" spans="1:26" ht="14.25" customHeight="1">
      <c r="A436" s="237"/>
      <c r="B436" s="237"/>
      <c r="C436" s="237"/>
      <c r="D436" s="237"/>
      <c r="E436" s="237"/>
      <c r="F436" s="237"/>
      <c r="G436" s="237"/>
      <c r="H436" s="237"/>
      <c r="I436" s="237"/>
      <c r="J436" s="237"/>
      <c r="K436" s="237"/>
      <c r="L436" s="237"/>
      <c r="M436" s="237"/>
      <c r="N436" s="237"/>
      <c r="O436" s="237"/>
      <c r="P436" s="237"/>
      <c r="Q436" s="237"/>
      <c r="R436" s="237"/>
      <c r="S436" s="237"/>
      <c r="T436" s="237"/>
      <c r="U436" s="237"/>
      <c r="V436" s="237"/>
      <c r="W436" s="237"/>
      <c r="X436" s="237"/>
      <c r="Y436" s="237"/>
      <c r="Z436" s="237"/>
    </row>
    <row r="437" spans="1:26" ht="14.25" customHeight="1">
      <c r="A437" s="237"/>
      <c r="B437" s="237"/>
      <c r="C437" s="237"/>
      <c r="D437" s="237"/>
      <c r="E437" s="237"/>
      <c r="F437" s="237"/>
      <c r="G437" s="237"/>
      <c r="H437" s="237"/>
      <c r="I437" s="237"/>
      <c r="J437" s="237"/>
      <c r="K437" s="237"/>
      <c r="L437" s="237"/>
      <c r="M437" s="237"/>
      <c r="N437" s="237"/>
      <c r="O437" s="237"/>
      <c r="P437" s="237"/>
      <c r="Q437" s="237"/>
      <c r="R437" s="237"/>
      <c r="S437" s="237"/>
      <c r="T437" s="237"/>
      <c r="U437" s="237"/>
      <c r="V437" s="237"/>
      <c r="W437" s="237"/>
      <c r="X437" s="237"/>
      <c r="Y437" s="237"/>
      <c r="Z437" s="237"/>
    </row>
    <row r="438" spans="1:26" ht="14.25" customHeight="1">
      <c r="A438" s="237"/>
      <c r="B438" s="237"/>
      <c r="C438" s="237"/>
      <c r="D438" s="237"/>
      <c r="E438" s="237"/>
      <c r="F438" s="237"/>
      <c r="G438" s="237"/>
      <c r="H438" s="237"/>
      <c r="I438" s="237"/>
      <c r="J438" s="237"/>
      <c r="K438" s="237"/>
      <c r="L438" s="237"/>
      <c r="M438" s="237"/>
      <c r="N438" s="237"/>
      <c r="O438" s="237"/>
      <c r="P438" s="237"/>
      <c r="Q438" s="237"/>
      <c r="R438" s="237"/>
      <c r="S438" s="237"/>
      <c r="T438" s="237"/>
      <c r="U438" s="237"/>
      <c r="V438" s="237"/>
      <c r="W438" s="237"/>
      <c r="X438" s="237"/>
      <c r="Y438" s="237"/>
      <c r="Z438" s="237"/>
    </row>
    <row r="439" spans="1:26" ht="14.25" customHeight="1">
      <c r="A439" s="237"/>
      <c r="B439" s="237"/>
      <c r="C439" s="237"/>
      <c r="D439" s="237"/>
      <c r="E439" s="237"/>
      <c r="F439" s="237"/>
      <c r="G439" s="237"/>
      <c r="H439" s="237"/>
      <c r="I439" s="237"/>
      <c r="J439" s="237"/>
      <c r="K439" s="237"/>
      <c r="L439" s="237"/>
      <c r="M439" s="237"/>
      <c r="N439" s="237"/>
      <c r="O439" s="237"/>
      <c r="P439" s="237"/>
      <c r="Q439" s="237"/>
      <c r="R439" s="237"/>
      <c r="S439" s="237"/>
      <c r="T439" s="237"/>
      <c r="U439" s="237"/>
      <c r="V439" s="237"/>
      <c r="W439" s="237"/>
      <c r="X439" s="237"/>
      <c r="Y439" s="237"/>
      <c r="Z439" s="237"/>
    </row>
    <row r="440" spans="1:26" ht="14.25" customHeight="1">
      <c r="A440" s="237"/>
      <c r="B440" s="237"/>
      <c r="C440" s="237"/>
      <c r="D440" s="237"/>
      <c r="E440" s="237"/>
      <c r="F440" s="237"/>
      <c r="G440" s="237"/>
      <c r="H440" s="237"/>
      <c r="I440" s="237"/>
      <c r="J440" s="237"/>
      <c r="K440" s="237"/>
      <c r="L440" s="237"/>
      <c r="M440" s="237"/>
      <c r="N440" s="237"/>
      <c r="O440" s="237"/>
      <c r="P440" s="237"/>
      <c r="Q440" s="237"/>
      <c r="R440" s="237"/>
      <c r="S440" s="237"/>
      <c r="T440" s="237"/>
      <c r="U440" s="237"/>
      <c r="V440" s="237"/>
      <c r="W440" s="237"/>
      <c r="X440" s="237"/>
      <c r="Y440" s="237"/>
      <c r="Z440" s="237"/>
    </row>
    <row r="441" spans="1:26" ht="14.25" customHeight="1">
      <c r="A441" s="237"/>
      <c r="B441" s="237"/>
      <c r="C441" s="237"/>
      <c r="D441" s="237"/>
      <c r="E441" s="237"/>
      <c r="F441" s="237"/>
      <c r="G441" s="237"/>
      <c r="H441" s="237"/>
      <c r="I441" s="237"/>
      <c r="J441" s="237"/>
      <c r="K441" s="237"/>
      <c r="L441" s="237"/>
      <c r="M441" s="237"/>
      <c r="N441" s="237"/>
      <c r="O441" s="237"/>
      <c r="P441" s="237"/>
      <c r="Q441" s="237"/>
      <c r="R441" s="237"/>
      <c r="S441" s="237"/>
      <c r="T441" s="237"/>
      <c r="U441" s="237"/>
      <c r="V441" s="237"/>
      <c r="W441" s="237"/>
      <c r="X441" s="237"/>
      <c r="Y441" s="237"/>
      <c r="Z441" s="237"/>
    </row>
    <row r="442" spans="1:26" ht="14.25" customHeight="1">
      <c r="A442" s="237"/>
      <c r="B442" s="237"/>
      <c r="C442" s="237"/>
      <c r="D442" s="237"/>
      <c r="E442" s="237"/>
      <c r="F442" s="237"/>
      <c r="G442" s="237"/>
      <c r="H442" s="237"/>
      <c r="I442" s="237"/>
      <c r="J442" s="237"/>
      <c r="K442" s="237"/>
      <c r="L442" s="237"/>
      <c r="M442" s="237"/>
      <c r="N442" s="237"/>
      <c r="O442" s="237"/>
      <c r="P442" s="237"/>
      <c r="Q442" s="237"/>
      <c r="R442" s="237"/>
      <c r="S442" s="237"/>
      <c r="T442" s="237"/>
      <c r="U442" s="237"/>
      <c r="V442" s="237"/>
      <c r="W442" s="237"/>
      <c r="X442" s="237"/>
      <c r="Y442" s="237"/>
      <c r="Z442" s="237"/>
    </row>
    <row r="443" spans="1:26" ht="14.25" customHeight="1">
      <c r="A443" s="237"/>
      <c r="B443" s="237"/>
      <c r="C443" s="237"/>
      <c r="D443" s="237"/>
      <c r="E443" s="237"/>
      <c r="F443" s="237"/>
      <c r="G443" s="237"/>
      <c r="H443" s="237"/>
      <c r="I443" s="237"/>
      <c r="J443" s="237"/>
      <c r="K443" s="237"/>
      <c r="L443" s="237"/>
      <c r="M443" s="237"/>
      <c r="N443" s="237"/>
      <c r="O443" s="237"/>
      <c r="P443" s="237"/>
      <c r="Q443" s="237"/>
      <c r="R443" s="237"/>
      <c r="S443" s="237"/>
      <c r="T443" s="237"/>
      <c r="U443" s="237"/>
      <c r="V443" s="237"/>
      <c r="W443" s="237"/>
      <c r="X443" s="237"/>
      <c r="Y443" s="237"/>
      <c r="Z443" s="237"/>
    </row>
    <row r="444" spans="1:26" ht="14.25" customHeight="1">
      <c r="A444" s="237"/>
      <c r="B444" s="237"/>
      <c r="C444" s="237"/>
      <c r="D444" s="237"/>
      <c r="E444" s="237"/>
      <c r="F444" s="237"/>
      <c r="G444" s="237"/>
      <c r="H444" s="237"/>
      <c r="I444" s="237"/>
      <c r="J444" s="237"/>
      <c r="K444" s="237"/>
      <c r="L444" s="237"/>
      <c r="M444" s="237"/>
      <c r="N444" s="237"/>
      <c r="O444" s="237"/>
      <c r="P444" s="237"/>
      <c r="Q444" s="237"/>
      <c r="R444" s="237"/>
      <c r="S444" s="237"/>
      <c r="T444" s="237"/>
      <c r="U444" s="237"/>
      <c r="V444" s="237"/>
      <c r="W444" s="237"/>
      <c r="X444" s="237"/>
      <c r="Y444" s="237"/>
      <c r="Z444" s="237"/>
    </row>
    <row r="445" spans="1:26" ht="14.25" customHeight="1">
      <c r="A445" s="237"/>
      <c r="B445" s="237"/>
      <c r="C445" s="237"/>
      <c r="D445" s="237"/>
      <c r="E445" s="237"/>
      <c r="F445" s="237"/>
      <c r="G445" s="237"/>
      <c r="H445" s="237"/>
      <c r="I445" s="237"/>
      <c r="J445" s="237"/>
      <c r="K445" s="237"/>
      <c r="L445" s="237"/>
      <c r="M445" s="237"/>
      <c r="N445" s="237"/>
      <c r="O445" s="237"/>
      <c r="P445" s="237"/>
      <c r="Q445" s="237"/>
      <c r="R445" s="237"/>
      <c r="S445" s="237"/>
      <c r="T445" s="237"/>
      <c r="U445" s="237"/>
      <c r="V445" s="237"/>
      <c r="W445" s="237"/>
      <c r="X445" s="237"/>
      <c r="Y445" s="237"/>
      <c r="Z445" s="237"/>
    </row>
    <row r="446" spans="1:26" ht="14.25" customHeight="1">
      <c r="A446" s="237"/>
      <c r="B446" s="237"/>
      <c r="C446" s="237"/>
      <c r="D446" s="237"/>
      <c r="E446" s="237"/>
      <c r="F446" s="237"/>
      <c r="G446" s="237"/>
      <c r="H446" s="237"/>
      <c r="I446" s="237"/>
      <c r="J446" s="237"/>
      <c r="K446" s="237"/>
      <c r="L446" s="237"/>
      <c r="M446" s="237"/>
      <c r="N446" s="237"/>
      <c r="O446" s="237"/>
      <c r="P446" s="237"/>
      <c r="Q446" s="237"/>
      <c r="R446" s="237"/>
      <c r="S446" s="237"/>
      <c r="T446" s="237"/>
      <c r="U446" s="237"/>
      <c r="V446" s="237"/>
      <c r="W446" s="237"/>
      <c r="X446" s="237"/>
      <c r="Y446" s="237"/>
      <c r="Z446" s="237"/>
    </row>
    <row r="447" spans="1:26" ht="14.25" customHeight="1">
      <c r="A447" s="237"/>
      <c r="B447" s="237"/>
      <c r="C447" s="237"/>
      <c r="D447" s="237"/>
      <c r="E447" s="237"/>
      <c r="F447" s="237"/>
      <c r="G447" s="237"/>
      <c r="H447" s="237"/>
      <c r="I447" s="237"/>
      <c r="J447" s="237"/>
      <c r="K447" s="237"/>
      <c r="L447" s="237"/>
      <c r="M447" s="237"/>
      <c r="N447" s="237"/>
      <c r="O447" s="237"/>
      <c r="P447" s="237"/>
      <c r="Q447" s="237"/>
      <c r="R447" s="237"/>
      <c r="S447" s="237"/>
      <c r="T447" s="237"/>
      <c r="U447" s="237"/>
      <c r="V447" s="237"/>
      <c r="W447" s="237"/>
      <c r="X447" s="237"/>
      <c r="Y447" s="237"/>
      <c r="Z447" s="237"/>
    </row>
    <row r="448" spans="1:26" ht="14.25" customHeight="1">
      <c r="A448" s="237"/>
      <c r="B448" s="237"/>
      <c r="C448" s="237"/>
      <c r="D448" s="237"/>
      <c r="E448" s="237"/>
      <c r="F448" s="237"/>
      <c r="G448" s="237"/>
      <c r="H448" s="237"/>
      <c r="I448" s="237"/>
      <c r="J448" s="237"/>
      <c r="K448" s="237"/>
      <c r="L448" s="237"/>
      <c r="M448" s="237"/>
      <c r="N448" s="237"/>
      <c r="O448" s="237"/>
      <c r="P448" s="237"/>
      <c r="Q448" s="237"/>
      <c r="R448" s="237"/>
      <c r="S448" s="237"/>
      <c r="T448" s="237"/>
      <c r="U448" s="237"/>
      <c r="V448" s="237"/>
      <c r="W448" s="237"/>
      <c r="X448" s="237"/>
      <c r="Y448" s="237"/>
      <c r="Z448" s="237"/>
    </row>
    <row r="449" spans="1:26" ht="14.25" customHeight="1">
      <c r="A449" s="237"/>
      <c r="B449" s="237"/>
      <c r="C449" s="237"/>
      <c r="D449" s="237"/>
      <c r="E449" s="237"/>
      <c r="F449" s="237"/>
      <c r="G449" s="237"/>
      <c r="H449" s="237"/>
      <c r="I449" s="237"/>
      <c r="J449" s="237"/>
      <c r="K449" s="237"/>
      <c r="L449" s="237"/>
      <c r="M449" s="237"/>
      <c r="N449" s="237"/>
      <c r="O449" s="237"/>
      <c r="P449" s="237"/>
      <c r="Q449" s="237"/>
      <c r="R449" s="237"/>
      <c r="S449" s="237"/>
      <c r="T449" s="237"/>
      <c r="U449" s="237"/>
      <c r="V449" s="237"/>
      <c r="W449" s="237"/>
      <c r="X449" s="237"/>
      <c r="Y449" s="237"/>
      <c r="Z449" s="237"/>
    </row>
    <row r="450" spans="1:26" ht="14.25" customHeight="1">
      <c r="A450" s="237"/>
      <c r="B450" s="237"/>
      <c r="C450" s="237"/>
      <c r="D450" s="237"/>
      <c r="E450" s="237"/>
      <c r="F450" s="237"/>
      <c r="G450" s="237"/>
      <c r="H450" s="237"/>
      <c r="I450" s="237"/>
      <c r="J450" s="237"/>
      <c r="K450" s="237"/>
      <c r="L450" s="237"/>
      <c r="M450" s="237"/>
      <c r="N450" s="237"/>
      <c r="O450" s="237"/>
      <c r="P450" s="237"/>
      <c r="Q450" s="237"/>
      <c r="R450" s="237"/>
      <c r="S450" s="237"/>
      <c r="T450" s="237"/>
      <c r="U450" s="237"/>
      <c r="V450" s="237"/>
      <c r="W450" s="237"/>
      <c r="X450" s="237"/>
      <c r="Y450" s="237"/>
      <c r="Z450" s="237"/>
    </row>
    <row r="451" spans="1:26" ht="14.25" customHeight="1">
      <c r="A451" s="237"/>
      <c r="B451" s="237"/>
      <c r="C451" s="237"/>
      <c r="D451" s="237"/>
      <c r="E451" s="237"/>
      <c r="F451" s="237"/>
      <c r="G451" s="237"/>
      <c r="H451" s="237"/>
      <c r="I451" s="237"/>
      <c r="J451" s="237"/>
      <c r="K451" s="237"/>
      <c r="L451" s="237"/>
      <c r="M451" s="237"/>
      <c r="N451" s="237"/>
      <c r="O451" s="237"/>
      <c r="P451" s="237"/>
      <c r="Q451" s="237"/>
      <c r="R451" s="237"/>
      <c r="S451" s="237"/>
      <c r="T451" s="237"/>
      <c r="U451" s="237"/>
      <c r="V451" s="237"/>
      <c r="W451" s="237"/>
      <c r="X451" s="237"/>
      <c r="Y451" s="237"/>
      <c r="Z451" s="237"/>
    </row>
    <row r="452" spans="1:26" ht="14.25" customHeight="1">
      <c r="A452" s="237"/>
      <c r="B452" s="237"/>
      <c r="C452" s="237"/>
      <c r="D452" s="237"/>
      <c r="E452" s="237"/>
      <c r="F452" s="237"/>
      <c r="G452" s="237"/>
      <c r="H452" s="237"/>
      <c r="I452" s="237"/>
      <c r="J452" s="237"/>
      <c r="K452" s="237"/>
      <c r="L452" s="237"/>
      <c r="M452" s="237"/>
      <c r="N452" s="237"/>
      <c r="O452" s="237"/>
      <c r="P452" s="237"/>
      <c r="Q452" s="237"/>
      <c r="R452" s="237"/>
      <c r="S452" s="237"/>
      <c r="T452" s="237"/>
      <c r="U452" s="237"/>
      <c r="V452" s="237"/>
      <c r="W452" s="237"/>
      <c r="X452" s="237"/>
      <c r="Y452" s="237"/>
      <c r="Z452" s="237"/>
    </row>
    <row r="453" spans="1:26" ht="14.25" customHeight="1">
      <c r="A453" s="237"/>
      <c r="B453" s="237"/>
      <c r="C453" s="237"/>
      <c r="D453" s="237"/>
      <c r="E453" s="237"/>
      <c r="F453" s="237"/>
      <c r="G453" s="237"/>
      <c r="H453" s="237"/>
      <c r="I453" s="237"/>
      <c r="J453" s="237"/>
      <c r="K453" s="237"/>
      <c r="L453" s="237"/>
      <c r="M453" s="237"/>
      <c r="N453" s="237"/>
      <c r="O453" s="237"/>
      <c r="P453" s="237"/>
      <c r="Q453" s="237"/>
      <c r="R453" s="237"/>
      <c r="S453" s="237"/>
      <c r="T453" s="237"/>
      <c r="U453" s="237"/>
      <c r="V453" s="237"/>
      <c r="W453" s="237"/>
      <c r="X453" s="237"/>
      <c r="Y453" s="237"/>
      <c r="Z453" s="237"/>
    </row>
    <row r="454" spans="1:26" ht="14.25" customHeight="1">
      <c r="A454" s="237"/>
      <c r="B454" s="237"/>
      <c r="C454" s="237"/>
      <c r="D454" s="237"/>
      <c r="E454" s="237"/>
      <c r="F454" s="237"/>
      <c r="G454" s="237"/>
      <c r="H454" s="237"/>
      <c r="I454" s="237"/>
      <c r="J454" s="237"/>
      <c r="K454" s="237"/>
      <c r="L454" s="237"/>
      <c r="M454" s="237"/>
      <c r="N454" s="237"/>
      <c r="O454" s="237"/>
      <c r="P454" s="237"/>
      <c r="Q454" s="237"/>
      <c r="R454" s="237"/>
      <c r="S454" s="237"/>
      <c r="T454" s="237"/>
      <c r="U454" s="237"/>
      <c r="V454" s="237"/>
      <c r="W454" s="237"/>
      <c r="X454" s="237"/>
      <c r="Y454" s="237"/>
      <c r="Z454" s="237"/>
    </row>
    <row r="455" spans="1:26" ht="14.25" customHeight="1">
      <c r="A455" s="237"/>
      <c r="B455" s="237"/>
      <c r="C455" s="237"/>
      <c r="D455" s="237"/>
      <c r="E455" s="237"/>
      <c r="F455" s="237"/>
      <c r="G455" s="237"/>
      <c r="H455" s="237"/>
      <c r="I455" s="237"/>
      <c r="J455" s="237"/>
      <c r="K455" s="237"/>
      <c r="L455" s="237"/>
      <c r="M455" s="237"/>
      <c r="N455" s="237"/>
      <c r="O455" s="237"/>
      <c r="P455" s="237"/>
      <c r="Q455" s="237"/>
      <c r="R455" s="237"/>
      <c r="S455" s="237"/>
      <c r="T455" s="237"/>
      <c r="U455" s="237"/>
      <c r="V455" s="237"/>
      <c r="W455" s="237"/>
      <c r="X455" s="237"/>
      <c r="Y455" s="237"/>
      <c r="Z455" s="237"/>
    </row>
    <row r="456" spans="1:26" ht="14.25" customHeight="1">
      <c r="A456" s="237"/>
      <c r="B456" s="237"/>
      <c r="C456" s="237"/>
      <c r="D456" s="237"/>
      <c r="E456" s="237"/>
      <c r="F456" s="237"/>
      <c r="G456" s="237"/>
      <c r="H456" s="237"/>
      <c r="I456" s="237"/>
      <c r="J456" s="237"/>
      <c r="K456" s="237"/>
      <c r="L456" s="237"/>
      <c r="M456" s="237"/>
      <c r="N456" s="237"/>
      <c r="O456" s="237"/>
      <c r="P456" s="237"/>
      <c r="Q456" s="237"/>
      <c r="R456" s="237"/>
      <c r="S456" s="237"/>
      <c r="T456" s="237"/>
      <c r="U456" s="237"/>
      <c r="V456" s="237"/>
      <c r="W456" s="237"/>
      <c r="X456" s="237"/>
      <c r="Y456" s="237"/>
      <c r="Z456" s="237"/>
    </row>
    <row r="457" spans="1:26" ht="14.25" customHeight="1">
      <c r="A457" s="237"/>
      <c r="B457" s="237"/>
      <c r="C457" s="237"/>
      <c r="D457" s="237"/>
      <c r="E457" s="237"/>
      <c r="F457" s="237"/>
      <c r="G457" s="237"/>
      <c r="H457" s="237"/>
      <c r="I457" s="237"/>
      <c r="J457" s="237"/>
      <c r="K457" s="237"/>
      <c r="L457" s="237"/>
      <c r="M457" s="237"/>
      <c r="N457" s="237"/>
      <c r="O457" s="237"/>
      <c r="P457" s="237"/>
      <c r="Q457" s="237"/>
      <c r="R457" s="237"/>
      <c r="S457" s="237"/>
      <c r="T457" s="237"/>
      <c r="U457" s="237"/>
      <c r="V457" s="237"/>
      <c r="W457" s="237"/>
      <c r="X457" s="237"/>
      <c r="Y457" s="237"/>
      <c r="Z457" s="237"/>
    </row>
    <row r="458" spans="1:26" ht="14.25" customHeight="1">
      <c r="A458" s="237"/>
      <c r="B458" s="237"/>
      <c r="C458" s="237"/>
      <c r="D458" s="237"/>
      <c r="E458" s="237"/>
      <c r="F458" s="237"/>
      <c r="G458" s="237"/>
      <c r="H458" s="237"/>
      <c r="I458" s="237"/>
      <c r="J458" s="237"/>
      <c r="K458" s="237"/>
      <c r="L458" s="237"/>
      <c r="M458" s="237"/>
      <c r="N458" s="237"/>
      <c r="O458" s="237"/>
      <c r="P458" s="237"/>
      <c r="Q458" s="237"/>
      <c r="R458" s="237"/>
      <c r="S458" s="237"/>
      <c r="T458" s="237"/>
      <c r="U458" s="237"/>
      <c r="V458" s="237"/>
      <c r="W458" s="237"/>
      <c r="X458" s="237"/>
      <c r="Y458" s="237"/>
      <c r="Z458" s="237"/>
    </row>
    <row r="459" spans="1:26" ht="14.25" customHeight="1">
      <c r="A459" s="237"/>
      <c r="B459" s="237"/>
      <c r="C459" s="237"/>
      <c r="D459" s="237"/>
      <c r="E459" s="237"/>
      <c r="F459" s="237"/>
      <c r="G459" s="237"/>
      <c r="H459" s="237"/>
      <c r="I459" s="237"/>
      <c r="J459" s="237"/>
      <c r="K459" s="237"/>
      <c r="L459" s="237"/>
      <c r="M459" s="237"/>
      <c r="N459" s="237"/>
      <c r="O459" s="237"/>
      <c r="P459" s="237"/>
      <c r="Q459" s="237"/>
      <c r="R459" s="237"/>
      <c r="S459" s="237"/>
      <c r="T459" s="237"/>
      <c r="U459" s="237"/>
      <c r="V459" s="237"/>
      <c r="W459" s="237"/>
      <c r="X459" s="237"/>
      <c r="Y459" s="237"/>
      <c r="Z459" s="237"/>
    </row>
    <row r="460" spans="1:26" ht="14.25" customHeight="1">
      <c r="A460" s="237"/>
      <c r="B460" s="237"/>
      <c r="C460" s="237"/>
      <c r="D460" s="237"/>
      <c r="E460" s="237"/>
      <c r="F460" s="237"/>
      <c r="G460" s="237"/>
      <c r="H460" s="237"/>
      <c r="I460" s="237"/>
      <c r="J460" s="237"/>
      <c r="K460" s="237"/>
      <c r="L460" s="237"/>
      <c r="M460" s="237"/>
      <c r="N460" s="237"/>
      <c r="O460" s="237"/>
      <c r="P460" s="237"/>
      <c r="Q460" s="237"/>
      <c r="R460" s="237"/>
      <c r="S460" s="237"/>
      <c r="T460" s="237"/>
      <c r="U460" s="237"/>
      <c r="V460" s="237"/>
      <c r="W460" s="237"/>
      <c r="X460" s="237"/>
      <c r="Y460" s="237"/>
      <c r="Z460" s="237"/>
    </row>
    <row r="461" spans="1:26" ht="14.25" customHeight="1">
      <c r="A461" s="237"/>
      <c r="B461" s="237"/>
      <c r="C461" s="237"/>
      <c r="D461" s="237"/>
      <c r="E461" s="237"/>
      <c r="F461" s="237"/>
      <c r="G461" s="237"/>
      <c r="H461" s="237"/>
      <c r="I461" s="237"/>
      <c r="J461" s="237"/>
      <c r="K461" s="237"/>
      <c r="L461" s="237"/>
      <c r="M461" s="237"/>
      <c r="N461" s="237"/>
      <c r="O461" s="237"/>
      <c r="P461" s="237"/>
      <c r="Q461" s="237"/>
      <c r="R461" s="237"/>
      <c r="S461" s="237"/>
      <c r="T461" s="237"/>
      <c r="U461" s="237"/>
      <c r="V461" s="237"/>
      <c r="W461" s="237"/>
      <c r="X461" s="237"/>
      <c r="Y461" s="237"/>
      <c r="Z461" s="237"/>
    </row>
    <row r="462" spans="1:26" ht="14.25" customHeight="1">
      <c r="A462" s="237"/>
      <c r="B462" s="237"/>
      <c r="C462" s="237"/>
      <c r="D462" s="237"/>
      <c r="E462" s="237"/>
      <c r="F462" s="237"/>
      <c r="G462" s="237"/>
      <c r="H462" s="237"/>
      <c r="I462" s="237"/>
      <c r="J462" s="237"/>
      <c r="K462" s="237"/>
      <c r="L462" s="237"/>
      <c r="M462" s="237"/>
      <c r="N462" s="237"/>
      <c r="O462" s="237"/>
      <c r="P462" s="237"/>
      <c r="Q462" s="237"/>
      <c r="R462" s="237"/>
      <c r="S462" s="237"/>
      <c r="T462" s="237"/>
      <c r="U462" s="237"/>
      <c r="V462" s="237"/>
      <c r="W462" s="237"/>
      <c r="X462" s="237"/>
      <c r="Y462" s="237"/>
      <c r="Z462" s="237"/>
    </row>
    <row r="463" spans="1:26" ht="14.25" customHeight="1">
      <c r="A463" s="237"/>
      <c r="B463" s="237"/>
      <c r="C463" s="237"/>
      <c r="D463" s="237"/>
      <c r="E463" s="237"/>
      <c r="F463" s="237"/>
      <c r="G463" s="237"/>
      <c r="H463" s="237"/>
      <c r="I463" s="237"/>
      <c r="J463" s="237"/>
      <c r="K463" s="237"/>
      <c r="L463" s="237"/>
      <c r="M463" s="237"/>
      <c r="N463" s="237"/>
      <c r="O463" s="237"/>
      <c r="P463" s="237"/>
      <c r="Q463" s="237"/>
      <c r="R463" s="237"/>
      <c r="S463" s="237"/>
      <c r="T463" s="237"/>
      <c r="U463" s="237"/>
      <c r="V463" s="237"/>
      <c r="W463" s="237"/>
      <c r="X463" s="237"/>
      <c r="Y463" s="237"/>
      <c r="Z463" s="237"/>
    </row>
    <row r="464" spans="1:26" ht="14.25" customHeight="1">
      <c r="A464" s="237"/>
      <c r="B464" s="237"/>
      <c r="C464" s="237"/>
      <c r="D464" s="237"/>
      <c r="E464" s="237"/>
      <c r="F464" s="237"/>
      <c r="G464" s="237"/>
      <c r="H464" s="237"/>
      <c r="I464" s="237"/>
      <c r="J464" s="237"/>
      <c r="K464" s="237"/>
      <c r="L464" s="237"/>
      <c r="M464" s="237"/>
      <c r="N464" s="237"/>
      <c r="O464" s="237"/>
      <c r="P464" s="237"/>
      <c r="Q464" s="237"/>
      <c r="R464" s="237"/>
      <c r="S464" s="237"/>
      <c r="T464" s="237"/>
      <c r="U464" s="237"/>
      <c r="V464" s="237"/>
      <c r="W464" s="237"/>
      <c r="X464" s="237"/>
      <c r="Y464" s="237"/>
      <c r="Z464" s="237"/>
    </row>
    <row r="465" spans="1:26" ht="14.25" customHeight="1">
      <c r="A465" s="237"/>
      <c r="B465" s="237"/>
      <c r="C465" s="237"/>
      <c r="D465" s="237"/>
      <c r="E465" s="237"/>
      <c r="F465" s="237"/>
      <c r="G465" s="237"/>
      <c r="H465" s="237"/>
      <c r="I465" s="237"/>
      <c r="J465" s="237"/>
      <c r="K465" s="237"/>
      <c r="L465" s="237"/>
      <c r="M465" s="237"/>
      <c r="N465" s="237"/>
      <c r="O465" s="237"/>
      <c r="P465" s="237"/>
      <c r="Q465" s="237"/>
      <c r="R465" s="237"/>
      <c r="S465" s="237"/>
      <c r="T465" s="237"/>
      <c r="U465" s="237"/>
      <c r="V465" s="237"/>
      <c r="W465" s="237"/>
      <c r="X465" s="237"/>
      <c r="Y465" s="237"/>
      <c r="Z465" s="237"/>
    </row>
    <row r="466" spans="1:26" ht="14.25" customHeight="1">
      <c r="A466" s="237"/>
      <c r="B466" s="237"/>
      <c r="C466" s="237"/>
      <c r="D466" s="237"/>
      <c r="E466" s="237"/>
      <c r="F466" s="237"/>
      <c r="G466" s="237"/>
      <c r="H466" s="237"/>
      <c r="I466" s="237"/>
      <c r="J466" s="237"/>
      <c r="K466" s="237"/>
      <c r="L466" s="237"/>
      <c r="M466" s="237"/>
      <c r="N466" s="237"/>
      <c r="O466" s="237"/>
      <c r="P466" s="237"/>
      <c r="Q466" s="237"/>
      <c r="R466" s="237"/>
      <c r="S466" s="237"/>
      <c r="T466" s="237"/>
      <c r="U466" s="237"/>
      <c r="V466" s="237"/>
      <c r="W466" s="237"/>
      <c r="X466" s="237"/>
      <c r="Y466" s="237"/>
      <c r="Z466" s="237"/>
    </row>
    <row r="467" spans="1:26" ht="14.25" customHeight="1">
      <c r="A467" s="237"/>
      <c r="B467" s="237"/>
      <c r="C467" s="237"/>
      <c r="D467" s="237"/>
      <c r="E467" s="237"/>
      <c r="F467" s="237"/>
      <c r="G467" s="237"/>
      <c r="H467" s="237"/>
      <c r="I467" s="237"/>
      <c r="J467" s="237"/>
      <c r="K467" s="237"/>
      <c r="L467" s="237"/>
      <c r="M467" s="237"/>
      <c r="N467" s="237"/>
      <c r="O467" s="237"/>
      <c r="P467" s="237"/>
      <c r="Q467" s="237"/>
      <c r="R467" s="237"/>
      <c r="S467" s="237"/>
      <c r="T467" s="237"/>
      <c r="U467" s="237"/>
      <c r="V467" s="237"/>
      <c r="W467" s="237"/>
      <c r="X467" s="237"/>
      <c r="Y467" s="237"/>
      <c r="Z467" s="237"/>
    </row>
    <row r="468" spans="1:26" ht="14.25" customHeight="1">
      <c r="A468" s="237"/>
      <c r="B468" s="237"/>
      <c r="C468" s="237"/>
      <c r="D468" s="237"/>
      <c r="E468" s="237"/>
      <c r="F468" s="237"/>
      <c r="G468" s="237"/>
      <c r="H468" s="237"/>
      <c r="I468" s="237"/>
      <c r="J468" s="237"/>
      <c r="K468" s="237"/>
      <c r="L468" s="237"/>
      <c r="M468" s="237"/>
      <c r="N468" s="237"/>
      <c r="O468" s="237"/>
      <c r="P468" s="237"/>
      <c r="Q468" s="237"/>
      <c r="R468" s="237"/>
      <c r="S468" s="237"/>
      <c r="T468" s="237"/>
      <c r="U468" s="237"/>
      <c r="V468" s="237"/>
      <c r="W468" s="237"/>
      <c r="X468" s="237"/>
      <c r="Y468" s="237"/>
      <c r="Z468" s="237"/>
    </row>
    <row r="469" spans="1:26" ht="14.25" customHeight="1">
      <c r="A469" s="237"/>
      <c r="B469" s="237"/>
      <c r="C469" s="237"/>
      <c r="D469" s="237"/>
      <c r="E469" s="237"/>
      <c r="F469" s="237"/>
      <c r="G469" s="237"/>
      <c r="H469" s="237"/>
      <c r="I469" s="237"/>
      <c r="J469" s="237"/>
      <c r="K469" s="237"/>
      <c r="L469" s="237"/>
      <c r="M469" s="237"/>
      <c r="N469" s="237"/>
      <c r="O469" s="237"/>
      <c r="P469" s="237"/>
      <c r="Q469" s="237"/>
      <c r="R469" s="237"/>
      <c r="S469" s="237"/>
      <c r="T469" s="237"/>
      <c r="U469" s="237"/>
      <c r="V469" s="237"/>
      <c r="W469" s="237"/>
      <c r="X469" s="237"/>
      <c r="Y469" s="237"/>
      <c r="Z469" s="237"/>
    </row>
    <row r="470" spans="1:26" ht="14.25" customHeight="1">
      <c r="A470" s="237"/>
      <c r="B470" s="237"/>
      <c r="C470" s="237"/>
      <c r="D470" s="237"/>
      <c r="E470" s="237"/>
      <c r="F470" s="237"/>
      <c r="G470" s="237"/>
      <c r="H470" s="237"/>
      <c r="I470" s="237"/>
      <c r="J470" s="237"/>
      <c r="K470" s="237"/>
      <c r="L470" s="237"/>
      <c r="M470" s="237"/>
      <c r="N470" s="237"/>
      <c r="O470" s="237"/>
      <c r="P470" s="237"/>
      <c r="Q470" s="237"/>
      <c r="R470" s="237"/>
      <c r="S470" s="237"/>
      <c r="T470" s="237"/>
      <c r="U470" s="237"/>
      <c r="V470" s="237"/>
      <c r="W470" s="237"/>
      <c r="X470" s="237"/>
      <c r="Y470" s="237"/>
      <c r="Z470" s="237"/>
    </row>
    <row r="471" spans="1:26" ht="14.25" customHeight="1">
      <c r="A471" s="237"/>
      <c r="B471" s="237"/>
      <c r="C471" s="237"/>
      <c r="D471" s="237"/>
      <c r="E471" s="237"/>
      <c r="F471" s="237"/>
      <c r="G471" s="237"/>
      <c r="H471" s="237"/>
      <c r="I471" s="237"/>
      <c r="J471" s="237"/>
      <c r="K471" s="237"/>
      <c r="L471" s="237"/>
      <c r="M471" s="237"/>
      <c r="N471" s="237"/>
      <c r="O471" s="237"/>
      <c r="P471" s="237"/>
      <c r="Q471" s="237"/>
      <c r="R471" s="237"/>
      <c r="S471" s="237"/>
      <c r="T471" s="237"/>
      <c r="U471" s="237"/>
      <c r="V471" s="237"/>
      <c r="W471" s="237"/>
      <c r="X471" s="237"/>
      <c r="Y471" s="237"/>
      <c r="Z471" s="237"/>
    </row>
    <row r="472" spans="1:26" ht="14.25" customHeight="1">
      <c r="A472" s="237"/>
      <c r="B472" s="237"/>
      <c r="C472" s="237"/>
      <c r="D472" s="237"/>
      <c r="E472" s="237"/>
      <c r="F472" s="237"/>
      <c r="G472" s="237"/>
      <c r="H472" s="237"/>
      <c r="I472" s="237"/>
      <c r="J472" s="237"/>
      <c r="K472" s="237"/>
      <c r="L472" s="237"/>
      <c r="M472" s="237"/>
      <c r="N472" s="237"/>
      <c r="O472" s="237"/>
      <c r="P472" s="237"/>
      <c r="Q472" s="237"/>
      <c r="R472" s="237"/>
      <c r="S472" s="237"/>
      <c r="T472" s="237"/>
      <c r="U472" s="237"/>
      <c r="V472" s="237"/>
      <c r="W472" s="237"/>
      <c r="X472" s="237"/>
      <c r="Y472" s="237"/>
      <c r="Z472" s="237"/>
    </row>
    <row r="473" spans="1:26" ht="14.25" customHeight="1">
      <c r="A473" s="237"/>
      <c r="B473" s="237"/>
      <c r="C473" s="237"/>
      <c r="D473" s="237"/>
      <c r="E473" s="237"/>
      <c r="F473" s="237"/>
      <c r="G473" s="237"/>
      <c r="H473" s="237"/>
      <c r="I473" s="237"/>
      <c r="J473" s="237"/>
      <c r="K473" s="237"/>
      <c r="L473" s="237"/>
      <c r="M473" s="237"/>
      <c r="N473" s="237"/>
      <c r="O473" s="237"/>
      <c r="P473" s="237"/>
      <c r="Q473" s="237"/>
      <c r="R473" s="237"/>
      <c r="S473" s="237"/>
      <c r="T473" s="237"/>
      <c r="U473" s="237"/>
      <c r="V473" s="237"/>
      <c r="W473" s="237"/>
      <c r="X473" s="237"/>
      <c r="Y473" s="237"/>
      <c r="Z473" s="237"/>
    </row>
    <row r="474" spans="1:26" ht="14.25" customHeight="1">
      <c r="A474" s="237"/>
      <c r="B474" s="237"/>
      <c r="C474" s="237"/>
      <c r="D474" s="237"/>
      <c r="E474" s="237"/>
      <c r="F474" s="237"/>
      <c r="G474" s="237"/>
      <c r="H474" s="237"/>
      <c r="I474" s="237"/>
      <c r="J474" s="237"/>
      <c r="K474" s="237"/>
      <c r="L474" s="237"/>
      <c r="M474" s="237"/>
      <c r="N474" s="237"/>
      <c r="O474" s="237"/>
      <c r="P474" s="237"/>
      <c r="Q474" s="237"/>
      <c r="R474" s="237"/>
      <c r="S474" s="237"/>
      <c r="T474" s="237"/>
      <c r="U474" s="237"/>
      <c r="V474" s="237"/>
      <c r="W474" s="237"/>
      <c r="X474" s="237"/>
      <c r="Y474" s="237"/>
      <c r="Z474" s="237"/>
    </row>
    <row r="475" spans="1:26" ht="14.25" customHeight="1">
      <c r="A475" s="237"/>
      <c r="B475" s="237"/>
      <c r="C475" s="237"/>
      <c r="D475" s="237"/>
      <c r="E475" s="237"/>
      <c r="F475" s="237"/>
      <c r="G475" s="237"/>
      <c r="H475" s="237"/>
      <c r="I475" s="237"/>
      <c r="J475" s="237"/>
      <c r="K475" s="237"/>
      <c r="L475" s="237"/>
      <c r="M475" s="237"/>
      <c r="N475" s="237"/>
      <c r="O475" s="237"/>
      <c r="P475" s="237"/>
      <c r="Q475" s="237"/>
      <c r="R475" s="237"/>
      <c r="S475" s="237"/>
      <c r="T475" s="237"/>
      <c r="U475" s="237"/>
      <c r="V475" s="237"/>
      <c r="W475" s="237"/>
      <c r="X475" s="237"/>
      <c r="Y475" s="237"/>
      <c r="Z475" s="237"/>
    </row>
    <row r="476" spans="1:26" ht="14.25" customHeight="1">
      <c r="A476" s="237"/>
      <c r="B476" s="237"/>
      <c r="C476" s="237"/>
      <c r="D476" s="237"/>
      <c r="E476" s="237"/>
      <c r="F476" s="237"/>
      <c r="G476" s="237"/>
      <c r="H476" s="237"/>
      <c r="I476" s="237"/>
      <c r="J476" s="237"/>
      <c r="K476" s="237"/>
      <c r="L476" s="237"/>
      <c r="M476" s="237"/>
      <c r="N476" s="237"/>
      <c r="O476" s="237"/>
      <c r="P476" s="237"/>
      <c r="Q476" s="237"/>
      <c r="R476" s="237"/>
      <c r="S476" s="237"/>
      <c r="T476" s="237"/>
      <c r="U476" s="237"/>
      <c r="V476" s="237"/>
      <c r="W476" s="237"/>
      <c r="X476" s="237"/>
      <c r="Y476" s="237"/>
      <c r="Z476" s="237"/>
    </row>
    <row r="477" spans="1:26" ht="14.25" customHeight="1">
      <c r="A477" s="237"/>
      <c r="B477" s="237"/>
      <c r="C477" s="237"/>
      <c r="D477" s="237"/>
      <c r="E477" s="237"/>
      <c r="F477" s="237"/>
      <c r="G477" s="237"/>
      <c r="H477" s="237"/>
      <c r="I477" s="237"/>
      <c r="J477" s="237"/>
      <c r="K477" s="237"/>
      <c r="L477" s="237"/>
      <c r="M477" s="237"/>
      <c r="N477" s="237"/>
      <c r="O477" s="237"/>
      <c r="P477" s="237"/>
      <c r="Q477" s="237"/>
      <c r="R477" s="237"/>
      <c r="S477" s="237"/>
      <c r="T477" s="237"/>
      <c r="U477" s="237"/>
      <c r="V477" s="237"/>
      <c r="W477" s="237"/>
      <c r="X477" s="237"/>
      <c r="Y477" s="237"/>
      <c r="Z477" s="237"/>
    </row>
    <row r="478" spans="1:26" ht="14.25" customHeight="1">
      <c r="A478" s="237"/>
      <c r="B478" s="237"/>
      <c r="C478" s="237"/>
      <c r="D478" s="237"/>
      <c r="E478" s="237"/>
      <c r="F478" s="237"/>
      <c r="G478" s="237"/>
      <c r="H478" s="237"/>
      <c r="I478" s="237"/>
      <c r="J478" s="237"/>
      <c r="K478" s="237"/>
      <c r="L478" s="237"/>
      <c r="M478" s="237"/>
      <c r="N478" s="237"/>
      <c r="O478" s="237"/>
      <c r="P478" s="237"/>
      <c r="Q478" s="237"/>
      <c r="R478" s="237"/>
      <c r="S478" s="237"/>
      <c r="T478" s="237"/>
      <c r="U478" s="237"/>
      <c r="V478" s="237"/>
      <c r="W478" s="237"/>
      <c r="X478" s="237"/>
      <c r="Y478" s="237"/>
      <c r="Z478" s="237"/>
    </row>
    <row r="479" spans="1:26" ht="14.25" customHeight="1">
      <c r="A479" s="237"/>
      <c r="B479" s="237"/>
      <c r="C479" s="237"/>
      <c r="D479" s="237"/>
      <c r="E479" s="237"/>
      <c r="F479" s="237"/>
      <c r="G479" s="237"/>
      <c r="H479" s="237"/>
      <c r="I479" s="237"/>
      <c r="J479" s="237"/>
      <c r="K479" s="237"/>
      <c r="L479" s="237"/>
      <c r="M479" s="237"/>
      <c r="N479" s="237"/>
      <c r="O479" s="237"/>
      <c r="P479" s="237"/>
      <c r="Q479" s="237"/>
      <c r="R479" s="237"/>
      <c r="S479" s="237"/>
      <c r="T479" s="237"/>
      <c r="U479" s="237"/>
      <c r="V479" s="237"/>
      <c r="W479" s="237"/>
      <c r="X479" s="237"/>
      <c r="Y479" s="237"/>
      <c r="Z479" s="237"/>
    </row>
    <row r="480" spans="1:26" ht="14.25" customHeight="1">
      <c r="A480" s="237"/>
      <c r="B480" s="237"/>
      <c r="C480" s="237"/>
      <c r="D480" s="237"/>
      <c r="E480" s="237"/>
      <c r="F480" s="237"/>
      <c r="G480" s="237"/>
      <c r="H480" s="237"/>
      <c r="I480" s="237"/>
      <c r="J480" s="237"/>
      <c r="K480" s="237"/>
      <c r="L480" s="237"/>
      <c r="M480" s="237"/>
      <c r="N480" s="237"/>
      <c r="O480" s="237"/>
      <c r="P480" s="237"/>
      <c r="Q480" s="237"/>
      <c r="R480" s="237"/>
      <c r="S480" s="237"/>
      <c r="T480" s="237"/>
      <c r="U480" s="237"/>
      <c r="V480" s="237"/>
      <c r="W480" s="237"/>
      <c r="X480" s="237"/>
      <c r="Y480" s="237"/>
      <c r="Z480" s="237"/>
    </row>
    <row r="481" spans="1:26" ht="14.25" customHeight="1">
      <c r="A481" s="237"/>
      <c r="B481" s="237"/>
      <c r="C481" s="237"/>
      <c r="D481" s="237"/>
      <c r="E481" s="237"/>
      <c r="F481" s="237"/>
      <c r="G481" s="237"/>
      <c r="H481" s="237"/>
      <c r="I481" s="237"/>
      <c r="J481" s="237"/>
      <c r="K481" s="237"/>
      <c r="L481" s="237"/>
      <c r="M481" s="237"/>
      <c r="N481" s="237"/>
      <c r="O481" s="237"/>
      <c r="P481" s="237"/>
      <c r="Q481" s="237"/>
      <c r="R481" s="237"/>
      <c r="S481" s="237"/>
      <c r="T481" s="237"/>
      <c r="U481" s="237"/>
      <c r="V481" s="237"/>
      <c r="W481" s="237"/>
      <c r="X481" s="237"/>
      <c r="Y481" s="237"/>
      <c r="Z481" s="237"/>
    </row>
    <row r="482" spans="1:26" ht="14.25" customHeight="1">
      <c r="A482" s="237"/>
      <c r="B482" s="237"/>
      <c r="C482" s="237"/>
      <c r="D482" s="237"/>
      <c r="E482" s="237"/>
      <c r="F482" s="237"/>
      <c r="G482" s="237"/>
      <c r="H482" s="237"/>
      <c r="I482" s="237"/>
      <c r="J482" s="237"/>
      <c r="K482" s="237"/>
      <c r="L482" s="237"/>
      <c r="M482" s="237"/>
      <c r="N482" s="237"/>
      <c r="O482" s="237"/>
      <c r="P482" s="237"/>
      <c r="Q482" s="237"/>
      <c r="R482" s="237"/>
      <c r="S482" s="237"/>
      <c r="T482" s="237"/>
      <c r="U482" s="237"/>
      <c r="V482" s="237"/>
      <c r="W482" s="237"/>
      <c r="X482" s="237"/>
      <c r="Y482" s="237"/>
      <c r="Z482" s="237"/>
    </row>
    <row r="483" spans="1:26" ht="14.25" customHeight="1">
      <c r="A483" s="237"/>
      <c r="B483" s="237"/>
      <c r="C483" s="237"/>
      <c r="D483" s="237"/>
      <c r="E483" s="237"/>
      <c r="F483" s="237"/>
      <c r="G483" s="237"/>
      <c r="H483" s="237"/>
      <c r="I483" s="237"/>
      <c r="J483" s="237"/>
      <c r="K483" s="237"/>
      <c r="L483" s="237"/>
      <c r="M483" s="237"/>
      <c r="N483" s="237"/>
      <c r="O483" s="237"/>
      <c r="P483" s="237"/>
      <c r="Q483" s="237"/>
      <c r="R483" s="237"/>
      <c r="S483" s="237"/>
      <c r="T483" s="237"/>
      <c r="U483" s="237"/>
      <c r="V483" s="237"/>
      <c r="W483" s="237"/>
      <c r="X483" s="237"/>
      <c r="Y483" s="237"/>
      <c r="Z483" s="237"/>
    </row>
    <row r="484" spans="1:26" ht="14.25" customHeight="1">
      <c r="A484" s="237"/>
      <c r="B484" s="237"/>
      <c r="C484" s="237"/>
      <c r="D484" s="237"/>
      <c r="E484" s="237"/>
      <c r="F484" s="237"/>
      <c r="G484" s="237"/>
      <c r="H484" s="237"/>
      <c r="I484" s="237"/>
      <c r="J484" s="237"/>
      <c r="K484" s="237"/>
      <c r="L484" s="237"/>
      <c r="M484" s="237"/>
      <c r="N484" s="237"/>
      <c r="O484" s="237"/>
      <c r="P484" s="237"/>
      <c r="Q484" s="237"/>
      <c r="R484" s="237"/>
      <c r="S484" s="237"/>
      <c r="T484" s="237"/>
      <c r="U484" s="237"/>
      <c r="V484" s="237"/>
      <c r="W484" s="237"/>
      <c r="X484" s="237"/>
      <c r="Y484" s="237"/>
      <c r="Z484" s="237"/>
    </row>
    <row r="485" spans="1:26" ht="14.25" customHeight="1">
      <c r="A485" s="237"/>
      <c r="B485" s="237"/>
      <c r="C485" s="237"/>
      <c r="D485" s="237"/>
      <c r="E485" s="237"/>
      <c r="F485" s="237"/>
      <c r="G485" s="237"/>
      <c r="H485" s="237"/>
      <c r="I485" s="237"/>
      <c r="J485" s="237"/>
      <c r="K485" s="237"/>
      <c r="L485" s="237"/>
      <c r="M485" s="237"/>
      <c r="N485" s="237"/>
      <c r="O485" s="237"/>
      <c r="P485" s="237"/>
      <c r="Q485" s="237"/>
      <c r="R485" s="237"/>
      <c r="S485" s="237"/>
      <c r="T485" s="237"/>
      <c r="U485" s="237"/>
      <c r="V485" s="237"/>
      <c r="W485" s="237"/>
      <c r="X485" s="237"/>
      <c r="Y485" s="237"/>
      <c r="Z485" s="237"/>
    </row>
    <row r="486" spans="1:26" ht="14.25" customHeight="1">
      <c r="A486" s="237"/>
      <c r="B486" s="237"/>
      <c r="C486" s="237"/>
      <c r="D486" s="237"/>
      <c r="E486" s="237"/>
      <c r="F486" s="237"/>
      <c r="G486" s="237"/>
      <c r="H486" s="237"/>
      <c r="I486" s="237"/>
      <c r="J486" s="237"/>
      <c r="K486" s="237"/>
      <c r="L486" s="237"/>
      <c r="M486" s="237"/>
      <c r="N486" s="237"/>
      <c r="O486" s="237"/>
      <c r="P486" s="237"/>
      <c r="Q486" s="237"/>
      <c r="R486" s="237"/>
      <c r="S486" s="237"/>
      <c r="T486" s="237"/>
      <c r="U486" s="237"/>
      <c r="V486" s="237"/>
      <c r="W486" s="237"/>
      <c r="X486" s="237"/>
      <c r="Y486" s="237"/>
      <c r="Z486" s="237"/>
    </row>
    <row r="487" spans="1:26" ht="14.25" customHeight="1">
      <c r="A487" s="237"/>
      <c r="B487" s="237"/>
      <c r="C487" s="237"/>
      <c r="D487" s="237"/>
      <c r="E487" s="237"/>
      <c r="F487" s="237"/>
      <c r="G487" s="237"/>
      <c r="H487" s="237"/>
      <c r="I487" s="237"/>
      <c r="J487" s="237"/>
      <c r="K487" s="237"/>
      <c r="L487" s="237"/>
      <c r="M487" s="237"/>
      <c r="N487" s="237"/>
      <c r="O487" s="237"/>
      <c r="P487" s="237"/>
      <c r="Q487" s="237"/>
      <c r="R487" s="237"/>
      <c r="S487" s="237"/>
      <c r="T487" s="237"/>
      <c r="U487" s="237"/>
      <c r="V487" s="237"/>
      <c r="W487" s="237"/>
      <c r="X487" s="237"/>
      <c r="Y487" s="237"/>
      <c r="Z487" s="237"/>
    </row>
    <row r="488" spans="1:26" ht="14.25" customHeight="1">
      <c r="A488" s="237"/>
      <c r="B488" s="237"/>
      <c r="C488" s="237"/>
      <c r="D488" s="237"/>
      <c r="E488" s="237"/>
      <c r="F488" s="237"/>
      <c r="G488" s="237"/>
      <c r="H488" s="237"/>
      <c r="I488" s="237"/>
      <c r="J488" s="237"/>
      <c r="K488" s="237"/>
      <c r="L488" s="237"/>
      <c r="M488" s="237"/>
      <c r="N488" s="237"/>
      <c r="O488" s="237"/>
      <c r="P488" s="237"/>
      <c r="Q488" s="237"/>
      <c r="R488" s="237"/>
      <c r="S488" s="237"/>
      <c r="T488" s="237"/>
      <c r="U488" s="237"/>
      <c r="V488" s="237"/>
      <c r="W488" s="237"/>
      <c r="X488" s="237"/>
      <c r="Y488" s="237"/>
      <c r="Z488" s="237"/>
    </row>
    <row r="489" spans="1:26" ht="14.25" customHeight="1">
      <c r="A489" s="237"/>
      <c r="B489" s="237"/>
      <c r="C489" s="237"/>
      <c r="D489" s="237"/>
      <c r="E489" s="237"/>
      <c r="F489" s="237"/>
      <c r="G489" s="237"/>
      <c r="H489" s="237"/>
      <c r="I489" s="237"/>
      <c r="J489" s="237"/>
      <c r="K489" s="237"/>
      <c r="L489" s="237"/>
      <c r="M489" s="237"/>
      <c r="N489" s="237"/>
      <c r="O489" s="237"/>
      <c r="P489" s="237"/>
      <c r="Q489" s="237"/>
      <c r="R489" s="237"/>
      <c r="S489" s="237"/>
      <c r="T489" s="237"/>
      <c r="U489" s="237"/>
      <c r="V489" s="237"/>
      <c r="W489" s="237"/>
      <c r="X489" s="237"/>
      <c r="Y489" s="237"/>
      <c r="Z489" s="237"/>
    </row>
    <row r="490" spans="1:26" ht="14.25" customHeight="1">
      <c r="A490" s="237"/>
      <c r="B490" s="237"/>
      <c r="C490" s="237"/>
      <c r="D490" s="237"/>
      <c r="E490" s="237"/>
      <c r="F490" s="237"/>
      <c r="G490" s="237"/>
      <c r="H490" s="237"/>
      <c r="I490" s="237"/>
      <c r="J490" s="237"/>
      <c r="K490" s="237"/>
      <c r="L490" s="237"/>
      <c r="M490" s="237"/>
      <c r="N490" s="237"/>
      <c r="O490" s="237"/>
      <c r="P490" s="237"/>
      <c r="Q490" s="237"/>
      <c r="R490" s="237"/>
      <c r="S490" s="237"/>
      <c r="T490" s="237"/>
      <c r="U490" s="237"/>
      <c r="V490" s="237"/>
      <c r="W490" s="237"/>
      <c r="X490" s="237"/>
      <c r="Y490" s="237"/>
      <c r="Z490" s="237"/>
    </row>
    <row r="491" spans="1:26" ht="14.25" customHeight="1">
      <c r="A491" s="237"/>
      <c r="B491" s="237"/>
      <c r="C491" s="237"/>
      <c r="D491" s="237"/>
      <c r="E491" s="237"/>
      <c r="F491" s="237"/>
      <c r="G491" s="237"/>
      <c r="H491" s="237"/>
      <c r="I491" s="237"/>
      <c r="J491" s="237"/>
      <c r="K491" s="237"/>
      <c r="L491" s="237"/>
      <c r="M491" s="237"/>
      <c r="N491" s="237"/>
      <c r="O491" s="237"/>
      <c r="P491" s="237"/>
      <c r="Q491" s="237"/>
      <c r="R491" s="237"/>
      <c r="S491" s="237"/>
      <c r="T491" s="237"/>
      <c r="U491" s="237"/>
      <c r="V491" s="237"/>
      <c r="W491" s="237"/>
      <c r="X491" s="237"/>
      <c r="Y491" s="237"/>
      <c r="Z491" s="237"/>
    </row>
    <row r="492" spans="1:26" ht="14.25" customHeight="1">
      <c r="A492" s="237"/>
      <c r="B492" s="237"/>
      <c r="C492" s="237"/>
      <c r="D492" s="237"/>
      <c r="E492" s="237"/>
      <c r="F492" s="237"/>
      <c r="G492" s="237"/>
      <c r="H492" s="237"/>
      <c r="I492" s="237"/>
      <c r="J492" s="237"/>
      <c r="K492" s="237"/>
      <c r="L492" s="237"/>
      <c r="M492" s="237"/>
      <c r="N492" s="237"/>
      <c r="O492" s="237"/>
      <c r="P492" s="237"/>
      <c r="Q492" s="237"/>
      <c r="R492" s="237"/>
      <c r="S492" s="237"/>
      <c r="T492" s="237"/>
      <c r="U492" s="237"/>
      <c r="V492" s="237"/>
      <c r="W492" s="237"/>
      <c r="X492" s="237"/>
      <c r="Y492" s="237"/>
      <c r="Z492" s="237"/>
    </row>
    <row r="493" spans="1:26" ht="14.25" customHeight="1">
      <c r="A493" s="237"/>
      <c r="B493" s="237"/>
      <c r="C493" s="237"/>
      <c r="D493" s="237"/>
      <c r="E493" s="237"/>
      <c r="F493" s="237"/>
      <c r="G493" s="237"/>
      <c r="H493" s="237"/>
      <c r="I493" s="237"/>
      <c r="J493" s="237"/>
      <c r="K493" s="237"/>
      <c r="L493" s="237"/>
      <c r="M493" s="237"/>
      <c r="N493" s="237"/>
      <c r="O493" s="237"/>
      <c r="P493" s="237"/>
      <c r="Q493" s="237"/>
      <c r="R493" s="237"/>
      <c r="S493" s="237"/>
      <c r="T493" s="237"/>
      <c r="U493" s="237"/>
      <c r="V493" s="237"/>
      <c r="W493" s="237"/>
      <c r="X493" s="237"/>
      <c r="Y493" s="237"/>
      <c r="Z493" s="237"/>
    </row>
    <row r="494" spans="1:26" ht="14.25" customHeight="1">
      <c r="A494" s="237"/>
      <c r="B494" s="237"/>
      <c r="C494" s="237"/>
      <c r="D494" s="237"/>
      <c r="E494" s="237"/>
      <c r="F494" s="237"/>
      <c r="G494" s="237"/>
      <c r="H494" s="237"/>
      <c r="I494" s="237"/>
      <c r="J494" s="237"/>
      <c r="K494" s="237"/>
      <c r="L494" s="237"/>
      <c r="M494" s="237"/>
      <c r="N494" s="237"/>
      <c r="O494" s="237"/>
      <c r="P494" s="237"/>
      <c r="Q494" s="237"/>
      <c r="R494" s="237"/>
      <c r="S494" s="237"/>
      <c r="T494" s="237"/>
      <c r="U494" s="237"/>
      <c r="V494" s="237"/>
      <c r="W494" s="237"/>
      <c r="X494" s="237"/>
      <c r="Y494" s="237"/>
      <c r="Z494" s="237"/>
    </row>
    <row r="495" spans="1:26" ht="14.25" customHeight="1">
      <c r="A495" s="237"/>
      <c r="B495" s="237"/>
      <c r="C495" s="237"/>
      <c r="D495" s="237"/>
      <c r="E495" s="237"/>
      <c r="F495" s="237"/>
      <c r="G495" s="237"/>
      <c r="H495" s="237"/>
      <c r="I495" s="237"/>
      <c r="J495" s="237"/>
      <c r="K495" s="237"/>
      <c r="L495" s="237"/>
      <c r="M495" s="237"/>
      <c r="N495" s="237"/>
      <c r="O495" s="237"/>
      <c r="P495" s="237"/>
      <c r="Q495" s="237"/>
      <c r="R495" s="237"/>
      <c r="S495" s="237"/>
      <c r="T495" s="237"/>
      <c r="U495" s="237"/>
      <c r="V495" s="237"/>
      <c r="W495" s="237"/>
      <c r="X495" s="237"/>
      <c r="Y495" s="237"/>
      <c r="Z495" s="237"/>
    </row>
    <row r="496" spans="1:26" ht="14.25" customHeight="1">
      <c r="A496" s="237"/>
      <c r="B496" s="237"/>
      <c r="C496" s="237"/>
      <c r="D496" s="237"/>
      <c r="E496" s="237"/>
      <c r="F496" s="237"/>
      <c r="G496" s="237"/>
      <c r="H496" s="237"/>
      <c r="I496" s="237"/>
      <c r="J496" s="237"/>
      <c r="K496" s="237"/>
      <c r="L496" s="237"/>
      <c r="M496" s="237"/>
      <c r="N496" s="237"/>
      <c r="O496" s="237"/>
      <c r="P496" s="237"/>
      <c r="Q496" s="237"/>
      <c r="R496" s="237"/>
      <c r="S496" s="237"/>
      <c r="T496" s="237"/>
      <c r="U496" s="237"/>
      <c r="V496" s="237"/>
      <c r="W496" s="237"/>
      <c r="X496" s="237"/>
      <c r="Y496" s="237"/>
      <c r="Z496" s="237"/>
    </row>
    <row r="497" spans="1:26" ht="14.25" customHeight="1">
      <c r="A497" s="237"/>
      <c r="B497" s="237"/>
      <c r="C497" s="237"/>
      <c r="D497" s="237"/>
      <c r="E497" s="237"/>
      <c r="F497" s="237"/>
      <c r="G497" s="237"/>
      <c r="H497" s="237"/>
      <c r="I497" s="237"/>
      <c r="J497" s="237"/>
      <c r="K497" s="237"/>
      <c r="L497" s="237"/>
      <c r="M497" s="237"/>
      <c r="N497" s="237"/>
      <c r="O497" s="237"/>
      <c r="P497" s="237"/>
      <c r="Q497" s="237"/>
      <c r="R497" s="237"/>
      <c r="S497" s="237"/>
      <c r="T497" s="237"/>
      <c r="U497" s="237"/>
      <c r="V497" s="237"/>
      <c r="W497" s="237"/>
      <c r="X497" s="237"/>
      <c r="Y497" s="237"/>
      <c r="Z497" s="237"/>
    </row>
    <row r="498" spans="1:26" ht="14.25" customHeight="1">
      <c r="A498" s="237"/>
      <c r="B498" s="237"/>
      <c r="C498" s="237"/>
      <c r="D498" s="237"/>
      <c r="E498" s="237"/>
      <c r="F498" s="237"/>
      <c r="G498" s="237"/>
      <c r="H498" s="237"/>
      <c r="I498" s="237"/>
      <c r="J498" s="237"/>
      <c r="K498" s="237"/>
      <c r="L498" s="237"/>
      <c r="M498" s="237"/>
      <c r="N498" s="237"/>
      <c r="O498" s="237"/>
      <c r="P498" s="237"/>
      <c r="Q498" s="237"/>
      <c r="R498" s="237"/>
      <c r="S498" s="237"/>
      <c r="T498" s="237"/>
      <c r="U498" s="237"/>
      <c r="V498" s="237"/>
      <c r="W498" s="237"/>
      <c r="X498" s="237"/>
      <c r="Y498" s="237"/>
      <c r="Z498" s="237"/>
    </row>
    <row r="499" spans="1:26" ht="14.25" customHeight="1">
      <c r="A499" s="237"/>
      <c r="B499" s="237"/>
      <c r="C499" s="237"/>
      <c r="D499" s="237"/>
      <c r="E499" s="237"/>
      <c r="F499" s="237"/>
      <c r="G499" s="237"/>
      <c r="H499" s="237"/>
      <c r="I499" s="237"/>
      <c r="J499" s="237"/>
      <c r="K499" s="237"/>
      <c r="L499" s="237"/>
      <c r="M499" s="237"/>
      <c r="N499" s="237"/>
      <c r="O499" s="237"/>
      <c r="P499" s="237"/>
      <c r="Q499" s="237"/>
      <c r="R499" s="237"/>
      <c r="S499" s="237"/>
      <c r="T499" s="237"/>
      <c r="U499" s="237"/>
      <c r="V499" s="237"/>
      <c r="W499" s="237"/>
      <c r="X499" s="237"/>
      <c r="Y499" s="237"/>
      <c r="Z499" s="237"/>
    </row>
    <row r="500" spans="1:26" ht="14.25" customHeight="1">
      <c r="A500" s="237"/>
      <c r="B500" s="237"/>
      <c r="C500" s="237"/>
      <c r="D500" s="237"/>
      <c r="E500" s="237"/>
      <c r="F500" s="237"/>
      <c r="G500" s="237"/>
      <c r="H500" s="237"/>
      <c r="I500" s="237"/>
      <c r="J500" s="237"/>
      <c r="K500" s="237"/>
      <c r="L500" s="237"/>
      <c r="M500" s="237"/>
      <c r="N500" s="237"/>
      <c r="O500" s="237"/>
      <c r="P500" s="237"/>
      <c r="Q500" s="237"/>
      <c r="R500" s="237"/>
      <c r="S500" s="237"/>
      <c r="T500" s="237"/>
      <c r="U500" s="237"/>
      <c r="V500" s="237"/>
      <c r="W500" s="237"/>
      <c r="X500" s="237"/>
      <c r="Y500" s="237"/>
      <c r="Z500" s="237"/>
    </row>
    <row r="501" spans="1:26" ht="14.25" customHeight="1">
      <c r="A501" s="237"/>
      <c r="B501" s="237"/>
      <c r="C501" s="237"/>
      <c r="D501" s="237"/>
      <c r="E501" s="237"/>
      <c r="F501" s="237"/>
      <c r="G501" s="237"/>
      <c r="H501" s="237"/>
      <c r="I501" s="237"/>
      <c r="J501" s="237"/>
      <c r="K501" s="237"/>
      <c r="L501" s="237"/>
      <c r="M501" s="237"/>
      <c r="N501" s="237"/>
      <c r="O501" s="237"/>
      <c r="P501" s="237"/>
      <c r="Q501" s="237"/>
      <c r="R501" s="237"/>
      <c r="S501" s="237"/>
      <c r="T501" s="237"/>
      <c r="U501" s="237"/>
      <c r="V501" s="237"/>
      <c r="W501" s="237"/>
      <c r="X501" s="237"/>
      <c r="Y501" s="237"/>
      <c r="Z501" s="237"/>
    </row>
    <row r="502" spans="1:26" ht="14.25" customHeight="1">
      <c r="A502" s="237"/>
      <c r="B502" s="237"/>
      <c r="C502" s="237"/>
      <c r="D502" s="237"/>
      <c r="E502" s="237"/>
      <c r="F502" s="237"/>
      <c r="G502" s="237"/>
      <c r="H502" s="237"/>
      <c r="I502" s="237"/>
      <c r="J502" s="237"/>
      <c r="K502" s="237"/>
      <c r="L502" s="237"/>
      <c r="M502" s="237"/>
      <c r="N502" s="237"/>
      <c r="O502" s="237"/>
      <c r="P502" s="237"/>
      <c r="Q502" s="237"/>
      <c r="R502" s="237"/>
      <c r="S502" s="237"/>
      <c r="T502" s="237"/>
      <c r="U502" s="237"/>
      <c r="V502" s="237"/>
      <c r="W502" s="237"/>
      <c r="X502" s="237"/>
      <c r="Y502" s="237"/>
      <c r="Z502" s="237"/>
    </row>
    <row r="503" spans="1:26" ht="14.25" customHeight="1">
      <c r="A503" s="237"/>
      <c r="B503" s="237"/>
      <c r="C503" s="237"/>
      <c r="D503" s="237"/>
      <c r="E503" s="237"/>
      <c r="F503" s="237"/>
      <c r="G503" s="237"/>
      <c r="H503" s="237"/>
      <c r="I503" s="237"/>
      <c r="J503" s="237"/>
      <c r="K503" s="237"/>
      <c r="L503" s="237"/>
      <c r="M503" s="237"/>
      <c r="N503" s="237"/>
      <c r="O503" s="237"/>
      <c r="P503" s="237"/>
      <c r="Q503" s="237"/>
      <c r="R503" s="237"/>
      <c r="S503" s="237"/>
      <c r="T503" s="237"/>
      <c r="U503" s="237"/>
      <c r="V503" s="237"/>
      <c r="W503" s="237"/>
      <c r="X503" s="237"/>
      <c r="Y503" s="237"/>
      <c r="Z503" s="237"/>
    </row>
    <row r="504" spans="1:26" ht="14.25" customHeight="1">
      <c r="A504" s="237"/>
      <c r="B504" s="237"/>
      <c r="C504" s="237"/>
      <c r="D504" s="237"/>
      <c r="E504" s="237"/>
      <c r="F504" s="237"/>
      <c r="G504" s="237"/>
      <c r="H504" s="237"/>
      <c r="I504" s="237"/>
      <c r="J504" s="237"/>
      <c r="K504" s="237"/>
      <c r="L504" s="237"/>
      <c r="M504" s="237"/>
      <c r="N504" s="237"/>
      <c r="O504" s="237"/>
      <c r="P504" s="237"/>
      <c r="Q504" s="237"/>
      <c r="R504" s="237"/>
      <c r="S504" s="237"/>
      <c r="T504" s="237"/>
      <c r="U504" s="237"/>
      <c r="V504" s="237"/>
      <c r="W504" s="237"/>
      <c r="X504" s="237"/>
      <c r="Y504" s="237"/>
      <c r="Z504" s="237"/>
    </row>
    <row r="505" spans="1:26" ht="14.25" customHeight="1">
      <c r="A505" s="237"/>
      <c r="B505" s="237"/>
      <c r="C505" s="237"/>
      <c r="D505" s="237"/>
      <c r="E505" s="237"/>
      <c r="F505" s="237"/>
      <c r="G505" s="237"/>
      <c r="H505" s="237"/>
      <c r="I505" s="237"/>
      <c r="J505" s="237"/>
      <c r="K505" s="237"/>
      <c r="L505" s="237"/>
      <c r="M505" s="237"/>
      <c r="N505" s="237"/>
      <c r="O505" s="237"/>
      <c r="P505" s="237"/>
      <c r="Q505" s="237"/>
      <c r="R505" s="237"/>
      <c r="S505" s="237"/>
      <c r="T505" s="237"/>
      <c r="U505" s="237"/>
      <c r="V505" s="237"/>
      <c r="W505" s="237"/>
      <c r="X505" s="237"/>
      <c r="Y505" s="237"/>
      <c r="Z505" s="237"/>
    </row>
    <row r="506" spans="1:26" ht="14.25" customHeight="1">
      <c r="A506" s="237"/>
      <c r="B506" s="237"/>
      <c r="C506" s="237"/>
      <c r="D506" s="237"/>
      <c r="E506" s="237"/>
      <c r="F506" s="237"/>
      <c r="G506" s="237"/>
      <c r="H506" s="237"/>
      <c r="I506" s="237"/>
      <c r="J506" s="237"/>
      <c r="K506" s="237"/>
      <c r="L506" s="237"/>
      <c r="M506" s="237"/>
      <c r="N506" s="237"/>
      <c r="O506" s="237"/>
      <c r="P506" s="237"/>
      <c r="Q506" s="237"/>
      <c r="R506" s="237"/>
      <c r="S506" s="237"/>
      <c r="T506" s="237"/>
      <c r="U506" s="237"/>
      <c r="V506" s="237"/>
      <c r="W506" s="237"/>
      <c r="X506" s="237"/>
      <c r="Y506" s="237"/>
      <c r="Z506" s="237"/>
    </row>
    <row r="507" spans="1:26" ht="14.25" customHeight="1">
      <c r="A507" s="237"/>
      <c r="B507" s="237"/>
      <c r="C507" s="237"/>
      <c r="D507" s="237"/>
      <c r="E507" s="237"/>
      <c r="F507" s="237"/>
      <c r="G507" s="237"/>
      <c r="H507" s="237"/>
      <c r="I507" s="237"/>
      <c r="J507" s="237"/>
      <c r="K507" s="237"/>
      <c r="L507" s="237"/>
      <c r="M507" s="237"/>
      <c r="N507" s="237"/>
      <c r="O507" s="237"/>
      <c r="P507" s="237"/>
      <c r="Q507" s="237"/>
      <c r="R507" s="237"/>
      <c r="S507" s="237"/>
      <c r="T507" s="237"/>
      <c r="U507" s="237"/>
      <c r="V507" s="237"/>
      <c r="W507" s="237"/>
      <c r="X507" s="237"/>
      <c r="Y507" s="237"/>
      <c r="Z507" s="237"/>
    </row>
    <row r="508" spans="1:26" ht="14.25" customHeight="1">
      <c r="A508" s="237"/>
      <c r="B508" s="237"/>
      <c r="C508" s="237"/>
      <c r="D508" s="237"/>
      <c r="E508" s="237"/>
      <c r="F508" s="237"/>
      <c r="G508" s="237"/>
      <c r="H508" s="237"/>
      <c r="I508" s="237"/>
      <c r="J508" s="237"/>
      <c r="K508" s="237"/>
      <c r="L508" s="237"/>
      <c r="M508" s="237"/>
      <c r="N508" s="237"/>
      <c r="O508" s="237"/>
      <c r="P508" s="237"/>
      <c r="Q508" s="237"/>
      <c r="R508" s="237"/>
      <c r="S508" s="237"/>
      <c r="T508" s="237"/>
      <c r="U508" s="237"/>
      <c r="V508" s="237"/>
      <c r="W508" s="237"/>
      <c r="X508" s="237"/>
      <c r="Y508" s="237"/>
      <c r="Z508" s="237"/>
    </row>
    <row r="509" spans="1:26" ht="14.25" customHeight="1">
      <c r="A509" s="237"/>
      <c r="B509" s="237"/>
      <c r="C509" s="237"/>
      <c r="D509" s="237"/>
      <c r="E509" s="237"/>
      <c r="F509" s="237"/>
      <c r="G509" s="237"/>
      <c r="H509" s="237"/>
      <c r="I509" s="237"/>
      <c r="J509" s="237"/>
      <c r="K509" s="237"/>
      <c r="L509" s="237"/>
      <c r="M509" s="237"/>
      <c r="N509" s="237"/>
      <c r="O509" s="237"/>
      <c r="P509" s="237"/>
      <c r="Q509" s="237"/>
      <c r="R509" s="237"/>
      <c r="S509" s="237"/>
      <c r="T509" s="237"/>
      <c r="U509" s="237"/>
      <c r="V509" s="237"/>
      <c r="W509" s="237"/>
      <c r="X509" s="237"/>
      <c r="Y509" s="237"/>
      <c r="Z509" s="237"/>
    </row>
    <row r="510" spans="1:26" ht="14.25" customHeight="1">
      <c r="A510" s="237"/>
      <c r="B510" s="237"/>
      <c r="C510" s="237"/>
      <c r="D510" s="237"/>
      <c r="E510" s="237"/>
      <c r="F510" s="237"/>
      <c r="G510" s="237"/>
      <c r="H510" s="237"/>
      <c r="I510" s="237"/>
      <c r="J510" s="237"/>
      <c r="K510" s="237"/>
      <c r="L510" s="237"/>
      <c r="M510" s="237"/>
      <c r="N510" s="237"/>
      <c r="O510" s="237"/>
      <c r="P510" s="237"/>
      <c r="Q510" s="237"/>
      <c r="R510" s="237"/>
      <c r="S510" s="237"/>
      <c r="T510" s="237"/>
      <c r="U510" s="237"/>
      <c r="V510" s="237"/>
      <c r="W510" s="237"/>
      <c r="X510" s="237"/>
      <c r="Y510" s="237"/>
      <c r="Z510" s="237"/>
    </row>
    <row r="511" spans="1:26" ht="14.25" customHeight="1">
      <c r="A511" s="237"/>
      <c r="B511" s="237"/>
      <c r="C511" s="237"/>
      <c r="D511" s="237"/>
      <c r="E511" s="237"/>
      <c r="F511" s="237"/>
      <c r="G511" s="237"/>
      <c r="H511" s="237"/>
      <c r="I511" s="237"/>
      <c r="J511" s="237"/>
      <c r="K511" s="237"/>
      <c r="L511" s="237"/>
      <c r="M511" s="237"/>
      <c r="N511" s="237"/>
      <c r="O511" s="237"/>
      <c r="P511" s="237"/>
      <c r="Q511" s="237"/>
      <c r="R511" s="237"/>
      <c r="S511" s="237"/>
      <c r="T511" s="237"/>
      <c r="U511" s="237"/>
      <c r="V511" s="237"/>
      <c r="W511" s="237"/>
      <c r="X511" s="237"/>
      <c r="Y511" s="237"/>
      <c r="Z511" s="237"/>
    </row>
    <row r="512" spans="1:26" ht="14.25" customHeight="1">
      <c r="A512" s="237"/>
      <c r="B512" s="237"/>
      <c r="C512" s="237"/>
      <c r="D512" s="237"/>
      <c r="E512" s="237"/>
      <c r="F512" s="237"/>
      <c r="G512" s="237"/>
      <c r="H512" s="237"/>
      <c r="I512" s="237"/>
      <c r="J512" s="237"/>
      <c r="K512" s="237"/>
      <c r="L512" s="237"/>
      <c r="M512" s="237"/>
      <c r="N512" s="237"/>
      <c r="O512" s="237"/>
      <c r="P512" s="237"/>
      <c r="Q512" s="237"/>
      <c r="R512" s="237"/>
      <c r="S512" s="237"/>
      <c r="T512" s="237"/>
      <c r="U512" s="237"/>
      <c r="V512" s="237"/>
      <c r="W512" s="237"/>
      <c r="X512" s="237"/>
      <c r="Y512" s="237"/>
      <c r="Z512" s="237"/>
    </row>
    <row r="513" spans="1:26" ht="14.25" customHeight="1">
      <c r="A513" s="237"/>
      <c r="B513" s="237"/>
      <c r="C513" s="237"/>
      <c r="D513" s="237"/>
      <c r="E513" s="237"/>
      <c r="F513" s="237"/>
      <c r="G513" s="237"/>
      <c r="H513" s="237"/>
      <c r="I513" s="237"/>
      <c r="J513" s="237"/>
      <c r="K513" s="237"/>
      <c r="L513" s="237"/>
      <c r="M513" s="237"/>
      <c r="N513" s="237"/>
      <c r="O513" s="237"/>
      <c r="P513" s="237"/>
      <c r="Q513" s="237"/>
      <c r="R513" s="237"/>
      <c r="S513" s="237"/>
      <c r="T513" s="237"/>
      <c r="U513" s="237"/>
      <c r="V513" s="237"/>
      <c r="W513" s="237"/>
      <c r="X513" s="237"/>
      <c r="Y513" s="237"/>
      <c r="Z513" s="237"/>
    </row>
    <row r="514" spans="1:26" ht="14.25" customHeight="1">
      <c r="A514" s="237"/>
      <c r="B514" s="237"/>
      <c r="C514" s="237"/>
      <c r="D514" s="237"/>
      <c r="E514" s="237"/>
      <c r="F514" s="237"/>
      <c r="G514" s="237"/>
      <c r="H514" s="237"/>
      <c r="I514" s="237"/>
      <c r="J514" s="237"/>
      <c r="K514" s="237"/>
      <c r="L514" s="237"/>
      <c r="M514" s="237"/>
      <c r="N514" s="237"/>
      <c r="O514" s="237"/>
      <c r="P514" s="237"/>
      <c r="Q514" s="237"/>
      <c r="R514" s="237"/>
      <c r="S514" s="237"/>
      <c r="T514" s="237"/>
      <c r="U514" s="237"/>
      <c r="V514" s="237"/>
      <c r="W514" s="237"/>
      <c r="X514" s="237"/>
      <c r="Y514" s="237"/>
      <c r="Z514" s="237"/>
    </row>
    <row r="515" spans="1:26" ht="14.25" customHeight="1">
      <c r="A515" s="237"/>
      <c r="B515" s="237"/>
      <c r="C515" s="237"/>
      <c r="D515" s="237"/>
      <c r="E515" s="237"/>
      <c r="F515" s="237"/>
      <c r="G515" s="237"/>
      <c r="H515" s="237"/>
      <c r="I515" s="237"/>
      <c r="J515" s="237"/>
      <c r="K515" s="237"/>
      <c r="L515" s="237"/>
      <c r="M515" s="237"/>
      <c r="N515" s="237"/>
      <c r="O515" s="237"/>
      <c r="P515" s="237"/>
      <c r="Q515" s="237"/>
      <c r="R515" s="237"/>
      <c r="S515" s="237"/>
      <c r="T515" s="237"/>
      <c r="U515" s="237"/>
      <c r="V515" s="237"/>
      <c r="W515" s="237"/>
      <c r="X515" s="237"/>
      <c r="Y515" s="237"/>
      <c r="Z515" s="237"/>
    </row>
    <row r="516" spans="1:26" ht="14.25" customHeight="1">
      <c r="A516" s="237"/>
      <c r="B516" s="237"/>
      <c r="C516" s="237"/>
      <c r="D516" s="237"/>
      <c r="E516" s="237"/>
      <c r="F516" s="237"/>
      <c r="G516" s="237"/>
      <c r="H516" s="237"/>
      <c r="I516" s="237"/>
      <c r="J516" s="237"/>
      <c r="K516" s="237"/>
      <c r="L516" s="237"/>
      <c r="M516" s="237"/>
      <c r="N516" s="237"/>
      <c r="O516" s="237"/>
      <c r="P516" s="237"/>
      <c r="Q516" s="237"/>
      <c r="R516" s="237"/>
      <c r="S516" s="237"/>
      <c r="T516" s="237"/>
      <c r="U516" s="237"/>
      <c r="V516" s="237"/>
      <c r="W516" s="237"/>
      <c r="X516" s="237"/>
      <c r="Y516" s="237"/>
      <c r="Z516" s="237"/>
    </row>
    <row r="517" spans="1:26" ht="14.25" customHeight="1">
      <c r="A517" s="237"/>
      <c r="B517" s="237"/>
      <c r="C517" s="237"/>
      <c r="D517" s="237"/>
      <c r="E517" s="237"/>
      <c r="F517" s="237"/>
      <c r="G517" s="237"/>
      <c r="H517" s="237"/>
      <c r="I517" s="237"/>
      <c r="J517" s="237"/>
      <c r="K517" s="237"/>
      <c r="L517" s="237"/>
      <c r="M517" s="237"/>
      <c r="N517" s="237"/>
      <c r="O517" s="237"/>
      <c r="P517" s="237"/>
      <c r="Q517" s="237"/>
      <c r="R517" s="237"/>
      <c r="S517" s="237"/>
      <c r="T517" s="237"/>
      <c r="U517" s="237"/>
      <c r="V517" s="237"/>
      <c r="W517" s="237"/>
      <c r="X517" s="237"/>
      <c r="Y517" s="237"/>
      <c r="Z517" s="237"/>
    </row>
    <row r="518" spans="1:26" ht="14.25" customHeight="1">
      <c r="A518" s="237"/>
      <c r="B518" s="237"/>
      <c r="C518" s="237"/>
      <c r="D518" s="237"/>
      <c r="E518" s="237"/>
      <c r="F518" s="237"/>
      <c r="G518" s="237"/>
      <c r="H518" s="237"/>
      <c r="I518" s="237"/>
      <c r="J518" s="237"/>
      <c r="K518" s="237"/>
      <c r="L518" s="237"/>
      <c r="M518" s="237"/>
      <c r="N518" s="237"/>
      <c r="O518" s="237"/>
      <c r="P518" s="237"/>
      <c r="Q518" s="237"/>
      <c r="R518" s="237"/>
      <c r="S518" s="237"/>
      <c r="T518" s="237"/>
      <c r="U518" s="237"/>
      <c r="V518" s="237"/>
      <c r="W518" s="237"/>
      <c r="X518" s="237"/>
      <c r="Y518" s="237"/>
      <c r="Z518" s="237"/>
    </row>
    <row r="519" spans="1:26" ht="14.25" customHeight="1">
      <c r="A519" s="237"/>
      <c r="B519" s="237"/>
      <c r="C519" s="237"/>
      <c r="D519" s="237"/>
      <c r="E519" s="237"/>
      <c r="F519" s="237"/>
      <c r="G519" s="237"/>
      <c r="H519" s="237"/>
      <c r="I519" s="237"/>
      <c r="J519" s="237"/>
      <c r="K519" s="237"/>
      <c r="L519" s="237"/>
      <c r="M519" s="237"/>
      <c r="N519" s="237"/>
      <c r="O519" s="237"/>
      <c r="P519" s="237"/>
      <c r="Q519" s="237"/>
      <c r="R519" s="237"/>
      <c r="S519" s="237"/>
      <c r="T519" s="237"/>
      <c r="U519" s="237"/>
      <c r="V519" s="237"/>
      <c r="W519" s="237"/>
      <c r="X519" s="237"/>
      <c r="Y519" s="237"/>
      <c r="Z519" s="237"/>
    </row>
    <row r="520" spans="1:26" ht="14.25" customHeight="1">
      <c r="A520" s="237"/>
      <c r="B520" s="237"/>
      <c r="C520" s="237"/>
      <c r="D520" s="237"/>
      <c r="E520" s="237"/>
      <c r="F520" s="237"/>
      <c r="G520" s="237"/>
      <c r="H520" s="237"/>
      <c r="I520" s="237"/>
      <c r="J520" s="237"/>
      <c r="K520" s="237"/>
      <c r="L520" s="237"/>
      <c r="M520" s="237"/>
      <c r="N520" s="237"/>
      <c r="O520" s="237"/>
      <c r="P520" s="237"/>
      <c r="Q520" s="237"/>
      <c r="R520" s="237"/>
      <c r="S520" s="237"/>
      <c r="T520" s="237"/>
      <c r="U520" s="237"/>
      <c r="V520" s="237"/>
      <c r="W520" s="237"/>
      <c r="X520" s="237"/>
      <c r="Y520" s="237"/>
      <c r="Z520" s="237"/>
    </row>
    <row r="521" spans="1:26" ht="14.25" customHeight="1">
      <c r="A521" s="237"/>
      <c r="B521" s="237"/>
      <c r="C521" s="237"/>
      <c r="D521" s="237"/>
      <c r="E521" s="237"/>
      <c r="F521" s="237"/>
      <c r="G521" s="237"/>
      <c r="H521" s="237"/>
      <c r="I521" s="237"/>
      <c r="J521" s="237"/>
      <c r="K521" s="237"/>
      <c r="L521" s="237"/>
      <c r="M521" s="237"/>
      <c r="N521" s="237"/>
      <c r="O521" s="237"/>
      <c r="P521" s="237"/>
      <c r="Q521" s="237"/>
      <c r="R521" s="237"/>
      <c r="S521" s="237"/>
      <c r="T521" s="237"/>
      <c r="U521" s="237"/>
      <c r="V521" s="237"/>
      <c r="W521" s="237"/>
      <c r="X521" s="237"/>
      <c r="Y521" s="237"/>
      <c r="Z521" s="237"/>
    </row>
    <row r="522" spans="1:26" ht="14.25" customHeight="1">
      <c r="A522" s="237"/>
      <c r="B522" s="237"/>
      <c r="C522" s="237"/>
      <c r="D522" s="237"/>
      <c r="E522" s="237"/>
      <c r="F522" s="237"/>
      <c r="G522" s="237"/>
      <c r="H522" s="237"/>
      <c r="I522" s="237"/>
      <c r="J522" s="237"/>
      <c r="K522" s="237"/>
      <c r="L522" s="237"/>
      <c r="M522" s="237"/>
      <c r="N522" s="237"/>
      <c r="O522" s="237"/>
      <c r="P522" s="237"/>
      <c r="Q522" s="237"/>
      <c r="R522" s="237"/>
      <c r="S522" s="237"/>
      <c r="T522" s="237"/>
      <c r="U522" s="237"/>
      <c r="V522" s="237"/>
      <c r="W522" s="237"/>
      <c r="X522" s="237"/>
      <c r="Y522" s="237"/>
      <c r="Z522" s="237"/>
    </row>
    <row r="523" spans="1:26" ht="14.25" customHeight="1">
      <c r="A523" s="237"/>
      <c r="B523" s="237"/>
      <c r="C523" s="237"/>
      <c r="D523" s="237"/>
      <c r="E523" s="237"/>
      <c r="F523" s="237"/>
      <c r="G523" s="237"/>
      <c r="H523" s="237"/>
      <c r="I523" s="237"/>
      <c r="J523" s="237"/>
      <c r="K523" s="237"/>
      <c r="L523" s="237"/>
      <c r="M523" s="237"/>
      <c r="N523" s="237"/>
      <c r="O523" s="237"/>
      <c r="P523" s="237"/>
      <c r="Q523" s="237"/>
      <c r="R523" s="237"/>
      <c r="S523" s="237"/>
      <c r="T523" s="237"/>
      <c r="U523" s="237"/>
      <c r="V523" s="237"/>
      <c r="W523" s="237"/>
      <c r="X523" s="237"/>
      <c r="Y523" s="237"/>
      <c r="Z523" s="237"/>
    </row>
    <row r="524" spans="1:26" ht="14.25" customHeight="1">
      <c r="A524" s="237"/>
      <c r="B524" s="237"/>
      <c r="C524" s="237"/>
      <c r="D524" s="237"/>
      <c r="E524" s="237"/>
      <c r="F524" s="237"/>
      <c r="G524" s="237"/>
      <c r="H524" s="237"/>
      <c r="I524" s="237"/>
      <c r="J524" s="237"/>
      <c r="K524" s="237"/>
      <c r="L524" s="237"/>
      <c r="M524" s="237"/>
      <c r="N524" s="237"/>
      <c r="O524" s="237"/>
      <c r="P524" s="237"/>
      <c r="Q524" s="237"/>
      <c r="R524" s="237"/>
      <c r="S524" s="237"/>
      <c r="T524" s="237"/>
      <c r="U524" s="237"/>
      <c r="V524" s="237"/>
      <c r="W524" s="237"/>
      <c r="X524" s="237"/>
      <c r="Y524" s="237"/>
      <c r="Z524" s="237"/>
    </row>
    <row r="525" spans="1:26" ht="14.25" customHeight="1">
      <c r="A525" s="237"/>
      <c r="B525" s="237"/>
      <c r="C525" s="237"/>
      <c r="D525" s="237"/>
      <c r="E525" s="237"/>
      <c r="F525" s="237"/>
      <c r="G525" s="237"/>
      <c r="H525" s="237"/>
      <c r="I525" s="237"/>
      <c r="J525" s="237"/>
      <c r="K525" s="237"/>
      <c r="L525" s="237"/>
      <c r="M525" s="237"/>
      <c r="N525" s="237"/>
      <c r="O525" s="237"/>
      <c r="P525" s="237"/>
      <c r="Q525" s="237"/>
      <c r="R525" s="237"/>
      <c r="S525" s="237"/>
      <c r="T525" s="237"/>
      <c r="U525" s="237"/>
      <c r="V525" s="237"/>
      <c r="W525" s="237"/>
      <c r="X525" s="237"/>
      <c r="Y525" s="237"/>
      <c r="Z525" s="237"/>
    </row>
    <row r="526" spans="1:26" ht="14.25" customHeight="1">
      <c r="A526" s="237"/>
      <c r="B526" s="237"/>
      <c r="C526" s="237"/>
      <c r="D526" s="237"/>
      <c r="E526" s="237"/>
      <c r="F526" s="237"/>
      <c r="G526" s="237"/>
      <c r="H526" s="237"/>
      <c r="I526" s="237"/>
      <c r="J526" s="237"/>
      <c r="K526" s="237"/>
      <c r="L526" s="237"/>
      <c r="M526" s="237"/>
      <c r="N526" s="237"/>
      <c r="O526" s="237"/>
      <c r="P526" s="237"/>
      <c r="Q526" s="237"/>
      <c r="R526" s="237"/>
      <c r="S526" s="237"/>
      <c r="T526" s="237"/>
      <c r="U526" s="237"/>
      <c r="V526" s="237"/>
      <c r="W526" s="237"/>
      <c r="X526" s="237"/>
      <c r="Y526" s="237"/>
      <c r="Z526" s="237"/>
    </row>
    <row r="527" spans="1:26" ht="14.25" customHeight="1">
      <c r="A527" s="237"/>
      <c r="B527" s="237"/>
      <c r="C527" s="237"/>
      <c r="D527" s="237"/>
      <c r="E527" s="237"/>
      <c r="F527" s="237"/>
      <c r="G527" s="237"/>
      <c r="H527" s="237"/>
      <c r="I527" s="237"/>
      <c r="J527" s="237"/>
      <c r="K527" s="237"/>
      <c r="L527" s="237"/>
      <c r="M527" s="237"/>
      <c r="N527" s="237"/>
      <c r="O527" s="237"/>
      <c r="P527" s="237"/>
      <c r="Q527" s="237"/>
      <c r="R527" s="237"/>
      <c r="S527" s="237"/>
      <c r="T527" s="237"/>
      <c r="U527" s="237"/>
      <c r="V527" s="237"/>
      <c r="W527" s="237"/>
      <c r="X527" s="237"/>
      <c r="Y527" s="237"/>
      <c r="Z527" s="237"/>
    </row>
    <row r="528" spans="1:26" ht="14.25" customHeight="1">
      <c r="A528" s="237"/>
      <c r="B528" s="237"/>
      <c r="C528" s="237"/>
      <c r="D528" s="237"/>
      <c r="E528" s="237"/>
      <c r="F528" s="237"/>
      <c r="G528" s="237"/>
      <c r="H528" s="237"/>
      <c r="I528" s="237"/>
      <c r="J528" s="237"/>
      <c r="K528" s="237"/>
      <c r="L528" s="237"/>
      <c r="M528" s="237"/>
      <c r="N528" s="237"/>
      <c r="O528" s="237"/>
      <c r="P528" s="237"/>
      <c r="Q528" s="237"/>
      <c r="R528" s="237"/>
      <c r="S528" s="237"/>
      <c r="T528" s="237"/>
      <c r="U528" s="237"/>
      <c r="V528" s="237"/>
      <c r="W528" s="237"/>
      <c r="X528" s="237"/>
      <c r="Y528" s="237"/>
      <c r="Z528" s="237"/>
    </row>
    <row r="529" spans="1:26" ht="14.25" customHeight="1">
      <c r="A529" s="237"/>
      <c r="B529" s="237"/>
      <c r="C529" s="237"/>
      <c r="D529" s="237"/>
      <c r="E529" s="237"/>
      <c r="F529" s="237"/>
      <c r="G529" s="237"/>
      <c r="H529" s="237"/>
      <c r="I529" s="237"/>
      <c r="J529" s="237"/>
      <c r="K529" s="237"/>
      <c r="L529" s="237"/>
      <c r="M529" s="237"/>
      <c r="N529" s="237"/>
      <c r="O529" s="237"/>
      <c r="P529" s="237"/>
      <c r="Q529" s="237"/>
      <c r="R529" s="237"/>
      <c r="S529" s="237"/>
      <c r="T529" s="237"/>
      <c r="U529" s="237"/>
      <c r="V529" s="237"/>
      <c r="W529" s="237"/>
      <c r="X529" s="237"/>
      <c r="Y529" s="237"/>
      <c r="Z529" s="237"/>
    </row>
    <row r="530" spans="1:26" ht="14.25" customHeight="1">
      <c r="A530" s="237"/>
      <c r="B530" s="237"/>
      <c r="C530" s="237"/>
      <c r="D530" s="237"/>
      <c r="E530" s="237"/>
      <c r="F530" s="237"/>
      <c r="G530" s="237"/>
      <c r="H530" s="237"/>
      <c r="I530" s="237"/>
      <c r="J530" s="237"/>
      <c r="K530" s="237"/>
      <c r="L530" s="237"/>
      <c r="M530" s="237"/>
      <c r="N530" s="237"/>
      <c r="O530" s="237"/>
      <c r="P530" s="237"/>
      <c r="Q530" s="237"/>
      <c r="R530" s="237"/>
      <c r="S530" s="237"/>
      <c r="T530" s="237"/>
      <c r="U530" s="237"/>
      <c r="V530" s="237"/>
      <c r="W530" s="237"/>
      <c r="X530" s="237"/>
      <c r="Y530" s="237"/>
      <c r="Z530" s="237"/>
    </row>
    <row r="531" spans="1:26" ht="14.25" customHeight="1">
      <c r="A531" s="237"/>
      <c r="B531" s="237"/>
      <c r="C531" s="237"/>
      <c r="D531" s="237"/>
      <c r="E531" s="237"/>
      <c r="F531" s="237"/>
      <c r="G531" s="237"/>
      <c r="H531" s="237"/>
      <c r="I531" s="237"/>
      <c r="J531" s="237"/>
      <c r="K531" s="237"/>
      <c r="L531" s="237"/>
      <c r="M531" s="237"/>
      <c r="N531" s="237"/>
      <c r="O531" s="237"/>
      <c r="P531" s="237"/>
      <c r="Q531" s="237"/>
      <c r="R531" s="237"/>
      <c r="S531" s="237"/>
      <c r="T531" s="237"/>
      <c r="U531" s="237"/>
      <c r="V531" s="237"/>
      <c r="W531" s="237"/>
      <c r="X531" s="237"/>
      <c r="Y531" s="237"/>
      <c r="Z531" s="237"/>
    </row>
    <row r="532" spans="1:26" ht="14.25" customHeight="1">
      <c r="A532" s="237"/>
      <c r="B532" s="237"/>
      <c r="C532" s="237"/>
      <c r="D532" s="237"/>
      <c r="E532" s="237"/>
      <c r="F532" s="237"/>
      <c r="G532" s="237"/>
      <c r="H532" s="237"/>
      <c r="I532" s="237"/>
      <c r="J532" s="237"/>
      <c r="K532" s="237"/>
      <c r="L532" s="237"/>
      <c r="M532" s="237"/>
      <c r="N532" s="237"/>
      <c r="O532" s="237"/>
      <c r="P532" s="237"/>
      <c r="Q532" s="237"/>
      <c r="R532" s="237"/>
      <c r="S532" s="237"/>
      <c r="T532" s="237"/>
      <c r="U532" s="237"/>
      <c r="V532" s="237"/>
      <c r="W532" s="237"/>
      <c r="X532" s="237"/>
      <c r="Y532" s="237"/>
      <c r="Z532" s="237"/>
    </row>
    <row r="533" spans="1:26" ht="14.25" customHeight="1">
      <c r="A533" s="237"/>
      <c r="B533" s="237"/>
      <c r="C533" s="237"/>
      <c r="D533" s="237"/>
      <c r="E533" s="237"/>
      <c r="F533" s="237"/>
      <c r="G533" s="237"/>
      <c r="H533" s="237"/>
      <c r="I533" s="237"/>
      <c r="J533" s="237"/>
      <c r="K533" s="237"/>
      <c r="L533" s="237"/>
      <c r="M533" s="237"/>
      <c r="N533" s="237"/>
      <c r="O533" s="237"/>
      <c r="P533" s="237"/>
      <c r="Q533" s="237"/>
      <c r="R533" s="237"/>
      <c r="S533" s="237"/>
      <c r="T533" s="237"/>
      <c r="U533" s="237"/>
      <c r="V533" s="237"/>
      <c r="W533" s="237"/>
      <c r="X533" s="237"/>
      <c r="Y533" s="237"/>
      <c r="Z533" s="237"/>
    </row>
    <row r="534" spans="1:26" ht="14.25" customHeight="1">
      <c r="A534" s="237"/>
      <c r="B534" s="237"/>
      <c r="C534" s="237"/>
      <c r="D534" s="237"/>
      <c r="E534" s="237"/>
      <c r="F534" s="237"/>
      <c r="G534" s="237"/>
      <c r="H534" s="237"/>
      <c r="I534" s="237"/>
      <c r="J534" s="237"/>
      <c r="K534" s="237"/>
      <c r="L534" s="237"/>
      <c r="M534" s="237"/>
      <c r="N534" s="237"/>
      <c r="O534" s="237"/>
      <c r="P534" s="237"/>
      <c r="Q534" s="237"/>
      <c r="R534" s="237"/>
      <c r="S534" s="237"/>
      <c r="T534" s="237"/>
      <c r="U534" s="237"/>
      <c r="V534" s="237"/>
      <c r="W534" s="237"/>
      <c r="X534" s="237"/>
      <c r="Y534" s="237"/>
      <c r="Z534" s="237"/>
    </row>
    <row r="535" spans="1:26" ht="14.25" customHeight="1">
      <c r="A535" s="237"/>
      <c r="B535" s="237"/>
      <c r="C535" s="237"/>
      <c r="D535" s="237"/>
      <c r="E535" s="237"/>
      <c r="F535" s="237"/>
      <c r="G535" s="237"/>
      <c r="H535" s="237"/>
      <c r="I535" s="237"/>
      <c r="J535" s="237"/>
      <c r="K535" s="237"/>
      <c r="L535" s="237"/>
      <c r="M535" s="237"/>
      <c r="N535" s="237"/>
      <c r="O535" s="237"/>
      <c r="P535" s="237"/>
      <c r="Q535" s="237"/>
      <c r="R535" s="237"/>
      <c r="S535" s="237"/>
      <c r="T535" s="237"/>
      <c r="U535" s="237"/>
      <c r="V535" s="237"/>
      <c r="W535" s="237"/>
      <c r="X535" s="237"/>
      <c r="Y535" s="237"/>
      <c r="Z535" s="237"/>
    </row>
    <row r="536" spans="1:26" ht="14.25" customHeight="1">
      <c r="A536" s="237"/>
      <c r="B536" s="237"/>
      <c r="C536" s="237"/>
      <c r="D536" s="237"/>
      <c r="E536" s="237"/>
      <c r="F536" s="237"/>
      <c r="G536" s="237"/>
      <c r="H536" s="237"/>
      <c r="I536" s="237"/>
      <c r="J536" s="237"/>
      <c r="K536" s="237"/>
      <c r="L536" s="237"/>
      <c r="M536" s="237"/>
      <c r="N536" s="237"/>
      <c r="O536" s="237"/>
      <c r="P536" s="237"/>
      <c r="Q536" s="237"/>
      <c r="R536" s="237"/>
      <c r="S536" s="237"/>
      <c r="T536" s="237"/>
      <c r="U536" s="237"/>
      <c r="V536" s="237"/>
      <c r="W536" s="237"/>
      <c r="X536" s="237"/>
      <c r="Y536" s="237"/>
      <c r="Z536" s="237"/>
    </row>
    <row r="537" spans="1:26" ht="14.25" customHeight="1">
      <c r="A537" s="237"/>
      <c r="B537" s="237"/>
      <c r="C537" s="237"/>
      <c r="D537" s="237"/>
      <c r="E537" s="237"/>
      <c r="F537" s="237"/>
      <c r="G537" s="237"/>
      <c r="H537" s="237"/>
      <c r="I537" s="237"/>
      <c r="J537" s="237"/>
      <c r="K537" s="237"/>
      <c r="L537" s="237"/>
      <c r="M537" s="237"/>
      <c r="N537" s="237"/>
      <c r="O537" s="237"/>
      <c r="P537" s="237"/>
      <c r="Q537" s="237"/>
      <c r="R537" s="237"/>
      <c r="S537" s="237"/>
      <c r="T537" s="237"/>
      <c r="U537" s="237"/>
      <c r="V537" s="237"/>
      <c r="W537" s="237"/>
      <c r="X537" s="237"/>
      <c r="Y537" s="237"/>
      <c r="Z537" s="237"/>
    </row>
    <row r="538" spans="1:26" ht="14.25" customHeight="1">
      <c r="A538" s="237"/>
      <c r="B538" s="237"/>
      <c r="C538" s="237"/>
      <c r="D538" s="237"/>
      <c r="E538" s="237"/>
      <c r="F538" s="237"/>
      <c r="G538" s="237"/>
      <c r="H538" s="237"/>
      <c r="I538" s="237"/>
      <c r="J538" s="237"/>
      <c r="K538" s="237"/>
      <c r="L538" s="237"/>
      <c r="M538" s="237"/>
      <c r="N538" s="237"/>
      <c r="O538" s="237"/>
      <c r="P538" s="237"/>
      <c r="Q538" s="237"/>
      <c r="R538" s="237"/>
      <c r="S538" s="237"/>
      <c r="T538" s="237"/>
      <c r="U538" s="237"/>
      <c r="V538" s="237"/>
      <c r="W538" s="237"/>
      <c r="X538" s="237"/>
      <c r="Y538" s="237"/>
      <c r="Z538" s="237"/>
    </row>
    <row r="539" spans="1:26" ht="14.25" customHeight="1">
      <c r="A539" s="237"/>
      <c r="B539" s="237"/>
      <c r="C539" s="237"/>
      <c r="D539" s="237"/>
      <c r="E539" s="237"/>
      <c r="F539" s="237"/>
      <c r="G539" s="237"/>
      <c r="H539" s="237"/>
      <c r="I539" s="237"/>
      <c r="J539" s="237"/>
      <c r="K539" s="237"/>
      <c r="L539" s="237"/>
      <c r="M539" s="237"/>
      <c r="N539" s="237"/>
      <c r="O539" s="237"/>
      <c r="P539" s="237"/>
      <c r="Q539" s="237"/>
      <c r="R539" s="237"/>
      <c r="S539" s="237"/>
      <c r="T539" s="237"/>
      <c r="U539" s="237"/>
      <c r="V539" s="237"/>
      <c r="W539" s="237"/>
      <c r="X539" s="237"/>
      <c r="Y539" s="237"/>
      <c r="Z539" s="237"/>
    </row>
    <row r="540" spans="1:26" ht="14.25" customHeight="1">
      <c r="A540" s="237"/>
      <c r="B540" s="237"/>
      <c r="C540" s="237"/>
      <c r="D540" s="237"/>
      <c r="E540" s="237"/>
      <c r="F540" s="237"/>
      <c r="G540" s="237"/>
      <c r="H540" s="237"/>
      <c r="I540" s="237"/>
      <c r="J540" s="237"/>
      <c r="K540" s="237"/>
      <c r="L540" s="237"/>
      <c r="M540" s="237"/>
      <c r="N540" s="237"/>
      <c r="O540" s="237"/>
      <c r="P540" s="237"/>
      <c r="Q540" s="237"/>
      <c r="R540" s="237"/>
      <c r="S540" s="237"/>
      <c r="T540" s="237"/>
      <c r="U540" s="237"/>
      <c r="V540" s="237"/>
      <c r="W540" s="237"/>
      <c r="X540" s="237"/>
      <c r="Y540" s="237"/>
      <c r="Z540" s="237"/>
    </row>
    <row r="541" spans="1:26" ht="14.25" customHeight="1">
      <c r="A541" s="237"/>
      <c r="B541" s="237"/>
      <c r="C541" s="237"/>
      <c r="D541" s="237"/>
      <c r="E541" s="237"/>
      <c r="F541" s="237"/>
      <c r="G541" s="237"/>
      <c r="H541" s="237"/>
      <c r="I541" s="237"/>
      <c r="J541" s="237"/>
      <c r="K541" s="237"/>
      <c r="L541" s="237"/>
      <c r="M541" s="237"/>
      <c r="N541" s="237"/>
      <c r="O541" s="237"/>
      <c r="P541" s="237"/>
      <c r="Q541" s="237"/>
      <c r="R541" s="237"/>
      <c r="S541" s="237"/>
      <c r="T541" s="237"/>
      <c r="U541" s="237"/>
      <c r="V541" s="237"/>
      <c r="W541" s="237"/>
      <c r="X541" s="237"/>
      <c r="Y541" s="237"/>
      <c r="Z541" s="237"/>
    </row>
    <row r="542" spans="1:26" ht="14.25" customHeight="1">
      <c r="A542" s="237"/>
      <c r="B542" s="237"/>
      <c r="C542" s="237"/>
      <c r="D542" s="237"/>
      <c r="E542" s="237"/>
      <c r="F542" s="237"/>
      <c r="G542" s="237"/>
      <c r="H542" s="237"/>
      <c r="I542" s="237"/>
      <c r="J542" s="237"/>
      <c r="K542" s="237"/>
      <c r="L542" s="237"/>
      <c r="M542" s="237"/>
      <c r="N542" s="237"/>
      <c r="O542" s="237"/>
      <c r="P542" s="237"/>
      <c r="Q542" s="237"/>
      <c r="R542" s="237"/>
      <c r="S542" s="237"/>
      <c r="T542" s="237"/>
      <c r="U542" s="237"/>
      <c r="V542" s="237"/>
      <c r="W542" s="237"/>
      <c r="X542" s="237"/>
      <c r="Y542" s="237"/>
      <c r="Z542" s="237"/>
    </row>
    <row r="543" spans="1:26" ht="14.25" customHeight="1">
      <c r="A543" s="237"/>
      <c r="B543" s="237"/>
      <c r="C543" s="237"/>
      <c r="D543" s="237"/>
      <c r="E543" s="237"/>
      <c r="F543" s="237"/>
      <c r="G543" s="237"/>
      <c r="H543" s="237"/>
      <c r="I543" s="237"/>
      <c r="J543" s="237"/>
      <c r="K543" s="237"/>
      <c r="L543" s="237"/>
      <c r="M543" s="237"/>
      <c r="N543" s="237"/>
      <c r="O543" s="237"/>
      <c r="P543" s="237"/>
      <c r="Q543" s="237"/>
      <c r="R543" s="237"/>
      <c r="S543" s="237"/>
      <c r="T543" s="237"/>
      <c r="U543" s="237"/>
      <c r="V543" s="237"/>
      <c r="W543" s="237"/>
      <c r="X543" s="237"/>
      <c r="Y543" s="237"/>
      <c r="Z543" s="237"/>
    </row>
    <row r="544" spans="1:26" ht="14.25" customHeight="1">
      <c r="A544" s="237"/>
      <c r="B544" s="237"/>
      <c r="C544" s="237"/>
      <c r="D544" s="237"/>
      <c r="E544" s="237"/>
      <c r="F544" s="237"/>
      <c r="G544" s="237"/>
      <c r="H544" s="237"/>
      <c r="I544" s="237"/>
      <c r="J544" s="237"/>
      <c r="K544" s="237"/>
      <c r="L544" s="237"/>
      <c r="M544" s="237"/>
      <c r="N544" s="237"/>
      <c r="O544" s="237"/>
      <c r="P544" s="237"/>
      <c r="Q544" s="237"/>
      <c r="R544" s="237"/>
      <c r="S544" s="237"/>
      <c r="T544" s="237"/>
      <c r="U544" s="237"/>
      <c r="V544" s="237"/>
      <c r="W544" s="237"/>
      <c r="X544" s="237"/>
      <c r="Y544" s="237"/>
      <c r="Z544" s="237"/>
    </row>
    <row r="545" spans="1:26" ht="14.25" customHeight="1">
      <c r="A545" s="237"/>
      <c r="B545" s="237"/>
      <c r="C545" s="237"/>
      <c r="D545" s="237"/>
      <c r="E545" s="237"/>
      <c r="F545" s="237"/>
      <c r="G545" s="237"/>
      <c r="H545" s="237"/>
      <c r="I545" s="237"/>
      <c r="J545" s="237"/>
      <c r="K545" s="237"/>
      <c r="L545" s="237"/>
      <c r="M545" s="237"/>
      <c r="N545" s="237"/>
      <c r="O545" s="237"/>
      <c r="P545" s="237"/>
      <c r="Q545" s="237"/>
      <c r="R545" s="237"/>
      <c r="S545" s="237"/>
      <c r="T545" s="237"/>
      <c r="U545" s="237"/>
      <c r="V545" s="237"/>
      <c r="W545" s="237"/>
      <c r="X545" s="237"/>
      <c r="Y545" s="237"/>
      <c r="Z545" s="237"/>
    </row>
    <row r="546" spans="1:26" ht="14.25" customHeight="1">
      <c r="A546" s="237"/>
      <c r="B546" s="237"/>
      <c r="C546" s="237"/>
      <c r="D546" s="237"/>
      <c r="E546" s="237"/>
      <c r="F546" s="237"/>
      <c r="G546" s="237"/>
      <c r="H546" s="237"/>
      <c r="I546" s="237"/>
      <c r="J546" s="237"/>
      <c r="K546" s="237"/>
      <c r="L546" s="237"/>
      <c r="M546" s="237"/>
      <c r="N546" s="237"/>
      <c r="O546" s="237"/>
      <c r="P546" s="237"/>
      <c r="Q546" s="237"/>
      <c r="R546" s="237"/>
      <c r="S546" s="237"/>
      <c r="T546" s="237"/>
      <c r="U546" s="237"/>
      <c r="V546" s="237"/>
      <c r="W546" s="237"/>
      <c r="X546" s="237"/>
      <c r="Y546" s="237"/>
      <c r="Z546" s="237"/>
    </row>
    <row r="547" spans="1:26" ht="14.25" customHeight="1">
      <c r="A547" s="237"/>
      <c r="B547" s="237"/>
      <c r="C547" s="237"/>
      <c r="D547" s="237"/>
      <c r="E547" s="237"/>
      <c r="F547" s="237"/>
      <c r="G547" s="237"/>
      <c r="H547" s="237"/>
      <c r="I547" s="237"/>
      <c r="J547" s="237"/>
      <c r="K547" s="237"/>
      <c r="L547" s="237"/>
      <c r="M547" s="237"/>
      <c r="N547" s="237"/>
      <c r="O547" s="237"/>
      <c r="P547" s="237"/>
      <c r="Q547" s="237"/>
      <c r="R547" s="237"/>
      <c r="S547" s="237"/>
      <c r="T547" s="237"/>
      <c r="U547" s="237"/>
      <c r="V547" s="237"/>
      <c r="W547" s="237"/>
      <c r="X547" s="237"/>
      <c r="Y547" s="237"/>
      <c r="Z547" s="237"/>
    </row>
    <row r="548" spans="1:26" ht="14.25" customHeight="1">
      <c r="A548" s="237"/>
      <c r="B548" s="237"/>
      <c r="C548" s="237"/>
      <c r="D548" s="237"/>
      <c r="E548" s="237"/>
      <c r="F548" s="237"/>
      <c r="G548" s="237"/>
      <c r="H548" s="237"/>
      <c r="I548" s="237"/>
      <c r="J548" s="237"/>
      <c r="K548" s="237"/>
      <c r="L548" s="237"/>
      <c r="M548" s="237"/>
      <c r="N548" s="237"/>
      <c r="O548" s="237"/>
      <c r="P548" s="237"/>
      <c r="Q548" s="237"/>
      <c r="R548" s="237"/>
      <c r="S548" s="237"/>
      <c r="T548" s="237"/>
      <c r="U548" s="237"/>
      <c r="V548" s="237"/>
      <c r="W548" s="237"/>
      <c r="X548" s="237"/>
      <c r="Y548" s="237"/>
      <c r="Z548" s="237"/>
    </row>
    <row r="549" spans="1:26" ht="14.25" customHeight="1">
      <c r="A549" s="237"/>
      <c r="B549" s="237"/>
      <c r="C549" s="237"/>
      <c r="D549" s="237"/>
      <c r="E549" s="237"/>
      <c r="F549" s="237"/>
      <c r="G549" s="237"/>
      <c r="H549" s="237"/>
      <c r="I549" s="237"/>
      <c r="J549" s="237"/>
      <c r="K549" s="237"/>
      <c r="L549" s="237"/>
      <c r="M549" s="237"/>
      <c r="N549" s="237"/>
      <c r="O549" s="237"/>
      <c r="P549" s="237"/>
      <c r="Q549" s="237"/>
      <c r="R549" s="237"/>
      <c r="S549" s="237"/>
      <c r="T549" s="237"/>
      <c r="U549" s="237"/>
      <c r="V549" s="237"/>
      <c r="W549" s="237"/>
      <c r="X549" s="237"/>
      <c r="Y549" s="237"/>
      <c r="Z549" s="237"/>
    </row>
    <row r="550" spans="1:26" ht="14.25" customHeight="1">
      <c r="A550" s="237"/>
      <c r="B550" s="237"/>
      <c r="C550" s="237"/>
      <c r="D550" s="237"/>
      <c r="E550" s="237"/>
      <c r="F550" s="237"/>
      <c r="G550" s="237"/>
      <c r="H550" s="237"/>
      <c r="I550" s="237"/>
      <c r="J550" s="237"/>
      <c r="K550" s="237"/>
      <c r="L550" s="237"/>
      <c r="M550" s="237"/>
      <c r="N550" s="237"/>
      <c r="O550" s="237"/>
      <c r="P550" s="237"/>
      <c r="Q550" s="237"/>
      <c r="R550" s="237"/>
      <c r="S550" s="237"/>
      <c r="T550" s="237"/>
      <c r="U550" s="237"/>
      <c r="V550" s="237"/>
      <c r="W550" s="237"/>
      <c r="X550" s="237"/>
      <c r="Y550" s="237"/>
      <c r="Z550" s="237"/>
    </row>
    <row r="551" spans="1:26" ht="14.25" customHeight="1">
      <c r="A551" s="237"/>
      <c r="B551" s="237"/>
      <c r="C551" s="237"/>
      <c r="D551" s="237"/>
      <c r="E551" s="237"/>
      <c r="F551" s="237"/>
      <c r="G551" s="237"/>
      <c r="H551" s="237"/>
      <c r="I551" s="237"/>
      <c r="J551" s="237"/>
      <c r="K551" s="237"/>
      <c r="L551" s="237"/>
      <c r="M551" s="237"/>
      <c r="N551" s="237"/>
      <c r="O551" s="237"/>
      <c r="P551" s="237"/>
      <c r="Q551" s="237"/>
      <c r="R551" s="237"/>
      <c r="S551" s="237"/>
      <c r="T551" s="237"/>
      <c r="U551" s="237"/>
      <c r="V551" s="237"/>
      <c r="W551" s="237"/>
      <c r="X551" s="237"/>
      <c r="Y551" s="237"/>
      <c r="Z551" s="237"/>
    </row>
    <row r="552" spans="1:26" ht="14.25" customHeight="1">
      <c r="A552" s="237"/>
      <c r="B552" s="237"/>
      <c r="C552" s="237"/>
      <c r="D552" s="237"/>
      <c r="E552" s="237"/>
      <c r="F552" s="237"/>
      <c r="G552" s="237"/>
      <c r="H552" s="237"/>
      <c r="I552" s="237"/>
      <c r="J552" s="237"/>
      <c r="K552" s="237"/>
      <c r="L552" s="237"/>
      <c r="M552" s="237"/>
      <c r="N552" s="237"/>
      <c r="O552" s="237"/>
      <c r="P552" s="237"/>
      <c r="Q552" s="237"/>
      <c r="R552" s="237"/>
      <c r="S552" s="237"/>
      <c r="T552" s="237"/>
      <c r="U552" s="237"/>
      <c r="V552" s="237"/>
      <c r="W552" s="237"/>
      <c r="X552" s="237"/>
      <c r="Y552" s="237"/>
      <c r="Z552" s="237"/>
    </row>
    <row r="553" spans="1:26" ht="14.25" customHeight="1">
      <c r="A553" s="237"/>
      <c r="B553" s="237"/>
      <c r="C553" s="237"/>
      <c r="D553" s="237"/>
      <c r="E553" s="237"/>
      <c r="F553" s="237"/>
      <c r="G553" s="237"/>
      <c r="H553" s="237"/>
      <c r="I553" s="237"/>
      <c r="J553" s="237"/>
      <c r="K553" s="237"/>
      <c r="L553" s="237"/>
      <c r="M553" s="237"/>
      <c r="N553" s="237"/>
      <c r="O553" s="237"/>
      <c r="P553" s="237"/>
      <c r="Q553" s="237"/>
      <c r="R553" s="237"/>
      <c r="S553" s="237"/>
      <c r="T553" s="237"/>
      <c r="U553" s="237"/>
      <c r="V553" s="237"/>
      <c r="W553" s="237"/>
      <c r="X553" s="237"/>
      <c r="Y553" s="237"/>
      <c r="Z553" s="237"/>
    </row>
    <row r="554" spans="1:26" ht="14.25" customHeight="1">
      <c r="A554" s="237"/>
      <c r="B554" s="237"/>
      <c r="C554" s="237"/>
      <c r="D554" s="237"/>
      <c r="E554" s="237"/>
      <c r="F554" s="237"/>
      <c r="G554" s="237"/>
      <c r="H554" s="237"/>
      <c r="I554" s="237"/>
      <c r="J554" s="237"/>
      <c r="K554" s="237"/>
      <c r="L554" s="237"/>
      <c r="M554" s="237"/>
      <c r="N554" s="237"/>
      <c r="O554" s="237"/>
      <c r="P554" s="237"/>
      <c r="Q554" s="237"/>
      <c r="R554" s="237"/>
      <c r="S554" s="237"/>
      <c r="T554" s="237"/>
      <c r="U554" s="237"/>
      <c r="V554" s="237"/>
      <c r="W554" s="237"/>
      <c r="X554" s="237"/>
      <c r="Y554" s="237"/>
      <c r="Z554" s="237"/>
    </row>
    <row r="555" spans="1:26" ht="14.25" customHeight="1">
      <c r="A555" s="237"/>
      <c r="B555" s="237"/>
      <c r="C555" s="237"/>
      <c r="D555" s="237"/>
      <c r="E555" s="237"/>
      <c r="F555" s="237"/>
      <c r="G555" s="237"/>
      <c r="H555" s="237"/>
      <c r="I555" s="237"/>
      <c r="J555" s="237"/>
      <c r="K555" s="237"/>
      <c r="L555" s="237"/>
      <c r="M555" s="237"/>
      <c r="N555" s="237"/>
      <c r="O555" s="237"/>
      <c r="P555" s="237"/>
      <c r="Q555" s="237"/>
      <c r="R555" s="237"/>
      <c r="S555" s="237"/>
      <c r="T555" s="237"/>
      <c r="U555" s="237"/>
      <c r="V555" s="237"/>
      <c r="W555" s="237"/>
      <c r="X555" s="237"/>
      <c r="Y555" s="237"/>
      <c r="Z555" s="237"/>
    </row>
    <row r="556" spans="1:26" ht="14.25" customHeight="1">
      <c r="A556" s="237"/>
      <c r="B556" s="237"/>
      <c r="C556" s="237"/>
      <c r="D556" s="237"/>
      <c r="E556" s="237"/>
      <c r="F556" s="237"/>
      <c r="G556" s="237"/>
      <c r="H556" s="237"/>
      <c r="I556" s="237"/>
      <c r="J556" s="237"/>
      <c r="K556" s="237"/>
      <c r="L556" s="237"/>
      <c r="M556" s="237"/>
      <c r="N556" s="237"/>
      <c r="O556" s="237"/>
      <c r="P556" s="237"/>
      <c r="Q556" s="237"/>
      <c r="R556" s="237"/>
      <c r="S556" s="237"/>
      <c r="T556" s="237"/>
      <c r="U556" s="237"/>
      <c r="V556" s="237"/>
      <c r="W556" s="237"/>
      <c r="X556" s="237"/>
      <c r="Y556" s="237"/>
      <c r="Z556" s="237"/>
    </row>
    <row r="557" spans="1:26" ht="14.25" customHeight="1">
      <c r="A557" s="237"/>
      <c r="B557" s="237"/>
      <c r="C557" s="237"/>
      <c r="D557" s="237"/>
      <c r="E557" s="237"/>
      <c r="F557" s="237"/>
      <c r="G557" s="237"/>
      <c r="H557" s="237"/>
      <c r="I557" s="237"/>
      <c r="J557" s="237"/>
      <c r="K557" s="237"/>
      <c r="L557" s="237"/>
      <c r="M557" s="237"/>
      <c r="N557" s="237"/>
      <c r="O557" s="237"/>
      <c r="P557" s="237"/>
      <c r="Q557" s="237"/>
      <c r="R557" s="237"/>
      <c r="S557" s="237"/>
      <c r="T557" s="237"/>
      <c r="U557" s="237"/>
      <c r="V557" s="237"/>
      <c r="W557" s="237"/>
      <c r="X557" s="237"/>
      <c r="Y557" s="237"/>
      <c r="Z557" s="237"/>
    </row>
    <row r="558" spans="1:26" ht="14.25" customHeight="1">
      <c r="A558" s="237"/>
      <c r="B558" s="237"/>
      <c r="C558" s="237"/>
      <c r="D558" s="237"/>
      <c r="E558" s="237"/>
      <c r="F558" s="237"/>
      <c r="G558" s="237"/>
      <c r="H558" s="237"/>
      <c r="I558" s="237"/>
      <c r="J558" s="237"/>
      <c r="K558" s="237"/>
      <c r="L558" s="237"/>
      <c r="M558" s="237"/>
      <c r="N558" s="237"/>
      <c r="O558" s="237"/>
      <c r="P558" s="237"/>
      <c r="Q558" s="237"/>
      <c r="R558" s="237"/>
      <c r="S558" s="237"/>
      <c r="T558" s="237"/>
      <c r="U558" s="237"/>
      <c r="V558" s="237"/>
      <c r="W558" s="237"/>
      <c r="X558" s="237"/>
      <c r="Y558" s="237"/>
      <c r="Z558" s="237"/>
    </row>
    <row r="559" spans="1:26" ht="14.25" customHeight="1">
      <c r="A559" s="237"/>
      <c r="B559" s="237"/>
      <c r="C559" s="237"/>
      <c r="D559" s="237"/>
      <c r="E559" s="237"/>
      <c r="F559" s="237"/>
      <c r="G559" s="237"/>
      <c r="H559" s="237"/>
      <c r="I559" s="237"/>
      <c r="J559" s="237"/>
      <c r="K559" s="237"/>
      <c r="L559" s="237"/>
      <c r="M559" s="237"/>
      <c r="N559" s="237"/>
      <c r="O559" s="237"/>
      <c r="P559" s="237"/>
      <c r="Q559" s="237"/>
      <c r="R559" s="237"/>
      <c r="S559" s="237"/>
      <c r="T559" s="237"/>
      <c r="U559" s="237"/>
      <c r="V559" s="237"/>
      <c r="W559" s="237"/>
      <c r="X559" s="237"/>
      <c r="Y559" s="237"/>
      <c r="Z559" s="237"/>
    </row>
    <row r="560" spans="1:26" ht="14.25" customHeight="1">
      <c r="A560" s="237"/>
      <c r="B560" s="237"/>
      <c r="C560" s="237"/>
      <c r="D560" s="237"/>
      <c r="E560" s="237"/>
      <c r="F560" s="237"/>
      <c r="G560" s="237"/>
      <c r="H560" s="237"/>
      <c r="I560" s="237"/>
      <c r="J560" s="237"/>
      <c r="K560" s="237"/>
      <c r="L560" s="237"/>
      <c r="M560" s="237"/>
      <c r="N560" s="237"/>
      <c r="O560" s="237"/>
      <c r="P560" s="237"/>
      <c r="Q560" s="237"/>
      <c r="R560" s="237"/>
      <c r="S560" s="237"/>
      <c r="T560" s="237"/>
      <c r="U560" s="237"/>
      <c r="V560" s="237"/>
      <c r="W560" s="237"/>
      <c r="X560" s="237"/>
      <c r="Y560" s="237"/>
      <c r="Z560" s="237"/>
    </row>
    <row r="561" spans="1:26" ht="14.25" customHeight="1">
      <c r="A561" s="237"/>
      <c r="B561" s="237"/>
      <c r="C561" s="237"/>
      <c r="D561" s="237"/>
      <c r="E561" s="237"/>
      <c r="F561" s="237"/>
      <c r="G561" s="237"/>
      <c r="H561" s="237"/>
      <c r="I561" s="237"/>
      <c r="J561" s="237"/>
      <c r="K561" s="237"/>
      <c r="L561" s="237"/>
      <c r="M561" s="237"/>
      <c r="N561" s="237"/>
      <c r="O561" s="237"/>
      <c r="P561" s="237"/>
      <c r="Q561" s="237"/>
      <c r="R561" s="237"/>
      <c r="S561" s="237"/>
      <c r="T561" s="237"/>
      <c r="U561" s="237"/>
      <c r="V561" s="237"/>
      <c r="W561" s="237"/>
      <c r="X561" s="237"/>
      <c r="Y561" s="237"/>
      <c r="Z561" s="237"/>
    </row>
    <row r="562" spans="1:26" ht="14.25" customHeight="1">
      <c r="A562" s="237"/>
      <c r="B562" s="237"/>
      <c r="C562" s="237"/>
      <c r="D562" s="237"/>
      <c r="E562" s="237"/>
      <c r="F562" s="237"/>
      <c r="G562" s="237"/>
      <c r="H562" s="237"/>
      <c r="I562" s="237"/>
      <c r="J562" s="237"/>
      <c r="K562" s="237"/>
      <c r="L562" s="237"/>
      <c r="M562" s="237"/>
      <c r="N562" s="237"/>
      <c r="O562" s="237"/>
      <c r="P562" s="237"/>
      <c r="Q562" s="237"/>
      <c r="R562" s="237"/>
      <c r="S562" s="237"/>
      <c r="T562" s="237"/>
      <c r="U562" s="237"/>
      <c r="V562" s="237"/>
      <c r="W562" s="237"/>
      <c r="X562" s="237"/>
      <c r="Y562" s="237"/>
      <c r="Z562" s="237"/>
    </row>
    <row r="563" spans="1:26" ht="14.25" customHeight="1">
      <c r="A563" s="237"/>
      <c r="B563" s="237"/>
      <c r="C563" s="237"/>
      <c r="D563" s="237"/>
      <c r="E563" s="237"/>
      <c r="F563" s="237"/>
      <c r="G563" s="237"/>
      <c r="H563" s="237"/>
      <c r="I563" s="237"/>
      <c r="J563" s="237"/>
      <c r="K563" s="237"/>
      <c r="L563" s="237"/>
      <c r="M563" s="237"/>
      <c r="N563" s="237"/>
      <c r="O563" s="237"/>
      <c r="P563" s="237"/>
      <c r="Q563" s="237"/>
      <c r="R563" s="237"/>
      <c r="S563" s="237"/>
      <c r="T563" s="237"/>
      <c r="U563" s="237"/>
      <c r="V563" s="237"/>
      <c r="W563" s="237"/>
      <c r="X563" s="237"/>
      <c r="Y563" s="237"/>
      <c r="Z563" s="237"/>
    </row>
    <row r="564" spans="1:26" ht="14.25" customHeight="1">
      <c r="A564" s="237"/>
      <c r="B564" s="237"/>
      <c r="C564" s="237"/>
      <c r="D564" s="237"/>
      <c r="E564" s="237"/>
      <c r="F564" s="237"/>
      <c r="G564" s="237"/>
      <c r="H564" s="237"/>
      <c r="I564" s="237"/>
      <c r="J564" s="237"/>
      <c r="K564" s="237"/>
      <c r="L564" s="237"/>
      <c r="M564" s="237"/>
      <c r="N564" s="237"/>
      <c r="O564" s="237"/>
      <c r="P564" s="237"/>
      <c r="Q564" s="237"/>
      <c r="R564" s="237"/>
      <c r="S564" s="237"/>
      <c r="T564" s="237"/>
      <c r="U564" s="237"/>
      <c r="V564" s="237"/>
      <c r="W564" s="237"/>
      <c r="X564" s="237"/>
      <c r="Y564" s="237"/>
      <c r="Z564" s="237"/>
    </row>
    <row r="565" spans="1:26" ht="14.25" customHeight="1">
      <c r="A565" s="237"/>
      <c r="B565" s="237"/>
      <c r="C565" s="237"/>
      <c r="D565" s="237"/>
      <c r="E565" s="237"/>
      <c r="F565" s="237"/>
      <c r="G565" s="237"/>
      <c r="H565" s="237"/>
      <c r="I565" s="237"/>
      <c r="J565" s="237"/>
      <c r="K565" s="237"/>
      <c r="L565" s="237"/>
      <c r="M565" s="237"/>
      <c r="N565" s="237"/>
      <c r="O565" s="237"/>
      <c r="P565" s="237"/>
      <c r="Q565" s="237"/>
      <c r="R565" s="237"/>
      <c r="S565" s="237"/>
      <c r="T565" s="237"/>
      <c r="U565" s="237"/>
      <c r="V565" s="237"/>
      <c r="W565" s="237"/>
      <c r="X565" s="237"/>
      <c r="Y565" s="237"/>
      <c r="Z565" s="237"/>
    </row>
    <row r="566" spans="1:26" ht="14.25" customHeight="1">
      <c r="A566" s="237"/>
      <c r="B566" s="237"/>
      <c r="C566" s="237"/>
      <c r="D566" s="237"/>
      <c r="E566" s="237"/>
      <c r="F566" s="237"/>
      <c r="G566" s="237"/>
      <c r="H566" s="237"/>
      <c r="I566" s="237"/>
      <c r="J566" s="237"/>
      <c r="K566" s="237"/>
      <c r="L566" s="237"/>
      <c r="M566" s="237"/>
      <c r="N566" s="237"/>
      <c r="O566" s="237"/>
      <c r="P566" s="237"/>
      <c r="Q566" s="237"/>
      <c r="R566" s="237"/>
      <c r="S566" s="237"/>
      <c r="T566" s="237"/>
      <c r="U566" s="237"/>
      <c r="V566" s="237"/>
      <c r="W566" s="237"/>
      <c r="X566" s="237"/>
      <c r="Y566" s="237"/>
      <c r="Z566" s="237"/>
    </row>
    <row r="567" spans="1:26" ht="14.25" customHeight="1">
      <c r="A567" s="237"/>
      <c r="B567" s="237"/>
      <c r="C567" s="237"/>
      <c r="D567" s="237"/>
      <c r="E567" s="237"/>
      <c r="F567" s="237"/>
      <c r="G567" s="237"/>
      <c r="H567" s="237"/>
      <c r="I567" s="237"/>
      <c r="J567" s="237"/>
      <c r="K567" s="237"/>
      <c r="L567" s="237"/>
      <c r="M567" s="237"/>
      <c r="N567" s="237"/>
      <c r="O567" s="237"/>
      <c r="P567" s="237"/>
      <c r="Q567" s="237"/>
      <c r="R567" s="237"/>
      <c r="S567" s="237"/>
      <c r="T567" s="237"/>
      <c r="U567" s="237"/>
      <c r="V567" s="237"/>
      <c r="W567" s="237"/>
      <c r="X567" s="237"/>
      <c r="Y567" s="237"/>
      <c r="Z567" s="237"/>
    </row>
    <row r="568" spans="1:26" ht="14.25" customHeight="1">
      <c r="A568" s="237"/>
      <c r="B568" s="237"/>
      <c r="C568" s="237"/>
      <c r="D568" s="237"/>
      <c r="E568" s="237"/>
      <c r="F568" s="237"/>
      <c r="G568" s="237"/>
      <c r="H568" s="237"/>
      <c r="I568" s="237"/>
      <c r="J568" s="237"/>
      <c r="K568" s="237"/>
      <c r="L568" s="237"/>
      <c r="M568" s="237"/>
      <c r="N568" s="237"/>
      <c r="O568" s="237"/>
      <c r="P568" s="237"/>
      <c r="Q568" s="237"/>
      <c r="R568" s="237"/>
      <c r="S568" s="237"/>
      <c r="T568" s="237"/>
      <c r="U568" s="237"/>
      <c r="V568" s="237"/>
      <c r="W568" s="237"/>
      <c r="X568" s="237"/>
      <c r="Y568" s="237"/>
      <c r="Z568" s="237"/>
    </row>
    <row r="569" spans="1:26" ht="14.25" customHeight="1">
      <c r="A569" s="237"/>
      <c r="B569" s="237"/>
      <c r="C569" s="237"/>
      <c r="D569" s="237"/>
      <c r="E569" s="237"/>
      <c r="F569" s="237"/>
      <c r="G569" s="237"/>
      <c r="H569" s="237"/>
      <c r="I569" s="237"/>
      <c r="J569" s="237"/>
      <c r="K569" s="237"/>
      <c r="L569" s="237"/>
      <c r="M569" s="237"/>
      <c r="N569" s="237"/>
      <c r="O569" s="237"/>
      <c r="P569" s="237"/>
      <c r="Q569" s="237"/>
      <c r="R569" s="237"/>
      <c r="S569" s="237"/>
      <c r="T569" s="237"/>
      <c r="U569" s="237"/>
      <c r="V569" s="237"/>
      <c r="W569" s="237"/>
      <c r="X569" s="237"/>
      <c r="Y569" s="237"/>
      <c r="Z569" s="237"/>
    </row>
    <row r="570" spans="1:26" ht="14.25" customHeight="1">
      <c r="A570" s="237"/>
      <c r="B570" s="237"/>
      <c r="C570" s="237"/>
      <c r="D570" s="237"/>
      <c r="E570" s="237"/>
      <c r="F570" s="237"/>
      <c r="G570" s="237"/>
      <c r="H570" s="237"/>
      <c r="I570" s="237"/>
      <c r="J570" s="237"/>
      <c r="K570" s="237"/>
      <c r="L570" s="237"/>
      <c r="M570" s="237"/>
      <c r="N570" s="237"/>
      <c r="O570" s="237"/>
      <c r="P570" s="237"/>
      <c r="Q570" s="237"/>
      <c r="R570" s="237"/>
      <c r="S570" s="237"/>
      <c r="T570" s="237"/>
      <c r="U570" s="237"/>
      <c r="V570" s="237"/>
      <c r="W570" s="237"/>
      <c r="X570" s="237"/>
      <c r="Y570" s="237"/>
      <c r="Z570" s="237"/>
    </row>
    <row r="571" spans="1:26" ht="14.25" customHeight="1">
      <c r="A571" s="237"/>
      <c r="B571" s="237"/>
      <c r="C571" s="237"/>
      <c r="D571" s="237"/>
      <c r="E571" s="237"/>
      <c r="F571" s="237"/>
      <c r="G571" s="237"/>
      <c r="H571" s="237"/>
      <c r="I571" s="237"/>
      <c r="J571" s="237"/>
      <c r="K571" s="237"/>
      <c r="L571" s="237"/>
      <c r="M571" s="237"/>
      <c r="N571" s="237"/>
      <c r="O571" s="237"/>
      <c r="P571" s="237"/>
      <c r="Q571" s="237"/>
      <c r="R571" s="237"/>
      <c r="S571" s="237"/>
      <c r="T571" s="237"/>
      <c r="U571" s="237"/>
      <c r="V571" s="237"/>
      <c r="W571" s="237"/>
      <c r="X571" s="237"/>
      <c r="Y571" s="237"/>
      <c r="Z571" s="237"/>
    </row>
    <row r="572" spans="1:26" ht="14.25" customHeight="1">
      <c r="A572" s="237"/>
      <c r="B572" s="237"/>
      <c r="C572" s="237"/>
      <c r="D572" s="237"/>
      <c r="E572" s="237"/>
      <c r="F572" s="237"/>
      <c r="G572" s="237"/>
      <c r="H572" s="237"/>
      <c r="I572" s="237"/>
      <c r="J572" s="237"/>
      <c r="K572" s="237"/>
      <c r="L572" s="237"/>
      <c r="M572" s="237"/>
      <c r="N572" s="237"/>
      <c r="O572" s="237"/>
      <c r="P572" s="237"/>
      <c r="Q572" s="237"/>
      <c r="R572" s="237"/>
      <c r="S572" s="237"/>
      <c r="T572" s="237"/>
      <c r="U572" s="237"/>
      <c r="V572" s="237"/>
      <c r="W572" s="237"/>
      <c r="X572" s="237"/>
      <c r="Y572" s="237"/>
      <c r="Z572" s="237"/>
    </row>
    <row r="573" spans="1:26" ht="14.25" customHeight="1">
      <c r="A573" s="237"/>
      <c r="B573" s="237"/>
      <c r="C573" s="237"/>
      <c r="D573" s="237"/>
      <c r="E573" s="237"/>
      <c r="F573" s="237"/>
      <c r="G573" s="237"/>
      <c r="H573" s="237"/>
      <c r="I573" s="237"/>
      <c r="J573" s="237"/>
      <c r="K573" s="237"/>
      <c r="L573" s="237"/>
      <c r="M573" s="237"/>
      <c r="N573" s="237"/>
      <c r="O573" s="237"/>
      <c r="P573" s="237"/>
      <c r="Q573" s="237"/>
      <c r="R573" s="237"/>
      <c r="S573" s="237"/>
      <c r="T573" s="237"/>
      <c r="U573" s="237"/>
      <c r="V573" s="237"/>
      <c r="W573" s="237"/>
      <c r="X573" s="237"/>
      <c r="Y573" s="237"/>
      <c r="Z573" s="237"/>
    </row>
    <row r="574" spans="1:26" ht="14.25" customHeight="1">
      <c r="A574" s="237"/>
      <c r="B574" s="237"/>
      <c r="C574" s="237"/>
      <c r="D574" s="237"/>
      <c r="E574" s="237"/>
      <c r="F574" s="237"/>
      <c r="G574" s="237"/>
      <c r="H574" s="237"/>
      <c r="I574" s="237"/>
      <c r="J574" s="237"/>
      <c r="K574" s="237"/>
      <c r="L574" s="237"/>
      <c r="M574" s="237"/>
      <c r="N574" s="237"/>
      <c r="O574" s="237"/>
      <c r="P574" s="237"/>
      <c r="Q574" s="237"/>
      <c r="R574" s="237"/>
      <c r="S574" s="237"/>
      <c r="T574" s="237"/>
      <c r="U574" s="237"/>
      <c r="V574" s="237"/>
      <c r="W574" s="237"/>
      <c r="X574" s="237"/>
      <c r="Y574" s="237"/>
      <c r="Z574" s="237"/>
    </row>
    <row r="575" spans="1:26" ht="14.25" customHeight="1">
      <c r="A575" s="237"/>
      <c r="B575" s="237"/>
      <c r="C575" s="237"/>
      <c r="D575" s="237"/>
      <c r="E575" s="237"/>
      <c r="F575" s="237"/>
      <c r="G575" s="237"/>
      <c r="H575" s="237"/>
      <c r="I575" s="237"/>
      <c r="J575" s="237"/>
      <c r="K575" s="237"/>
      <c r="L575" s="237"/>
      <c r="M575" s="237"/>
      <c r="N575" s="237"/>
      <c r="O575" s="237"/>
      <c r="P575" s="237"/>
      <c r="Q575" s="237"/>
      <c r="R575" s="237"/>
      <c r="S575" s="237"/>
      <c r="T575" s="237"/>
      <c r="U575" s="237"/>
      <c r="V575" s="237"/>
      <c r="W575" s="237"/>
      <c r="X575" s="237"/>
      <c r="Y575" s="237"/>
      <c r="Z575" s="237"/>
    </row>
    <row r="576" spans="1:26" ht="14.25" customHeight="1">
      <c r="A576" s="237"/>
      <c r="B576" s="237"/>
      <c r="C576" s="237"/>
      <c r="D576" s="237"/>
      <c r="E576" s="237"/>
      <c r="F576" s="237"/>
      <c r="G576" s="237"/>
      <c r="H576" s="237"/>
      <c r="I576" s="237"/>
      <c r="J576" s="237"/>
      <c r="K576" s="237"/>
      <c r="L576" s="237"/>
      <c r="M576" s="237"/>
      <c r="N576" s="237"/>
      <c r="O576" s="237"/>
      <c r="P576" s="237"/>
      <c r="Q576" s="237"/>
      <c r="R576" s="237"/>
      <c r="S576" s="237"/>
      <c r="T576" s="237"/>
      <c r="U576" s="237"/>
      <c r="V576" s="237"/>
      <c r="W576" s="237"/>
      <c r="X576" s="237"/>
      <c r="Y576" s="237"/>
      <c r="Z576" s="237"/>
    </row>
    <row r="577" spans="1:26" ht="14.25" customHeight="1">
      <c r="A577" s="237"/>
      <c r="B577" s="237"/>
      <c r="C577" s="237"/>
      <c r="D577" s="237"/>
      <c r="E577" s="237"/>
      <c r="F577" s="237"/>
      <c r="G577" s="237"/>
      <c r="H577" s="237"/>
      <c r="I577" s="237"/>
      <c r="J577" s="237"/>
      <c r="K577" s="237"/>
      <c r="L577" s="237"/>
      <c r="M577" s="237"/>
      <c r="N577" s="237"/>
      <c r="O577" s="237"/>
      <c r="P577" s="237"/>
      <c r="Q577" s="237"/>
      <c r="R577" s="237"/>
      <c r="S577" s="237"/>
      <c r="T577" s="237"/>
      <c r="U577" s="237"/>
      <c r="V577" s="237"/>
      <c r="W577" s="237"/>
      <c r="X577" s="237"/>
      <c r="Y577" s="237"/>
      <c r="Z577" s="237"/>
    </row>
    <row r="578" spans="1:26" ht="14.25" customHeight="1">
      <c r="A578" s="237"/>
      <c r="B578" s="237"/>
      <c r="C578" s="237"/>
      <c r="D578" s="237"/>
      <c r="E578" s="237"/>
      <c r="F578" s="237"/>
      <c r="G578" s="237"/>
      <c r="H578" s="237"/>
      <c r="I578" s="237"/>
      <c r="J578" s="237"/>
      <c r="K578" s="237"/>
      <c r="L578" s="237"/>
      <c r="M578" s="237"/>
      <c r="N578" s="237"/>
      <c r="O578" s="237"/>
      <c r="P578" s="237"/>
      <c r="Q578" s="237"/>
      <c r="R578" s="237"/>
      <c r="S578" s="237"/>
      <c r="T578" s="237"/>
      <c r="U578" s="237"/>
      <c r="V578" s="237"/>
      <c r="W578" s="237"/>
      <c r="X578" s="237"/>
      <c r="Y578" s="237"/>
      <c r="Z578" s="237"/>
    </row>
    <row r="579" spans="1:26" ht="14.25" customHeight="1">
      <c r="A579" s="237"/>
      <c r="B579" s="237"/>
      <c r="C579" s="237"/>
      <c r="D579" s="237"/>
      <c r="E579" s="237"/>
      <c r="F579" s="237"/>
      <c r="G579" s="237"/>
      <c r="H579" s="237"/>
      <c r="I579" s="237"/>
      <c r="J579" s="237"/>
      <c r="K579" s="237"/>
      <c r="L579" s="237"/>
      <c r="M579" s="237"/>
      <c r="N579" s="237"/>
      <c r="O579" s="237"/>
      <c r="P579" s="237"/>
      <c r="Q579" s="237"/>
      <c r="R579" s="237"/>
      <c r="S579" s="237"/>
      <c r="T579" s="237"/>
      <c r="U579" s="237"/>
      <c r="V579" s="237"/>
      <c r="W579" s="237"/>
      <c r="X579" s="237"/>
      <c r="Y579" s="237"/>
      <c r="Z579" s="237"/>
    </row>
    <row r="580" spans="1:26" ht="14.25" customHeight="1">
      <c r="A580" s="237"/>
      <c r="B580" s="237"/>
      <c r="C580" s="237"/>
      <c r="D580" s="237"/>
      <c r="E580" s="237"/>
      <c r="F580" s="237"/>
      <c r="G580" s="237"/>
      <c r="H580" s="237"/>
      <c r="I580" s="237"/>
      <c r="J580" s="237"/>
      <c r="K580" s="237"/>
      <c r="L580" s="237"/>
      <c r="M580" s="237"/>
      <c r="N580" s="237"/>
      <c r="O580" s="237"/>
      <c r="P580" s="237"/>
      <c r="Q580" s="237"/>
      <c r="R580" s="237"/>
      <c r="S580" s="237"/>
      <c r="T580" s="237"/>
      <c r="U580" s="237"/>
      <c r="V580" s="237"/>
      <c r="W580" s="237"/>
      <c r="X580" s="237"/>
      <c r="Y580" s="237"/>
      <c r="Z580" s="237"/>
    </row>
    <row r="581" spans="1:26" ht="14.25" customHeight="1">
      <c r="A581" s="237"/>
      <c r="B581" s="237"/>
      <c r="C581" s="237"/>
      <c r="D581" s="237"/>
      <c r="E581" s="237"/>
      <c r="F581" s="237"/>
      <c r="G581" s="237"/>
      <c r="H581" s="237"/>
      <c r="I581" s="237"/>
      <c r="J581" s="237"/>
      <c r="K581" s="237"/>
      <c r="L581" s="237"/>
      <c r="M581" s="237"/>
      <c r="N581" s="237"/>
      <c r="O581" s="237"/>
      <c r="P581" s="237"/>
      <c r="Q581" s="237"/>
      <c r="R581" s="237"/>
      <c r="S581" s="237"/>
      <c r="T581" s="237"/>
      <c r="U581" s="237"/>
      <c r="V581" s="237"/>
      <c r="W581" s="237"/>
      <c r="X581" s="237"/>
      <c r="Y581" s="237"/>
      <c r="Z581" s="237"/>
    </row>
    <row r="582" spans="1:26" ht="14.25" customHeight="1">
      <c r="A582" s="237"/>
      <c r="B582" s="237"/>
      <c r="C582" s="237"/>
      <c r="D582" s="237"/>
      <c r="E582" s="237"/>
      <c r="F582" s="237"/>
      <c r="G582" s="237"/>
      <c r="H582" s="237"/>
      <c r="I582" s="237"/>
      <c r="J582" s="237"/>
      <c r="K582" s="237"/>
      <c r="L582" s="237"/>
      <c r="M582" s="237"/>
      <c r="N582" s="237"/>
      <c r="O582" s="237"/>
      <c r="P582" s="237"/>
      <c r="Q582" s="237"/>
      <c r="R582" s="237"/>
      <c r="S582" s="237"/>
      <c r="T582" s="237"/>
      <c r="U582" s="237"/>
      <c r="V582" s="237"/>
      <c r="W582" s="237"/>
      <c r="X582" s="237"/>
      <c r="Y582" s="237"/>
      <c r="Z582" s="237"/>
    </row>
    <row r="583" spans="1:26" ht="14.25" customHeight="1">
      <c r="A583" s="237"/>
      <c r="B583" s="237"/>
      <c r="C583" s="237"/>
      <c r="D583" s="237"/>
      <c r="E583" s="237"/>
      <c r="F583" s="237"/>
      <c r="G583" s="237"/>
      <c r="H583" s="237"/>
      <c r="I583" s="237"/>
      <c r="J583" s="237"/>
      <c r="K583" s="237"/>
      <c r="L583" s="237"/>
      <c r="M583" s="237"/>
      <c r="N583" s="237"/>
      <c r="O583" s="237"/>
      <c r="P583" s="237"/>
      <c r="Q583" s="237"/>
      <c r="R583" s="237"/>
      <c r="S583" s="237"/>
      <c r="T583" s="237"/>
      <c r="U583" s="237"/>
      <c r="V583" s="237"/>
      <c r="W583" s="237"/>
      <c r="X583" s="237"/>
      <c r="Y583" s="237"/>
      <c r="Z583" s="237"/>
    </row>
    <row r="584" spans="1:26" ht="14.25" customHeight="1">
      <c r="A584" s="237"/>
      <c r="B584" s="237"/>
      <c r="C584" s="237"/>
      <c r="D584" s="237"/>
      <c r="E584" s="237"/>
      <c r="F584" s="237"/>
      <c r="G584" s="237"/>
      <c r="H584" s="237"/>
      <c r="I584" s="237"/>
      <c r="J584" s="237"/>
      <c r="K584" s="237"/>
      <c r="L584" s="237"/>
      <c r="M584" s="237"/>
      <c r="N584" s="237"/>
      <c r="O584" s="237"/>
      <c r="P584" s="237"/>
      <c r="Q584" s="237"/>
      <c r="R584" s="237"/>
      <c r="S584" s="237"/>
      <c r="T584" s="237"/>
      <c r="U584" s="237"/>
      <c r="V584" s="237"/>
      <c r="W584" s="237"/>
      <c r="X584" s="237"/>
      <c r="Y584" s="237"/>
      <c r="Z584" s="237"/>
    </row>
    <row r="585" spans="1:26" ht="14.25" customHeight="1">
      <c r="A585" s="237"/>
      <c r="B585" s="237"/>
      <c r="C585" s="237"/>
      <c r="D585" s="237"/>
      <c r="E585" s="237"/>
      <c r="F585" s="237"/>
      <c r="G585" s="237"/>
      <c r="H585" s="237"/>
      <c r="I585" s="237"/>
      <c r="J585" s="237"/>
      <c r="K585" s="237"/>
      <c r="L585" s="237"/>
      <c r="M585" s="237"/>
      <c r="N585" s="237"/>
      <c r="O585" s="237"/>
      <c r="P585" s="237"/>
      <c r="Q585" s="237"/>
      <c r="R585" s="237"/>
      <c r="S585" s="237"/>
      <c r="T585" s="237"/>
      <c r="U585" s="237"/>
      <c r="V585" s="237"/>
      <c r="W585" s="237"/>
      <c r="X585" s="237"/>
      <c r="Y585" s="237"/>
      <c r="Z585" s="237"/>
    </row>
    <row r="586" spans="1:26" ht="14.25" customHeight="1">
      <c r="A586" s="237"/>
      <c r="B586" s="237"/>
      <c r="C586" s="237"/>
      <c r="D586" s="237"/>
      <c r="E586" s="237"/>
      <c r="F586" s="237"/>
      <c r="G586" s="237"/>
      <c r="H586" s="237"/>
      <c r="I586" s="237"/>
      <c r="J586" s="237"/>
      <c r="K586" s="237"/>
      <c r="L586" s="237"/>
      <c r="M586" s="237"/>
      <c r="N586" s="237"/>
      <c r="O586" s="237"/>
      <c r="P586" s="237"/>
      <c r="Q586" s="237"/>
      <c r="R586" s="237"/>
      <c r="S586" s="237"/>
      <c r="T586" s="237"/>
      <c r="U586" s="237"/>
      <c r="V586" s="237"/>
      <c r="W586" s="237"/>
      <c r="X586" s="237"/>
      <c r="Y586" s="237"/>
      <c r="Z586" s="237"/>
    </row>
    <row r="587" spans="1:26" ht="14.25" customHeight="1">
      <c r="A587" s="237"/>
      <c r="B587" s="237"/>
      <c r="C587" s="237"/>
      <c r="D587" s="237"/>
      <c r="E587" s="237"/>
      <c r="F587" s="237"/>
      <c r="G587" s="237"/>
      <c r="H587" s="237"/>
      <c r="I587" s="237"/>
      <c r="J587" s="237"/>
      <c r="K587" s="237"/>
      <c r="L587" s="237"/>
      <c r="M587" s="237"/>
      <c r="N587" s="237"/>
      <c r="O587" s="237"/>
      <c r="P587" s="237"/>
      <c r="Q587" s="237"/>
      <c r="R587" s="237"/>
      <c r="S587" s="237"/>
      <c r="T587" s="237"/>
      <c r="U587" s="237"/>
      <c r="V587" s="237"/>
      <c r="W587" s="237"/>
      <c r="X587" s="237"/>
      <c r="Y587" s="237"/>
      <c r="Z587" s="237"/>
    </row>
    <row r="588" spans="1:26" ht="14.25" customHeight="1">
      <c r="A588" s="237"/>
      <c r="B588" s="237"/>
      <c r="C588" s="237"/>
      <c r="D588" s="237"/>
      <c r="E588" s="237"/>
      <c r="F588" s="237"/>
      <c r="G588" s="237"/>
      <c r="H588" s="237"/>
      <c r="I588" s="237"/>
      <c r="J588" s="237"/>
      <c r="K588" s="237"/>
      <c r="L588" s="237"/>
      <c r="M588" s="237"/>
      <c r="N588" s="237"/>
      <c r="O588" s="237"/>
      <c r="P588" s="237"/>
      <c r="Q588" s="237"/>
      <c r="R588" s="237"/>
      <c r="S588" s="237"/>
      <c r="T588" s="237"/>
      <c r="U588" s="237"/>
      <c r="V588" s="237"/>
      <c r="W588" s="237"/>
      <c r="X588" s="237"/>
      <c r="Y588" s="237"/>
      <c r="Z588" s="237"/>
    </row>
    <row r="589" spans="1:26" ht="14.25" customHeight="1">
      <c r="A589" s="237"/>
      <c r="B589" s="237"/>
      <c r="C589" s="237"/>
      <c r="D589" s="237"/>
      <c r="E589" s="237"/>
      <c r="F589" s="237"/>
      <c r="G589" s="237"/>
      <c r="H589" s="237"/>
      <c r="I589" s="237"/>
      <c r="J589" s="237"/>
      <c r="K589" s="237"/>
      <c r="L589" s="237"/>
      <c r="M589" s="237"/>
      <c r="N589" s="237"/>
      <c r="O589" s="237"/>
      <c r="P589" s="237"/>
      <c r="Q589" s="237"/>
      <c r="R589" s="237"/>
      <c r="S589" s="237"/>
      <c r="T589" s="237"/>
      <c r="U589" s="237"/>
      <c r="V589" s="237"/>
      <c r="W589" s="237"/>
      <c r="X589" s="237"/>
      <c r="Y589" s="237"/>
      <c r="Z589" s="237"/>
    </row>
    <row r="590" spans="1:26" ht="14.25" customHeight="1">
      <c r="A590" s="237"/>
      <c r="B590" s="237"/>
      <c r="C590" s="237"/>
      <c r="D590" s="237"/>
      <c r="E590" s="237"/>
      <c r="F590" s="237"/>
      <c r="G590" s="237"/>
      <c r="H590" s="237"/>
      <c r="I590" s="237"/>
      <c r="J590" s="237"/>
      <c r="K590" s="237"/>
      <c r="L590" s="237"/>
      <c r="M590" s="237"/>
      <c r="N590" s="237"/>
      <c r="O590" s="237"/>
      <c r="P590" s="237"/>
      <c r="Q590" s="237"/>
      <c r="R590" s="237"/>
      <c r="S590" s="237"/>
      <c r="T590" s="237"/>
      <c r="U590" s="237"/>
      <c r="V590" s="237"/>
      <c r="W590" s="237"/>
      <c r="X590" s="237"/>
      <c r="Y590" s="237"/>
      <c r="Z590" s="237"/>
    </row>
    <row r="591" spans="1:26" ht="14.25" customHeight="1">
      <c r="A591" s="237"/>
      <c r="B591" s="237"/>
      <c r="C591" s="237"/>
      <c r="D591" s="237"/>
      <c r="E591" s="237"/>
      <c r="F591" s="237"/>
      <c r="G591" s="237"/>
      <c r="H591" s="237"/>
      <c r="I591" s="237"/>
      <c r="J591" s="237"/>
      <c r="K591" s="237"/>
      <c r="L591" s="237"/>
      <c r="M591" s="237"/>
      <c r="N591" s="237"/>
      <c r="O591" s="237"/>
      <c r="P591" s="237"/>
      <c r="Q591" s="237"/>
      <c r="R591" s="237"/>
      <c r="S591" s="237"/>
      <c r="T591" s="237"/>
      <c r="U591" s="237"/>
      <c r="V591" s="237"/>
      <c r="W591" s="237"/>
      <c r="X591" s="237"/>
      <c r="Y591" s="237"/>
      <c r="Z591" s="237"/>
    </row>
    <row r="592" spans="1:26" ht="14.25" customHeight="1">
      <c r="A592" s="237"/>
      <c r="B592" s="237"/>
      <c r="C592" s="237"/>
      <c r="D592" s="237"/>
      <c r="E592" s="237"/>
      <c r="F592" s="237"/>
      <c r="G592" s="237"/>
      <c r="H592" s="237"/>
      <c r="I592" s="237"/>
      <c r="J592" s="237"/>
      <c r="K592" s="237"/>
      <c r="L592" s="237"/>
      <c r="M592" s="237"/>
      <c r="N592" s="237"/>
      <c r="O592" s="237"/>
      <c r="P592" s="237"/>
      <c r="Q592" s="237"/>
      <c r="R592" s="237"/>
      <c r="S592" s="237"/>
      <c r="T592" s="237"/>
      <c r="U592" s="237"/>
      <c r="V592" s="237"/>
      <c r="W592" s="237"/>
      <c r="X592" s="237"/>
      <c r="Y592" s="237"/>
      <c r="Z592" s="237"/>
    </row>
    <row r="593" spans="1:26" ht="14.25" customHeight="1">
      <c r="A593" s="237"/>
      <c r="B593" s="237"/>
      <c r="C593" s="237"/>
      <c r="D593" s="237"/>
      <c r="E593" s="237"/>
      <c r="F593" s="237"/>
      <c r="G593" s="237"/>
      <c r="H593" s="237"/>
      <c r="I593" s="237"/>
      <c r="J593" s="237"/>
      <c r="K593" s="237"/>
      <c r="L593" s="237"/>
      <c r="M593" s="237"/>
      <c r="N593" s="237"/>
      <c r="O593" s="237"/>
      <c r="P593" s="237"/>
      <c r="Q593" s="237"/>
      <c r="R593" s="237"/>
      <c r="S593" s="237"/>
      <c r="T593" s="237"/>
      <c r="U593" s="237"/>
      <c r="V593" s="237"/>
      <c r="W593" s="237"/>
      <c r="X593" s="237"/>
      <c r="Y593" s="237"/>
      <c r="Z593" s="237"/>
    </row>
    <row r="594" spans="1:26" ht="14.25" customHeight="1">
      <c r="A594" s="237"/>
      <c r="B594" s="237"/>
      <c r="C594" s="237"/>
      <c r="D594" s="237"/>
      <c r="E594" s="237"/>
      <c r="F594" s="237"/>
      <c r="G594" s="237"/>
      <c r="H594" s="237"/>
      <c r="I594" s="237"/>
      <c r="J594" s="237"/>
      <c r="K594" s="237"/>
      <c r="L594" s="237"/>
      <c r="M594" s="237"/>
      <c r="N594" s="237"/>
      <c r="O594" s="237"/>
      <c r="P594" s="237"/>
      <c r="Q594" s="237"/>
      <c r="R594" s="237"/>
      <c r="S594" s="237"/>
      <c r="T594" s="237"/>
      <c r="U594" s="237"/>
      <c r="V594" s="237"/>
      <c r="W594" s="237"/>
      <c r="X594" s="237"/>
      <c r="Y594" s="237"/>
      <c r="Z594" s="237"/>
    </row>
    <row r="595" spans="1:26" ht="14.25" customHeight="1">
      <c r="A595" s="237"/>
      <c r="B595" s="237"/>
      <c r="C595" s="237"/>
      <c r="D595" s="237"/>
      <c r="E595" s="237"/>
      <c r="F595" s="237"/>
      <c r="G595" s="237"/>
      <c r="H595" s="237"/>
      <c r="I595" s="237"/>
      <c r="J595" s="237"/>
      <c r="K595" s="237"/>
      <c r="L595" s="237"/>
      <c r="M595" s="237"/>
      <c r="N595" s="237"/>
      <c r="O595" s="237"/>
      <c r="P595" s="237"/>
      <c r="Q595" s="237"/>
      <c r="R595" s="237"/>
      <c r="S595" s="237"/>
      <c r="T595" s="237"/>
      <c r="U595" s="237"/>
      <c r="V595" s="237"/>
      <c r="W595" s="237"/>
      <c r="X595" s="237"/>
      <c r="Y595" s="237"/>
      <c r="Z595" s="237"/>
    </row>
    <row r="596" spans="1:26" ht="14.25" customHeight="1">
      <c r="A596" s="237"/>
      <c r="B596" s="237"/>
      <c r="C596" s="237"/>
      <c r="D596" s="237"/>
      <c r="E596" s="237"/>
      <c r="F596" s="237"/>
      <c r="G596" s="237"/>
      <c r="H596" s="237"/>
      <c r="I596" s="237"/>
      <c r="J596" s="237"/>
      <c r="K596" s="237"/>
      <c r="L596" s="237"/>
      <c r="M596" s="237"/>
      <c r="N596" s="237"/>
      <c r="O596" s="237"/>
      <c r="P596" s="237"/>
      <c r="Q596" s="237"/>
      <c r="R596" s="237"/>
      <c r="S596" s="237"/>
      <c r="T596" s="237"/>
      <c r="U596" s="237"/>
      <c r="V596" s="237"/>
      <c r="W596" s="237"/>
      <c r="X596" s="237"/>
      <c r="Y596" s="237"/>
      <c r="Z596" s="237"/>
    </row>
    <row r="597" spans="1:26" ht="14.25" customHeight="1">
      <c r="A597" s="237"/>
      <c r="B597" s="237"/>
      <c r="C597" s="237"/>
      <c r="D597" s="237"/>
      <c r="E597" s="237"/>
      <c r="F597" s="237"/>
      <c r="G597" s="237"/>
      <c r="H597" s="237"/>
      <c r="I597" s="237"/>
      <c r="J597" s="237"/>
      <c r="K597" s="237"/>
      <c r="L597" s="237"/>
      <c r="M597" s="237"/>
      <c r="N597" s="237"/>
      <c r="O597" s="237"/>
      <c r="P597" s="237"/>
      <c r="Q597" s="237"/>
      <c r="R597" s="237"/>
      <c r="S597" s="237"/>
      <c r="T597" s="237"/>
      <c r="U597" s="237"/>
      <c r="V597" s="237"/>
      <c r="W597" s="237"/>
      <c r="X597" s="237"/>
      <c r="Y597" s="237"/>
      <c r="Z597" s="237"/>
    </row>
    <row r="598" spans="1:26" ht="14.25" customHeight="1">
      <c r="A598" s="237"/>
      <c r="B598" s="237"/>
      <c r="C598" s="237"/>
      <c r="D598" s="237"/>
      <c r="E598" s="237"/>
      <c r="F598" s="237"/>
      <c r="G598" s="237"/>
      <c r="H598" s="237"/>
      <c r="I598" s="237"/>
      <c r="J598" s="237"/>
      <c r="K598" s="237"/>
      <c r="L598" s="237"/>
      <c r="M598" s="237"/>
      <c r="N598" s="237"/>
      <c r="O598" s="237"/>
      <c r="P598" s="237"/>
      <c r="Q598" s="237"/>
      <c r="R598" s="237"/>
      <c r="S598" s="237"/>
      <c r="T598" s="237"/>
      <c r="U598" s="237"/>
      <c r="V598" s="237"/>
      <c r="W598" s="237"/>
      <c r="X598" s="237"/>
      <c r="Y598" s="237"/>
      <c r="Z598" s="237"/>
    </row>
    <row r="599" spans="1:26" ht="14.25" customHeight="1">
      <c r="A599" s="237"/>
      <c r="B599" s="237"/>
      <c r="C599" s="237"/>
      <c r="D599" s="237"/>
      <c r="E599" s="237"/>
      <c r="F599" s="237"/>
      <c r="G599" s="237"/>
      <c r="H599" s="237"/>
      <c r="I599" s="237"/>
      <c r="J599" s="237"/>
      <c r="K599" s="237"/>
      <c r="L599" s="237"/>
      <c r="M599" s="237"/>
      <c r="N599" s="237"/>
      <c r="O599" s="237"/>
      <c r="P599" s="237"/>
      <c r="Q599" s="237"/>
      <c r="R599" s="237"/>
      <c r="S599" s="237"/>
      <c r="T599" s="237"/>
      <c r="U599" s="237"/>
      <c r="V599" s="237"/>
      <c r="W599" s="237"/>
      <c r="X599" s="237"/>
      <c r="Y599" s="237"/>
      <c r="Z599" s="237"/>
    </row>
    <row r="600" spans="1:26" ht="14.25" customHeight="1">
      <c r="A600" s="237"/>
      <c r="B600" s="237"/>
      <c r="C600" s="237"/>
      <c r="D600" s="237"/>
      <c r="E600" s="237"/>
      <c r="F600" s="237"/>
      <c r="G600" s="237"/>
      <c r="H600" s="237"/>
      <c r="I600" s="237"/>
      <c r="J600" s="237"/>
      <c r="K600" s="237"/>
      <c r="L600" s="237"/>
      <c r="M600" s="237"/>
      <c r="N600" s="237"/>
      <c r="O600" s="237"/>
      <c r="P600" s="237"/>
      <c r="Q600" s="237"/>
      <c r="R600" s="237"/>
      <c r="S600" s="237"/>
      <c r="T600" s="237"/>
      <c r="U600" s="237"/>
      <c r="V600" s="237"/>
      <c r="W600" s="237"/>
      <c r="X600" s="237"/>
      <c r="Y600" s="237"/>
      <c r="Z600" s="237"/>
    </row>
    <row r="601" spans="1:26" ht="14.25" customHeight="1">
      <c r="A601" s="237"/>
      <c r="B601" s="237"/>
      <c r="C601" s="237"/>
      <c r="D601" s="237"/>
      <c r="E601" s="237"/>
      <c r="F601" s="237"/>
      <c r="G601" s="237"/>
      <c r="H601" s="237"/>
      <c r="I601" s="237"/>
      <c r="J601" s="237"/>
      <c r="K601" s="237"/>
      <c r="L601" s="237"/>
      <c r="M601" s="237"/>
      <c r="N601" s="237"/>
      <c r="O601" s="237"/>
      <c r="P601" s="237"/>
      <c r="Q601" s="237"/>
      <c r="R601" s="237"/>
      <c r="S601" s="237"/>
      <c r="T601" s="237"/>
      <c r="U601" s="237"/>
      <c r="V601" s="237"/>
      <c r="W601" s="237"/>
      <c r="X601" s="237"/>
      <c r="Y601" s="237"/>
      <c r="Z601" s="237"/>
    </row>
    <row r="602" spans="1:26" ht="14.25" customHeight="1">
      <c r="A602" s="237"/>
      <c r="B602" s="237"/>
      <c r="C602" s="237"/>
      <c r="D602" s="237"/>
      <c r="E602" s="237"/>
      <c r="F602" s="237"/>
      <c r="G602" s="237"/>
      <c r="H602" s="237"/>
      <c r="I602" s="237"/>
      <c r="J602" s="237"/>
      <c r="K602" s="237"/>
      <c r="L602" s="237"/>
      <c r="M602" s="237"/>
      <c r="N602" s="237"/>
      <c r="O602" s="237"/>
      <c r="P602" s="237"/>
      <c r="Q602" s="237"/>
      <c r="R602" s="237"/>
      <c r="S602" s="237"/>
      <c r="T602" s="237"/>
      <c r="U602" s="237"/>
      <c r="V602" s="237"/>
      <c r="W602" s="237"/>
      <c r="X602" s="237"/>
      <c r="Y602" s="237"/>
      <c r="Z602" s="237"/>
    </row>
    <row r="603" spans="1:26" ht="14.25" customHeight="1">
      <c r="A603" s="237"/>
      <c r="B603" s="237"/>
      <c r="C603" s="237"/>
      <c r="D603" s="237"/>
      <c r="E603" s="237"/>
      <c r="F603" s="237"/>
      <c r="G603" s="237"/>
      <c r="H603" s="237"/>
      <c r="I603" s="237"/>
      <c r="J603" s="237"/>
      <c r="K603" s="237"/>
      <c r="L603" s="237"/>
      <c r="M603" s="237"/>
      <c r="N603" s="237"/>
      <c r="O603" s="237"/>
      <c r="P603" s="237"/>
      <c r="Q603" s="237"/>
      <c r="R603" s="237"/>
      <c r="S603" s="237"/>
      <c r="T603" s="237"/>
      <c r="U603" s="237"/>
      <c r="V603" s="237"/>
      <c r="W603" s="237"/>
      <c r="X603" s="237"/>
      <c r="Y603" s="237"/>
      <c r="Z603" s="237"/>
    </row>
    <row r="604" spans="1:26" ht="14.25" customHeight="1">
      <c r="A604" s="237"/>
      <c r="B604" s="237"/>
      <c r="C604" s="237"/>
      <c r="D604" s="237"/>
      <c r="E604" s="237"/>
      <c r="F604" s="237"/>
      <c r="G604" s="237"/>
      <c r="H604" s="237"/>
      <c r="I604" s="237"/>
      <c r="J604" s="237"/>
      <c r="K604" s="237"/>
      <c r="L604" s="237"/>
      <c r="M604" s="237"/>
      <c r="N604" s="237"/>
      <c r="O604" s="237"/>
      <c r="P604" s="237"/>
      <c r="Q604" s="237"/>
      <c r="R604" s="237"/>
      <c r="S604" s="237"/>
      <c r="T604" s="237"/>
      <c r="U604" s="237"/>
      <c r="V604" s="237"/>
      <c r="W604" s="237"/>
      <c r="X604" s="237"/>
      <c r="Y604" s="237"/>
      <c r="Z604" s="237"/>
    </row>
    <row r="605" spans="1:26" ht="14.25" customHeight="1">
      <c r="A605" s="237"/>
      <c r="B605" s="237"/>
      <c r="C605" s="237"/>
      <c r="D605" s="237"/>
      <c r="E605" s="237"/>
      <c r="F605" s="237"/>
      <c r="G605" s="237"/>
      <c r="H605" s="237"/>
      <c r="I605" s="237"/>
      <c r="J605" s="237"/>
      <c r="K605" s="237"/>
      <c r="L605" s="237"/>
      <c r="M605" s="237"/>
      <c r="N605" s="237"/>
      <c r="O605" s="237"/>
      <c r="P605" s="237"/>
      <c r="Q605" s="237"/>
      <c r="R605" s="237"/>
      <c r="S605" s="237"/>
      <c r="T605" s="237"/>
      <c r="U605" s="237"/>
      <c r="V605" s="237"/>
      <c r="W605" s="237"/>
      <c r="X605" s="237"/>
      <c r="Y605" s="237"/>
      <c r="Z605" s="237"/>
    </row>
    <row r="606" spans="1:26" ht="14.25" customHeight="1">
      <c r="A606" s="237"/>
      <c r="B606" s="237"/>
      <c r="C606" s="237"/>
      <c r="D606" s="237"/>
      <c r="E606" s="237"/>
      <c r="F606" s="237"/>
      <c r="G606" s="237"/>
      <c r="H606" s="237"/>
      <c r="I606" s="237"/>
      <c r="J606" s="237"/>
      <c r="K606" s="237"/>
      <c r="L606" s="237"/>
      <c r="M606" s="237"/>
      <c r="N606" s="237"/>
      <c r="O606" s="237"/>
      <c r="P606" s="237"/>
      <c r="Q606" s="237"/>
      <c r="R606" s="237"/>
      <c r="S606" s="237"/>
      <c r="T606" s="237"/>
      <c r="U606" s="237"/>
      <c r="V606" s="237"/>
      <c r="W606" s="237"/>
      <c r="X606" s="237"/>
      <c r="Y606" s="237"/>
      <c r="Z606" s="237"/>
    </row>
    <row r="607" spans="1:26" ht="14.25" customHeight="1">
      <c r="A607" s="237"/>
      <c r="B607" s="237"/>
      <c r="C607" s="237"/>
      <c r="D607" s="237"/>
      <c r="E607" s="237"/>
      <c r="F607" s="237"/>
      <c r="G607" s="237"/>
      <c r="H607" s="237"/>
      <c r="I607" s="237"/>
      <c r="J607" s="237"/>
      <c r="K607" s="237"/>
      <c r="L607" s="237"/>
      <c r="M607" s="237"/>
      <c r="N607" s="237"/>
      <c r="O607" s="237"/>
      <c r="P607" s="237"/>
      <c r="Q607" s="237"/>
      <c r="R607" s="237"/>
      <c r="S607" s="237"/>
      <c r="T607" s="237"/>
      <c r="U607" s="237"/>
      <c r="V607" s="237"/>
      <c r="W607" s="237"/>
      <c r="X607" s="237"/>
      <c r="Y607" s="237"/>
      <c r="Z607" s="237"/>
    </row>
    <row r="608" spans="1:26" ht="14.25" customHeight="1">
      <c r="A608" s="237"/>
      <c r="B608" s="237"/>
      <c r="C608" s="237"/>
      <c r="D608" s="237"/>
      <c r="E608" s="237"/>
      <c r="F608" s="237"/>
      <c r="G608" s="237"/>
      <c r="H608" s="237"/>
      <c r="I608" s="237"/>
      <c r="J608" s="237"/>
      <c r="K608" s="237"/>
      <c r="L608" s="237"/>
      <c r="M608" s="237"/>
      <c r="N608" s="237"/>
      <c r="O608" s="237"/>
      <c r="P608" s="237"/>
      <c r="Q608" s="237"/>
      <c r="R608" s="237"/>
      <c r="S608" s="237"/>
      <c r="T608" s="237"/>
      <c r="U608" s="237"/>
      <c r="V608" s="237"/>
      <c r="W608" s="237"/>
      <c r="X608" s="237"/>
      <c r="Y608" s="237"/>
      <c r="Z608" s="237"/>
    </row>
    <row r="609" spans="1:26" ht="14.25" customHeight="1">
      <c r="A609" s="237"/>
      <c r="B609" s="237"/>
      <c r="C609" s="237"/>
      <c r="D609" s="237"/>
      <c r="E609" s="237"/>
      <c r="F609" s="237"/>
      <c r="G609" s="237"/>
      <c r="H609" s="237"/>
      <c r="I609" s="237"/>
      <c r="J609" s="237"/>
      <c r="K609" s="237"/>
      <c r="L609" s="237"/>
      <c r="M609" s="237"/>
      <c r="N609" s="237"/>
      <c r="O609" s="237"/>
      <c r="P609" s="237"/>
      <c r="Q609" s="237"/>
      <c r="R609" s="237"/>
      <c r="S609" s="237"/>
      <c r="T609" s="237"/>
      <c r="U609" s="237"/>
      <c r="V609" s="237"/>
      <c r="W609" s="237"/>
      <c r="X609" s="237"/>
      <c r="Y609" s="237"/>
      <c r="Z609" s="237"/>
    </row>
    <row r="610" spans="1:26" ht="14.25" customHeight="1">
      <c r="A610" s="237"/>
      <c r="B610" s="237"/>
      <c r="C610" s="237"/>
      <c r="D610" s="237"/>
      <c r="E610" s="237"/>
      <c r="F610" s="237"/>
      <c r="G610" s="237"/>
      <c r="H610" s="237"/>
      <c r="I610" s="237"/>
      <c r="J610" s="237"/>
      <c r="K610" s="237"/>
      <c r="L610" s="237"/>
      <c r="M610" s="237"/>
      <c r="N610" s="237"/>
      <c r="O610" s="237"/>
      <c r="P610" s="237"/>
      <c r="Q610" s="237"/>
      <c r="R610" s="237"/>
      <c r="S610" s="237"/>
      <c r="T610" s="237"/>
      <c r="U610" s="237"/>
      <c r="V610" s="237"/>
      <c r="W610" s="237"/>
      <c r="X610" s="237"/>
      <c r="Y610" s="237"/>
      <c r="Z610" s="237"/>
    </row>
    <row r="611" spans="1:26" ht="14.25" customHeight="1">
      <c r="A611" s="237"/>
      <c r="B611" s="237"/>
      <c r="C611" s="237"/>
      <c r="D611" s="237"/>
      <c r="E611" s="237"/>
      <c r="F611" s="237"/>
      <c r="G611" s="237"/>
      <c r="H611" s="237"/>
      <c r="I611" s="237"/>
      <c r="J611" s="237"/>
      <c r="K611" s="237"/>
      <c r="L611" s="237"/>
      <c r="M611" s="237"/>
      <c r="N611" s="237"/>
      <c r="O611" s="237"/>
      <c r="P611" s="237"/>
      <c r="Q611" s="237"/>
      <c r="R611" s="237"/>
      <c r="S611" s="237"/>
      <c r="T611" s="237"/>
      <c r="U611" s="237"/>
      <c r="V611" s="237"/>
      <c r="W611" s="237"/>
      <c r="X611" s="237"/>
      <c r="Y611" s="237"/>
      <c r="Z611" s="237"/>
    </row>
    <row r="612" spans="1:26" ht="14.25" customHeight="1">
      <c r="A612" s="237"/>
      <c r="B612" s="237"/>
      <c r="C612" s="237"/>
      <c r="D612" s="237"/>
      <c r="E612" s="237"/>
      <c r="F612" s="237"/>
      <c r="G612" s="237"/>
      <c r="H612" s="237"/>
      <c r="I612" s="237"/>
      <c r="J612" s="237"/>
      <c r="K612" s="237"/>
      <c r="L612" s="237"/>
      <c r="M612" s="237"/>
      <c r="N612" s="237"/>
      <c r="O612" s="237"/>
      <c r="P612" s="237"/>
      <c r="Q612" s="237"/>
      <c r="R612" s="237"/>
      <c r="S612" s="237"/>
      <c r="T612" s="237"/>
      <c r="U612" s="237"/>
      <c r="V612" s="237"/>
      <c r="W612" s="237"/>
      <c r="X612" s="237"/>
      <c r="Y612" s="237"/>
      <c r="Z612" s="237"/>
    </row>
    <row r="613" spans="1:26" ht="14.25" customHeight="1">
      <c r="A613" s="237"/>
      <c r="B613" s="237"/>
      <c r="C613" s="237"/>
      <c r="D613" s="237"/>
      <c r="E613" s="237"/>
      <c r="F613" s="237"/>
      <c r="G613" s="237"/>
      <c r="H613" s="237"/>
      <c r="I613" s="237"/>
      <c r="J613" s="237"/>
      <c r="K613" s="237"/>
      <c r="L613" s="237"/>
      <c r="M613" s="237"/>
      <c r="N613" s="237"/>
      <c r="O613" s="237"/>
      <c r="P613" s="237"/>
      <c r="Q613" s="237"/>
      <c r="R613" s="237"/>
      <c r="S613" s="237"/>
      <c r="T613" s="237"/>
      <c r="U613" s="237"/>
      <c r="V613" s="237"/>
      <c r="W613" s="237"/>
      <c r="X613" s="237"/>
      <c r="Y613" s="237"/>
      <c r="Z613" s="237"/>
    </row>
    <row r="614" spans="1:26" ht="14.25" customHeight="1">
      <c r="A614" s="237"/>
      <c r="B614" s="237"/>
      <c r="C614" s="237"/>
      <c r="D614" s="237"/>
      <c r="E614" s="237"/>
      <c r="F614" s="237"/>
      <c r="G614" s="237"/>
      <c r="H614" s="237"/>
      <c r="I614" s="237"/>
      <c r="J614" s="237"/>
      <c r="K614" s="237"/>
      <c r="L614" s="237"/>
      <c r="M614" s="237"/>
      <c r="N614" s="237"/>
      <c r="O614" s="237"/>
      <c r="P614" s="237"/>
      <c r="Q614" s="237"/>
      <c r="R614" s="237"/>
      <c r="S614" s="237"/>
      <c r="T614" s="237"/>
      <c r="U614" s="237"/>
      <c r="V614" s="237"/>
      <c r="W614" s="237"/>
      <c r="X614" s="237"/>
      <c r="Y614" s="237"/>
      <c r="Z614" s="237"/>
    </row>
    <row r="615" spans="1:26" ht="14.25" customHeight="1">
      <c r="A615" s="237"/>
      <c r="B615" s="237"/>
      <c r="C615" s="237"/>
      <c r="D615" s="237"/>
      <c r="E615" s="237"/>
      <c r="F615" s="237"/>
      <c r="G615" s="237"/>
      <c r="H615" s="237"/>
      <c r="I615" s="237"/>
      <c r="J615" s="237"/>
      <c r="K615" s="237"/>
      <c r="L615" s="237"/>
      <c r="M615" s="237"/>
      <c r="N615" s="237"/>
      <c r="O615" s="237"/>
      <c r="P615" s="237"/>
      <c r="Q615" s="237"/>
      <c r="R615" s="237"/>
      <c r="S615" s="237"/>
      <c r="T615" s="237"/>
      <c r="U615" s="237"/>
      <c r="V615" s="237"/>
      <c r="W615" s="237"/>
      <c r="X615" s="237"/>
      <c r="Y615" s="237"/>
      <c r="Z615" s="237"/>
    </row>
    <row r="616" spans="1:26" ht="14.25" customHeight="1">
      <c r="A616" s="237"/>
      <c r="B616" s="237"/>
      <c r="C616" s="237"/>
      <c r="D616" s="237"/>
      <c r="E616" s="237"/>
      <c r="F616" s="237"/>
      <c r="G616" s="237"/>
      <c r="H616" s="237"/>
      <c r="I616" s="237"/>
      <c r="J616" s="237"/>
      <c r="K616" s="237"/>
      <c r="L616" s="237"/>
      <c r="M616" s="237"/>
      <c r="N616" s="237"/>
      <c r="O616" s="237"/>
      <c r="P616" s="237"/>
      <c r="Q616" s="237"/>
      <c r="R616" s="237"/>
      <c r="S616" s="237"/>
      <c r="T616" s="237"/>
      <c r="U616" s="237"/>
      <c r="V616" s="237"/>
      <c r="W616" s="237"/>
      <c r="X616" s="237"/>
      <c r="Y616" s="237"/>
      <c r="Z616" s="237"/>
    </row>
    <row r="617" spans="1:26" ht="14.25" customHeight="1">
      <c r="A617" s="237"/>
      <c r="B617" s="237"/>
      <c r="C617" s="237"/>
      <c r="D617" s="237"/>
      <c r="E617" s="237"/>
      <c r="F617" s="237"/>
      <c r="G617" s="237"/>
      <c r="H617" s="237"/>
      <c r="I617" s="237"/>
      <c r="J617" s="237"/>
      <c r="K617" s="237"/>
      <c r="L617" s="237"/>
      <c r="M617" s="237"/>
      <c r="N617" s="237"/>
      <c r="O617" s="237"/>
      <c r="P617" s="237"/>
      <c r="Q617" s="237"/>
      <c r="R617" s="237"/>
      <c r="S617" s="237"/>
      <c r="T617" s="237"/>
      <c r="U617" s="237"/>
      <c r="V617" s="237"/>
      <c r="W617" s="237"/>
      <c r="X617" s="237"/>
      <c r="Y617" s="237"/>
      <c r="Z617" s="237"/>
    </row>
    <row r="618" spans="1:26" ht="14.25" customHeight="1">
      <c r="A618" s="237"/>
      <c r="B618" s="237"/>
      <c r="C618" s="237"/>
      <c r="D618" s="237"/>
      <c r="E618" s="237"/>
      <c r="F618" s="237"/>
      <c r="G618" s="237"/>
      <c r="H618" s="237"/>
      <c r="I618" s="237"/>
      <c r="J618" s="237"/>
      <c r="K618" s="237"/>
      <c r="L618" s="237"/>
      <c r="M618" s="237"/>
      <c r="N618" s="237"/>
      <c r="O618" s="237"/>
      <c r="P618" s="237"/>
      <c r="Q618" s="237"/>
      <c r="R618" s="237"/>
      <c r="S618" s="237"/>
      <c r="T618" s="237"/>
      <c r="U618" s="237"/>
      <c r="V618" s="237"/>
      <c r="W618" s="237"/>
      <c r="X618" s="237"/>
      <c r="Y618" s="237"/>
      <c r="Z618" s="237"/>
    </row>
    <row r="619" spans="1:26" ht="14.25" customHeight="1">
      <c r="A619" s="237"/>
      <c r="B619" s="237"/>
      <c r="C619" s="237"/>
      <c r="D619" s="237"/>
      <c r="E619" s="237"/>
      <c r="F619" s="237"/>
      <c r="G619" s="237"/>
      <c r="H619" s="237"/>
      <c r="I619" s="237"/>
      <c r="J619" s="237"/>
      <c r="K619" s="237"/>
      <c r="L619" s="237"/>
      <c r="M619" s="237"/>
      <c r="N619" s="237"/>
      <c r="O619" s="237"/>
      <c r="P619" s="237"/>
      <c r="Q619" s="237"/>
      <c r="R619" s="237"/>
      <c r="S619" s="237"/>
      <c r="T619" s="237"/>
      <c r="U619" s="237"/>
      <c r="V619" s="237"/>
      <c r="W619" s="237"/>
      <c r="X619" s="237"/>
      <c r="Y619" s="237"/>
      <c r="Z619" s="237"/>
    </row>
    <row r="620" spans="1:26" ht="14.25" customHeight="1">
      <c r="A620" s="237"/>
      <c r="B620" s="237"/>
      <c r="C620" s="237"/>
      <c r="D620" s="237"/>
      <c r="E620" s="237"/>
      <c r="F620" s="237"/>
      <c r="G620" s="237"/>
      <c r="H620" s="237"/>
      <c r="I620" s="237"/>
      <c r="J620" s="237"/>
      <c r="K620" s="237"/>
      <c r="L620" s="237"/>
      <c r="M620" s="237"/>
      <c r="N620" s="237"/>
      <c r="O620" s="237"/>
      <c r="P620" s="237"/>
      <c r="Q620" s="237"/>
      <c r="R620" s="237"/>
      <c r="S620" s="237"/>
      <c r="T620" s="237"/>
      <c r="U620" s="237"/>
      <c r="V620" s="237"/>
      <c r="W620" s="237"/>
      <c r="X620" s="237"/>
      <c r="Y620" s="237"/>
      <c r="Z620" s="237"/>
    </row>
    <row r="621" spans="1:26" ht="14.25" customHeight="1">
      <c r="A621" s="237"/>
      <c r="B621" s="237"/>
      <c r="C621" s="237"/>
      <c r="D621" s="237"/>
      <c r="E621" s="237"/>
      <c r="F621" s="237"/>
      <c r="G621" s="237"/>
      <c r="H621" s="237"/>
      <c r="I621" s="237"/>
      <c r="J621" s="237"/>
      <c r="K621" s="237"/>
      <c r="L621" s="237"/>
      <c r="M621" s="237"/>
      <c r="N621" s="237"/>
      <c r="O621" s="237"/>
      <c r="P621" s="237"/>
      <c r="Q621" s="237"/>
      <c r="R621" s="237"/>
      <c r="S621" s="237"/>
      <c r="T621" s="237"/>
      <c r="U621" s="237"/>
      <c r="V621" s="237"/>
      <c r="W621" s="237"/>
      <c r="X621" s="237"/>
      <c r="Y621" s="237"/>
      <c r="Z621" s="237"/>
    </row>
    <row r="622" spans="1:26" ht="14.25" customHeight="1">
      <c r="A622" s="237"/>
      <c r="B622" s="237"/>
      <c r="C622" s="237"/>
      <c r="D622" s="237"/>
      <c r="E622" s="237"/>
      <c r="F622" s="237"/>
      <c r="G622" s="237"/>
      <c r="H622" s="237"/>
      <c r="I622" s="237"/>
      <c r="J622" s="237"/>
      <c r="K622" s="237"/>
      <c r="L622" s="237"/>
      <c r="M622" s="237"/>
      <c r="N622" s="237"/>
      <c r="O622" s="237"/>
      <c r="P622" s="237"/>
      <c r="Q622" s="237"/>
      <c r="R622" s="237"/>
      <c r="S622" s="237"/>
      <c r="T622" s="237"/>
      <c r="U622" s="237"/>
      <c r="V622" s="237"/>
      <c r="W622" s="237"/>
      <c r="X622" s="237"/>
      <c r="Y622" s="237"/>
      <c r="Z622" s="237"/>
    </row>
    <row r="623" spans="1:26" ht="14.25" customHeight="1">
      <c r="A623" s="237"/>
      <c r="B623" s="237"/>
      <c r="C623" s="237"/>
      <c r="D623" s="237"/>
      <c r="E623" s="237"/>
      <c r="F623" s="237"/>
      <c r="G623" s="237"/>
      <c r="H623" s="237"/>
      <c r="I623" s="237"/>
      <c r="J623" s="237"/>
      <c r="K623" s="237"/>
      <c r="L623" s="237"/>
      <c r="M623" s="237"/>
      <c r="N623" s="237"/>
      <c r="O623" s="237"/>
      <c r="P623" s="237"/>
      <c r="Q623" s="237"/>
      <c r="R623" s="237"/>
      <c r="S623" s="237"/>
      <c r="T623" s="237"/>
      <c r="U623" s="237"/>
      <c r="V623" s="237"/>
      <c r="W623" s="237"/>
      <c r="X623" s="237"/>
      <c r="Y623" s="237"/>
      <c r="Z623" s="237"/>
    </row>
    <row r="624" spans="1:26" ht="14.25" customHeight="1">
      <c r="A624" s="237"/>
      <c r="B624" s="237"/>
      <c r="C624" s="237"/>
      <c r="D624" s="237"/>
      <c r="E624" s="237"/>
      <c r="F624" s="237"/>
      <c r="G624" s="237"/>
      <c r="H624" s="237"/>
      <c r="I624" s="237"/>
      <c r="J624" s="237"/>
      <c r="K624" s="237"/>
      <c r="L624" s="237"/>
      <c r="M624" s="237"/>
      <c r="N624" s="237"/>
      <c r="O624" s="237"/>
      <c r="P624" s="237"/>
      <c r="Q624" s="237"/>
      <c r="R624" s="237"/>
      <c r="S624" s="237"/>
      <c r="T624" s="237"/>
      <c r="U624" s="237"/>
      <c r="V624" s="237"/>
      <c r="W624" s="237"/>
      <c r="X624" s="237"/>
      <c r="Y624" s="237"/>
      <c r="Z624" s="237"/>
    </row>
    <row r="625" spans="1:26" ht="14.25" customHeight="1">
      <c r="A625" s="237"/>
      <c r="B625" s="237"/>
      <c r="C625" s="237"/>
      <c r="D625" s="237"/>
      <c r="E625" s="237"/>
      <c r="F625" s="237"/>
      <c r="G625" s="237"/>
      <c r="H625" s="237"/>
      <c r="I625" s="237"/>
      <c r="J625" s="237"/>
      <c r="K625" s="237"/>
      <c r="L625" s="237"/>
      <c r="M625" s="237"/>
      <c r="N625" s="237"/>
      <c r="O625" s="237"/>
      <c r="P625" s="237"/>
      <c r="Q625" s="237"/>
      <c r="R625" s="237"/>
      <c r="S625" s="237"/>
      <c r="T625" s="237"/>
      <c r="U625" s="237"/>
      <c r="V625" s="237"/>
      <c r="W625" s="237"/>
      <c r="X625" s="237"/>
      <c r="Y625" s="237"/>
      <c r="Z625" s="237"/>
    </row>
    <row r="626" spans="1:26" ht="14.25" customHeight="1">
      <c r="A626" s="237"/>
      <c r="B626" s="237"/>
      <c r="C626" s="237"/>
      <c r="D626" s="237"/>
      <c r="E626" s="237"/>
      <c r="F626" s="237"/>
      <c r="G626" s="237"/>
      <c r="H626" s="237"/>
      <c r="I626" s="237"/>
      <c r="J626" s="237"/>
      <c r="K626" s="237"/>
      <c r="L626" s="237"/>
      <c r="M626" s="237"/>
      <c r="N626" s="237"/>
      <c r="O626" s="237"/>
      <c r="P626" s="237"/>
      <c r="Q626" s="237"/>
      <c r="R626" s="237"/>
      <c r="S626" s="237"/>
      <c r="T626" s="237"/>
      <c r="U626" s="237"/>
      <c r="V626" s="237"/>
      <c r="W626" s="237"/>
      <c r="X626" s="237"/>
      <c r="Y626" s="237"/>
      <c r="Z626" s="237"/>
    </row>
    <row r="627" spans="1:26" ht="14.25" customHeight="1">
      <c r="A627" s="237"/>
      <c r="B627" s="237"/>
      <c r="C627" s="237"/>
      <c r="D627" s="237"/>
      <c r="E627" s="237"/>
      <c r="F627" s="237"/>
      <c r="G627" s="237"/>
      <c r="H627" s="237"/>
      <c r="I627" s="237"/>
      <c r="J627" s="237"/>
      <c r="K627" s="237"/>
      <c r="L627" s="237"/>
      <c r="M627" s="237"/>
      <c r="N627" s="237"/>
      <c r="O627" s="237"/>
      <c r="P627" s="237"/>
      <c r="Q627" s="237"/>
      <c r="R627" s="237"/>
      <c r="S627" s="237"/>
      <c r="T627" s="237"/>
      <c r="U627" s="237"/>
      <c r="V627" s="237"/>
      <c r="W627" s="237"/>
      <c r="X627" s="237"/>
      <c r="Y627" s="237"/>
      <c r="Z627" s="237"/>
    </row>
    <row r="628" spans="1:26" ht="14.25" customHeight="1">
      <c r="A628" s="237"/>
      <c r="B628" s="237"/>
      <c r="C628" s="237"/>
      <c r="D628" s="237"/>
      <c r="E628" s="237"/>
      <c r="F628" s="237"/>
      <c r="G628" s="237"/>
      <c r="H628" s="237"/>
      <c r="I628" s="237"/>
      <c r="J628" s="237"/>
      <c r="K628" s="237"/>
      <c r="L628" s="237"/>
      <c r="M628" s="237"/>
      <c r="N628" s="237"/>
      <c r="O628" s="237"/>
      <c r="P628" s="237"/>
      <c r="Q628" s="237"/>
      <c r="R628" s="237"/>
      <c r="S628" s="237"/>
      <c r="T628" s="237"/>
      <c r="U628" s="237"/>
      <c r="V628" s="237"/>
      <c r="W628" s="237"/>
      <c r="X628" s="237"/>
      <c r="Y628" s="237"/>
      <c r="Z628" s="237"/>
    </row>
    <row r="629" spans="1:26" ht="14.25" customHeight="1">
      <c r="A629" s="237"/>
      <c r="B629" s="237"/>
      <c r="C629" s="237"/>
      <c r="D629" s="237"/>
      <c r="E629" s="237"/>
      <c r="F629" s="237"/>
      <c r="G629" s="237"/>
      <c r="H629" s="237"/>
      <c r="I629" s="237"/>
      <c r="J629" s="237"/>
      <c r="K629" s="237"/>
      <c r="L629" s="237"/>
      <c r="M629" s="237"/>
      <c r="N629" s="237"/>
      <c r="O629" s="237"/>
      <c r="P629" s="237"/>
      <c r="Q629" s="237"/>
      <c r="R629" s="237"/>
      <c r="S629" s="237"/>
      <c r="T629" s="237"/>
      <c r="U629" s="237"/>
      <c r="V629" s="237"/>
      <c r="W629" s="237"/>
      <c r="X629" s="237"/>
      <c r="Y629" s="237"/>
      <c r="Z629" s="237"/>
    </row>
    <row r="630" spans="1:26" ht="14.25" customHeight="1">
      <c r="A630" s="237"/>
      <c r="B630" s="237"/>
      <c r="C630" s="237"/>
      <c r="D630" s="237"/>
      <c r="E630" s="237"/>
      <c r="F630" s="237"/>
      <c r="G630" s="237"/>
      <c r="H630" s="237"/>
      <c r="I630" s="237"/>
      <c r="J630" s="237"/>
      <c r="K630" s="237"/>
      <c r="L630" s="237"/>
      <c r="M630" s="237"/>
      <c r="N630" s="237"/>
      <c r="O630" s="237"/>
      <c r="P630" s="237"/>
      <c r="Q630" s="237"/>
      <c r="R630" s="237"/>
      <c r="S630" s="237"/>
      <c r="T630" s="237"/>
      <c r="U630" s="237"/>
      <c r="V630" s="237"/>
      <c r="W630" s="237"/>
      <c r="X630" s="237"/>
      <c r="Y630" s="237"/>
      <c r="Z630" s="237"/>
    </row>
    <row r="631" spans="1:26" ht="14.25" customHeight="1">
      <c r="A631" s="237"/>
      <c r="B631" s="237"/>
      <c r="C631" s="237"/>
      <c r="D631" s="237"/>
      <c r="E631" s="237"/>
      <c r="F631" s="237"/>
      <c r="G631" s="237"/>
      <c r="H631" s="237"/>
      <c r="I631" s="237"/>
      <c r="J631" s="237"/>
      <c r="K631" s="237"/>
      <c r="L631" s="237"/>
      <c r="M631" s="237"/>
      <c r="N631" s="237"/>
      <c r="O631" s="237"/>
      <c r="P631" s="237"/>
      <c r="Q631" s="237"/>
      <c r="R631" s="237"/>
      <c r="S631" s="237"/>
      <c r="T631" s="237"/>
      <c r="U631" s="237"/>
      <c r="V631" s="237"/>
      <c r="W631" s="237"/>
      <c r="X631" s="237"/>
      <c r="Y631" s="237"/>
      <c r="Z631" s="237"/>
    </row>
    <row r="632" spans="1:26" ht="14.25" customHeight="1">
      <c r="A632" s="237"/>
      <c r="B632" s="237"/>
      <c r="C632" s="237"/>
      <c r="D632" s="237"/>
      <c r="E632" s="237"/>
      <c r="F632" s="237"/>
      <c r="G632" s="237"/>
      <c r="H632" s="237"/>
      <c r="I632" s="237"/>
      <c r="J632" s="237"/>
      <c r="K632" s="237"/>
      <c r="L632" s="237"/>
      <c r="M632" s="237"/>
      <c r="N632" s="237"/>
      <c r="O632" s="237"/>
      <c r="P632" s="237"/>
      <c r="Q632" s="237"/>
      <c r="R632" s="237"/>
      <c r="S632" s="237"/>
      <c r="T632" s="237"/>
      <c r="U632" s="237"/>
      <c r="V632" s="237"/>
      <c r="W632" s="237"/>
      <c r="X632" s="237"/>
      <c r="Y632" s="237"/>
      <c r="Z632" s="237"/>
    </row>
    <row r="633" spans="1:26" ht="14.25" customHeight="1">
      <c r="A633" s="237"/>
      <c r="B633" s="237"/>
      <c r="C633" s="237"/>
      <c r="D633" s="237"/>
      <c r="E633" s="237"/>
      <c r="F633" s="237"/>
      <c r="G633" s="237"/>
      <c r="H633" s="237"/>
      <c r="I633" s="237"/>
      <c r="J633" s="237"/>
      <c r="K633" s="237"/>
      <c r="L633" s="237"/>
      <c r="M633" s="237"/>
      <c r="N633" s="237"/>
      <c r="O633" s="237"/>
      <c r="P633" s="237"/>
      <c r="Q633" s="237"/>
      <c r="R633" s="237"/>
      <c r="S633" s="237"/>
      <c r="T633" s="237"/>
      <c r="U633" s="237"/>
      <c r="V633" s="237"/>
      <c r="W633" s="237"/>
      <c r="X633" s="237"/>
      <c r="Y633" s="237"/>
      <c r="Z633" s="237"/>
    </row>
    <row r="634" spans="1:26" ht="14.25" customHeight="1">
      <c r="A634" s="237"/>
      <c r="B634" s="237"/>
      <c r="C634" s="237"/>
      <c r="D634" s="237"/>
      <c r="E634" s="237"/>
      <c r="F634" s="237"/>
      <c r="G634" s="237"/>
      <c r="H634" s="237"/>
      <c r="I634" s="237"/>
      <c r="J634" s="237"/>
      <c r="K634" s="237"/>
      <c r="L634" s="237"/>
      <c r="M634" s="237"/>
      <c r="N634" s="237"/>
      <c r="O634" s="237"/>
      <c r="P634" s="237"/>
      <c r="Q634" s="237"/>
      <c r="R634" s="237"/>
      <c r="S634" s="237"/>
      <c r="T634" s="237"/>
      <c r="U634" s="237"/>
      <c r="V634" s="237"/>
      <c r="W634" s="237"/>
      <c r="X634" s="237"/>
      <c r="Y634" s="237"/>
      <c r="Z634" s="237"/>
    </row>
    <row r="635" spans="1:26" ht="14.25" customHeight="1">
      <c r="A635" s="237"/>
      <c r="B635" s="237"/>
      <c r="C635" s="237"/>
      <c r="D635" s="237"/>
      <c r="E635" s="237"/>
      <c r="F635" s="237"/>
      <c r="G635" s="237"/>
      <c r="H635" s="237"/>
      <c r="I635" s="237"/>
      <c r="J635" s="237"/>
      <c r="K635" s="237"/>
      <c r="L635" s="237"/>
      <c r="M635" s="237"/>
      <c r="N635" s="237"/>
      <c r="O635" s="237"/>
      <c r="P635" s="237"/>
      <c r="Q635" s="237"/>
      <c r="R635" s="237"/>
      <c r="S635" s="237"/>
      <c r="T635" s="237"/>
      <c r="U635" s="237"/>
      <c r="V635" s="237"/>
      <c r="W635" s="237"/>
      <c r="X635" s="237"/>
      <c r="Y635" s="237"/>
      <c r="Z635" s="237"/>
    </row>
    <row r="636" spans="1:26" ht="14.25" customHeight="1">
      <c r="A636" s="237"/>
      <c r="B636" s="237"/>
      <c r="C636" s="237"/>
      <c r="D636" s="237"/>
      <c r="E636" s="237"/>
      <c r="F636" s="237"/>
      <c r="G636" s="237"/>
      <c r="H636" s="237"/>
      <c r="I636" s="237"/>
      <c r="J636" s="237"/>
      <c r="K636" s="237"/>
      <c r="L636" s="237"/>
      <c r="M636" s="237"/>
      <c r="N636" s="237"/>
      <c r="O636" s="237"/>
      <c r="P636" s="237"/>
      <c r="Q636" s="237"/>
      <c r="R636" s="237"/>
      <c r="S636" s="237"/>
      <c r="T636" s="237"/>
      <c r="U636" s="237"/>
      <c r="V636" s="237"/>
      <c r="W636" s="237"/>
      <c r="X636" s="237"/>
      <c r="Y636" s="237"/>
      <c r="Z636" s="237"/>
    </row>
    <row r="637" spans="1:26" ht="14.25" customHeight="1">
      <c r="A637" s="237"/>
      <c r="B637" s="237"/>
      <c r="C637" s="237"/>
      <c r="D637" s="237"/>
      <c r="E637" s="237"/>
      <c r="F637" s="237"/>
      <c r="G637" s="237"/>
      <c r="H637" s="237"/>
      <c r="I637" s="237"/>
      <c r="J637" s="237"/>
      <c r="K637" s="237"/>
      <c r="L637" s="237"/>
      <c r="M637" s="237"/>
      <c r="N637" s="237"/>
      <c r="O637" s="237"/>
      <c r="P637" s="237"/>
      <c r="Q637" s="237"/>
      <c r="R637" s="237"/>
      <c r="S637" s="237"/>
      <c r="T637" s="237"/>
      <c r="U637" s="237"/>
      <c r="V637" s="237"/>
      <c r="W637" s="237"/>
      <c r="X637" s="237"/>
      <c r="Y637" s="237"/>
      <c r="Z637" s="237"/>
    </row>
    <row r="638" spans="1:26" ht="14.25" customHeight="1">
      <c r="A638" s="237"/>
      <c r="B638" s="237"/>
      <c r="C638" s="237"/>
      <c r="D638" s="237"/>
      <c r="E638" s="237"/>
      <c r="F638" s="237"/>
      <c r="G638" s="237"/>
      <c r="H638" s="237"/>
      <c r="I638" s="237"/>
      <c r="J638" s="237"/>
      <c r="K638" s="237"/>
      <c r="L638" s="237"/>
      <c r="M638" s="237"/>
      <c r="N638" s="237"/>
      <c r="O638" s="237"/>
      <c r="P638" s="237"/>
      <c r="Q638" s="237"/>
      <c r="R638" s="237"/>
      <c r="S638" s="237"/>
      <c r="T638" s="237"/>
      <c r="U638" s="237"/>
      <c r="V638" s="237"/>
      <c r="W638" s="237"/>
      <c r="X638" s="237"/>
      <c r="Y638" s="237"/>
      <c r="Z638" s="237"/>
    </row>
    <row r="639" spans="1:26" ht="14.25" customHeight="1">
      <c r="A639" s="237"/>
      <c r="B639" s="237"/>
      <c r="C639" s="237"/>
      <c r="D639" s="237"/>
      <c r="E639" s="237"/>
      <c r="F639" s="237"/>
      <c r="G639" s="237"/>
      <c r="H639" s="237"/>
      <c r="I639" s="237"/>
      <c r="J639" s="237"/>
      <c r="K639" s="237"/>
      <c r="L639" s="237"/>
      <c r="M639" s="237"/>
      <c r="N639" s="237"/>
      <c r="O639" s="237"/>
      <c r="P639" s="237"/>
      <c r="Q639" s="237"/>
      <c r="R639" s="237"/>
      <c r="S639" s="237"/>
      <c r="T639" s="237"/>
      <c r="U639" s="237"/>
      <c r="V639" s="237"/>
      <c r="W639" s="237"/>
      <c r="X639" s="237"/>
      <c r="Y639" s="237"/>
      <c r="Z639" s="237"/>
    </row>
    <row r="640" spans="1:26" ht="14.25" customHeight="1">
      <c r="A640" s="237"/>
      <c r="B640" s="237"/>
      <c r="C640" s="237"/>
      <c r="D640" s="237"/>
      <c r="E640" s="237"/>
      <c r="F640" s="237"/>
      <c r="G640" s="237"/>
      <c r="H640" s="237"/>
      <c r="I640" s="237"/>
      <c r="J640" s="237"/>
      <c r="K640" s="237"/>
      <c r="L640" s="237"/>
      <c r="M640" s="237"/>
      <c r="N640" s="237"/>
      <c r="O640" s="237"/>
      <c r="P640" s="237"/>
      <c r="Q640" s="237"/>
      <c r="R640" s="237"/>
      <c r="S640" s="237"/>
      <c r="T640" s="237"/>
      <c r="U640" s="237"/>
      <c r="V640" s="237"/>
      <c r="W640" s="237"/>
      <c r="X640" s="237"/>
      <c r="Y640" s="237"/>
      <c r="Z640" s="237"/>
    </row>
    <row r="641" spans="1:26" ht="14.25" customHeight="1">
      <c r="A641" s="237"/>
      <c r="B641" s="237"/>
      <c r="C641" s="237"/>
      <c r="D641" s="237"/>
      <c r="E641" s="237"/>
      <c r="F641" s="237"/>
      <c r="G641" s="237"/>
      <c r="H641" s="237"/>
      <c r="I641" s="237"/>
      <c r="J641" s="237"/>
      <c r="K641" s="237"/>
      <c r="L641" s="237"/>
      <c r="M641" s="237"/>
      <c r="N641" s="237"/>
      <c r="O641" s="237"/>
      <c r="P641" s="237"/>
      <c r="Q641" s="237"/>
      <c r="R641" s="237"/>
      <c r="S641" s="237"/>
      <c r="T641" s="237"/>
      <c r="U641" s="237"/>
      <c r="V641" s="237"/>
      <c r="W641" s="237"/>
      <c r="X641" s="237"/>
      <c r="Y641" s="237"/>
      <c r="Z641" s="237"/>
    </row>
    <row r="642" spans="1:26" ht="14.25" customHeight="1">
      <c r="A642" s="237"/>
      <c r="B642" s="237"/>
      <c r="C642" s="237"/>
      <c r="D642" s="237"/>
      <c r="E642" s="237"/>
      <c r="F642" s="237"/>
      <c r="G642" s="237"/>
      <c r="H642" s="237"/>
      <c r="I642" s="237"/>
      <c r="J642" s="237"/>
      <c r="K642" s="237"/>
      <c r="L642" s="237"/>
      <c r="M642" s="237"/>
      <c r="N642" s="237"/>
      <c r="O642" s="237"/>
      <c r="P642" s="237"/>
      <c r="Q642" s="237"/>
      <c r="R642" s="237"/>
      <c r="S642" s="237"/>
      <c r="T642" s="237"/>
      <c r="U642" s="237"/>
      <c r="V642" s="237"/>
      <c r="W642" s="237"/>
      <c r="X642" s="237"/>
      <c r="Y642" s="237"/>
      <c r="Z642" s="237"/>
    </row>
    <row r="643" spans="1:26" ht="14.25" customHeight="1">
      <c r="A643" s="237"/>
      <c r="B643" s="237"/>
      <c r="C643" s="237"/>
      <c r="D643" s="237"/>
      <c r="E643" s="237"/>
      <c r="F643" s="237"/>
      <c r="G643" s="237"/>
      <c r="H643" s="237"/>
      <c r="I643" s="237"/>
      <c r="J643" s="237"/>
      <c r="K643" s="237"/>
      <c r="L643" s="237"/>
      <c r="M643" s="237"/>
      <c r="N643" s="237"/>
      <c r="O643" s="237"/>
      <c r="P643" s="237"/>
      <c r="Q643" s="237"/>
      <c r="R643" s="237"/>
      <c r="S643" s="237"/>
      <c r="T643" s="237"/>
      <c r="U643" s="237"/>
      <c r="V643" s="237"/>
      <c r="W643" s="237"/>
      <c r="X643" s="237"/>
      <c r="Y643" s="237"/>
      <c r="Z643" s="237"/>
    </row>
    <row r="644" spans="1:26" ht="14.25" customHeight="1">
      <c r="A644" s="237"/>
      <c r="B644" s="237"/>
      <c r="C644" s="237"/>
      <c r="D644" s="237"/>
      <c r="E644" s="237"/>
      <c r="F644" s="237"/>
      <c r="G644" s="237"/>
      <c r="H644" s="237"/>
      <c r="I644" s="237"/>
      <c r="J644" s="237"/>
      <c r="K644" s="237"/>
      <c r="L644" s="237"/>
      <c r="M644" s="237"/>
      <c r="N644" s="237"/>
      <c r="O644" s="237"/>
      <c r="P644" s="237"/>
      <c r="Q644" s="237"/>
      <c r="R644" s="237"/>
      <c r="S644" s="237"/>
      <c r="T644" s="237"/>
      <c r="U644" s="237"/>
      <c r="V644" s="237"/>
      <c r="W644" s="237"/>
      <c r="X644" s="237"/>
      <c r="Y644" s="237"/>
      <c r="Z644" s="237"/>
    </row>
    <row r="645" spans="1:26" ht="14.25" customHeight="1">
      <c r="A645" s="237"/>
      <c r="B645" s="237"/>
      <c r="C645" s="237"/>
      <c r="D645" s="237"/>
      <c r="E645" s="237"/>
      <c r="F645" s="237"/>
      <c r="G645" s="237"/>
      <c r="H645" s="237"/>
      <c r="I645" s="237"/>
      <c r="J645" s="237"/>
      <c r="K645" s="237"/>
      <c r="L645" s="237"/>
      <c r="M645" s="237"/>
      <c r="N645" s="237"/>
      <c r="O645" s="237"/>
      <c r="P645" s="237"/>
      <c r="Q645" s="237"/>
      <c r="R645" s="237"/>
      <c r="S645" s="237"/>
      <c r="T645" s="237"/>
      <c r="U645" s="237"/>
      <c r="V645" s="237"/>
      <c r="W645" s="237"/>
      <c r="X645" s="237"/>
      <c r="Y645" s="237"/>
      <c r="Z645" s="237"/>
    </row>
    <row r="646" spans="1:26" ht="14.25" customHeight="1">
      <c r="A646" s="237"/>
      <c r="B646" s="237"/>
      <c r="C646" s="237"/>
      <c r="D646" s="237"/>
      <c r="E646" s="237"/>
      <c r="F646" s="237"/>
      <c r="G646" s="237"/>
      <c r="H646" s="237"/>
      <c r="I646" s="237"/>
      <c r="J646" s="237"/>
      <c r="K646" s="237"/>
      <c r="L646" s="237"/>
      <c r="M646" s="237"/>
      <c r="N646" s="237"/>
      <c r="O646" s="237"/>
      <c r="P646" s="237"/>
      <c r="Q646" s="237"/>
      <c r="R646" s="237"/>
      <c r="S646" s="237"/>
      <c r="T646" s="237"/>
      <c r="U646" s="237"/>
      <c r="V646" s="237"/>
      <c r="W646" s="237"/>
      <c r="X646" s="237"/>
      <c r="Y646" s="237"/>
      <c r="Z646" s="237"/>
    </row>
    <row r="647" spans="1:26" ht="14.25" customHeight="1">
      <c r="A647" s="237"/>
      <c r="B647" s="237"/>
      <c r="C647" s="237"/>
      <c r="D647" s="237"/>
      <c r="E647" s="237"/>
      <c r="F647" s="237"/>
      <c r="G647" s="237"/>
      <c r="H647" s="237"/>
      <c r="I647" s="237"/>
      <c r="J647" s="237"/>
      <c r="K647" s="237"/>
      <c r="L647" s="237"/>
      <c r="M647" s="237"/>
      <c r="N647" s="237"/>
      <c r="O647" s="237"/>
      <c r="P647" s="237"/>
      <c r="Q647" s="237"/>
      <c r="R647" s="237"/>
      <c r="S647" s="237"/>
      <c r="T647" s="237"/>
      <c r="U647" s="237"/>
      <c r="V647" s="237"/>
      <c r="W647" s="237"/>
      <c r="X647" s="237"/>
      <c r="Y647" s="237"/>
      <c r="Z647" s="237"/>
    </row>
    <row r="648" spans="1:26" ht="14.25" customHeight="1">
      <c r="A648" s="237"/>
      <c r="B648" s="237"/>
      <c r="C648" s="237"/>
      <c r="D648" s="237"/>
      <c r="E648" s="237"/>
      <c r="F648" s="237"/>
      <c r="G648" s="237"/>
      <c r="H648" s="237"/>
      <c r="I648" s="237"/>
      <c r="J648" s="237"/>
      <c r="K648" s="237"/>
      <c r="L648" s="237"/>
      <c r="M648" s="237"/>
      <c r="N648" s="237"/>
      <c r="O648" s="237"/>
      <c r="P648" s="237"/>
      <c r="Q648" s="237"/>
      <c r="R648" s="237"/>
      <c r="S648" s="237"/>
      <c r="T648" s="237"/>
      <c r="U648" s="237"/>
      <c r="V648" s="237"/>
      <c r="W648" s="237"/>
      <c r="X648" s="237"/>
      <c r="Y648" s="237"/>
      <c r="Z648" s="237"/>
    </row>
    <row r="649" spans="1:26" ht="14.25" customHeight="1">
      <c r="A649" s="237"/>
      <c r="B649" s="237"/>
      <c r="C649" s="237"/>
      <c r="D649" s="237"/>
      <c r="E649" s="237"/>
      <c r="F649" s="237"/>
      <c r="G649" s="237"/>
      <c r="H649" s="237"/>
      <c r="I649" s="237"/>
      <c r="J649" s="237"/>
      <c r="K649" s="237"/>
      <c r="L649" s="237"/>
      <c r="M649" s="237"/>
      <c r="N649" s="237"/>
      <c r="O649" s="237"/>
      <c r="P649" s="237"/>
      <c r="Q649" s="237"/>
      <c r="R649" s="237"/>
      <c r="S649" s="237"/>
      <c r="T649" s="237"/>
      <c r="U649" s="237"/>
      <c r="V649" s="237"/>
      <c r="W649" s="237"/>
      <c r="X649" s="237"/>
      <c r="Y649" s="237"/>
      <c r="Z649" s="237"/>
    </row>
    <row r="650" spans="1:26" ht="14.25" customHeight="1">
      <c r="A650" s="237"/>
      <c r="B650" s="237"/>
      <c r="C650" s="237"/>
      <c r="D650" s="237"/>
      <c r="E650" s="237"/>
      <c r="F650" s="237"/>
      <c r="G650" s="237"/>
      <c r="H650" s="237"/>
      <c r="I650" s="237"/>
      <c r="J650" s="237"/>
      <c r="K650" s="237"/>
      <c r="L650" s="237"/>
      <c r="M650" s="237"/>
      <c r="N650" s="237"/>
      <c r="O650" s="237"/>
      <c r="P650" s="237"/>
      <c r="Q650" s="237"/>
      <c r="R650" s="237"/>
      <c r="S650" s="237"/>
      <c r="T650" s="237"/>
      <c r="U650" s="237"/>
      <c r="V650" s="237"/>
      <c r="W650" s="237"/>
      <c r="X650" s="237"/>
      <c r="Y650" s="237"/>
      <c r="Z650" s="237"/>
    </row>
    <row r="651" spans="1:26" ht="14.25" customHeight="1">
      <c r="A651" s="237"/>
      <c r="B651" s="237"/>
      <c r="C651" s="237"/>
      <c r="D651" s="237"/>
      <c r="E651" s="237"/>
      <c r="F651" s="237"/>
      <c r="G651" s="237"/>
      <c r="H651" s="237"/>
      <c r="I651" s="237"/>
      <c r="J651" s="237"/>
      <c r="K651" s="237"/>
      <c r="L651" s="237"/>
      <c r="M651" s="237"/>
      <c r="N651" s="237"/>
      <c r="O651" s="237"/>
      <c r="P651" s="237"/>
      <c r="Q651" s="237"/>
      <c r="R651" s="237"/>
      <c r="S651" s="237"/>
      <c r="T651" s="237"/>
      <c r="U651" s="237"/>
      <c r="V651" s="237"/>
      <c r="W651" s="237"/>
      <c r="X651" s="237"/>
      <c r="Y651" s="237"/>
      <c r="Z651" s="237"/>
    </row>
    <row r="652" spans="1:26" ht="14.25" customHeight="1">
      <c r="A652" s="237"/>
      <c r="B652" s="237"/>
      <c r="C652" s="237"/>
      <c r="D652" s="237"/>
      <c r="E652" s="237"/>
      <c r="F652" s="237"/>
      <c r="G652" s="237"/>
      <c r="H652" s="237"/>
      <c r="I652" s="237"/>
      <c r="J652" s="237"/>
      <c r="K652" s="237"/>
      <c r="L652" s="237"/>
      <c r="M652" s="237"/>
      <c r="N652" s="237"/>
      <c r="O652" s="237"/>
      <c r="P652" s="237"/>
      <c r="Q652" s="237"/>
      <c r="R652" s="237"/>
      <c r="S652" s="237"/>
      <c r="T652" s="237"/>
      <c r="U652" s="237"/>
      <c r="V652" s="237"/>
      <c r="W652" s="237"/>
      <c r="X652" s="237"/>
      <c r="Y652" s="237"/>
      <c r="Z652" s="237"/>
    </row>
    <row r="653" spans="1:26" ht="14.25" customHeight="1">
      <c r="A653" s="237"/>
      <c r="B653" s="237"/>
      <c r="C653" s="237"/>
      <c r="D653" s="237"/>
      <c r="E653" s="237"/>
      <c r="F653" s="237"/>
      <c r="G653" s="237"/>
      <c r="H653" s="237"/>
      <c r="I653" s="237"/>
      <c r="J653" s="237"/>
      <c r="K653" s="237"/>
      <c r="L653" s="237"/>
      <c r="M653" s="237"/>
      <c r="N653" s="237"/>
      <c r="O653" s="237"/>
      <c r="P653" s="237"/>
      <c r="Q653" s="237"/>
      <c r="R653" s="237"/>
      <c r="S653" s="237"/>
      <c r="T653" s="237"/>
      <c r="U653" s="237"/>
      <c r="V653" s="237"/>
      <c r="W653" s="237"/>
      <c r="X653" s="237"/>
      <c r="Y653" s="237"/>
      <c r="Z653" s="237"/>
    </row>
    <row r="654" spans="1:26" ht="14.25" customHeight="1">
      <c r="A654" s="237"/>
      <c r="B654" s="237"/>
      <c r="C654" s="237"/>
      <c r="D654" s="237"/>
      <c r="E654" s="237"/>
      <c r="F654" s="237"/>
      <c r="G654" s="237"/>
      <c r="H654" s="237"/>
      <c r="I654" s="237"/>
      <c r="J654" s="237"/>
      <c r="K654" s="237"/>
      <c r="L654" s="237"/>
      <c r="M654" s="237"/>
      <c r="N654" s="237"/>
      <c r="O654" s="237"/>
      <c r="P654" s="237"/>
      <c r="Q654" s="237"/>
      <c r="R654" s="237"/>
      <c r="S654" s="237"/>
      <c r="T654" s="237"/>
      <c r="U654" s="237"/>
      <c r="V654" s="237"/>
      <c r="W654" s="237"/>
      <c r="X654" s="237"/>
      <c r="Y654" s="237"/>
      <c r="Z654" s="237"/>
    </row>
    <row r="655" spans="1:26" ht="14.25" customHeight="1">
      <c r="A655" s="237"/>
      <c r="B655" s="237"/>
      <c r="C655" s="237"/>
      <c r="D655" s="237"/>
      <c r="E655" s="237"/>
      <c r="F655" s="237"/>
      <c r="G655" s="237"/>
      <c r="H655" s="237"/>
      <c r="I655" s="237"/>
      <c r="J655" s="237"/>
      <c r="K655" s="237"/>
      <c r="L655" s="237"/>
      <c r="M655" s="237"/>
      <c r="N655" s="237"/>
      <c r="O655" s="237"/>
      <c r="P655" s="237"/>
      <c r="Q655" s="237"/>
      <c r="R655" s="237"/>
      <c r="S655" s="237"/>
      <c r="T655" s="237"/>
      <c r="U655" s="237"/>
      <c r="V655" s="237"/>
      <c r="W655" s="237"/>
      <c r="X655" s="237"/>
      <c r="Y655" s="237"/>
      <c r="Z655" s="237"/>
    </row>
    <row r="656" spans="1:26" ht="14.25" customHeight="1">
      <c r="A656" s="237"/>
      <c r="B656" s="237"/>
      <c r="C656" s="237"/>
      <c r="D656" s="237"/>
      <c r="E656" s="237"/>
      <c r="F656" s="237"/>
      <c r="G656" s="237"/>
      <c r="H656" s="237"/>
      <c r="I656" s="237"/>
      <c r="J656" s="237"/>
      <c r="K656" s="237"/>
      <c r="L656" s="237"/>
      <c r="M656" s="237"/>
      <c r="N656" s="237"/>
      <c r="O656" s="237"/>
      <c r="P656" s="237"/>
      <c r="Q656" s="237"/>
      <c r="R656" s="237"/>
      <c r="S656" s="237"/>
      <c r="T656" s="237"/>
      <c r="U656" s="237"/>
      <c r="V656" s="237"/>
      <c r="W656" s="237"/>
      <c r="X656" s="237"/>
      <c r="Y656" s="237"/>
      <c r="Z656" s="237"/>
    </row>
    <row r="657" spans="1:26" ht="14.25" customHeight="1">
      <c r="A657" s="237"/>
      <c r="B657" s="237"/>
      <c r="C657" s="237"/>
      <c r="D657" s="237"/>
      <c r="E657" s="237"/>
      <c r="F657" s="237"/>
      <c r="G657" s="237"/>
      <c r="H657" s="237"/>
      <c r="I657" s="237"/>
      <c r="J657" s="237"/>
      <c r="K657" s="237"/>
      <c r="L657" s="237"/>
      <c r="M657" s="237"/>
      <c r="N657" s="237"/>
      <c r="O657" s="237"/>
      <c r="P657" s="237"/>
      <c r="Q657" s="237"/>
      <c r="R657" s="237"/>
      <c r="S657" s="237"/>
      <c r="T657" s="237"/>
      <c r="U657" s="237"/>
      <c r="V657" s="237"/>
      <c r="W657" s="237"/>
      <c r="X657" s="237"/>
      <c r="Y657" s="237"/>
      <c r="Z657" s="237"/>
    </row>
    <row r="658" spans="1:26" ht="14.25" customHeight="1">
      <c r="A658" s="237"/>
      <c r="B658" s="237"/>
      <c r="C658" s="237"/>
      <c r="D658" s="237"/>
      <c r="E658" s="237"/>
      <c r="F658" s="237"/>
      <c r="G658" s="237"/>
      <c r="H658" s="237"/>
      <c r="I658" s="237"/>
      <c r="J658" s="237"/>
      <c r="K658" s="237"/>
      <c r="L658" s="237"/>
      <c r="M658" s="237"/>
      <c r="N658" s="237"/>
      <c r="O658" s="237"/>
      <c r="P658" s="237"/>
      <c r="Q658" s="237"/>
      <c r="R658" s="237"/>
      <c r="S658" s="237"/>
      <c r="T658" s="237"/>
      <c r="U658" s="237"/>
      <c r="V658" s="237"/>
      <c r="W658" s="237"/>
      <c r="X658" s="237"/>
      <c r="Y658" s="237"/>
      <c r="Z658" s="237"/>
    </row>
    <row r="659" spans="1:26" ht="14.25" customHeight="1">
      <c r="A659" s="237"/>
      <c r="B659" s="237"/>
      <c r="C659" s="237"/>
      <c r="D659" s="237"/>
      <c r="E659" s="237"/>
      <c r="F659" s="237"/>
      <c r="G659" s="237"/>
      <c r="H659" s="237"/>
      <c r="I659" s="237"/>
      <c r="J659" s="237"/>
      <c r="K659" s="237"/>
      <c r="L659" s="237"/>
      <c r="M659" s="237"/>
      <c r="N659" s="237"/>
      <c r="O659" s="237"/>
      <c r="P659" s="237"/>
      <c r="Q659" s="237"/>
      <c r="R659" s="237"/>
      <c r="S659" s="237"/>
      <c r="T659" s="237"/>
      <c r="U659" s="237"/>
      <c r="V659" s="237"/>
      <c r="W659" s="237"/>
      <c r="X659" s="237"/>
      <c r="Y659" s="237"/>
      <c r="Z659" s="237"/>
    </row>
    <row r="660" spans="1:26" ht="14.25" customHeight="1">
      <c r="A660" s="237"/>
      <c r="B660" s="237"/>
      <c r="C660" s="237"/>
      <c r="D660" s="237"/>
      <c r="E660" s="237"/>
      <c r="F660" s="237"/>
      <c r="G660" s="237"/>
      <c r="H660" s="237"/>
      <c r="I660" s="237"/>
      <c r="J660" s="237"/>
      <c r="K660" s="237"/>
      <c r="L660" s="237"/>
      <c r="M660" s="237"/>
      <c r="N660" s="237"/>
      <c r="O660" s="237"/>
      <c r="P660" s="237"/>
      <c r="Q660" s="237"/>
      <c r="R660" s="237"/>
      <c r="S660" s="237"/>
      <c r="T660" s="237"/>
      <c r="U660" s="237"/>
      <c r="V660" s="237"/>
      <c r="W660" s="237"/>
      <c r="X660" s="237"/>
      <c r="Y660" s="237"/>
      <c r="Z660" s="237"/>
    </row>
    <row r="661" spans="1:26" ht="14.25" customHeight="1">
      <c r="A661" s="237"/>
      <c r="B661" s="237"/>
      <c r="C661" s="237"/>
      <c r="D661" s="237"/>
      <c r="E661" s="237"/>
      <c r="F661" s="237"/>
      <c r="G661" s="237"/>
      <c r="H661" s="237"/>
      <c r="I661" s="237"/>
      <c r="J661" s="237"/>
      <c r="K661" s="237"/>
      <c r="L661" s="237"/>
      <c r="M661" s="237"/>
      <c r="N661" s="237"/>
      <c r="O661" s="237"/>
      <c r="P661" s="237"/>
      <c r="Q661" s="237"/>
      <c r="R661" s="237"/>
      <c r="S661" s="237"/>
      <c r="T661" s="237"/>
      <c r="U661" s="237"/>
      <c r="V661" s="237"/>
      <c r="W661" s="237"/>
      <c r="X661" s="237"/>
      <c r="Y661" s="237"/>
      <c r="Z661" s="237"/>
    </row>
    <row r="662" spans="1:26" ht="14.25" customHeight="1">
      <c r="A662" s="237"/>
      <c r="B662" s="237"/>
      <c r="C662" s="237"/>
      <c r="D662" s="237"/>
      <c r="E662" s="237"/>
      <c r="F662" s="237"/>
      <c r="G662" s="237"/>
      <c r="H662" s="237"/>
      <c r="I662" s="237"/>
      <c r="J662" s="237"/>
      <c r="K662" s="237"/>
      <c r="L662" s="237"/>
      <c r="M662" s="237"/>
      <c r="N662" s="237"/>
      <c r="O662" s="237"/>
      <c r="P662" s="237"/>
      <c r="Q662" s="237"/>
      <c r="R662" s="237"/>
      <c r="S662" s="237"/>
      <c r="T662" s="237"/>
      <c r="U662" s="237"/>
      <c r="V662" s="237"/>
      <c r="W662" s="237"/>
      <c r="X662" s="237"/>
      <c r="Y662" s="237"/>
      <c r="Z662" s="237"/>
    </row>
    <row r="663" spans="1:26" ht="14.25" customHeight="1">
      <c r="A663" s="237"/>
      <c r="B663" s="237"/>
      <c r="C663" s="237"/>
      <c r="D663" s="237"/>
      <c r="E663" s="237"/>
      <c r="F663" s="237"/>
      <c r="G663" s="237"/>
      <c r="H663" s="237"/>
      <c r="I663" s="237"/>
      <c r="J663" s="237"/>
      <c r="K663" s="237"/>
      <c r="L663" s="237"/>
      <c r="M663" s="237"/>
      <c r="N663" s="237"/>
      <c r="O663" s="237"/>
      <c r="P663" s="237"/>
      <c r="Q663" s="237"/>
      <c r="R663" s="237"/>
      <c r="S663" s="237"/>
      <c r="T663" s="237"/>
      <c r="U663" s="237"/>
      <c r="V663" s="237"/>
      <c r="W663" s="237"/>
      <c r="X663" s="237"/>
      <c r="Y663" s="237"/>
      <c r="Z663" s="237"/>
    </row>
    <row r="664" spans="1:26" ht="14.25" customHeight="1">
      <c r="A664" s="237"/>
      <c r="B664" s="237"/>
      <c r="C664" s="237"/>
      <c r="D664" s="237"/>
      <c r="E664" s="237"/>
      <c r="F664" s="237"/>
      <c r="G664" s="237"/>
      <c r="H664" s="237"/>
      <c r="I664" s="237"/>
      <c r="J664" s="237"/>
      <c r="K664" s="237"/>
      <c r="L664" s="237"/>
      <c r="M664" s="237"/>
      <c r="N664" s="237"/>
      <c r="O664" s="237"/>
      <c r="P664" s="237"/>
      <c r="Q664" s="237"/>
      <c r="R664" s="237"/>
      <c r="S664" s="237"/>
      <c r="T664" s="237"/>
      <c r="U664" s="237"/>
      <c r="V664" s="237"/>
      <c r="W664" s="237"/>
      <c r="X664" s="237"/>
      <c r="Y664" s="237"/>
      <c r="Z664" s="237"/>
    </row>
    <row r="665" spans="1:26" ht="14.25" customHeight="1">
      <c r="A665" s="237"/>
      <c r="B665" s="237"/>
      <c r="C665" s="237"/>
      <c r="D665" s="237"/>
      <c r="E665" s="237"/>
      <c r="F665" s="237"/>
      <c r="G665" s="237"/>
      <c r="H665" s="237"/>
      <c r="I665" s="237"/>
      <c r="J665" s="237"/>
      <c r="K665" s="237"/>
      <c r="L665" s="237"/>
      <c r="M665" s="237"/>
      <c r="N665" s="237"/>
      <c r="O665" s="237"/>
      <c r="P665" s="237"/>
      <c r="Q665" s="237"/>
      <c r="R665" s="237"/>
      <c r="S665" s="237"/>
      <c r="T665" s="237"/>
      <c r="U665" s="237"/>
      <c r="V665" s="237"/>
      <c r="W665" s="237"/>
      <c r="X665" s="237"/>
      <c r="Y665" s="237"/>
      <c r="Z665" s="237"/>
    </row>
    <row r="666" spans="1:26" ht="14.25" customHeight="1">
      <c r="A666" s="237"/>
      <c r="B666" s="237"/>
      <c r="C666" s="237"/>
      <c r="D666" s="237"/>
      <c r="E666" s="237"/>
      <c r="F666" s="237"/>
      <c r="G666" s="237"/>
      <c r="H666" s="237"/>
      <c r="I666" s="237"/>
      <c r="J666" s="237"/>
      <c r="K666" s="237"/>
      <c r="L666" s="237"/>
      <c r="M666" s="237"/>
      <c r="N666" s="237"/>
      <c r="O666" s="237"/>
      <c r="P666" s="237"/>
      <c r="Q666" s="237"/>
      <c r="R666" s="237"/>
      <c r="S666" s="237"/>
      <c r="T666" s="237"/>
      <c r="U666" s="237"/>
      <c r="V666" s="237"/>
      <c r="W666" s="237"/>
      <c r="X666" s="237"/>
      <c r="Y666" s="237"/>
      <c r="Z666" s="237"/>
    </row>
    <row r="667" spans="1:26" ht="14.25" customHeight="1">
      <c r="A667" s="237"/>
      <c r="B667" s="237"/>
      <c r="C667" s="237"/>
      <c r="D667" s="237"/>
      <c r="E667" s="237"/>
      <c r="F667" s="237"/>
      <c r="G667" s="237"/>
      <c r="H667" s="237"/>
      <c r="I667" s="237"/>
      <c r="J667" s="237"/>
      <c r="K667" s="237"/>
      <c r="L667" s="237"/>
      <c r="M667" s="237"/>
      <c r="N667" s="237"/>
      <c r="O667" s="237"/>
      <c r="P667" s="237"/>
      <c r="Q667" s="237"/>
      <c r="R667" s="237"/>
      <c r="S667" s="237"/>
      <c r="T667" s="237"/>
      <c r="U667" s="237"/>
      <c r="V667" s="237"/>
      <c r="W667" s="237"/>
      <c r="X667" s="237"/>
      <c r="Y667" s="237"/>
      <c r="Z667" s="237"/>
    </row>
    <row r="668" spans="1:26" ht="14.25" customHeight="1">
      <c r="A668" s="237"/>
      <c r="B668" s="237"/>
      <c r="C668" s="237"/>
      <c r="D668" s="237"/>
      <c r="E668" s="237"/>
      <c r="F668" s="237"/>
      <c r="G668" s="237"/>
      <c r="H668" s="237"/>
      <c r="I668" s="237"/>
      <c r="J668" s="237"/>
      <c r="K668" s="237"/>
      <c r="L668" s="237"/>
      <c r="M668" s="237"/>
      <c r="N668" s="237"/>
      <c r="O668" s="237"/>
      <c r="P668" s="237"/>
      <c r="Q668" s="237"/>
      <c r="R668" s="237"/>
      <c r="S668" s="237"/>
      <c r="T668" s="237"/>
      <c r="U668" s="237"/>
      <c r="V668" s="237"/>
      <c r="W668" s="237"/>
      <c r="X668" s="237"/>
      <c r="Y668" s="237"/>
      <c r="Z668" s="237"/>
    </row>
    <row r="669" spans="1:26" ht="14.25" customHeight="1">
      <c r="A669" s="237"/>
      <c r="B669" s="237"/>
      <c r="C669" s="237"/>
      <c r="D669" s="237"/>
      <c r="E669" s="237"/>
      <c r="F669" s="237"/>
      <c r="G669" s="237"/>
      <c r="H669" s="237"/>
      <c r="I669" s="237"/>
      <c r="J669" s="237"/>
      <c r="K669" s="237"/>
      <c r="L669" s="237"/>
      <c r="M669" s="237"/>
      <c r="N669" s="237"/>
      <c r="O669" s="237"/>
      <c r="P669" s="237"/>
      <c r="Q669" s="237"/>
      <c r="R669" s="237"/>
      <c r="S669" s="237"/>
      <c r="T669" s="237"/>
      <c r="U669" s="237"/>
      <c r="V669" s="237"/>
      <c r="W669" s="237"/>
      <c r="X669" s="237"/>
      <c r="Y669" s="237"/>
      <c r="Z669" s="237"/>
    </row>
    <row r="670" spans="1:26" ht="14.25" customHeight="1">
      <c r="A670" s="237"/>
      <c r="B670" s="237"/>
      <c r="C670" s="237"/>
      <c r="D670" s="237"/>
      <c r="E670" s="237"/>
      <c r="F670" s="237"/>
      <c r="G670" s="237"/>
      <c r="H670" s="237"/>
      <c r="I670" s="237"/>
      <c r="J670" s="237"/>
      <c r="K670" s="237"/>
      <c r="L670" s="237"/>
      <c r="M670" s="237"/>
      <c r="N670" s="237"/>
      <c r="O670" s="237"/>
      <c r="P670" s="237"/>
      <c r="Q670" s="237"/>
      <c r="R670" s="237"/>
      <c r="S670" s="237"/>
      <c r="T670" s="237"/>
      <c r="U670" s="237"/>
      <c r="V670" s="237"/>
      <c r="W670" s="237"/>
      <c r="X670" s="237"/>
      <c r="Y670" s="237"/>
      <c r="Z670" s="237"/>
    </row>
    <row r="671" spans="1:26" ht="14.25" customHeight="1">
      <c r="A671" s="237"/>
      <c r="B671" s="237"/>
      <c r="C671" s="237"/>
      <c r="D671" s="237"/>
      <c r="E671" s="237"/>
      <c r="F671" s="237"/>
      <c r="G671" s="237"/>
      <c r="H671" s="237"/>
      <c r="I671" s="237"/>
      <c r="J671" s="237"/>
      <c r="K671" s="237"/>
      <c r="L671" s="237"/>
      <c r="M671" s="237"/>
      <c r="N671" s="237"/>
      <c r="O671" s="237"/>
      <c r="P671" s="237"/>
      <c r="Q671" s="237"/>
      <c r="R671" s="237"/>
      <c r="S671" s="237"/>
      <c r="T671" s="237"/>
      <c r="U671" s="237"/>
      <c r="V671" s="237"/>
      <c r="W671" s="237"/>
      <c r="X671" s="237"/>
      <c r="Y671" s="237"/>
      <c r="Z671" s="237"/>
    </row>
    <row r="672" spans="1:26" ht="14.25" customHeight="1">
      <c r="A672" s="237"/>
      <c r="B672" s="237"/>
      <c r="C672" s="237"/>
      <c r="D672" s="237"/>
      <c r="E672" s="237"/>
      <c r="F672" s="237"/>
      <c r="G672" s="237"/>
      <c r="H672" s="237"/>
      <c r="I672" s="237"/>
      <c r="J672" s="237"/>
      <c r="K672" s="237"/>
      <c r="L672" s="237"/>
      <c r="M672" s="237"/>
      <c r="N672" s="237"/>
      <c r="O672" s="237"/>
      <c r="P672" s="237"/>
      <c r="Q672" s="237"/>
      <c r="R672" s="237"/>
      <c r="S672" s="237"/>
      <c r="T672" s="237"/>
      <c r="U672" s="237"/>
      <c r="V672" s="237"/>
      <c r="W672" s="237"/>
      <c r="X672" s="237"/>
      <c r="Y672" s="237"/>
      <c r="Z672" s="237"/>
    </row>
    <row r="673" spans="1:26" ht="14.25" customHeight="1">
      <c r="A673" s="237"/>
      <c r="B673" s="237"/>
      <c r="C673" s="237"/>
      <c r="D673" s="237"/>
      <c r="E673" s="237"/>
      <c r="F673" s="237"/>
      <c r="G673" s="237"/>
      <c r="H673" s="237"/>
      <c r="I673" s="237"/>
      <c r="J673" s="237"/>
      <c r="K673" s="237"/>
      <c r="L673" s="237"/>
      <c r="M673" s="237"/>
      <c r="N673" s="237"/>
      <c r="O673" s="237"/>
      <c r="P673" s="237"/>
      <c r="Q673" s="237"/>
      <c r="R673" s="237"/>
      <c r="S673" s="237"/>
      <c r="T673" s="237"/>
      <c r="U673" s="237"/>
      <c r="V673" s="237"/>
      <c r="W673" s="237"/>
      <c r="X673" s="237"/>
      <c r="Y673" s="237"/>
      <c r="Z673" s="237"/>
    </row>
    <row r="674" spans="1:26" ht="14.25" customHeight="1">
      <c r="A674" s="237"/>
      <c r="B674" s="237"/>
      <c r="C674" s="237"/>
      <c r="D674" s="237"/>
      <c r="E674" s="237"/>
      <c r="F674" s="237"/>
      <c r="G674" s="237"/>
      <c r="H674" s="237"/>
      <c r="I674" s="237"/>
      <c r="J674" s="237"/>
      <c r="K674" s="237"/>
      <c r="L674" s="237"/>
      <c r="M674" s="237"/>
      <c r="N674" s="237"/>
      <c r="O674" s="237"/>
      <c r="P674" s="237"/>
      <c r="Q674" s="237"/>
      <c r="R674" s="237"/>
      <c r="S674" s="237"/>
      <c r="T674" s="237"/>
      <c r="U674" s="237"/>
      <c r="V674" s="237"/>
      <c r="W674" s="237"/>
      <c r="X674" s="237"/>
      <c r="Y674" s="237"/>
      <c r="Z674" s="237"/>
    </row>
    <row r="675" spans="1:26" ht="14.25" customHeight="1">
      <c r="A675" s="237"/>
      <c r="B675" s="237"/>
      <c r="C675" s="237"/>
      <c r="D675" s="237"/>
      <c r="E675" s="237"/>
      <c r="F675" s="237"/>
      <c r="G675" s="237"/>
      <c r="H675" s="237"/>
      <c r="I675" s="237"/>
      <c r="J675" s="237"/>
      <c r="K675" s="237"/>
      <c r="L675" s="237"/>
      <c r="M675" s="237"/>
      <c r="N675" s="237"/>
      <c r="O675" s="237"/>
      <c r="P675" s="237"/>
      <c r="Q675" s="237"/>
      <c r="R675" s="237"/>
      <c r="S675" s="237"/>
      <c r="T675" s="237"/>
      <c r="U675" s="237"/>
      <c r="V675" s="237"/>
      <c r="W675" s="237"/>
      <c r="X675" s="237"/>
      <c r="Y675" s="237"/>
      <c r="Z675" s="237"/>
    </row>
    <row r="676" spans="1:26" ht="14.25" customHeight="1">
      <c r="A676" s="237"/>
      <c r="B676" s="237"/>
      <c r="C676" s="237"/>
      <c r="D676" s="237"/>
      <c r="E676" s="237"/>
      <c r="F676" s="237"/>
      <c r="G676" s="237"/>
      <c r="H676" s="237"/>
      <c r="I676" s="237"/>
      <c r="J676" s="237"/>
      <c r="K676" s="237"/>
      <c r="L676" s="237"/>
      <c r="M676" s="237"/>
      <c r="N676" s="237"/>
      <c r="O676" s="237"/>
      <c r="P676" s="237"/>
      <c r="Q676" s="237"/>
      <c r="R676" s="237"/>
      <c r="S676" s="237"/>
      <c r="T676" s="237"/>
      <c r="U676" s="237"/>
      <c r="V676" s="237"/>
      <c r="W676" s="237"/>
      <c r="X676" s="237"/>
      <c r="Y676" s="237"/>
      <c r="Z676" s="237"/>
    </row>
    <row r="677" spans="1:26" ht="14.25" customHeight="1">
      <c r="A677" s="237"/>
      <c r="B677" s="237"/>
      <c r="C677" s="237"/>
      <c r="D677" s="237"/>
      <c r="E677" s="237"/>
      <c r="F677" s="237"/>
      <c r="G677" s="237"/>
      <c r="H677" s="237"/>
      <c r="I677" s="237"/>
      <c r="J677" s="237"/>
      <c r="K677" s="237"/>
      <c r="L677" s="237"/>
      <c r="M677" s="237"/>
      <c r="N677" s="237"/>
      <c r="O677" s="237"/>
      <c r="P677" s="237"/>
      <c r="Q677" s="237"/>
      <c r="R677" s="237"/>
      <c r="S677" s="237"/>
      <c r="T677" s="237"/>
      <c r="U677" s="237"/>
      <c r="V677" s="237"/>
      <c r="W677" s="237"/>
      <c r="X677" s="237"/>
      <c r="Y677" s="237"/>
      <c r="Z677" s="237"/>
    </row>
    <row r="678" spans="1:26" ht="14.25" customHeight="1">
      <c r="A678" s="237"/>
      <c r="B678" s="237"/>
      <c r="C678" s="237"/>
      <c r="D678" s="237"/>
      <c r="E678" s="237"/>
      <c r="F678" s="237"/>
      <c r="G678" s="237"/>
      <c r="H678" s="237"/>
      <c r="I678" s="237"/>
      <c r="J678" s="237"/>
      <c r="K678" s="237"/>
      <c r="L678" s="237"/>
      <c r="M678" s="237"/>
      <c r="N678" s="237"/>
      <c r="O678" s="237"/>
      <c r="P678" s="237"/>
      <c r="Q678" s="237"/>
      <c r="R678" s="237"/>
      <c r="S678" s="237"/>
      <c r="T678" s="237"/>
      <c r="U678" s="237"/>
      <c r="V678" s="237"/>
      <c r="W678" s="237"/>
      <c r="X678" s="237"/>
      <c r="Y678" s="237"/>
      <c r="Z678" s="237"/>
    </row>
    <row r="679" spans="1:26" ht="14.25" customHeight="1">
      <c r="A679" s="237"/>
      <c r="B679" s="237"/>
      <c r="C679" s="237"/>
      <c r="D679" s="237"/>
      <c r="E679" s="237"/>
      <c r="F679" s="237"/>
      <c r="G679" s="237"/>
      <c r="H679" s="237"/>
      <c r="I679" s="237"/>
      <c r="J679" s="237"/>
      <c r="K679" s="237"/>
      <c r="L679" s="237"/>
      <c r="M679" s="237"/>
      <c r="N679" s="237"/>
      <c r="O679" s="237"/>
      <c r="P679" s="237"/>
      <c r="Q679" s="237"/>
      <c r="R679" s="237"/>
      <c r="S679" s="237"/>
      <c r="T679" s="237"/>
      <c r="U679" s="237"/>
      <c r="V679" s="237"/>
      <c r="W679" s="237"/>
      <c r="X679" s="237"/>
      <c r="Y679" s="237"/>
      <c r="Z679" s="237"/>
    </row>
    <row r="680" spans="1:26" ht="14.25" customHeight="1">
      <c r="A680" s="237"/>
      <c r="B680" s="237"/>
      <c r="C680" s="237"/>
      <c r="D680" s="237"/>
      <c r="E680" s="237"/>
      <c r="F680" s="237"/>
      <c r="G680" s="237"/>
      <c r="H680" s="237"/>
      <c r="I680" s="237"/>
      <c r="J680" s="237"/>
      <c r="K680" s="237"/>
      <c r="L680" s="237"/>
      <c r="M680" s="237"/>
      <c r="N680" s="237"/>
      <c r="O680" s="237"/>
      <c r="P680" s="237"/>
      <c r="Q680" s="237"/>
      <c r="R680" s="237"/>
      <c r="S680" s="237"/>
      <c r="T680" s="237"/>
      <c r="U680" s="237"/>
      <c r="V680" s="237"/>
      <c r="W680" s="237"/>
      <c r="X680" s="237"/>
      <c r="Y680" s="237"/>
      <c r="Z680" s="237"/>
    </row>
    <row r="681" spans="1:26" ht="14.25" customHeight="1">
      <c r="A681" s="237"/>
      <c r="B681" s="237"/>
      <c r="C681" s="237"/>
      <c r="D681" s="237"/>
      <c r="E681" s="237"/>
      <c r="F681" s="237"/>
      <c r="G681" s="237"/>
      <c r="H681" s="237"/>
      <c r="I681" s="237"/>
      <c r="J681" s="237"/>
      <c r="K681" s="237"/>
      <c r="L681" s="237"/>
      <c r="M681" s="237"/>
      <c r="N681" s="237"/>
      <c r="O681" s="237"/>
      <c r="P681" s="237"/>
      <c r="Q681" s="237"/>
      <c r="R681" s="237"/>
      <c r="S681" s="237"/>
      <c r="T681" s="237"/>
      <c r="U681" s="237"/>
      <c r="V681" s="237"/>
      <c r="W681" s="237"/>
      <c r="X681" s="237"/>
      <c r="Y681" s="237"/>
      <c r="Z681" s="237"/>
    </row>
    <row r="682" spans="1:26" ht="14.25" customHeight="1">
      <c r="A682" s="237"/>
      <c r="B682" s="237"/>
      <c r="C682" s="237"/>
      <c r="D682" s="237"/>
      <c r="E682" s="237"/>
      <c r="F682" s="237"/>
      <c r="G682" s="237"/>
      <c r="H682" s="237"/>
      <c r="I682" s="237"/>
      <c r="J682" s="237"/>
      <c r="K682" s="237"/>
      <c r="L682" s="237"/>
      <c r="M682" s="237"/>
      <c r="N682" s="237"/>
      <c r="O682" s="237"/>
      <c r="P682" s="237"/>
      <c r="Q682" s="237"/>
      <c r="R682" s="237"/>
      <c r="S682" s="237"/>
      <c r="T682" s="237"/>
      <c r="U682" s="237"/>
      <c r="V682" s="237"/>
      <c r="W682" s="237"/>
      <c r="X682" s="237"/>
      <c r="Y682" s="237"/>
      <c r="Z682" s="237"/>
    </row>
    <row r="683" spans="1:26" ht="14.25" customHeight="1">
      <c r="A683" s="237"/>
      <c r="B683" s="237"/>
      <c r="C683" s="237"/>
      <c r="D683" s="237"/>
      <c r="E683" s="237"/>
      <c r="F683" s="237"/>
      <c r="G683" s="237"/>
      <c r="H683" s="237"/>
      <c r="I683" s="237"/>
      <c r="J683" s="237"/>
      <c r="K683" s="237"/>
      <c r="L683" s="237"/>
      <c r="M683" s="237"/>
      <c r="N683" s="237"/>
      <c r="O683" s="237"/>
      <c r="P683" s="237"/>
      <c r="Q683" s="237"/>
      <c r="R683" s="237"/>
      <c r="S683" s="237"/>
      <c r="T683" s="237"/>
      <c r="U683" s="237"/>
      <c r="V683" s="237"/>
      <c r="W683" s="237"/>
      <c r="X683" s="237"/>
      <c r="Y683" s="237"/>
      <c r="Z683" s="237"/>
    </row>
    <row r="684" spans="1:26" ht="14.25" customHeight="1">
      <c r="A684" s="237"/>
      <c r="B684" s="237"/>
      <c r="C684" s="237"/>
      <c r="D684" s="237"/>
      <c r="E684" s="237"/>
      <c r="F684" s="237"/>
      <c r="G684" s="237"/>
      <c r="H684" s="237"/>
      <c r="I684" s="237"/>
      <c r="J684" s="237"/>
      <c r="K684" s="237"/>
      <c r="L684" s="237"/>
      <c r="M684" s="237"/>
      <c r="N684" s="237"/>
      <c r="O684" s="237"/>
      <c r="P684" s="237"/>
      <c r="Q684" s="237"/>
      <c r="R684" s="237"/>
      <c r="S684" s="237"/>
      <c r="T684" s="237"/>
      <c r="U684" s="237"/>
      <c r="V684" s="237"/>
      <c r="W684" s="237"/>
      <c r="X684" s="237"/>
      <c r="Y684" s="237"/>
      <c r="Z684" s="237"/>
    </row>
    <row r="685" spans="1:26" ht="14.25" customHeight="1">
      <c r="A685" s="237"/>
      <c r="B685" s="237"/>
      <c r="C685" s="237"/>
      <c r="D685" s="237"/>
      <c r="E685" s="237"/>
      <c r="F685" s="237"/>
      <c r="G685" s="237"/>
      <c r="H685" s="237"/>
      <c r="I685" s="237"/>
      <c r="J685" s="237"/>
      <c r="K685" s="237"/>
      <c r="L685" s="237"/>
      <c r="M685" s="237"/>
      <c r="N685" s="237"/>
      <c r="O685" s="237"/>
      <c r="P685" s="237"/>
      <c r="Q685" s="237"/>
      <c r="R685" s="237"/>
      <c r="S685" s="237"/>
      <c r="T685" s="237"/>
      <c r="U685" s="237"/>
      <c r="V685" s="237"/>
      <c r="W685" s="237"/>
      <c r="X685" s="237"/>
      <c r="Y685" s="237"/>
      <c r="Z685" s="237"/>
    </row>
    <row r="686" spans="1:26" ht="14.25" customHeight="1">
      <c r="A686" s="237"/>
      <c r="B686" s="237"/>
      <c r="C686" s="237"/>
      <c r="D686" s="237"/>
      <c r="E686" s="237"/>
      <c r="F686" s="237"/>
      <c r="G686" s="237"/>
      <c r="H686" s="237"/>
      <c r="I686" s="237"/>
      <c r="J686" s="237"/>
      <c r="K686" s="237"/>
      <c r="L686" s="237"/>
      <c r="M686" s="237"/>
      <c r="N686" s="237"/>
      <c r="O686" s="237"/>
      <c r="P686" s="237"/>
      <c r="Q686" s="237"/>
      <c r="R686" s="237"/>
      <c r="S686" s="237"/>
      <c r="T686" s="237"/>
      <c r="U686" s="237"/>
      <c r="V686" s="237"/>
      <c r="W686" s="237"/>
      <c r="X686" s="237"/>
      <c r="Y686" s="237"/>
      <c r="Z686" s="237"/>
    </row>
    <row r="687" spans="1:26" ht="14.25" customHeight="1">
      <c r="A687" s="237"/>
      <c r="B687" s="237"/>
      <c r="C687" s="237"/>
      <c r="D687" s="237"/>
      <c r="E687" s="237"/>
      <c r="F687" s="237"/>
      <c r="G687" s="237"/>
      <c r="H687" s="237"/>
      <c r="I687" s="237"/>
      <c r="J687" s="237"/>
      <c r="K687" s="237"/>
      <c r="L687" s="237"/>
      <c r="M687" s="237"/>
      <c r="N687" s="237"/>
      <c r="O687" s="237"/>
      <c r="P687" s="237"/>
      <c r="Q687" s="237"/>
      <c r="R687" s="237"/>
      <c r="S687" s="237"/>
      <c r="T687" s="237"/>
      <c r="U687" s="237"/>
      <c r="V687" s="237"/>
      <c r="W687" s="237"/>
      <c r="X687" s="237"/>
      <c r="Y687" s="237"/>
      <c r="Z687" s="237"/>
    </row>
    <row r="688" spans="1:26" ht="14.25" customHeight="1">
      <c r="A688" s="237"/>
      <c r="B688" s="237"/>
      <c r="C688" s="237"/>
      <c r="D688" s="237"/>
      <c r="E688" s="237"/>
      <c r="F688" s="237"/>
      <c r="G688" s="237"/>
      <c r="H688" s="237"/>
      <c r="I688" s="237"/>
      <c r="J688" s="237"/>
      <c r="K688" s="237"/>
      <c r="L688" s="237"/>
      <c r="M688" s="237"/>
      <c r="N688" s="237"/>
      <c r="O688" s="237"/>
      <c r="P688" s="237"/>
      <c r="Q688" s="237"/>
      <c r="R688" s="237"/>
      <c r="S688" s="237"/>
      <c r="T688" s="237"/>
      <c r="U688" s="237"/>
      <c r="V688" s="237"/>
      <c r="W688" s="237"/>
      <c r="X688" s="237"/>
      <c r="Y688" s="237"/>
      <c r="Z688" s="237"/>
    </row>
    <row r="689" spans="1:26" ht="14.25" customHeight="1">
      <c r="A689" s="237"/>
      <c r="B689" s="237"/>
      <c r="C689" s="237"/>
      <c r="D689" s="237"/>
      <c r="E689" s="237"/>
      <c r="F689" s="237"/>
      <c r="G689" s="237"/>
      <c r="H689" s="237"/>
      <c r="I689" s="237"/>
      <c r="J689" s="237"/>
      <c r="K689" s="237"/>
      <c r="L689" s="237"/>
      <c r="M689" s="237"/>
      <c r="N689" s="237"/>
      <c r="O689" s="237"/>
      <c r="P689" s="237"/>
      <c r="Q689" s="237"/>
      <c r="R689" s="237"/>
      <c r="S689" s="237"/>
      <c r="T689" s="237"/>
      <c r="U689" s="237"/>
      <c r="V689" s="237"/>
      <c r="W689" s="237"/>
      <c r="X689" s="237"/>
      <c r="Y689" s="237"/>
      <c r="Z689" s="237"/>
    </row>
    <row r="690" spans="1:26" ht="14.25" customHeight="1">
      <c r="A690" s="237"/>
      <c r="B690" s="237"/>
      <c r="C690" s="237"/>
      <c r="D690" s="237"/>
      <c r="E690" s="237"/>
      <c r="F690" s="237"/>
      <c r="G690" s="237"/>
      <c r="H690" s="237"/>
      <c r="I690" s="237"/>
      <c r="J690" s="237"/>
      <c r="K690" s="237"/>
      <c r="L690" s="237"/>
      <c r="M690" s="237"/>
      <c r="N690" s="237"/>
      <c r="O690" s="237"/>
      <c r="P690" s="237"/>
      <c r="Q690" s="237"/>
      <c r="R690" s="237"/>
      <c r="S690" s="237"/>
      <c r="T690" s="237"/>
      <c r="U690" s="237"/>
      <c r="V690" s="237"/>
      <c r="W690" s="237"/>
      <c r="X690" s="237"/>
      <c r="Y690" s="237"/>
      <c r="Z690" s="237"/>
    </row>
    <row r="691" spans="1:26" ht="14.25" customHeight="1">
      <c r="A691" s="237"/>
      <c r="B691" s="237"/>
      <c r="C691" s="237"/>
      <c r="D691" s="237"/>
      <c r="E691" s="237"/>
      <c r="F691" s="237"/>
      <c r="G691" s="237"/>
      <c r="H691" s="237"/>
      <c r="I691" s="237"/>
      <c r="J691" s="237"/>
      <c r="K691" s="237"/>
      <c r="L691" s="237"/>
      <c r="M691" s="237"/>
      <c r="N691" s="237"/>
      <c r="O691" s="237"/>
      <c r="P691" s="237"/>
      <c r="Q691" s="237"/>
      <c r="R691" s="237"/>
      <c r="S691" s="237"/>
      <c r="T691" s="237"/>
      <c r="U691" s="237"/>
      <c r="V691" s="237"/>
      <c r="W691" s="237"/>
      <c r="X691" s="237"/>
      <c r="Y691" s="237"/>
      <c r="Z691" s="237"/>
    </row>
    <row r="692" spans="1:26" ht="14.25" customHeight="1">
      <c r="A692" s="237"/>
      <c r="B692" s="237"/>
      <c r="C692" s="237"/>
      <c r="D692" s="237"/>
      <c r="E692" s="237"/>
      <c r="F692" s="237"/>
      <c r="G692" s="237"/>
      <c r="H692" s="237"/>
      <c r="I692" s="237"/>
      <c r="J692" s="237"/>
      <c r="K692" s="237"/>
      <c r="L692" s="237"/>
      <c r="M692" s="237"/>
      <c r="N692" s="237"/>
      <c r="O692" s="237"/>
      <c r="P692" s="237"/>
      <c r="Q692" s="237"/>
      <c r="R692" s="237"/>
      <c r="S692" s="237"/>
      <c r="T692" s="237"/>
      <c r="U692" s="237"/>
      <c r="V692" s="237"/>
      <c r="W692" s="237"/>
      <c r="X692" s="237"/>
      <c r="Y692" s="237"/>
      <c r="Z692" s="237"/>
    </row>
    <row r="693" spans="1:26" ht="14.25" customHeight="1">
      <c r="A693" s="237"/>
      <c r="B693" s="237"/>
      <c r="C693" s="237"/>
      <c r="D693" s="237"/>
      <c r="E693" s="237"/>
      <c r="F693" s="237"/>
      <c r="G693" s="237"/>
      <c r="H693" s="237"/>
      <c r="I693" s="237"/>
      <c r="J693" s="237"/>
      <c r="K693" s="237"/>
      <c r="L693" s="237"/>
      <c r="M693" s="237"/>
      <c r="N693" s="237"/>
      <c r="O693" s="237"/>
      <c r="P693" s="237"/>
      <c r="Q693" s="237"/>
      <c r="R693" s="237"/>
      <c r="S693" s="237"/>
      <c r="T693" s="237"/>
      <c r="U693" s="237"/>
      <c r="V693" s="237"/>
      <c r="W693" s="237"/>
      <c r="X693" s="237"/>
      <c r="Y693" s="237"/>
      <c r="Z693" s="237"/>
    </row>
    <row r="694" spans="1:26" ht="14.25" customHeight="1">
      <c r="A694" s="237"/>
      <c r="B694" s="237"/>
      <c r="C694" s="237"/>
      <c r="D694" s="237"/>
      <c r="E694" s="237"/>
      <c r="F694" s="237"/>
      <c r="G694" s="237"/>
      <c r="H694" s="237"/>
      <c r="I694" s="237"/>
      <c r="J694" s="237"/>
      <c r="K694" s="237"/>
      <c r="L694" s="237"/>
      <c r="M694" s="237"/>
      <c r="N694" s="237"/>
      <c r="O694" s="237"/>
      <c r="P694" s="237"/>
      <c r="Q694" s="237"/>
      <c r="R694" s="237"/>
      <c r="S694" s="237"/>
      <c r="T694" s="237"/>
      <c r="U694" s="237"/>
      <c r="V694" s="237"/>
      <c r="W694" s="237"/>
      <c r="X694" s="237"/>
      <c r="Y694" s="237"/>
      <c r="Z694" s="237"/>
    </row>
    <row r="695" spans="1:26" ht="14.25" customHeight="1">
      <c r="A695" s="237"/>
      <c r="B695" s="237"/>
      <c r="C695" s="237"/>
      <c r="D695" s="237"/>
      <c r="E695" s="237"/>
      <c r="F695" s="237"/>
      <c r="G695" s="237"/>
      <c r="H695" s="237"/>
      <c r="I695" s="237"/>
      <c r="J695" s="237"/>
      <c r="K695" s="237"/>
      <c r="L695" s="237"/>
      <c r="M695" s="237"/>
      <c r="N695" s="237"/>
      <c r="O695" s="237"/>
      <c r="P695" s="237"/>
      <c r="Q695" s="237"/>
      <c r="R695" s="237"/>
      <c r="S695" s="237"/>
      <c r="T695" s="237"/>
      <c r="U695" s="237"/>
      <c r="V695" s="237"/>
      <c r="W695" s="237"/>
      <c r="X695" s="237"/>
      <c r="Y695" s="237"/>
      <c r="Z695" s="237"/>
    </row>
    <row r="696" spans="1:26" ht="14.25" customHeight="1">
      <c r="A696" s="237"/>
      <c r="B696" s="237"/>
      <c r="C696" s="237"/>
      <c r="D696" s="237"/>
      <c r="E696" s="237"/>
      <c r="F696" s="237"/>
      <c r="G696" s="237"/>
      <c r="H696" s="237"/>
      <c r="I696" s="237"/>
      <c r="J696" s="237"/>
      <c r="K696" s="237"/>
      <c r="L696" s="237"/>
      <c r="M696" s="237"/>
      <c r="N696" s="237"/>
      <c r="O696" s="237"/>
      <c r="P696" s="237"/>
      <c r="Q696" s="237"/>
      <c r="R696" s="237"/>
      <c r="S696" s="237"/>
      <c r="T696" s="237"/>
      <c r="U696" s="237"/>
      <c r="V696" s="237"/>
      <c r="W696" s="237"/>
      <c r="X696" s="237"/>
      <c r="Y696" s="237"/>
      <c r="Z696" s="237"/>
    </row>
    <row r="697" spans="1:26" ht="14.25" customHeight="1">
      <c r="A697" s="237"/>
      <c r="B697" s="237"/>
      <c r="C697" s="237"/>
      <c r="D697" s="237"/>
      <c r="E697" s="237"/>
      <c r="F697" s="237"/>
      <c r="G697" s="237"/>
      <c r="H697" s="237"/>
      <c r="I697" s="237"/>
      <c r="J697" s="237"/>
      <c r="K697" s="237"/>
      <c r="L697" s="237"/>
      <c r="M697" s="237"/>
      <c r="N697" s="237"/>
      <c r="O697" s="237"/>
      <c r="P697" s="237"/>
      <c r="Q697" s="237"/>
      <c r="R697" s="237"/>
      <c r="S697" s="237"/>
      <c r="T697" s="237"/>
      <c r="U697" s="237"/>
      <c r="V697" s="237"/>
      <c r="W697" s="237"/>
      <c r="X697" s="237"/>
      <c r="Y697" s="237"/>
      <c r="Z697" s="237"/>
    </row>
    <row r="698" spans="1:26" ht="14.25" customHeight="1">
      <c r="A698" s="237"/>
      <c r="B698" s="237"/>
      <c r="C698" s="237"/>
      <c r="D698" s="237"/>
      <c r="E698" s="237"/>
      <c r="F698" s="237"/>
      <c r="G698" s="237"/>
      <c r="H698" s="237"/>
      <c r="I698" s="237"/>
      <c r="J698" s="237"/>
      <c r="K698" s="237"/>
      <c r="L698" s="237"/>
      <c r="M698" s="237"/>
      <c r="N698" s="237"/>
      <c r="O698" s="237"/>
      <c r="P698" s="237"/>
      <c r="Q698" s="237"/>
      <c r="R698" s="237"/>
      <c r="S698" s="237"/>
      <c r="T698" s="237"/>
      <c r="U698" s="237"/>
      <c r="V698" s="237"/>
      <c r="W698" s="237"/>
      <c r="X698" s="237"/>
      <c r="Y698" s="237"/>
      <c r="Z698" s="237"/>
    </row>
    <row r="699" spans="1:26" ht="14.25" customHeight="1">
      <c r="A699" s="237"/>
      <c r="B699" s="237"/>
      <c r="C699" s="237"/>
      <c r="D699" s="237"/>
      <c r="E699" s="237"/>
      <c r="F699" s="237"/>
      <c r="G699" s="237"/>
      <c r="H699" s="237"/>
      <c r="I699" s="237"/>
      <c r="J699" s="237"/>
      <c r="K699" s="237"/>
      <c r="L699" s="237"/>
      <c r="M699" s="237"/>
      <c r="N699" s="237"/>
      <c r="O699" s="237"/>
      <c r="P699" s="237"/>
      <c r="Q699" s="237"/>
      <c r="R699" s="237"/>
      <c r="S699" s="237"/>
      <c r="T699" s="237"/>
      <c r="U699" s="237"/>
      <c r="V699" s="237"/>
      <c r="W699" s="237"/>
      <c r="X699" s="237"/>
      <c r="Y699" s="237"/>
      <c r="Z699" s="237"/>
    </row>
    <row r="700" spans="1:26" ht="14.25" customHeight="1">
      <c r="A700" s="237"/>
      <c r="B700" s="237"/>
      <c r="C700" s="237"/>
      <c r="D700" s="237"/>
      <c r="E700" s="237"/>
      <c r="F700" s="237"/>
      <c r="G700" s="237"/>
      <c r="H700" s="237"/>
      <c r="I700" s="237"/>
      <c r="J700" s="237"/>
      <c r="K700" s="237"/>
      <c r="L700" s="237"/>
      <c r="M700" s="237"/>
      <c r="N700" s="237"/>
      <c r="O700" s="237"/>
      <c r="P700" s="237"/>
      <c r="Q700" s="237"/>
      <c r="R700" s="237"/>
      <c r="S700" s="237"/>
      <c r="T700" s="237"/>
      <c r="U700" s="237"/>
      <c r="V700" s="237"/>
      <c r="W700" s="237"/>
      <c r="X700" s="237"/>
      <c r="Y700" s="237"/>
      <c r="Z700" s="237"/>
    </row>
    <row r="701" spans="1:26" ht="14.25" customHeight="1">
      <c r="A701" s="237"/>
      <c r="B701" s="237"/>
      <c r="C701" s="237"/>
      <c r="D701" s="237"/>
      <c r="E701" s="237"/>
      <c r="F701" s="237"/>
      <c r="G701" s="237"/>
      <c r="H701" s="237"/>
      <c r="I701" s="237"/>
      <c r="J701" s="237"/>
      <c r="K701" s="237"/>
      <c r="L701" s="237"/>
      <c r="M701" s="237"/>
      <c r="N701" s="237"/>
      <c r="O701" s="237"/>
      <c r="P701" s="237"/>
      <c r="Q701" s="237"/>
      <c r="R701" s="237"/>
      <c r="S701" s="237"/>
      <c r="T701" s="237"/>
      <c r="U701" s="237"/>
      <c r="V701" s="237"/>
      <c r="W701" s="237"/>
      <c r="X701" s="237"/>
      <c r="Y701" s="237"/>
      <c r="Z701" s="237"/>
    </row>
    <row r="702" spans="1:26" ht="14.25" customHeight="1">
      <c r="A702" s="237"/>
      <c r="B702" s="237"/>
      <c r="C702" s="237"/>
      <c r="D702" s="237"/>
      <c r="E702" s="237"/>
      <c r="F702" s="237"/>
      <c r="G702" s="237"/>
      <c r="H702" s="237"/>
      <c r="I702" s="237"/>
      <c r="J702" s="237"/>
      <c r="K702" s="237"/>
      <c r="L702" s="237"/>
      <c r="M702" s="237"/>
      <c r="N702" s="237"/>
      <c r="O702" s="237"/>
      <c r="P702" s="237"/>
      <c r="Q702" s="237"/>
      <c r="R702" s="237"/>
      <c r="S702" s="237"/>
      <c r="T702" s="237"/>
      <c r="U702" s="237"/>
      <c r="V702" s="237"/>
      <c r="W702" s="237"/>
      <c r="X702" s="237"/>
      <c r="Y702" s="237"/>
      <c r="Z702" s="237"/>
    </row>
    <row r="703" spans="1:26" ht="14.25" customHeight="1">
      <c r="A703" s="237"/>
      <c r="B703" s="237"/>
      <c r="C703" s="237"/>
      <c r="D703" s="237"/>
      <c r="E703" s="237"/>
      <c r="F703" s="237"/>
      <c r="G703" s="237"/>
      <c r="H703" s="237"/>
      <c r="I703" s="237"/>
      <c r="J703" s="237"/>
      <c r="K703" s="237"/>
      <c r="L703" s="237"/>
      <c r="M703" s="237"/>
      <c r="N703" s="237"/>
      <c r="O703" s="237"/>
      <c r="P703" s="237"/>
      <c r="Q703" s="237"/>
      <c r="R703" s="237"/>
      <c r="S703" s="237"/>
      <c r="T703" s="237"/>
      <c r="U703" s="237"/>
      <c r="V703" s="237"/>
      <c r="W703" s="237"/>
      <c r="X703" s="237"/>
      <c r="Y703" s="237"/>
      <c r="Z703" s="237"/>
    </row>
    <row r="704" spans="1:26" ht="14.25" customHeight="1">
      <c r="A704" s="237"/>
      <c r="B704" s="237"/>
      <c r="C704" s="237"/>
      <c r="D704" s="237"/>
      <c r="E704" s="237"/>
      <c r="F704" s="237"/>
      <c r="G704" s="237"/>
      <c r="H704" s="237"/>
      <c r="I704" s="237"/>
      <c r="J704" s="237"/>
      <c r="K704" s="237"/>
      <c r="L704" s="237"/>
      <c r="M704" s="237"/>
      <c r="N704" s="237"/>
      <c r="O704" s="237"/>
      <c r="P704" s="237"/>
      <c r="Q704" s="237"/>
      <c r="R704" s="237"/>
      <c r="S704" s="237"/>
      <c r="T704" s="237"/>
      <c r="U704" s="237"/>
      <c r="V704" s="237"/>
      <c r="W704" s="237"/>
      <c r="X704" s="237"/>
      <c r="Y704" s="237"/>
      <c r="Z704" s="237"/>
    </row>
    <row r="705" spans="1:26" ht="14.25" customHeight="1">
      <c r="A705" s="237"/>
      <c r="B705" s="237"/>
      <c r="C705" s="237"/>
      <c r="D705" s="237"/>
      <c r="E705" s="237"/>
      <c r="F705" s="237"/>
      <c r="G705" s="237"/>
      <c r="H705" s="237"/>
      <c r="I705" s="237"/>
      <c r="J705" s="237"/>
      <c r="K705" s="237"/>
      <c r="L705" s="237"/>
      <c r="M705" s="237"/>
      <c r="N705" s="237"/>
      <c r="O705" s="237"/>
      <c r="P705" s="237"/>
      <c r="Q705" s="237"/>
      <c r="R705" s="237"/>
      <c r="S705" s="237"/>
      <c r="T705" s="237"/>
      <c r="U705" s="237"/>
      <c r="V705" s="237"/>
      <c r="W705" s="237"/>
      <c r="X705" s="237"/>
      <c r="Y705" s="237"/>
      <c r="Z705" s="237"/>
    </row>
    <row r="706" spans="1:26" ht="14.25" customHeight="1">
      <c r="A706" s="237"/>
      <c r="B706" s="237"/>
      <c r="C706" s="237"/>
      <c r="D706" s="237"/>
      <c r="E706" s="237"/>
      <c r="F706" s="237"/>
      <c r="G706" s="237"/>
      <c r="H706" s="237"/>
      <c r="I706" s="237"/>
      <c r="J706" s="237"/>
      <c r="K706" s="237"/>
      <c r="L706" s="237"/>
      <c r="M706" s="237"/>
      <c r="N706" s="237"/>
      <c r="O706" s="237"/>
      <c r="P706" s="237"/>
      <c r="Q706" s="237"/>
      <c r="R706" s="237"/>
      <c r="S706" s="237"/>
      <c r="T706" s="237"/>
      <c r="U706" s="237"/>
      <c r="V706" s="237"/>
      <c r="W706" s="237"/>
      <c r="X706" s="237"/>
      <c r="Y706" s="237"/>
      <c r="Z706" s="237"/>
    </row>
    <row r="707" spans="1:26" ht="14.25" customHeight="1">
      <c r="A707" s="237"/>
      <c r="B707" s="237"/>
      <c r="C707" s="237"/>
      <c r="D707" s="237"/>
      <c r="E707" s="237"/>
      <c r="F707" s="237"/>
      <c r="G707" s="237"/>
      <c r="H707" s="237"/>
      <c r="I707" s="237"/>
      <c r="J707" s="237"/>
      <c r="K707" s="237"/>
      <c r="L707" s="237"/>
      <c r="M707" s="237"/>
      <c r="N707" s="237"/>
      <c r="O707" s="237"/>
      <c r="P707" s="237"/>
      <c r="Q707" s="237"/>
      <c r="R707" s="237"/>
      <c r="S707" s="237"/>
      <c r="T707" s="237"/>
      <c r="U707" s="237"/>
      <c r="V707" s="237"/>
      <c r="W707" s="237"/>
      <c r="X707" s="237"/>
      <c r="Y707" s="237"/>
      <c r="Z707" s="237"/>
    </row>
    <row r="708" spans="1:26" ht="14.25" customHeight="1">
      <c r="A708" s="237"/>
      <c r="B708" s="237"/>
      <c r="C708" s="237"/>
      <c r="D708" s="237"/>
      <c r="E708" s="237"/>
      <c r="F708" s="237"/>
      <c r="G708" s="237"/>
      <c r="H708" s="237"/>
      <c r="I708" s="237"/>
      <c r="J708" s="237"/>
      <c r="K708" s="237"/>
      <c r="L708" s="237"/>
      <c r="M708" s="237"/>
      <c r="N708" s="237"/>
      <c r="O708" s="237"/>
      <c r="P708" s="237"/>
      <c r="Q708" s="237"/>
      <c r="R708" s="237"/>
      <c r="S708" s="237"/>
      <c r="T708" s="237"/>
      <c r="U708" s="237"/>
      <c r="V708" s="237"/>
      <c r="W708" s="237"/>
      <c r="X708" s="237"/>
      <c r="Y708" s="237"/>
      <c r="Z708" s="237"/>
    </row>
    <row r="709" spans="1:26" ht="14.25" customHeight="1">
      <c r="A709" s="237"/>
      <c r="B709" s="237"/>
      <c r="C709" s="237"/>
      <c r="D709" s="237"/>
      <c r="E709" s="237"/>
      <c r="F709" s="237"/>
      <c r="G709" s="237"/>
      <c r="H709" s="237"/>
      <c r="I709" s="237"/>
      <c r="J709" s="237"/>
      <c r="K709" s="237"/>
      <c r="L709" s="237"/>
      <c r="M709" s="237"/>
      <c r="N709" s="237"/>
      <c r="O709" s="237"/>
      <c r="P709" s="237"/>
      <c r="Q709" s="237"/>
      <c r="R709" s="237"/>
      <c r="S709" s="237"/>
      <c r="T709" s="237"/>
      <c r="U709" s="237"/>
      <c r="V709" s="237"/>
      <c r="W709" s="237"/>
      <c r="X709" s="237"/>
      <c r="Y709" s="237"/>
      <c r="Z709" s="237"/>
    </row>
    <row r="710" spans="1:26" ht="14.25" customHeight="1">
      <c r="A710" s="237"/>
      <c r="B710" s="237"/>
      <c r="C710" s="237"/>
      <c r="D710" s="237"/>
      <c r="E710" s="237"/>
      <c r="F710" s="237"/>
      <c r="G710" s="237"/>
      <c r="H710" s="237"/>
      <c r="I710" s="237"/>
      <c r="J710" s="237"/>
      <c r="K710" s="237"/>
      <c r="L710" s="237"/>
      <c r="M710" s="237"/>
      <c r="N710" s="237"/>
      <c r="O710" s="237"/>
      <c r="P710" s="237"/>
      <c r="Q710" s="237"/>
      <c r="R710" s="237"/>
      <c r="S710" s="237"/>
      <c r="T710" s="237"/>
      <c r="U710" s="237"/>
      <c r="V710" s="237"/>
      <c r="W710" s="237"/>
      <c r="X710" s="237"/>
      <c r="Y710" s="237"/>
      <c r="Z710" s="237"/>
    </row>
    <row r="711" spans="1:26" ht="14.25" customHeight="1">
      <c r="A711" s="237"/>
      <c r="B711" s="237"/>
      <c r="C711" s="237"/>
      <c r="D711" s="237"/>
      <c r="E711" s="237"/>
      <c r="F711" s="237"/>
      <c r="G711" s="237"/>
      <c r="H711" s="237"/>
      <c r="I711" s="237"/>
      <c r="J711" s="237"/>
      <c r="K711" s="237"/>
      <c r="L711" s="237"/>
      <c r="M711" s="237"/>
      <c r="N711" s="237"/>
      <c r="O711" s="237"/>
      <c r="P711" s="237"/>
      <c r="Q711" s="237"/>
      <c r="R711" s="237"/>
      <c r="S711" s="237"/>
      <c r="T711" s="237"/>
      <c r="U711" s="237"/>
      <c r="V711" s="237"/>
      <c r="W711" s="237"/>
      <c r="X711" s="237"/>
      <c r="Y711" s="237"/>
      <c r="Z711" s="237"/>
    </row>
    <row r="712" spans="1:26" ht="14.25" customHeight="1">
      <c r="A712" s="237"/>
      <c r="B712" s="237"/>
      <c r="C712" s="237"/>
      <c r="D712" s="237"/>
      <c r="E712" s="237"/>
      <c r="F712" s="237"/>
      <c r="G712" s="237"/>
      <c r="H712" s="237"/>
      <c r="I712" s="237"/>
      <c r="J712" s="237"/>
      <c r="K712" s="237"/>
      <c r="L712" s="237"/>
      <c r="M712" s="237"/>
      <c r="N712" s="237"/>
      <c r="O712" s="237"/>
      <c r="P712" s="237"/>
      <c r="Q712" s="237"/>
      <c r="R712" s="237"/>
      <c r="S712" s="237"/>
      <c r="T712" s="237"/>
      <c r="U712" s="237"/>
      <c r="V712" s="237"/>
      <c r="W712" s="237"/>
      <c r="X712" s="237"/>
      <c r="Y712" s="237"/>
      <c r="Z712" s="237"/>
    </row>
    <row r="713" spans="1:26" ht="14.25" customHeight="1">
      <c r="A713" s="237"/>
      <c r="B713" s="237"/>
      <c r="C713" s="237"/>
      <c r="D713" s="237"/>
      <c r="E713" s="237"/>
      <c r="F713" s="237"/>
      <c r="G713" s="237"/>
      <c r="H713" s="237"/>
      <c r="I713" s="237"/>
      <c r="J713" s="237"/>
      <c r="K713" s="237"/>
      <c r="L713" s="237"/>
      <c r="M713" s="237"/>
      <c r="N713" s="237"/>
      <c r="O713" s="237"/>
      <c r="P713" s="237"/>
      <c r="Q713" s="237"/>
      <c r="R713" s="237"/>
      <c r="S713" s="237"/>
      <c r="T713" s="237"/>
      <c r="U713" s="237"/>
      <c r="V713" s="237"/>
      <c r="W713" s="237"/>
      <c r="X713" s="237"/>
      <c r="Y713" s="237"/>
      <c r="Z713" s="237"/>
    </row>
    <row r="714" spans="1:26" ht="14.25" customHeight="1">
      <c r="A714" s="237"/>
      <c r="B714" s="237"/>
      <c r="C714" s="237"/>
      <c r="D714" s="237"/>
      <c r="E714" s="237"/>
      <c r="F714" s="237"/>
      <c r="G714" s="237"/>
      <c r="H714" s="237"/>
      <c r="I714" s="237"/>
      <c r="J714" s="237"/>
      <c r="K714" s="237"/>
      <c r="L714" s="237"/>
      <c r="M714" s="237"/>
      <c r="N714" s="237"/>
      <c r="O714" s="237"/>
      <c r="P714" s="237"/>
      <c r="Q714" s="237"/>
      <c r="R714" s="237"/>
      <c r="S714" s="237"/>
      <c r="T714" s="237"/>
      <c r="U714" s="237"/>
      <c r="V714" s="237"/>
      <c r="W714" s="237"/>
      <c r="X714" s="237"/>
      <c r="Y714" s="237"/>
      <c r="Z714" s="237"/>
    </row>
    <row r="715" spans="1:26" ht="14.25" customHeight="1">
      <c r="A715" s="237"/>
      <c r="B715" s="237"/>
      <c r="C715" s="237"/>
      <c r="D715" s="237"/>
      <c r="E715" s="237"/>
      <c r="F715" s="237"/>
      <c r="G715" s="237"/>
      <c r="H715" s="237"/>
      <c r="I715" s="237"/>
      <c r="J715" s="237"/>
      <c r="K715" s="237"/>
      <c r="L715" s="237"/>
      <c r="M715" s="237"/>
      <c r="N715" s="237"/>
      <c r="O715" s="237"/>
      <c r="P715" s="237"/>
      <c r="Q715" s="237"/>
      <c r="R715" s="237"/>
      <c r="S715" s="237"/>
      <c r="T715" s="237"/>
      <c r="U715" s="237"/>
      <c r="V715" s="237"/>
      <c r="W715" s="237"/>
      <c r="X715" s="237"/>
      <c r="Y715" s="237"/>
      <c r="Z715" s="237"/>
    </row>
    <row r="716" spans="1:26" ht="14.25" customHeight="1">
      <c r="A716" s="237"/>
      <c r="B716" s="237"/>
      <c r="C716" s="237"/>
      <c r="D716" s="237"/>
      <c r="E716" s="237"/>
      <c r="F716" s="237"/>
      <c r="G716" s="237"/>
      <c r="H716" s="237"/>
      <c r="I716" s="237"/>
      <c r="J716" s="237"/>
      <c r="K716" s="237"/>
      <c r="L716" s="237"/>
      <c r="M716" s="237"/>
      <c r="N716" s="237"/>
      <c r="O716" s="237"/>
      <c r="P716" s="237"/>
      <c r="Q716" s="237"/>
      <c r="R716" s="237"/>
      <c r="S716" s="237"/>
      <c r="T716" s="237"/>
      <c r="U716" s="237"/>
      <c r="V716" s="237"/>
      <c r="W716" s="237"/>
      <c r="X716" s="237"/>
      <c r="Y716" s="237"/>
      <c r="Z716" s="237"/>
    </row>
    <row r="717" spans="1:26" ht="14.25" customHeight="1">
      <c r="A717" s="237"/>
      <c r="B717" s="237"/>
      <c r="C717" s="237"/>
      <c r="D717" s="237"/>
      <c r="E717" s="237"/>
      <c r="F717" s="237"/>
      <c r="G717" s="237"/>
      <c r="H717" s="237"/>
      <c r="I717" s="237"/>
      <c r="J717" s="237"/>
      <c r="K717" s="237"/>
      <c r="L717" s="237"/>
      <c r="M717" s="237"/>
      <c r="N717" s="237"/>
      <c r="O717" s="237"/>
      <c r="P717" s="237"/>
      <c r="Q717" s="237"/>
      <c r="R717" s="237"/>
      <c r="S717" s="237"/>
      <c r="T717" s="237"/>
      <c r="U717" s="237"/>
      <c r="V717" s="237"/>
      <c r="W717" s="237"/>
      <c r="X717" s="237"/>
      <c r="Y717" s="237"/>
      <c r="Z717" s="237"/>
    </row>
    <row r="718" spans="1:26" ht="14.25" customHeight="1">
      <c r="A718" s="237"/>
      <c r="B718" s="237"/>
      <c r="C718" s="237"/>
      <c r="D718" s="237"/>
      <c r="E718" s="237"/>
      <c r="F718" s="237"/>
      <c r="G718" s="237"/>
      <c r="H718" s="237"/>
      <c r="I718" s="237"/>
      <c r="J718" s="237"/>
      <c r="K718" s="237"/>
      <c r="L718" s="237"/>
      <c r="M718" s="237"/>
      <c r="N718" s="237"/>
      <c r="O718" s="237"/>
      <c r="P718" s="237"/>
      <c r="Q718" s="237"/>
      <c r="R718" s="237"/>
      <c r="S718" s="237"/>
      <c r="T718" s="237"/>
      <c r="U718" s="237"/>
      <c r="V718" s="237"/>
      <c r="W718" s="237"/>
      <c r="X718" s="237"/>
      <c r="Y718" s="237"/>
      <c r="Z718" s="237"/>
    </row>
    <row r="719" spans="1:26" ht="14.25" customHeight="1">
      <c r="A719" s="237"/>
      <c r="B719" s="237"/>
      <c r="C719" s="237"/>
      <c r="D719" s="237"/>
      <c r="E719" s="237"/>
      <c r="F719" s="237"/>
      <c r="G719" s="237"/>
      <c r="H719" s="237"/>
      <c r="I719" s="237"/>
      <c r="J719" s="237"/>
      <c r="K719" s="237"/>
      <c r="L719" s="237"/>
      <c r="M719" s="237"/>
      <c r="N719" s="237"/>
      <c r="O719" s="237"/>
      <c r="P719" s="237"/>
      <c r="Q719" s="237"/>
      <c r="R719" s="237"/>
      <c r="S719" s="237"/>
      <c r="T719" s="237"/>
      <c r="U719" s="237"/>
      <c r="V719" s="237"/>
      <c r="W719" s="237"/>
      <c r="X719" s="237"/>
      <c r="Y719" s="237"/>
      <c r="Z719" s="237"/>
    </row>
    <row r="720" spans="1:26" ht="14.25" customHeight="1">
      <c r="A720" s="237"/>
      <c r="B720" s="237"/>
      <c r="C720" s="237"/>
      <c r="D720" s="237"/>
      <c r="E720" s="237"/>
      <c r="F720" s="237"/>
      <c r="G720" s="237"/>
      <c r="H720" s="237"/>
      <c r="I720" s="237"/>
      <c r="J720" s="237"/>
      <c r="K720" s="237"/>
      <c r="L720" s="237"/>
      <c r="M720" s="237"/>
      <c r="N720" s="237"/>
      <c r="O720" s="237"/>
      <c r="P720" s="237"/>
      <c r="Q720" s="237"/>
      <c r="R720" s="237"/>
      <c r="S720" s="237"/>
      <c r="T720" s="237"/>
      <c r="U720" s="237"/>
      <c r="V720" s="237"/>
      <c r="W720" s="237"/>
      <c r="X720" s="237"/>
      <c r="Y720" s="237"/>
      <c r="Z720" s="237"/>
    </row>
    <row r="721" spans="1:26" ht="14.25" customHeight="1">
      <c r="A721" s="237"/>
      <c r="B721" s="237"/>
      <c r="C721" s="237"/>
      <c r="D721" s="237"/>
      <c r="E721" s="237"/>
      <c r="F721" s="237"/>
      <c r="G721" s="237"/>
      <c r="H721" s="237"/>
      <c r="I721" s="237"/>
      <c r="J721" s="237"/>
      <c r="K721" s="237"/>
      <c r="L721" s="237"/>
      <c r="M721" s="237"/>
      <c r="N721" s="237"/>
      <c r="O721" s="237"/>
      <c r="P721" s="237"/>
      <c r="Q721" s="237"/>
      <c r="R721" s="237"/>
      <c r="S721" s="237"/>
      <c r="T721" s="237"/>
      <c r="U721" s="237"/>
      <c r="V721" s="237"/>
      <c r="W721" s="237"/>
      <c r="X721" s="237"/>
      <c r="Y721" s="237"/>
      <c r="Z721" s="237"/>
    </row>
    <row r="722" spans="1:26" ht="14.25" customHeight="1">
      <c r="A722" s="237"/>
      <c r="B722" s="237"/>
      <c r="C722" s="237"/>
      <c r="D722" s="237"/>
      <c r="E722" s="237"/>
      <c r="F722" s="237"/>
      <c r="G722" s="237"/>
      <c r="H722" s="237"/>
      <c r="I722" s="237"/>
      <c r="J722" s="237"/>
      <c r="K722" s="237"/>
      <c r="L722" s="237"/>
      <c r="M722" s="237"/>
      <c r="N722" s="237"/>
      <c r="O722" s="237"/>
      <c r="P722" s="237"/>
      <c r="Q722" s="237"/>
      <c r="R722" s="237"/>
      <c r="S722" s="237"/>
      <c r="T722" s="237"/>
      <c r="U722" s="237"/>
      <c r="V722" s="237"/>
      <c r="W722" s="237"/>
      <c r="X722" s="237"/>
      <c r="Y722" s="237"/>
      <c r="Z722" s="237"/>
    </row>
    <row r="723" spans="1:26" ht="14.25" customHeight="1">
      <c r="A723" s="237"/>
      <c r="B723" s="237"/>
      <c r="C723" s="237"/>
      <c r="D723" s="237"/>
      <c r="E723" s="237"/>
      <c r="F723" s="237"/>
      <c r="G723" s="237"/>
      <c r="H723" s="237"/>
      <c r="I723" s="237"/>
      <c r="J723" s="237"/>
      <c r="K723" s="237"/>
      <c r="L723" s="237"/>
      <c r="M723" s="237"/>
      <c r="N723" s="237"/>
      <c r="O723" s="237"/>
      <c r="P723" s="237"/>
      <c r="Q723" s="237"/>
      <c r="R723" s="237"/>
      <c r="S723" s="237"/>
      <c r="T723" s="237"/>
      <c r="U723" s="237"/>
      <c r="V723" s="237"/>
      <c r="W723" s="237"/>
      <c r="X723" s="237"/>
      <c r="Y723" s="237"/>
      <c r="Z723" s="237"/>
    </row>
    <row r="724" spans="1:26" ht="14.25" customHeight="1">
      <c r="A724" s="237"/>
      <c r="B724" s="237"/>
      <c r="C724" s="237"/>
      <c r="D724" s="237"/>
      <c r="E724" s="237"/>
      <c r="F724" s="237"/>
      <c r="G724" s="237"/>
      <c r="H724" s="237"/>
      <c r="I724" s="237"/>
      <c r="J724" s="237"/>
      <c r="K724" s="237"/>
      <c r="L724" s="237"/>
      <c r="M724" s="237"/>
      <c r="N724" s="237"/>
      <c r="O724" s="237"/>
      <c r="P724" s="237"/>
      <c r="Q724" s="237"/>
      <c r="R724" s="237"/>
      <c r="S724" s="237"/>
      <c r="T724" s="237"/>
      <c r="U724" s="237"/>
      <c r="V724" s="237"/>
      <c r="W724" s="237"/>
      <c r="X724" s="237"/>
      <c r="Y724" s="237"/>
      <c r="Z724" s="237"/>
    </row>
    <row r="725" spans="1:26" ht="14.25" customHeight="1">
      <c r="A725" s="237"/>
      <c r="B725" s="237"/>
      <c r="C725" s="237"/>
      <c r="D725" s="237"/>
      <c r="E725" s="237"/>
      <c r="F725" s="237"/>
      <c r="G725" s="237"/>
      <c r="H725" s="237"/>
      <c r="I725" s="237"/>
      <c r="J725" s="237"/>
      <c r="K725" s="237"/>
      <c r="L725" s="237"/>
      <c r="M725" s="237"/>
      <c r="N725" s="237"/>
      <c r="O725" s="237"/>
      <c r="P725" s="237"/>
      <c r="Q725" s="237"/>
      <c r="R725" s="237"/>
      <c r="S725" s="237"/>
      <c r="T725" s="237"/>
      <c r="U725" s="237"/>
      <c r="V725" s="237"/>
      <c r="W725" s="237"/>
      <c r="X725" s="237"/>
      <c r="Y725" s="237"/>
      <c r="Z725" s="237"/>
    </row>
    <row r="726" spans="1:26" ht="14.25" customHeight="1">
      <c r="A726" s="237"/>
      <c r="B726" s="237"/>
      <c r="C726" s="237"/>
      <c r="D726" s="237"/>
      <c r="E726" s="237"/>
      <c r="F726" s="237"/>
      <c r="G726" s="237"/>
      <c r="H726" s="237"/>
      <c r="I726" s="237"/>
      <c r="J726" s="237"/>
      <c r="K726" s="237"/>
      <c r="L726" s="237"/>
      <c r="M726" s="237"/>
      <c r="N726" s="237"/>
      <c r="O726" s="237"/>
      <c r="P726" s="237"/>
      <c r="Q726" s="237"/>
      <c r="R726" s="237"/>
      <c r="S726" s="237"/>
      <c r="T726" s="237"/>
      <c r="U726" s="237"/>
      <c r="V726" s="237"/>
      <c r="W726" s="237"/>
      <c r="X726" s="237"/>
      <c r="Y726" s="237"/>
      <c r="Z726" s="237"/>
    </row>
    <row r="727" spans="1:26" ht="14.25" customHeight="1">
      <c r="A727" s="237"/>
      <c r="B727" s="237"/>
      <c r="C727" s="237"/>
      <c r="D727" s="237"/>
      <c r="E727" s="237"/>
      <c r="F727" s="237"/>
      <c r="G727" s="237"/>
      <c r="H727" s="237"/>
      <c r="I727" s="237"/>
      <c r="J727" s="237"/>
      <c r="K727" s="237"/>
      <c r="L727" s="237"/>
      <c r="M727" s="237"/>
      <c r="N727" s="237"/>
      <c r="O727" s="237"/>
      <c r="P727" s="237"/>
      <c r="Q727" s="237"/>
      <c r="R727" s="237"/>
      <c r="S727" s="237"/>
      <c r="T727" s="237"/>
      <c r="U727" s="237"/>
      <c r="V727" s="237"/>
      <c r="W727" s="237"/>
      <c r="X727" s="237"/>
      <c r="Y727" s="237"/>
      <c r="Z727" s="237"/>
    </row>
    <row r="728" spans="1:26" ht="14.25" customHeight="1">
      <c r="A728" s="237"/>
      <c r="B728" s="237"/>
      <c r="C728" s="237"/>
      <c r="D728" s="237"/>
      <c r="E728" s="237"/>
      <c r="F728" s="237"/>
      <c r="G728" s="237"/>
      <c r="H728" s="237"/>
      <c r="I728" s="237"/>
      <c r="J728" s="237"/>
      <c r="K728" s="237"/>
      <c r="L728" s="237"/>
      <c r="M728" s="237"/>
      <c r="N728" s="237"/>
      <c r="O728" s="237"/>
      <c r="P728" s="237"/>
      <c r="Q728" s="237"/>
      <c r="R728" s="237"/>
      <c r="S728" s="237"/>
      <c r="T728" s="237"/>
      <c r="U728" s="237"/>
      <c r="V728" s="237"/>
      <c r="W728" s="237"/>
      <c r="X728" s="237"/>
      <c r="Y728" s="237"/>
      <c r="Z728" s="237"/>
    </row>
    <row r="729" spans="1:26" ht="14.25" customHeight="1">
      <c r="A729" s="237"/>
      <c r="B729" s="237"/>
      <c r="C729" s="237"/>
      <c r="D729" s="237"/>
      <c r="E729" s="237"/>
      <c r="F729" s="237"/>
      <c r="G729" s="237"/>
      <c r="H729" s="237"/>
      <c r="I729" s="237"/>
      <c r="J729" s="237"/>
      <c r="K729" s="237"/>
      <c r="L729" s="237"/>
      <c r="M729" s="237"/>
      <c r="N729" s="237"/>
      <c r="O729" s="237"/>
      <c r="P729" s="237"/>
      <c r="Q729" s="237"/>
      <c r="R729" s="237"/>
      <c r="S729" s="237"/>
      <c r="T729" s="237"/>
      <c r="U729" s="237"/>
      <c r="V729" s="237"/>
      <c r="W729" s="237"/>
      <c r="X729" s="237"/>
      <c r="Y729" s="237"/>
      <c r="Z729" s="237"/>
    </row>
    <row r="730" spans="1:26" ht="14.25" customHeight="1">
      <c r="A730" s="237"/>
      <c r="B730" s="237"/>
      <c r="C730" s="237"/>
      <c r="D730" s="237"/>
      <c r="E730" s="237"/>
      <c r="F730" s="237"/>
      <c r="G730" s="237"/>
      <c r="H730" s="237"/>
      <c r="I730" s="237"/>
      <c r="J730" s="237"/>
      <c r="K730" s="237"/>
      <c r="L730" s="237"/>
      <c r="M730" s="237"/>
      <c r="N730" s="237"/>
      <c r="O730" s="237"/>
      <c r="P730" s="237"/>
      <c r="Q730" s="237"/>
      <c r="R730" s="237"/>
      <c r="S730" s="237"/>
      <c r="T730" s="237"/>
      <c r="U730" s="237"/>
      <c r="V730" s="237"/>
      <c r="W730" s="237"/>
      <c r="X730" s="237"/>
      <c r="Y730" s="237"/>
      <c r="Z730" s="237"/>
    </row>
    <row r="731" spans="1:26" ht="14.25" customHeight="1">
      <c r="A731" s="237"/>
      <c r="B731" s="237"/>
      <c r="C731" s="237"/>
      <c r="D731" s="237"/>
      <c r="E731" s="237"/>
      <c r="F731" s="237"/>
      <c r="G731" s="237"/>
      <c r="H731" s="237"/>
      <c r="I731" s="237"/>
      <c r="J731" s="237"/>
      <c r="K731" s="237"/>
      <c r="L731" s="237"/>
      <c r="M731" s="237"/>
      <c r="N731" s="237"/>
      <c r="O731" s="237"/>
      <c r="P731" s="237"/>
      <c r="Q731" s="237"/>
      <c r="R731" s="237"/>
      <c r="S731" s="237"/>
      <c r="T731" s="237"/>
      <c r="U731" s="237"/>
      <c r="V731" s="237"/>
      <c r="W731" s="237"/>
      <c r="X731" s="237"/>
      <c r="Y731" s="237"/>
      <c r="Z731" s="237"/>
    </row>
    <row r="732" spans="1:26" ht="14.25" customHeight="1">
      <c r="A732" s="237"/>
      <c r="B732" s="237"/>
      <c r="C732" s="237"/>
      <c r="D732" s="237"/>
      <c r="E732" s="237"/>
      <c r="F732" s="237"/>
      <c r="G732" s="237"/>
      <c r="H732" s="237"/>
      <c r="I732" s="237"/>
      <c r="J732" s="237"/>
      <c r="K732" s="237"/>
      <c r="L732" s="237"/>
      <c r="M732" s="237"/>
      <c r="N732" s="237"/>
      <c r="O732" s="237"/>
      <c r="P732" s="237"/>
      <c r="Q732" s="237"/>
      <c r="R732" s="237"/>
      <c r="S732" s="237"/>
      <c r="T732" s="237"/>
      <c r="U732" s="237"/>
      <c r="V732" s="237"/>
      <c r="W732" s="237"/>
      <c r="X732" s="237"/>
      <c r="Y732" s="237"/>
      <c r="Z732" s="237"/>
    </row>
    <row r="733" spans="1:26" ht="14.25" customHeight="1">
      <c r="A733" s="237"/>
      <c r="B733" s="237"/>
      <c r="C733" s="237"/>
      <c r="D733" s="237"/>
      <c r="E733" s="237"/>
      <c r="F733" s="237"/>
      <c r="G733" s="237"/>
      <c r="H733" s="237"/>
      <c r="I733" s="237"/>
      <c r="J733" s="237"/>
      <c r="K733" s="237"/>
      <c r="L733" s="237"/>
      <c r="M733" s="237"/>
      <c r="N733" s="237"/>
      <c r="O733" s="237"/>
      <c r="P733" s="237"/>
      <c r="Q733" s="237"/>
      <c r="R733" s="237"/>
      <c r="S733" s="237"/>
      <c r="T733" s="237"/>
      <c r="U733" s="237"/>
      <c r="V733" s="237"/>
      <c r="W733" s="237"/>
      <c r="X733" s="237"/>
      <c r="Y733" s="237"/>
      <c r="Z733" s="237"/>
    </row>
    <row r="734" spans="1:26" ht="14.25" customHeight="1">
      <c r="A734" s="237"/>
      <c r="B734" s="237"/>
      <c r="C734" s="237"/>
      <c r="D734" s="237"/>
      <c r="E734" s="237"/>
      <c r="F734" s="237"/>
      <c r="G734" s="237"/>
      <c r="H734" s="237"/>
      <c r="I734" s="237"/>
      <c r="J734" s="237"/>
      <c r="K734" s="237"/>
      <c r="L734" s="237"/>
      <c r="M734" s="237"/>
      <c r="N734" s="237"/>
      <c r="O734" s="237"/>
      <c r="P734" s="237"/>
      <c r="Q734" s="237"/>
      <c r="R734" s="237"/>
      <c r="S734" s="237"/>
      <c r="T734" s="237"/>
      <c r="U734" s="237"/>
      <c r="V734" s="237"/>
      <c r="W734" s="237"/>
      <c r="X734" s="237"/>
      <c r="Y734" s="237"/>
      <c r="Z734" s="237"/>
    </row>
    <row r="735" spans="1:26" ht="14.25" customHeight="1">
      <c r="A735" s="237"/>
      <c r="B735" s="237"/>
      <c r="C735" s="237"/>
      <c r="D735" s="237"/>
      <c r="E735" s="237"/>
      <c r="F735" s="237"/>
      <c r="G735" s="237"/>
      <c r="H735" s="237"/>
      <c r="I735" s="237"/>
      <c r="J735" s="237"/>
      <c r="K735" s="237"/>
      <c r="L735" s="237"/>
      <c r="M735" s="237"/>
      <c r="N735" s="237"/>
      <c r="O735" s="237"/>
      <c r="P735" s="237"/>
      <c r="Q735" s="237"/>
      <c r="R735" s="237"/>
      <c r="S735" s="237"/>
      <c r="T735" s="237"/>
      <c r="U735" s="237"/>
      <c r="V735" s="237"/>
      <c r="W735" s="237"/>
      <c r="X735" s="237"/>
      <c r="Y735" s="237"/>
      <c r="Z735" s="237"/>
    </row>
    <row r="736" spans="1:26" ht="14.25" customHeight="1">
      <c r="A736" s="237"/>
      <c r="B736" s="237"/>
      <c r="C736" s="237"/>
      <c r="D736" s="237"/>
      <c r="E736" s="237"/>
      <c r="F736" s="237"/>
      <c r="G736" s="237"/>
      <c r="H736" s="237"/>
      <c r="I736" s="237"/>
      <c r="J736" s="237"/>
      <c r="K736" s="237"/>
      <c r="L736" s="237"/>
      <c r="M736" s="237"/>
      <c r="N736" s="237"/>
      <c r="O736" s="237"/>
      <c r="P736" s="237"/>
      <c r="Q736" s="237"/>
      <c r="R736" s="237"/>
      <c r="S736" s="237"/>
      <c r="T736" s="237"/>
      <c r="U736" s="237"/>
      <c r="V736" s="237"/>
      <c r="W736" s="237"/>
      <c r="X736" s="237"/>
      <c r="Y736" s="237"/>
      <c r="Z736" s="237"/>
    </row>
    <row r="737" spans="1:26" ht="14.25" customHeight="1">
      <c r="A737" s="237"/>
      <c r="B737" s="237"/>
      <c r="C737" s="237"/>
      <c r="D737" s="237"/>
      <c r="E737" s="237"/>
      <c r="F737" s="237"/>
      <c r="G737" s="237"/>
      <c r="H737" s="237"/>
      <c r="I737" s="237"/>
      <c r="J737" s="237"/>
      <c r="K737" s="237"/>
      <c r="L737" s="237"/>
      <c r="M737" s="237"/>
      <c r="N737" s="237"/>
      <c r="O737" s="237"/>
      <c r="P737" s="237"/>
      <c r="Q737" s="237"/>
      <c r="R737" s="237"/>
      <c r="S737" s="237"/>
      <c r="T737" s="237"/>
      <c r="U737" s="237"/>
      <c r="V737" s="237"/>
      <c r="W737" s="237"/>
      <c r="X737" s="237"/>
      <c r="Y737" s="237"/>
      <c r="Z737" s="237"/>
    </row>
    <row r="738" spans="1:26" ht="14.25" customHeight="1">
      <c r="A738" s="237"/>
      <c r="B738" s="237"/>
      <c r="C738" s="237"/>
      <c r="D738" s="237"/>
      <c r="E738" s="237"/>
      <c r="F738" s="237"/>
      <c r="G738" s="237"/>
      <c r="H738" s="237"/>
      <c r="I738" s="237"/>
      <c r="J738" s="237"/>
      <c r="K738" s="237"/>
      <c r="L738" s="237"/>
      <c r="M738" s="237"/>
      <c r="N738" s="237"/>
      <c r="O738" s="237"/>
      <c r="P738" s="237"/>
      <c r="Q738" s="237"/>
      <c r="R738" s="237"/>
      <c r="S738" s="237"/>
      <c r="T738" s="237"/>
      <c r="U738" s="237"/>
      <c r="V738" s="237"/>
      <c r="W738" s="237"/>
      <c r="X738" s="237"/>
      <c r="Y738" s="237"/>
      <c r="Z738" s="237"/>
    </row>
    <row r="739" spans="1:26" ht="14.25" customHeight="1">
      <c r="A739" s="237"/>
      <c r="B739" s="237"/>
      <c r="C739" s="237"/>
      <c r="D739" s="237"/>
      <c r="E739" s="237"/>
      <c r="F739" s="237"/>
      <c r="G739" s="237"/>
      <c r="H739" s="237"/>
      <c r="I739" s="237"/>
      <c r="J739" s="237"/>
      <c r="K739" s="237"/>
      <c r="L739" s="237"/>
      <c r="M739" s="237"/>
      <c r="N739" s="237"/>
      <c r="O739" s="237"/>
      <c r="P739" s="237"/>
      <c r="Q739" s="237"/>
      <c r="R739" s="237"/>
      <c r="S739" s="237"/>
      <c r="T739" s="237"/>
      <c r="U739" s="237"/>
      <c r="V739" s="237"/>
      <c r="W739" s="237"/>
      <c r="X739" s="237"/>
      <c r="Y739" s="237"/>
      <c r="Z739" s="237"/>
    </row>
    <row r="740" spans="1:26" ht="14.25" customHeight="1">
      <c r="A740" s="237"/>
      <c r="B740" s="237"/>
      <c r="C740" s="237"/>
      <c r="D740" s="237"/>
      <c r="E740" s="237"/>
      <c r="F740" s="237"/>
      <c r="G740" s="237"/>
      <c r="H740" s="237"/>
      <c r="I740" s="237"/>
      <c r="J740" s="237"/>
      <c r="K740" s="237"/>
      <c r="L740" s="237"/>
      <c r="M740" s="237"/>
      <c r="N740" s="237"/>
      <c r="O740" s="237"/>
      <c r="P740" s="237"/>
      <c r="Q740" s="237"/>
      <c r="R740" s="237"/>
      <c r="S740" s="237"/>
      <c r="T740" s="237"/>
      <c r="U740" s="237"/>
      <c r="V740" s="237"/>
      <c r="W740" s="237"/>
      <c r="X740" s="237"/>
      <c r="Y740" s="237"/>
      <c r="Z740" s="237"/>
    </row>
    <row r="741" spans="1:26" ht="14.25" customHeight="1">
      <c r="A741" s="237"/>
      <c r="B741" s="237"/>
      <c r="C741" s="237"/>
      <c r="D741" s="237"/>
      <c r="E741" s="237"/>
      <c r="F741" s="237"/>
      <c r="G741" s="237"/>
      <c r="H741" s="237"/>
      <c r="I741" s="237"/>
      <c r="J741" s="237"/>
      <c r="K741" s="237"/>
      <c r="L741" s="237"/>
      <c r="M741" s="237"/>
      <c r="N741" s="237"/>
      <c r="O741" s="237"/>
      <c r="P741" s="237"/>
      <c r="Q741" s="237"/>
      <c r="R741" s="237"/>
      <c r="S741" s="237"/>
      <c r="T741" s="237"/>
      <c r="U741" s="237"/>
      <c r="V741" s="237"/>
      <c r="W741" s="237"/>
      <c r="X741" s="237"/>
      <c r="Y741" s="237"/>
      <c r="Z741" s="237"/>
    </row>
    <row r="742" spans="1:26" ht="14.25" customHeight="1">
      <c r="A742" s="237"/>
      <c r="B742" s="237"/>
      <c r="C742" s="237"/>
      <c r="D742" s="237"/>
      <c r="E742" s="237"/>
      <c r="F742" s="237"/>
      <c r="G742" s="237"/>
      <c r="H742" s="237"/>
      <c r="I742" s="237"/>
      <c r="J742" s="237"/>
      <c r="K742" s="237"/>
      <c r="L742" s="237"/>
      <c r="M742" s="237"/>
      <c r="N742" s="237"/>
      <c r="O742" s="237"/>
      <c r="P742" s="237"/>
      <c r="Q742" s="237"/>
      <c r="R742" s="237"/>
      <c r="S742" s="237"/>
      <c r="T742" s="237"/>
      <c r="U742" s="237"/>
      <c r="V742" s="237"/>
      <c r="W742" s="237"/>
      <c r="X742" s="237"/>
      <c r="Y742" s="237"/>
      <c r="Z742" s="237"/>
    </row>
    <row r="743" spans="1:26" ht="14.25" customHeight="1">
      <c r="A743" s="237"/>
      <c r="B743" s="237"/>
      <c r="C743" s="237"/>
      <c r="D743" s="237"/>
      <c r="E743" s="237"/>
      <c r="F743" s="237"/>
      <c r="G743" s="237"/>
      <c r="H743" s="237"/>
      <c r="I743" s="237"/>
      <c r="J743" s="237"/>
      <c r="K743" s="237"/>
      <c r="L743" s="237"/>
      <c r="M743" s="237"/>
      <c r="N743" s="237"/>
      <c r="O743" s="237"/>
      <c r="P743" s="237"/>
      <c r="Q743" s="237"/>
      <c r="R743" s="237"/>
      <c r="S743" s="237"/>
      <c r="T743" s="237"/>
      <c r="U743" s="237"/>
      <c r="V743" s="237"/>
      <c r="W743" s="237"/>
      <c r="X743" s="237"/>
      <c r="Y743" s="237"/>
      <c r="Z743" s="237"/>
    </row>
    <row r="744" spans="1:26" ht="14.25" customHeight="1">
      <c r="A744" s="237"/>
      <c r="B744" s="237"/>
      <c r="C744" s="237"/>
      <c r="D744" s="237"/>
      <c r="E744" s="237"/>
      <c r="F744" s="237"/>
      <c r="G744" s="237"/>
      <c r="H744" s="237"/>
      <c r="I744" s="237"/>
      <c r="J744" s="237"/>
      <c r="K744" s="237"/>
      <c r="L744" s="237"/>
      <c r="M744" s="237"/>
      <c r="N744" s="237"/>
      <c r="O744" s="237"/>
      <c r="P744" s="237"/>
      <c r="Q744" s="237"/>
      <c r="R744" s="237"/>
      <c r="S744" s="237"/>
      <c r="T744" s="237"/>
      <c r="U744" s="237"/>
      <c r="V744" s="237"/>
      <c r="W744" s="237"/>
      <c r="X744" s="237"/>
      <c r="Y744" s="237"/>
      <c r="Z744" s="237"/>
    </row>
    <row r="745" spans="1:26" ht="14.25" customHeight="1">
      <c r="A745" s="237"/>
      <c r="B745" s="237"/>
      <c r="C745" s="237"/>
      <c r="D745" s="237"/>
      <c r="E745" s="237"/>
      <c r="F745" s="237"/>
      <c r="G745" s="237"/>
      <c r="H745" s="237"/>
      <c r="I745" s="237"/>
      <c r="J745" s="237"/>
      <c r="K745" s="237"/>
      <c r="L745" s="237"/>
      <c r="M745" s="237"/>
      <c r="N745" s="237"/>
      <c r="O745" s="237"/>
      <c r="P745" s="237"/>
      <c r="Q745" s="237"/>
      <c r="R745" s="237"/>
      <c r="S745" s="237"/>
      <c r="T745" s="237"/>
      <c r="U745" s="237"/>
      <c r="V745" s="237"/>
      <c r="W745" s="237"/>
      <c r="X745" s="237"/>
      <c r="Y745" s="237"/>
      <c r="Z745" s="237"/>
    </row>
    <row r="746" spans="1:26" ht="14.25" customHeight="1">
      <c r="A746" s="237"/>
      <c r="B746" s="237"/>
      <c r="C746" s="237"/>
      <c r="D746" s="237"/>
      <c r="E746" s="237"/>
      <c r="F746" s="237"/>
      <c r="G746" s="237"/>
      <c r="H746" s="237"/>
      <c r="I746" s="237"/>
      <c r="J746" s="237"/>
      <c r="K746" s="237"/>
      <c r="L746" s="237"/>
      <c r="M746" s="237"/>
      <c r="N746" s="237"/>
      <c r="O746" s="237"/>
      <c r="P746" s="237"/>
      <c r="Q746" s="237"/>
      <c r="R746" s="237"/>
      <c r="S746" s="237"/>
      <c r="T746" s="237"/>
      <c r="U746" s="237"/>
      <c r="V746" s="237"/>
      <c r="W746" s="237"/>
      <c r="X746" s="237"/>
      <c r="Y746" s="237"/>
      <c r="Z746" s="237"/>
    </row>
    <row r="747" spans="1:26" ht="14.25" customHeight="1">
      <c r="A747" s="237"/>
      <c r="B747" s="237"/>
      <c r="C747" s="237"/>
      <c r="D747" s="237"/>
      <c r="E747" s="237"/>
      <c r="F747" s="237"/>
      <c r="G747" s="237"/>
      <c r="H747" s="237"/>
      <c r="I747" s="237"/>
      <c r="J747" s="237"/>
      <c r="K747" s="237"/>
      <c r="L747" s="237"/>
      <c r="M747" s="237"/>
      <c r="N747" s="237"/>
      <c r="O747" s="237"/>
      <c r="P747" s="237"/>
      <c r="Q747" s="237"/>
      <c r="R747" s="237"/>
      <c r="S747" s="237"/>
      <c r="T747" s="237"/>
      <c r="U747" s="237"/>
      <c r="V747" s="237"/>
      <c r="W747" s="237"/>
      <c r="X747" s="237"/>
      <c r="Y747" s="237"/>
      <c r="Z747" s="237"/>
    </row>
    <row r="748" spans="1:26" ht="14.25" customHeight="1">
      <c r="A748" s="237"/>
      <c r="B748" s="237"/>
      <c r="C748" s="237"/>
      <c r="D748" s="237"/>
      <c r="E748" s="237"/>
      <c r="F748" s="237"/>
      <c r="G748" s="237"/>
      <c r="H748" s="237"/>
      <c r="I748" s="237"/>
      <c r="J748" s="237"/>
      <c r="K748" s="237"/>
      <c r="L748" s="237"/>
      <c r="M748" s="237"/>
      <c r="N748" s="237"/>
      <c r="O748" s="237"/>
      <c r="P748" s="237"/>
      <c r="Q748" s="237"/>
      <c r="R748" s="237"/>
      <c r="S748" s="237"/>
      <c r="T748" s="237"/>
      <c r="U748" s="237"/>
      <c r="V748" s="237"/>
      <c r="W748" s="237"/>
      <c r="X748" s="237"/>
      <c r="Y748" s="237"/>
      <c r="Z748" s="237"/>
    </row>
    <row r="749" spans="1:26" ht="14.25" customHeight="1">
      <c r="A749" s="237"/>
      <c r="B749" s="237"/>
      <c r="C749" s="237"/>
      <c r="D749" s="237"/>
      <c r="E749" s="237"/>
      <c r="F749" s="237"/>
      <c r="G749" s="237"/>
      <c r="H749" s="237"/>
      <c r="I749" s="237"/>
      <c r="J749" s="237"/>
      <c r="K749" s="237"/>
      <c r="L749" s="237"/>
      <c r="M749" s="237"/>
      <c r="N749" s="237"/>
      <c r="O749" s="237"/>
      <c r="P749" s="237"/>
      <c r="Q749" s="237"/>
      <c r="R749" s="237"/>
      <c r="S749" s="237"/>
      <c r="T749" s="237"/>
      <c r="U749" s="237"/>
      <c r="V749" s="237"/>
      <c r="W749" s="237"/>
      <c r="X749" s="237"/>
      <c r="Y749" s="237"/>
      <c r="Z749" s="237"/>
    </row>
    <row r="750" spans="1:26" ht="14.25" customHeight="1">
      <c r="A750" s="237"/>
      <c r="B750" s="237"/>
      <c r="C750" s="237"/>
      <c r="D750" s="237"/>
      <c r="E750" s="237"/>
      <c r="F750" s="237"/>
      <c r="G750" s="237"/>
      <c r="H750" s="237"/>
      <c r="I750" s="237"/>
      <c r="J750" s="237"/>
      <c r="K750" s="237"/>
      <c r="L750" s="237"/>
      <c r="M750" s="237"/>
      <c r="N750" s="237"/>
      <c r="O750" s="237"/>
      <c r="P750" s="237"/>
      <c r="Q750" s="237"/>
      <c r="R750" s="237"/>
      <c r="S750" s="237"/>
      <c r="T750" s="237"/>
      <c r="U750" s="237"/>
      <c r="V750" s="237"/>
      <c r="W750" s="237"/>
      <c r="X750" s="237"/>
      <c r="Y750" s="237"/>
      <c r="Z750" s="237"/>
    </row>
    <row r="751" spans="1:26" ht="14.25" customHeight="1">
      <c r="A751" s="237"/>
      <c r="B751" s="237"/>
      <c r="C751" s="237"/>
      <c r="D751" s="237"/>
      <c r="E751" s="237"/>
      <c r="F751" s="237"/>
      <c r="G751" s="237"/>
      <c r="H751" s="237"/>
      <c r="I751" s="237"/>
      <c r="J751" s="237"/>
      <c r="K751" s="237"/>
      <c r="L751" s="237"/>
      <c r="M751" s="237"/>
      <c r="N751" s="237"/>
      <c r="O751" s="237"/>
      <c r="P751" s="237"/>
      <c r="Q751" s="237"/>
      <c r="R751" s="237"/>
      <c r="S751" s="237"/>
      <c r="T751" s="237"/>
      <c r="U751" s="237"/>
      <c r="V751" s="237"/>
      <c r="W751" s="237"/>
      <c r="X751" s="237"/>
      <c r="Y751" s="237"/>
      <c r="Z751" s="237"/>
    </row>
    <row r="752" spans="1:26" ht="14.25" customHeight="1">
      <c r="A752" s="237"/>
      <c r="B752" s="237"/>
      <c r="C752" s="237"/>
      <c r="D752" s="237"/>
      <c r="E752" s="237"/>
      <c r="F752" s="237"/>
      <c r="G752" s="237"/>
      <c r="H752" s="237"/>
      <c r="I752" s="237"/>
      <c r="J752" s="237"/>
      <c r="K752" s="237"/>
      <c r="L752" s="237"/>
      <c r="M752" s="237"/>
      <c r="N752" s="237"/>
      <c r="O752" s="237"/>
      <c r="P752" s="237"/>
      <c r="Q752" s="237"/>
      <c r="R752" s="237"/>
      <c r="S752" s="237"/>
      <c r="T752" s="237"/>
      <c r="U752" s="237"/>
      <c r="V752" s="237"/>
      <c r="W752" s="237"/>
      <c r="X752" s="237"/>
      <c r="Y752" s="237"/>
      <c r="Z752" s="237"/>
    </row>
    <row r="753" spans="1:26" ht="14.25" customHeight="1">
      <c r="A753" s="237"/>
      <c r="B753" s="237"/>
      <c r="C753" s="237"/>
      <c r="D753" s="237"/>
      <c r="E753" s="237"/>
      <c r="F753" s="237"/>
      <c r="G753" s="237"/>
      <c r="H753" s="237"/>
      <c r="I753" s="237"/>
      <c r="J753" s="237"/>
      <c r="K753" s="237"/>
      <c r="L753" s="237"/>
      <c r="M753" s="237"/>
      <c r="N753" s="237"/>
      <c r="O753" s="237"/>
      <c r="P753" s="237"/>
      <c r="Q753" s="237"/>
      <c r="R753" s="237"/>
      <c r="S753" s="237"/>
      <c r="T753" s="237"/>
      <c r="U753" s="237"/>
      <c r="V753" s="237"/>
      <c r="W753" s="237"/>
      <c r="X753" s="237"/>
      <c r="Y753" s="237"/>
      <c r="Z753" s="237"/>
    </row>
    <row r="754" spans="1:26" ht="14.25" customHeight="1">
      <c r="A754" s="237"/>
      <c r="B754" s="237"/>
      <c r="C754" s="237"/>
      <c r="D754" s="237"/>
      <c r="E754" s="237"/>
      <c r="F754" s="237"/>
      <c r="G754" s="237"/>
      <c r="H754" s="237"/>
      <c r="I754" s="237"/>
      <c r="J754" s="237"/>
      <c r="K754" s="237"/>
      <c r="L754" s="237"/>
      <c r="M754" s="237"/>
      <c r="N754" s="237"/>
      <c r="O754" s="237"/>
      <c r="P754" s="237"/>
      <c r="Q754" s="237"/>
      <c r="R754" s="237"/>
      <c r="S754" s="237"/>
      <c r="T754" s="237"/>
      <c r="U754" s="237"/>
      <c r="V754" s="237"/>
      <c r="W754" s="237"/>
      <c r="X754" s="237"/>
      <c r="Y754" s="237"/>
      <c r="Z754" s="237"/>
    </row>
    <row r="755" spans="1:26" ht="14.25" customHeight="1">
      <c r="A755" s="237"/>
      <c r="B755" s="237"/>
      <c r="C755" s="237"/>
      <c r="D755" s="237"/>
      <c r="E755" s="237"/>
      <c r="F755" s="237"/>
      <c r="G755" s="237"/>
      <c r="H755" s="237"/>
      <c r="I755" s="237"/>
      <c r="J755" s="237"/>
      <c r="K755" s="237"/>
      <c r="L755" s="237"/>
      <c r="M755" s="237"/>
      <c r="N755" s="237"/>
      <c r="O755" s="237"/>
      <c r="P755" s="237"/>
      <c r="Q755" s="237"/>
      <c r="R755" s="237"/>
      <c r="S755" s="237"/>
      <c r="T755" s="237"/>
      <c r="U755" s="237"/>
      <c r="V755" s="237"/>
      <c r="W755" s="237"/>
      <c r="X755" s="237"/>
      <c r="Y755" s="237"/>
      <c r="Z755" s="237"/>
    </row>
    <row r="756" spans="1:26" ht="14.25" customHeight="1">
      <c r="A756" s="237"/>
      <c r="B756" s="237"/>
      <c r="C756" s="237"/>
      <c r="D756" s="237"/>
      <c r="E756" s="237"/>
      <c r="F756" s="237"/>
      <c r="G756" s="237"/>
      <c r="H756" s="237"/>
      <c r="I756" s="237"/>
      <c r="J756" s="237"/>
      <c r="K756" s="237"/>
      <c r="L756" s="237"/>
      <c r="M756" s="237"/>
      <c r="N756" s="237"/>
      <c r="O756" s="237"/>
      <c r="P756" s="237"/>
      <c r="Q756" s="237"/>
      <c r="R756" s="237"/>
      <c r="S756" s="237"/>
      <c r="T756" s="237"/>
      <c r="U756" s="237"/>
      <c r="V756" s="237"/>
      <c r="W756" s="237"/>
      <c r="X756" s="237"/>
      <c r="Y756" s="237"/>
      <c r="Z756" s="237"/>
    </row>
    <row r="757" spans="1:26" ht="14.25" customHeight="1">
      <c r="A757" s="237"/>
      <c r="B757" s="237"/>
      <c r="C757" s="237"/>
      <c r="D757" s="237"/>
      <c r="E757" s="237"/>
      <c r="F757" s="237"/>
      <c r="G757" s="237"/>
      <c r="H757" s="237"/>
      <c r="I757" s="237"/>
      <c r="J757" s="237"/>
      <c r="K757" s="237"/>
      <c r="L757" s="237"/>
      <c r="M757" s="237"/>
      <c r="N757" s="237"/>
      <c r="O757" s="237"/>
      <c r="P757" s="237"/>
      <c r="Q757" s="237"/>
      <c r="R757" s="237"/>
      <c r="S757" s="237"/>
      <c r="T757" s="237"/>
      <c r="U757" s="237"/>
      <c r="V757" s="237"/>
      <c r="W757" s="237"/>
      <c r="X757" s="237"/>
      <c r="Y757" s="237"/>
      <c r="Z757" s="237"/>
    </row>
    <row r="758" spans="1:26" ht="14.25" customHeight="1">
      <c r="A758" s="237"/>
      <c r="B758" s="237"/>
      <c r="C758" s="237"/>
      <c r="D758" s="237"/>
      <c r="E758" s="237"/>
      <c r="F758" s="237"/>
      <c r="G758" s="237"/>
      <c r="H758" s="237"/>
      <c r="I758" s="237"/>
      <c r="J758" s="237"/>
      <c r="K758" s="237"/>
      <c r="L758" s="237"/>
      <c r="M758" s="237"/>
      <c r="N758" s="237"/>
      <c r="O758" s="237"/>
      <c r="P758" s="237"/>
      <c r="Q758" s="237"/>
      <c r="R758" s="237"/>
      <c r="S758" s="237"/>
      <c r="T758" s="237"/>
      <c r="U758" s="237"/>
      <c r="V758" s="237"/>
      <c r="W758" s="237"/>
      <c r="X758" s="237"/>
      <c r="Y758" s="237"/>
      <c r="Z758" s="237"/>
    </row>
    <row r="759" spans="1:26" ht="14.25" customHeight="1">
      <c r="A759" s="237"/>
      <c r="B759" s="237"/>
      <c r="C759" s="237"/>
      <c r="D759" s="237"/>
      <c r="E759" s="237"/>
      <c r="F759" s="237"/>
      <c r="G759" s="237"/>
      <c r="H759" s="237"/>
      <c r="I759" s="237"/>
      <c r="J759" s="237"/>
      <c r="K759" s="237"/>
      <c r="L759" s="237"/>
      <c r="M759" s="237"/>
      <c r="N759" s="237"/>
      <c r="O759" s="237"/>
      <c r="P759" s="237"/>
      <c r="Q759" s="237"/>
      <c r="R759" s="237"/>
      <c r="S759" s="237"/>
      <c r="T759" s="237"/>
      <c r="U759" s="237"/>
      <c r="V759" s="237"/>
      <c r="W759" s="237"/>
      <c r="X759" s="237"/>
      <c r="Y759" s="237"/>
      <c r="Z759" s="237"/>
    </row>
    <row r="760" spans="1:26" ht="14.25" customHeight="1">
      <c r="A760" s="237"/>
      <c r="B760" s="237"/>
      <c r="C760" s="237"/>
      <c r="D760" s="237"/>
      <c r="E760" s="237"/>
      <c r="F760" s="237"/>
      <c r="G760" s="237"/>
      <c r="H760" s="237"/>
      <c r="I760" s="237"/>
      <c r="J760" s="237"/>
      <c r="K760" s="237"/>
      <c r="L760" s="237"/>
      <c r="M760" s="237"/>
      <c r="N760" s="237"/>
      <c r="O760" s="237"/>
      <c r="P760" s="237"/>
      <c r="Q760" s="237"/>
      <c r="R760" s="237"/>
      <c r="S760" s="237"/>
      <c r="T760" s="237"/>
      <c r="U760" s="237"/>
      <c r="V760" s="237"/>
      <c r="W760" s="237"/>
      <c r="X760" s="237"/>
      <c r="Y760" s="237"/>
      <c r="Z760" s="237"/>
    </row>
    <row r="761" spans="1:26" ht="14.25" customHeight="1">
      <c r="A761" s="237"/>
      <c r="B761" s="237"/>
      <c r="C761" s="237"/>
      <c r="D761" s="237"/>
      <c r="E761" s="237"/>
      <c r="F761" s="237"/>
      <c r="G761" s="237"/>
      <c r="H761" s="237"/>
      <c r="I761" s="237"/>
      <c r="J761" s="237"/>
      <c r="K761" s="237"/>
      <c r="L761" s="237"/>
      <c r="M761" s="237"/>
      <c r="N761" s="237"/>
      <c r="O761" s="237"/>
      <c r="P761" s="237"/>
      <c r="Q761" s="237"/>
      <c r="R761" s="237"/>
      <c r="S761" s="237"/>
      <c r="T761" s="237"/>
      <c r="U761" s="237"/>
      <c r="V761" s="237"/>
      <c r="W761" s="237"/>
      <c r="X761" s="237"/>
      <c r="Y761" s="237"/>
      <c r="Z761" s="237"/>
    </row>
    <row r="762" spans="1:26" ht="14.25" customHeight="1">
      <c r="A762" s="237"/>
      <c r="B762" s="237"/>
      <c r="C762" s="237"/>
      <c r="D762" s="237"/>
      <c r="E762" s="237"/>
      <c r="F762" s="237"/>
      <c r="G762" s="237"/>
      <c r="H762" s="237"/>
      <c r="I762" s="237"/>
      <c r="J762" s="237"/>
      <c r="K762" s="237"/>
      <c r="L762" s="237"/>
      <c r="M762" s="237"/>
      <c r="N762" s="237"/>
      <c r="O762" s="237"/>
      <c r="P762" s="237"/>
      <c r="Q762" s="237"/>
      <c r="R762" s="237"/>
      <c r="S762" s="237"/>
      <c r="T762" s="237"/>
      <c r="U762" s="237"/>
      <c r="V762" s="237"/>
      <c r="W762" s="237"/>
      <c r="X762" s="237"/>
      <c r="Y762" s="237"/>
      <c r="Z762" s="237"/>
    </row>
    <row r="763" spans="1:26" ht="14.25" customHeight="1">
      <c r="A763" s="237"/>
      <c r="B763" s="237"/>
      <c r="C763" s="237"/>
      <c r="D763" s="237"/>
      <c r="E763" s="237"/>
      <c r="F763" s="237"/>
      <c r="G763" s="237"/>
      <c r="H763" s="237"/>
      <c r="I763" s="237"/>
      <c r="J763" s="237"/>
      <c r="K763" s="237"/>
      <c r="L763" s="237"/>
      <c r="M763" s="237"/>
      <c r="N763" s="237"/>
      <c r="O763" s="237"/>
      <c r="P763" s="237"/>
      <c r="Q763" s="237"/>
      <c r="R763" s="237"/>
      <c r="S763" s="237"/>
      <c r="T763" s="237"/>
      <c r="U763" s="237"/>
      <c r="V763" s="237"/>
      <c r="W763" s="237"/>
      <c r="X763" s="237"/>
      <c r="Y763" s="237"/>
      <c r="Z763" s="237"/>
    </row>
    <row r="764" spans="1:26" ht="14.25" customHeight="1">
      <c r="A764" s="237"/>
      <c r="B764" s="237"/>
      <c r="C764" s="237"/>
      <c r="D764" s="237"/>
      <c r="E764" s="237"/>
      <c r="F764" s="237"/>
      <c r="G764" s="237"/>
      <c r="H764" s="237"/>
      <c r="I764" s="237"/>
      <c r="J764" s="237"/>
      <c r="K764" s="237"/>
      <c r="L764" s="237"/>
      <c r="M764" s="237"/>
      <c r="N764" s="237"/>
      <c r="O764" s="237"/>
      <c r="P764" s="237"/>
      <c r="Q764" s="237"/>
      <c r="R764" s="237"/>
      <c r="S764" s="237"/>
      <c r="T764" s="237"/>
      <c r="U764" s="237"/>
      <c r="V764" s="237"/>
      <c r="W764" s="237"/>
      <c r="X764" s="237"/>
      <c r="Y764" s="237"/>
      <c r="Z764" s="237"/>
    </row>
    <row r="765" spans="1:26" ht="14.25" customHeight="1">
      <c r="A765" s="237"/>
      <c r="B765" s="237"/>
      <c r="C765" s="237"/>
      <c r="D765" s="237"/>
      <c r="E765" s="237"/>
      <c r="F765" s="237"/>
      <c r="G765" s="237"/>
      <c r="H765" s="237"/>
      <c r="I765" s="237"/>
      <c r="J765" s="237"/>
      <c r="K765" s="237"/>
      <c r="L765" s="237"/>
      <c r="M765" s="237"/>
      <c r="N765" s="237"/>
      <c r="O765" s="237"/>
      <c r="P765" s="237"/>
      <c r="Q765" s="237"/>
      <c r="R765" s="237"/>
      <c r="S765" s="237"/>
      <c r="T765" s="237"/>
      <c r="U765" s="237"/>
      <c r="V765" s="237"/>
      <c r="W765" s="237"/>
      <c r="X765" s="237"/>
      <c r="Y765" s="237"/>
      <c r="Z765" s="237"/>
    </row>
    <row r="766" spans="1:26" ht="14.25" customHeight="1">
      <c r="A766" s="237"/>
      <c r="B766" s="237"/>
      <c r="C766" s="237"/>
      <c r="D766" s="237"/>
      <c r="E766" s="237"/>
      <c r="F766" s="237"/>
      <c r="G766" s="237"/>
      <c r="H766" s="237"/>
      <c r="I766" s="237"/>
      <c r="J766" s="237"/>
      <c r="K766" s="237"/>
      <c r="L766" s="237"/>
      <c r="M766" s="237"/>
      <c r="N766" s="237"/>
      <c r="O766" s="237"/>
      <c r="P766" s="237"/>
      <c r="Q766" s="237"/>
      <c r="R766" s="237"/>
      <c r="S766" s="237"/>
      <c r="T766" s="237"/>
      <c r="U766" s="237"/>
      <c r="V766" s="237"/>
      <c r="W766" s="237"/>
      <c r="X766" s="237"/>
      <c r="Y766" s="237"/>
      <c r="Z766" s="237"/>
    </row>
    <row r="767" spans="1:26" ht="14.25" customHeight="1">
      <c r="A767" s="237"/>
      <c r="B767" s="237"/>
      <c r="C767" s="237"/>
      <c r="D767" s="237"/>
      <c r="E767" s="237"/>
      <c r="F767" s="237"/>
      <c r="G767" s="237"/>
      <c r="H767" s="237"/>
      <c r="I767" s="237"/>
      <c r="J767" s="237"/>
      <c r="K767" s="237"/>
      <c r="L767" s="237"/>
      <c r="M767" s="237"/>
      <c r="N767" s="237"/>
      <c r="O767" s="237"/>
      <c r="P767" s="237"/>
      <c r="Q767" s="237"/>
      <c r="R767" s="237"/>
      <c r="S767" s="237"/>
      <c r="T767" s="237"/>
      <c r="U767" s="237"/>
      <c r="V767" s="237"/>
      <c r="W767" s="237"/>
      <c r="X767" s="237"/>
      <c r="Y767" s="237"/>
      <c r="Z767" s="237"/>
    </row>
    <row r="768" spans="1:26" ht="14.25" customHeight="1">
      <c r="A768" s="237"/>
      <c r="B768" s="237"/>
      <c r="C768" s="237"/>
      <c r="D768" s="237"/>
      <c r="E768" s="237"/>
      <c r="F768" s="237"/>
      <c r="G768" s="237"/>
      <c r="H768" s="237"/>
      <c r="I768" s="237"/>
      <c r="J768" s="237"/>
      <c r="K768" s="237"/>
      <c r="L768" s="237"/>
      <c r="M768" s="237"/>
      <c r="N768" s="237"/>
      <c r="O768" s="237"/>
      <c r="P768" s="237"/>
      <c r="Q768" s="237"/>
      <c r="R768" s="237"/>
      <c r="S768" s="237"/>
      <c r="T768" s="237"/>
      <c r="U768" s="237"/>
      <c r="V768" s="237"/>
      <c r="W768" s="237"/>
      <c r="X768" s="237"/>
      <c r="Y768" s="237"/>
      <c r="Z768" s="237"/>
    </row>
    <row r="769" spans="1:26" ht="14.25" customHeight="1">
      <c r="A769" s="237"/>
      <c r="B769" s="237"/>
      <c r="C769" s="237"/>
      <c r="D769" s="237"/>
      <c r="E769" s="237"/>
      <c r="F769" s="237"/>
      <c r="G769" s="237"/>
      <c r="H769" s="237"/>
      <c r="I769" s="237"/>
      <c r="J769" s="237"/>
      <c r="K769" s="237"/>
      <c r="L769" s="237"/>
      <c r="M769" s="237"/>
      <c r="N769" s="237"/>
      <c r="O769" s="237"/>
      <c r="P769" s="237"/>
      <c r="Q769" s="237"/>
      <c r="R769" s="237"/>
      <c r="S769" s="237"/>
      <c r="T769" s="237"/>
      <c r="U769" s="237"/>
      <c r="V769" s="237"/>
      <c r="W769" s="237"/>
      <c r="X769" s="237"/>
      <c r="Y769" s="237"/>
      <c r="Z769" s="237"/>
    </row>
    <row r="770" spans="1:26" ht="14.25" customHeight="1">
      <c r="A770" s="237"/>
      <c r="B770" s="237"/>
      <c r="C770" s="237"/>
      <c r="D770" s="237"/>
      <c r="E770" s="237"/>
      <c r="F770" s="237"/>
      <c r="G770" s="237"/>
      <c r="H770" s="237"/>
      <c r="I770" s="237"/>
      <c r="J770" s="237"/>
      <c r="K770" s="237"/>
      <c r="L770" s="237"/>
      <c r="M770" s="237"/>
      <c r="N770" s="237"/>
      <c r="O770" s="237"/>
      <c r="P770" s="237"/>
      <c r="Q770" s="237"/>
      <c r="R770" s="237"/>
      <c r="S770" s="237"/>
      <c r="T770" s="237"/>
      <c r="U770" s="237"/>
      <c r="V770" s="237"/>
      <c r="W770" s="237"/>
      <c r="X770" s="237"/>
      <c r="Y770" s="237"/>
      <c r="Z770" s="237"/>
    </row>
    <row r="771" spans="1:26" ht="14.25" customHeight="1">
      <c r="A771" s="237"/>
      <c r="B771" s="237"/>
      <c r="C771" s="237"/>
      <c r="D771" s="237"/>
      <c r="E771" s="237"/>
      <c r="F771" s="237"/>
      <c r="G771" s="237"/>
      <c r="H771" s="237"/>
      <c r="I771" s="237"/>
      <c r="J771" s="237"/>
      <c r="K771" s="237"/>
      <c r="L771" s="237"/>
      <c r="M771" s="237"/>
      <c r="N771" s="237"/>
      <c r="O771" s="237"/>
      <c r="P771" s="237"/>
      <c r="Q771" s="237"/>
      <c r="R771" s="237"/>
      <c r="S771" s="237"/>
      <c r="T771" s="237"/>
      <c r="U771" s="237"/>
      <c r="V771" s="237"/>
      <c r="W771" s="237"/>
      <c r="X771" s="237"/>
      <c r="Y771" s="237"/>
      <c r="Z771" s="237"/>
    </row>
    <row r="772" spans="1:26" ht="14.25" customHeight="1">
      <c r="A772" s="237"/>
      <c r="B772" s="237"/>
      <c r="C772" s="237"/>
      <c r="D772" s="237"/>
      <c r="E772" s="237"/>
      <c r="F772" s="237"/>
      <c r="G772" s="237"/>
      <c r="H772" s="237"/>
      <c r="I772" s="237"/>
      <c r="J772" s="237"/>
      <c r="K772" s="237"/>
      <c r="L772" s="237"/>
      <c r="M772" s="237"/>
      <c r="N772" s="237"/>
      <c r="O772" s="237"/>
      <c r="P772" s="237"/>
      <c r="Q772" s="237"/>
      <c r="R772" s="237"/>
      <c r="S772" s="237"/>
      <c r="T772" s="237"/>
      <c r="U772" s="237"/>
      <c r="V772" s="237"/>
      <c r="W772" s="237"/>
      <c r="X772" s="237"/>
      <c r="Y772" s="237"/>
      <c r="Z772" s="237"/>
    </row>
    <row r="773" spans="1:26" ht="14.25" customHeight="1">
      <c r="A773" s="237"/>
      <c r="B773" s="237"/>
      <c r="C773" s="237"/>
      <c r="D773" s="237"/>
      <c r="E773" s="237"/>
      <c r="F773" s="237"/>
      <c r="G773" s="237"/>
      <c r="H773" s="237"/>
      <c r="I773" s="237"/>
      <c r="J773" s="237"/>
      <c r="K773" s="237"/>
      <c r="L773" s="237"/>
      <c r="M773" s="237"/>
      <c r="N773" s="237"/>
      <c r="O773" s="237"/>
      <c r="P773" s="237"/>
      <c r="Q773" s="237"/>
      <c r="R773" s="237"/>
      <c r="S773" s="237"/>
      <c r="T773" s="237"/>
      <c r="U773" s="237"/>
      <c r="V773" s="237"/>
      <c r="W773" s="237"/>
      <c r="X773" s="237"/>
      <c r="Y773" s="237"/>
      <c r="Z773" s="237"/>
    </row>
    <row r="774" spans="1:26" ht="14.25" customHeight="1">
      <c r="A774" s="237"/>
      <c r="B774" s="237"/>
      <c r="C774" s="237"/>
      <c r="D774" s="237"/>
      <c r="E774" s="237"/>
      <c r="F774" s="237"/>
      <c r="G774" s="237"/>
      <c r="H774" s="237"/>
      <c r="I774" s="237"/>
      <c r="J774" s="237"/>
      <c r="K774" s="237"/>
      <c r="L774" s="237"/>
      <c r="M774" s="237"/>
      <c r="N774" s="237"/>
      <c r="O774" s="237"/>
      <c r="P774" s="237"/>
      <c r="Q774" s="237"/>
      <c r="R774" s="237"/>
      <c r="S774" s="237"/>
      <c r="T774" s="237"/>
      <c r="U774" s="237"/>
      <c r="V774" s="237"/>
      <c r="W774" s="237"/>
      <c r="X774" s="237"/>
      <c r="Y774" s="237"/>
      <c r="Z774" s="237"/>
    </row>
    <row r="775" spans="1:26" ht="14.25" customHeight="1">
      <c r="A775" s="237"/>
      <c r="B775" s="237"/>
      <c r="C775" s="237"/>
      <c r="D775" s="237"/>
      <c r="E775" s="237"/>
      <c r="F775" s="237"/>
      <c r="G775" s="237"/>
      <c r="H775" s="237"/>
      <c r="I775" s="237"/>
      <c r="J775" s="237"/>
      <c r="K775" s="237"/>
      <c r="L775" s="237"/>
      <c r="M775" s="237"/>
      <c r="N775" s="237"/>
      <c r="O775" s="237"/>
      <c r="P775" s="237"/>
      <c r="Q775" s="237"/>
      <c r="R775" s="237"/>
      <c r="S775" s="237"/>
      <c r="T775" s="237"/>
      <c r="U775" s="237"/>
      <c r="V775" s="237"/>
      <c r="W775" s="237"/>
      <c r="X775" s="237"/>
      <c r="Y775" s="237"/>
      <c r="Z775" s="237"/>
    </row>
    <row r="776" spans="1:26" ht="14.25" customHeight="1">
      <c r="A776" s="237"/>
      <c r="B776" s="237"/>
      <c r="C776" s="237"/>
      <c r="D776" s="237"/>
      <c r="E776" s="237"/>
      <c r="F776" s="237"/>
      <c r="G776" s="237"/>
      <c r="H776" s="237"/>
      <c r="I776" s="237"/>
      <c r="J776" s="237"/>
      <c r="K776" s="237"/>
      <c r="L776" s="237"/>
      <c r="M776" s="237"/>
      <c r="N776" s="237"/>
      <c r="O776" s="237"/>
      <c r="P776" s="237"/>
      <c r="Q776" s="237"/>
      <c r="R776" s="237"/>
      <c r="S776" s="237"/>
      <c r="T776" s="237"/>
      <c r="U776" s="237"/>
      <c r="V776" s="237"/>
      <c r="W776" s="237"/>
      <c r="X776" s="237"/>
      <c r="Y776" s="237"/>
      <c r="Z776" s="237"/>
    </row>
    <row r="777" spans="1:26" ht="14.25" customHeight="1">
      <c r="A777" s="237"/>
      <c r="B777" s="237"/>
      <c r="C777" s="237"/>
      <c r="D777" s="237"/>
      <c r="E777" s="237"/>
      <c r="F777" s="237"/>
      <c r="G777" s="237"/>
      <c r="H777" s="237"/>
      <c r="I777" s="237"/>
      <c r="J777" s="237"/>
      <c r="K777" s="237"/>
      <c r="L777" s="237"/>
      <c r="M777" s="237"/>
      <c r="N777" s="237"/>
      <c r="O777" s="237"/>
      <c r="P777" s="237"/>
      <c r="Q777" s="237"/>
      <c r="R777" s="237"/>
      <c r="S777" s="237"/>
      <c r="T777" s="237"/>
      <c r="U777" s="237"/>
      <c r="V777" s="237"/>
      <c r="W777" s="237"/>
      <c r="X777" s="237"/>
      <c r="Y777" s="237"/>
      <c r="Z777" s="237"/>
    </row>
    <row r="778" spans="1:26" ht="14.25" customHeight="1">
      <c r="A778" s="237"/>
      <c r="B778" s="237"/>
      <c r="C778" s="237"/>
      <c r="D778" s="237"/>
      <c r="E778" s="237"/>
      <c r="F778" s="237"/>
      <c r="G778" s="237"/>
      <c r="H778" s="237"/>
      <c r="I778" s="237"/>
      <c r="J778" s="237"/>
      <c r="K778" s="237"/>
      <c r="L778" s="237"/>
      <c r="M778" s="237"/>
      <c r="N778" s="237"/>
      <c r="O778" s="237"/>
      <c r="P778" s="237"/>
      <c r="Q778" s="237"/>
      <c r="R778" s="237"/>
      <c r="S778" s="237"/>
      <c r="T778" s="237"/>
      <c r="U778" s="237"/>
      <c r="V778" s="237"/>
      <c r="W778" s="237"/>
      <c r="X778" s="237"/>
      <c r="Y778" s="237"/>
      <c r="Z778" s="237"/>
    </row>
    <row r="779" spans="1:26" ht="14.25" customHeight="1">
      <c r="A779" s="237"/>
      <c r="B779" s="237"/>
      <c r="C779" s="237"/>
      <c r="D779" s="237"/>
      <c r="E779" s="237"/>
      <c r="F779" s="237"/>
      <c r="G779" s="237"/>
      <c r="H779" s="237"/>
      <c r="I779" s="237"/>
      <c r="J779" s="237"/>
      <c r="K779" s="237"/>
      <c r="L779" s="237"/>
      <c r="M779" s="237"/>
      <c r="N779" s="237"/>
      <c r="O779" s="237"/>
      <c r="P779" s="237"/>
      <c r="Q779" s="237"/>
      <c r="R779" s="237"/>
      <c r="S779" s="237"/>
      <c r="T779" s="237"/>
      <c r="U779" s="237"/>
      <c r="V779" s="237"/>
      <c r="W779" s="237"/>
      <c r="X779" s="237"/>
      <c r="Y779" s="237"/>
      <c r="Z779" s="237"/>
    </row>
    <row r="780" spans="1:26" ht="14.25" customHeight="1">
      <c r="A780" s="237"/>
      <c r="B780" s="237"/>
      <c r="C780" s="237"/>
      <c r="D780" s="237"/>
      <c r="E780" s="237"/>
      <c r="F780" s="237"/>
      <c r="G780" s="237"/>
      <c r="H780" s="237"/>
      <c r="I780" s="237"/>
      <c r="J780" s="237"/>
      <c r="K780" s="237"/>
      <c r="L780" s="237"/>
      <c r="M780" s="237"/>
      <c r="N780" s="237"/>
      <c r="O780" s="237"/>
      <c r="P780" s="237"/>
      <c r="Q780" s="237"/>
      <c r="R780" s="237"/>
      <c r="S780" s="237"/>
      <c r="T780" s="237"/>
      <c r="U780" s="237"/>
      <c r="V780" s="237"/>
      <c r="W780" s="237"/>
      <c r="X780" s="237"/>
      <c r="Y780" s="237"/>
      <c r="Z780" s="237"/>
    </row>
    <row r="781" spans="1:26" ht="14.25" customHeight="1">
      <c r="A781" s="237"/>
      <c r="B781" s="237"/>
      <c r="C781" s="237"/>
      <c r="D781" s="237"/>
      <c r="E781" s="237"/>
      <c r="F781" s="237"/>
      <c r="G781" s="237"/>
      <c r="H781" s="237"/>
      <c r="I781" s="237"/>
      <c r="J781" s="237"/>
      <c r="K781" s="237"/>
      <c r="L781" s="237"/>
      <c r="M781" s="237"/>
      <c r="N781" s="237"/>
      <c r="O781" s="237"/>
      <c r="P781" s="237"/>
      <c r="Q781" s="237"/>
      <c r="R781" s="237"/>
      <c r="S781" s="237"/>
      <c r="T781" s="237"/>
      <c r="U781" s="237"/>
      <c r="V781" s="237"/>
      <c r="W781" s="237"/>
      <c r="X781" s="237"/>
      <c r="Y781" s="237"/>
      <c r="Z781" s="237"/>
    </row>
    <row r="782" spans="1:26" ht="14.25" customHeight="1">
      <c r="A782" s="237"/>
      <c r="B782" s="237"/>
      <c r="C782" s="237"/>
      <c r="D782" s="237"/>
      <c r="E782" s="237"/>
      <c r="F782" s="237"/>
      <c r="G782" s="237"/>
      <c r="H782" s="237"/>
      <c r="I782" s="237"/>
      <c r="J782" s="237"/>
      <c r="K782" s="237"/>
      <c r="L782" s="237"/>
      <c r="M782" s="237"/>
      <c r="N782" s="237"/>
      <c r="O782" s="237"/>
      <c r="P782" s="237"/>
      <c r="Q782" s="237"/>
      <c r="R782" s="237"/>
      <c r="S782" s="237"/>
      <c r="T782" s="237"/>
      <c r="U782" s="237"/>
      <c r="V782" s="237"/>
      <c r="W782" s="237"/>
      <c r="X782" s="237"/>
      <c r="Y782" s="237"/>
      <c r="Z782" s="237"/>
    </row>
    <row r="783" spans="1:26" ht="14.25" customHeight="1">
      <c r="A783" s="237"/>
      <c r="B783" s="237"/>
      <c r="C783" s="237"/>
      <c r="D783" s="237"/>
      <c r="E783" s="237"/>
      <c r="F783" s="237"/>
      <c r="G783" s="237"/>
      <c r="H783" s="237"/>
      <c r="I783" s="237"/>
      <c r="J783" s="237"/>
      <c r="K783" s="237"/>
      <c r="L783" s="237"/>
      <c r="M783" s="237"/>
      <c r="N783" s="237"/>
      <c r="O783" s="237"/>
      <c r="P783" s="237"/>
      <c r="Q783" s="237"/>
      <c r="R783" s="237"/>
      <c r="S783" s="237"/>
      <c r="T783" s="237"/>
      <c r="U783" s="237"/>
      <c r="V783" s="237"/>
      <c r="W783" s="237"/>
      <c r="X783" s="237"/>
      <c r="Y783" s="237"/>
      <c r="Z783" s="237"/>
    </row>
    <row r="784" spans="1:26" ht="14.25" customHeight="1">
      <c r="A784" s="237"/>
      <c r="B784" s="237"/>
      <c r="C784" s="237"/>
      <c r="D784" s="237"/>
      <c r="E784" s="237"/>
      <c r="F784" s="237"/>
      <c r="G784" s="237"/>
      <c r="H784" s="237"/>
      <c r="I784" s="237"/>
      <c r="J784" s="237"/>
      <c r="K784" s="237"/>
      <c r="L784" s="237"/>
      <c r="M784" s="237"/>
      <c r="N784" s="237"/>
      <c r="O784" s="237"/>
      <c r="P784" s="237"/>
      <c r="Q784" s="237"/>
      <c r="R784" s="237"/>
      <c r="S784" s="237"/>
      <c r="T784" s="237"/>
      <c r="U784" s="237"/>
      <c r="V784" s="237"/>
      <c r="W784" s="237"/>
      <c r="X784" s="237"/>
      <c r="Y784" s="237"/>
      <c r="Z784" s="237"/>
    </row>
    <row r="785" spans="1:26" ht="14.25" customHeight="1">
      <c r="A785" s="237"/>
      <c r="B785" s="237"/>
      <c r="C785" s="237"/>
      <c r="D785" s="237"/>
      <c r="E785" s="237"/>
      <c r="F785" s="237"/>
      <c r="G785" s="237"/>
      <c r="H785" s="237"/>
      <c r="I785" s="237"/>
      <c r="J785" s="237"/>
      <c r="K785" s="237"/>
      <c r="L785" s="237"/>
      <c r="M785" s="237"/>
      <c r="N785" s="237"/>
      <c r="O785" s="237"/>
      <c r="P785" s="237"/>
      <c r="Q785" s="237"/>
      <c r="R785" s="237"/>
      <c r="S785" s="237"/>
      <c r="T785" s="237"/>
      <c r="U785" s="237"/>
      <c r="V785" s="237"/>
      <c r="W785" s="237"/>
      <c r="X785" s="237"/>
      <c r="Y785" s="237"/>
      <c r="Z785" s="237"/>
    </row>
    <row r="786" spans="1:26" ht="14.25" customHeight="1">
      <c r="A786" s="237"/>
      <c r="B786" s="237"/>
      <c r="C786" s="237"/>
      <c r="D786" s="237"/>
      <c r="E786" s="237"/>
      <c r="F786" s="237"/>
      <c r="G786" s="237"/>
      <c r="H786" s="237"/>
      <c r="I786" s="237"/>
      <c r="J786" s="237"/>
      <c r="K786" s="237"/>
      <c r="L786" s="237"/>
      <c r="M786" s="237"/>
      <c r="N786" s="237"/>
      <c r="O786" s="237"/>
      <c r="P786" s="237"/>
      <c r="Q786" s="237"/>
      <c r="R786" s="237"/>
      <c r="S786" s="237"/>
      <c r="T786" s="237"/>
      <c r="U786" s="237"/>
      <c r="V786" s="237"/>
      <c r="W786" s="237"/>
      <c r="X786" s="237"/>
      <c r="Y786" s="237"/>
      <c r="Z786" s="237"/>
    </row>
    <row r="787" spans="1:26" ht="14.25" customHeight="1">
      <c r="A787" s="237"/>
      <c r="B787" s="237"/>
      <c r="C787" s="237"/>
      <c r="D787" s="237"/>
      <c r="E787" s="237"/>
      <c r="F787" s="237"/>
      <c r="G787" s="237"/>
      <c r="H787" s="237"/>
      <c r="I787" s="237"/>
      <c r="J787" s="237"/>
      <c r="K787" s="237"/>
      <c r="L787" s="237"/>
      <c r="M787" s="237"/>
      <c r="N787" s="237"/>
      <c r="O787" s="237"/>
      <c r="P787" s="237"/>
      <c r="Q787" s="237"/>
      <c r="R787" s="237"/>
      <c r="S787" s="237"/>
      <c r="T787" s="237"/>
      <c r="U787" s="237"/>
      <c r="V787" s="237"/>
      <c r="W787" s="237"/>
      <c r="X787" s="237"/>
      <c r="Y787" s="237"/>
      <c r="Z787" s="237"/>
    </row>
    <row r="788" spans="1:26" ht="14.25" customHeight="1">
      <c r="A788" s="237"/>
      <c r="B788" s="237"/>
      <c r="C788" s="237"/>
      <c r="D788" s="237"/>
      <c r="E788" s="237"/>
      <c r="F788" s="237"/>
      <c r="G788" s="237"/>
      <c r="H788" s="237"/>
      <c r="I788" s="237"/>
      <c r="J788" s="237"/>
      <c r="K788" s="237"/>
      <c r="L788" s="237"/>
      <c r="M788" s="237"/>
      <c r="N788" s="237"/>
      <c r="O788" s="237"/>
      <c r="P788" s="237"/>
      <c r="Q788" s="237"/>
      <c r="R788" s="237"/>
      <c r="S788" s="237"/>
      <c r="T788" s="237"/>
      <c r="U788" s="237"/>
      <c r="V788" s="237"/>
      <c r="W788" s="237"/>
      <c r="X788" s="237"/>
      <c r="Y788" s="237"/>
      <c r="Z788" s="237"/>
    </row>
    <row r="789" spans="1:26" ht="14.25" customHeight="1">
      <c r="A789" s="237"/>
      <c r="B789" s="237"/>
      <c r="C789" s="237"/>
      <c r="D789" s="237"/>
      <c r="E789" s="237"/>
      <c r="F789" s="237"/>
      <c r="G789" s="237"/>
      <c r="H789" s="237"/>
      <c r="I789" s="237"/>
      <c r="J789" s="237"/>
      <c r="K789" s="237"/>
      <c r="L789" s="237"/>
      <c r="M789" s="237"/>
      <c r="N789" s="237"/>
      <c r="O789" s="237"/>
      <c r="P789" s="237"/>
      <c r="Q789" s="237"/>
      <c r="R789" s="237"/>
      <c r="S789" s="237"/>
      <c r="T789" s="237"/>
      <c r="U789" s="237"/>
      <c r="V789" s="237"/>
      <c r="W789" s="237"/>
      <c r="X789" s="237"/>
      <c r="Y789" s="237"/>
      <c r="Z789" s="237"/>
    </row>
    <row r="790" spans="1:26" ht="14.25" customHeight="1">
      <c r="A790" s="237"/>
      <c r="B790" s="237"/>
      <c r="C790" s="237"/>
      <c r="D790" s="237"/>
      <c r="E790" s="237"/>
      <c r="F790" s="237"/>
      <c r="G790" s="237"/>
      <c r="H790" s="237"/>
      <c r="I790" s="237"/>
      <c r="J790" s="237"/>
      <c r="K790" s="237"/>
      <c r="L790" s="237"/>
      <c r="M790" s="237"/>
      <c r="N790" s="237"/>
      <c r="O790" s="237"/>
      <c r="P790" s="237"/>
      <c r="Q790" s="237"/>
      <c r="R790" s="237"/>
      <c r="S790" s="237"/>
      <c r="T790" s="237"/>
      <c r="U790" s="237"/>
      <c r="V790" s="237"/>
      <c r="W790" s="237"/>
      <c r="X790" s="237"/>
      <c r="Y790" s="237"/>
      <c r="Z790" s="237"/>
    </row>
    <row r="791" spans="1:26" ht="14.25" customHeight="1">
      <c r="A791" s="237"/>
      <c r="B791" s="237"/>
      <c r="C791" s="237"/>
      <c r="D791" s="237"/>
      <c r="E791" s="237"/>
      <c r="F791" s="237"/>
      <c r="G791" s="237"/>
      <c r="H791" s="237"/>
      <c r="I791" s="237"/>
      <c r="J791" s="237"/>
      <c r="K791" s="237"/>
      <c r="L791" s="237"/>
      <c r="M791" s="237"/>
      <c r="N791" s="237"/>
      <c r="O791" s="237"/>
      <c r="P791" s="237"/>
      <c r="Q791" s="237"/>
      <c r="R791" s="237"/>
      <c r="S791" s="237"/>
      <c r="T791" s="237"/>
      <c r="U791" s="237"/>
      <c r="V791" s="237"/>
      <c r="W791" s="237"/>
      <c r="X791" s="237"/>
      <c r="Y791" s="237"/>
      <c r="Z791" s="237"/>
    </row>
    <row r="792" spans="1:26" ht="14.25" customHeight="1">
      <c r="A792" s="237"/>
      <c r="B792" s="237"/>
      <c r="C792" s="237"/>
      <c r="D792" s="237"/>
      <c r="E792" s="237"/>
      <c r="F792" s="237"/>
      <c r="G792" s="237"/>
      <c r="H792" s="237"/>
      <c r="I792" s="237"/>
      <c r="J792" s="237"/>
      <c r="K792" s="237"/>
      <c r="L792" s="237"/>
      <c r="M792" s="237"/>
      <c r="N792" s="237"/>
      <c r="O792" s="237"/>
      <c r="P792" s="237"/>
      <c r="Q792" s="237"/>
      <c r="R792" s="237"/>
      <c r="S792" s="237"/>
      <c r="T792" s="237"/>
      <c r="U792" s="237"/>
      <c r="V792" s="237"/>
      <c r="W792" s="237"/>
      <c r="X792" s="237"/>
      <c r="Y792" s="237"/>
      <c r="Z792" s="237"/>
    </row>
    <row r="793" spans="1:26" ht="14.25" customHeight="1">
      <c r="A793" s="237"/>
      <c r="B793" s="237"/>
      <c r="C793" s="237"/>
      <c r="D793" s="237"/>
      <c r="E793" s="237"/>
      <c r="F793" s="237"/>
      <c r="G793" s="237"/>
      <c r="H793" s="237"/>
      <c r="I793" s="237"/>
      <c r="J793" s="237"/>
      <c r="K793" s="237"/>
      <c r="L793" s="237"/>
      <c r="M793" s="237"/>
      <c r="N793" s="237"/>
      <c r="O793" s="237"/>
      <c r="P793" s="237"/>
      <c r="Q793" s="237"/>
      <c r="R793" s="237"/>
      <c r="S793" s="237"/>
      <c r="T793" s="237"/>
      <c r="U793" s="237"/>
      <c r="V793" s="237"/>
      <c r="W793" s="237"/>
      <c r="X793" s="237"/>
      <c r="Y793" s="237"/>
      <c r="Z793" s="237"/>
    </row>
    <row r="794" spans="1:26" ht="14.25" customHeight="1">
      <c r="A794" s="237"/>
      <c r="B794" s="237"/>
      <c r="C794" s="237"/>
      <c r="D794" s="237"/>
      <c r="E794" s="237"/>
      <c r="F794" s="237"/>
      <c r="G794" s="237"/>
      <c r="H794" s="237"/>
      <c r="I794" s="237"/>
      <c r="J794" s="237"/>
      <c r="K794" s="237"/>
      <c r="L794" s="237"/>
      <c r="M794" s="237"/>
      <c r="N794" s="237"/>
      <c r="O794" s="237"/>
      <c r="P794" s="237"/>
      <c r="Q794" s="237"/>
      <c r="R794" s="237"/>
      <c r="S794" s="237"/>
      <c r="T794" s="237"/>
      <c r="U794" s="237"/>
      <c r="V794" s="237"/>
      <c r="W794" s="237"/>
      <c r="X794" s="237"/>
      <c r="Y794" s="237"/>
      <c r="Z794" s="237"/>
    </row>
    <row r="795" spans="1:26" ht="14.25" customHeight="1">
      <c r="A795" s="237"/>
      <c r="B795" s="237"/>
      <c r="C795" s="237"/>
      <c r="D795" s="237"/>
      <c r="E795" s="237"/>
      <c r="F795" s="237"/>
      <c r="G795" s="237"/>
      <c r="H795" s="237"/>
      <c r="I795" s="237"/>
      <c r="J795" s="237"/>
      <c r="K795" s="237"/>
      <c r="L795" s="237"/>
      <c r="M795" s="237"/>
      <c r="N795" s="237"/>
      <c r="O795" s="237"/>
      <c r="P795" s="237"/>
      <c r="Q795" s="237"/>
      <c r="R795" s="237"/>
      <c r="S795" s="237"/>
      <c r="T795" s="237"/>
      <c r="U795" s="237"/>
      <c r="V795" s="237"/>
      <c r="W795" s="237"/>
      <c r="X795" s="237"/>
      <c r="Y795" s="237"/>
      <c r="Z795" s="237"/>
    </row>
    <row r="796" spans="1:26" ht="14.25" customHeight="1">
      <c r="A796" s="237"/>
      <c r="B796" s="237"/>
      <c r="C796" s="237"/>
      <c r="D796" s="237"/>
      <c r="E796" s="237"/>
      <c r="F796" s="237"/>
      <c r="G796" s="237"/>
      <c r="H796" s="237"/>
      <c r="I796" s="237"/>
      <c r="J796" s="237"/>
      <c r="K796" s="237"/>
      <c r="L796" s="237"/>
      <c r="M796" s="237"/>
      <c r="N796" s="237"/>
      <c r="O796" s="237"/>
      <c r="P796" s="237"/>
      <c r="Q796" s="237"/>
      <c r="R796" s="237"/>
      <c r="S796" s="237"/>
      <c r="T796" s="237"/>
      <c r="U796" s="237"/>
      <c r="V796" s="237"/>
      <c r="W796" s="237"/>
      <c r="X796" s="237"/>
      <c r="Y796" s="237"/>
      <c r="Z796" s="237"/>
    </row>
    <row r="797" spans="1:26" ht="14.25" customHeight="1">
      <c r="A797" s="237"/>
      <c r="B797" s="237"/>
      <c r="C797" s="237"/>
      <c r="D797" s="237"/>
      <c r="E797" s="237"/>
      <c r="F797" s="237"/>
      <c r="G797" s="237"/>
      <c r="H797" s="237"/>
      <c r="I797" s="237"/>
      <c r="J797" s="237"/>
      <c r="K797" s="237"/>
      <c r="L797" s="237"/>
      <c r="M797" s="237"/>
      <c r="N797" s="237"/>
      <c r="O797" s="237"/>
      <c r="P797" s="237"/>
      <c r="Q797" s="237"/>
      <c r="R797" s="237"/>
      <c r="S797" s="237"/>
      <c r="T797" s="237"/>
      <c r="U797" s="237"/>
      <c r="V797" s="237"/>
      <c r="W797" s="237"/>
      <c r="X797" s="237"/>
      <c r="Y797" s="237"/>
      <c r="Z797" s="237"/>
    </row>
    <row r="798" spans="1:26" ht="14.25" customHeight="1">
      <c r="A798" s="237"/>
      <c r="B798" s="237"/>
      <c r="C798" s="237"/>
      <c r="D798" s="237"/>
      <c r="E798" s="237"/>
      <c r="F798" s="237"/>
      <c r="G798" s="237"/>
      <c r="H798" s="237"/>
      <c r="I798" s="237"/>
      <c r="J798" s="237"/>
      <c r="K798" s="237"/>
      <c r="L798" s="237"/>
      <c r="M798" s="237"/>
      <c r="N798" s="237"/>
      <c r="O798" s="237"/>
      <c r="P798" s="237"/>
      <c r="Q798" s="237"/>
      <c r="R798" s="237"/>
      <c r="S798" s="237"/>
      <c r="T798" s="237"/>
      <c r="U798" s="237"/>
      <c r="V798" s="237"/>
      <c r="W798" s="237"/>
      <c r="X798" s="237"/>
      <c r="Y798" s="237"/>
      <c r="Z798" s="237"/>
    </row>
    <row r="799" spans="1:26" ht="14.25" customHeight="1">
      <c r="A799" s="237"/>
      <c r="B799" s="237"/>
      <c r="C799" s="237"/>
      <c r="D799" s="237"/>
      <c r="E799" s="237"/>
      <c r="F799" s="237"/>
      <c r="G799" s="237"/>
      <c r="H799" s="237"/>
      <c r="I799" s="237"/>
      <c r="J799" s="237"/>
      <c r="K799" s="237"/>
      <c r="L799" s="237"/>
      <c r="M799" s="237"/>
      <c r="N799" s="237"/>
      <c r="O799" s="237"/>
      <c r="P799" s="237"/>
      <c r="Q799" s="237"/>
      <c r="R799" s="237"/>
      <c r="S799" s="237"/>
      <c r="T799" s="237"/>
      <c r="U799" s="237"/>
      <c r="V799" s="237"/>
      <c r="W799" s="237"/>
      <c r="X799" s="237"/>
      <c r="Y799" s="237"/>
      <c r="Z799" s="237"/>
    </row>
    <row r="800" spans="1:26" ht="14.25" customHeight="1">
      <c r="A800" s="237"/>
      <c r="B800" s="237"/>
      <c r="C800" s="237"/>
      <c r="D800" s="237"/>
      <c r="E800" s="237"/>
      <c r="F800" s="237"/>
      <c r="G800" s="237"/>
      <c r="H800" s="237"/>
      <c r="I800" s="237"/>
      <c r="J800" s="237"/>
      <c r="K800" s="237"/>
      <c r="L800" s="237"/>
      <c r="M800" s="237"/>
      <c r="N800" s="237"/>
      <c r="O800" s="237"/>
      <c r="P800" s="237"/>
      <c r="Q800" s="237"/>
      <c r="R800" s="237"/>
      <c r="S800" s="237"/>
      <c r="T800" s="237"/>
      <c r="U800" s="237"/>
      <c r="V800" s="237"/>
      <c r="W800" s="237"/>
      <c r="X800" s="237"/>
      <c r="Y800" s="237"/>
      <c r="Z800" s="237"/>
    </row>
    <row r="801" spans="1:26" ht="14.25" customHeight="1">
      <c r="A801" s="237"/>
      <c r="B801" s="237"/>
      <c r="C801" s="237"/>
      <c r="D801" s="237"/>
      <c r="E801" s="237"/>
      <c r="F801" s="237"/>
      <c r="G801" s="237"/>
      <c r="H801" s="237"/>
      <c r="I801" s="237"/>
      <c r="J801" s="237"/>
      <c r="K801" s="237"/>
      <c r="L801" s="237"/>
      <c r="M801" s="237"/>
      <c r="N801" s="237"/>
      <c r="O801" s="237"/>
      <c r="P801" s="237"/>
      <c r="Q801" s="237"/>
      <c r="R801" s="237"/>
      <c r="S801" s="237"/>
      <c r="T801" s="237"/>
      <c r="U801" s="237"/>
      <c r="V801" s="237"/>
      <c r="W801" s="237"/>
      <c r="X801" s="237"/>
      <c r="Y801" s="237"/>
      <c r="Z801" s="237"/>
    </row>
    <row r="802" spans="1:26" ht="14.25" customHeight="1">
      <c r="A802" s="237"/>
      <c r="B802" s="237"/>
      <c r="C802" s="237"/>
      <c r="D802" s="237"/>
      <c r="E802" s="237"/>
      <c r="F802" s="237"/>
      <c r="G802" s="237"/>
      <c r="H802" s="237"/>
      <c r="I802" s="237"/>
      <c r="J802" s="237"/>
      <c r="K802" s="237"/>
      <c r="L802" s="237"/>
      <c r="M802" s="237"/>
      <c r="N802" s="237"/>
      <c r="O802" s="237"/>
      <c r="P802" s="237"/>
      <c r="Q802" s="237"/>
      <c r="R802" s="237"/>
      <c r="S802" s="237"/>
      <c r="T802" s="237"/>
      <c r="U802" s="237"/>
      <c r="V802" s="237"/>
      <c r="W802" s="237"/>
      <c r="X802" s="237"/>
      <c r="Y802" s="237"/>
      <c r="Z802" s="237"/>
    </row>
    <row r="803" spans="1:26" ht="14.25" customHeight="1">
      <c r="A803" s="237"/>
      <c r="B803" s="237"/>
      <c r="C803" s="237"/>
      <c r="D803" s="237"/>
      <c r="E803" s="237"/>
      <c r="F803" s="237"/>
      <c r="G803" s="237"/>
      <c r="H803" s="237"/>
      <c r="I803" s="237"/>
      <c r="J803" s="237"/>
      <c r="K803" s="237"/>
      <c r="L803" s="237"/>
      <c r="M803" s="237"/>
      <c r="N803" s="237"/>
      <c r="O803" s="237"/>
      <c r="P803" s="237"/>
      <c r="Q803" s="237"/>
      <c r="R803" s="237"/>
      <c r="S803" s="237"/>
      <c r="T803" s="237"/>
      <c r="U803" s="237"/>
      <c r="V803" s="237"/>
      <c r="W803" s="237"/>
      <c r="X803" s="237"/>
      <c r="Y803" s="237"/>
      <c r="Z803" s="237"/>
    </row>
    <row r="804" spans="1:26" ht="14.25" customHeight="1">
      <c r="A804" s="237"/>
      <c r="B804" s="237"/>
      <c r="C804" s="237"/>
      <c r="D804" s="237"/>
      <c r="E804" s="237"/>
      <c r="F804" s="237"/>
      <c r="G804" s="237"/>
      <c r="H804" s="237"/>
      <c r="I804" s="237"/>
      <c r="J804" s="237"/>
      <c r="K804" s="237"/>
      <c r="L804" s="237"/>
      <c r="M804" s="237"/>
      <c r="N804" s="237"/>
      <c r="O804" s="237"/>
      <c r="P804" s="237"/>
      <c r="Q804" s="237"/>
      <c r="R804" s="237"/>
      <c r="S804" s="237"/>
      <c r="T804" s="237"/>
      <c r="U804" s="237"/>
      <c r="V804" s="237"/>
      <c r="W804" s="237"/>
      <c r="X804" s="237"/>
      <c r="Y804" s="237"/>
      <c r="Z804" s="237"/>
    </row>
    <row r="805" spans="1:26" ht="14.25" customHeight="1">
      <c r="A805" s="237"/>
      <c r="B805" s="237"/>
      <c r="C805" s="237"/>
      <c r="D805" s="237"/>
      <c r="E805" s="237"/>
      <c r="F805" s="237"/>
      <c r="G805" s="237"/>
      <c r="H805" s="237"/>
      <c r="I805" s="237"/>
      <c r="J805" s="237"/>
      <c r="K805" s="237"/>
      <c r="L805" s="237"/>
      <c r="M805" s="237"/>
      <c r="N805" s="237"/>
      <c r="O805" s="237"/>
      <c r="P805" s="237"/>
      <c r="Q805" s="237"/>
      <c r="R805" s="237"/>
      <c r="S805" s="237"/>
      <c r="T805" s="237"/>
      <c r="U805" s="237"/>
      <c r="V805" s="237"/>
      <c r="W805" s="237"/>
      <c r="X805" s="237"/>
      <c r="Y805" s="237"/>
      <c r="Z805" s="237"/>
    </row>
    <row r="806" spans="1:26" ht="14.25" customHeight="1">
      <c r="A806" s="237"/>
      <c r="B806" s="237"/>
      <c r="C806" s="237"/>
      <c r="D806" s="237"/>
      <c r="E806" s="237"/>
      <c r="F806" s="237"/>
      <c r="G806" s="237"/>
      <c r="H806" s="237"/>
      <c r="I806" s="237"/>
      <c r="J806" s="237"/>
      <c r="K806" s="237"/>
      <c r="L806" s="237"/>
      <c r="M806" s="237"/>
      <c r="N806" s="237"/>
      <c r="O806" s="237"/>
      <c r="P806" s="237"/>
      <c r="Q806" s="237"/>
      <c r="R806" s="237"/>
      <c r="S806" s="237"/>
      <c r="T806" s="237"/>
      <c r="U806" s="237"/>
      <c r="V806" s="237"/>
      <c r="W806" s="237"/>
      <c r="X806" s="237"/>
      <c r="Y806" s="237"/>
      <c r="Z806" s="237"/>
    </row>
    <row r="807" spans="1:26" ht="14.25" customHeight="1">
      <c r="A807" s="237"/>
      <c r="B807" s="237"/>
      <c r="C807" s="237"/>
      <c r="D807" s="237"/>
      <c r="E807" s="237"/>
      <c r="F807" s="237"/>
      <c r="G807" s="237"/>
      <c r="H807" s="237"/>
      <c r="I807" s="237"/>
      <c r="J807" s="237"/>
      <c r="K807" s="237"/>
      <c r="L807" s="237"/>
      <c r="M807" s="237"/>
      <c r="N807" s="237"/>
      <c r="O807" s="237"/>
      <c r="P807" s="237"/>
      <c r="Q807" s="237"/>
      <c r="R807" s="237"/>
      <c r="S807" s="237"/>
      <c r="T807" s="237"/>
      <c r="U807" s="237"/>
      <c r="V807" s="237"/>
      <c r="W807" s="237"/>
      <c r="X807" s="237"/>
      <c r="Y807" s="237"/>
      <c r="Z807" s="237"/>
    </row>
    <row r="808" spans="1:26" ht="14.25" customHeight="1">
      <c r="A808" s="237"/>
      <c r="B808" s="237"/>
      <c r="C808" s="237"/>
      <c r="D808" s="237"/>
      <c r="E808" s="237"/>
      <c r="F808" s="237"/>
      <c r="G808" s="237"/>
      <c r="H808" s="237"/>
      <c r="I808" s="237"/>
      <c r="J808" s="237"/>
      <c r="K808" s="237"/>
      <c r="L808" s="237"/>
      <c r="M808" s="237"/>
      <c r="N808" s="237"/>
      <c r="O808" s="237"/>
      <c r="P808" s="237"/>
      <c r="Q808" s="237"/>
      <c r="R808" s="237"/>
      <c r="S808" s="237"/>
      <c r="T808" s="237"/>
      <c r="U808" s="237"/>
      <c r="V808" s="237"/>
      <c r="W808" s="237"/>
      <c r="X808" s="237"/>
      <c r="Y808" s="237"/>
      <c r="Z808" s="237"/>
    </row>
    <row r="809" spans="1:26" ht="14.25" customHeight="1">
      <c r="A809" s="237"/>
      <c r="B809" s="237"/>
      <c r="C809" s="237"/>
      <c r="D809" s="237"/>
      <c r="E809" s="237"/>
      <c r="F809" s="237"/>
      <c r="G809" s="237"/>
      <c r="H809" s="237"/>
      <c r="I809" s="237"/>
      <c r="J809" s="237"/>
      <c r="K809" s="237"/>
      <c r="L809" s="237"/>
      <c r="M809" s="237"/>
      <c r="N809" s="237"/>
      <c r="O809" s="237"/>
      <c r="P809" s="237"/>
      <c r="Q809" s="237"/>
      <c r="R809" s="237"/>
      <c r="S809" s="237"/>
      <c r="T809" s="237"/>
      <c r="U809" s="237"/>
      <c r="V809" s="237"/>
      <c r="W809" s="237"/>
      <c r="X809" s="237"/>
      <c r="Y809" s="237"/>
      <c r="Z809" s="237"/>
    </row>
    <row r="810" spans="1:26" ht="14.25" customHeight="1">
      <c r="A810" s="237"/>
      <c r="B810" s="237"/>
      <c r="C810" s="237"/>
      <c r="D810" s="237"/>
      <c r="E810" s="237"/>
      <c r="F810" s="237"/>
      <c r="G810" s="237"/>
      <c r="H810" s="237"/>
      <c r="I810" s="237"/>
      <c r="J810" s="237"/>
      <c r="K810" s="237"/>
      <c r="L810" s="237"/>
      <c r="M810" s="237"/>
      <c r="N810" s="237"/>
      <c r="O810" s="237"/>
      <c r="P810" s="237"/>
      <c r="Q810" s="237"/>
      <c r="R810" s="237"/>
      <c r="S810" s="237"/>
      <c r="T810" s="237"/>
      <c r="U810" s="237"/>
      <c r="V810" s="237"/>
      <c r="W810" s="237"/>
      <c r="X810" s="237"/>
      <c r="Y810" s="237"/>
      <c r="Z810" s="237"/>
    </row>
    <row r="811" spans="1:26" ht="14.25" customHeight="1">
      <c r="A811" s="237"/>
      <c r="B811" s="237"/>
      <c r="C811" s="237"/>
      <c r="D811" s="237"/>
      <c r="E811" s="237"/>
      <c r="F811" s="237"/>
      <c r="G811" s="237"/>
      <c r="H811" s="237"/>
      <c r="I811" s="237"/>
      <c r="J811" s="237"/>
      <c r="K811" s="237"/>
      <c r="L811" s="237"/>
      <c r="M811" s="237"/>
      <c r="N811" s="237"/>
      <c r="O811" s="237"/>
      <c r="P811" s="237"/>
      <c r="Q811" s="237"/>
      <c r="R811" s="237"/>
      <c r="S811" s="237"/>
      <c r="T811" s="237"/>
      <c r="U811" s="237"/>
      <c r="V811" s="237"/>
      <c r="W811" s="237"/>
      <c r="X811" s="237"/>
      <c r="Y811" s="237"/>
      <c r="Z811" s="237"/>
    </row>
    <row r="812" spans="1:26" ht="14.25" customHeight="1">
      <c r="A812" s="237"/>
      <c r="B812" s="237"/>
      <c r="C812" s="237"/>
      <c r="D812" s="237"/>
      <c r="E812" s="237"/>
      <c r="F812" s="237"/>
      <c r="G812" s="237"/>
      <c r="H812" s="237"/>
      <c r="I812" s="237"/>
      <c r="J812" s="237"/>
      <c r="K812" s="237"/>
      <c r="L812" s="237"/>
      <c r="M812" s="237"/>
      <c r="N812" s="237"/>
      <c r="O812" s="237"/>
      <c r="P812" s="237"/>
      <c r="Q812" s="237"/>
      <c r="R812" s="237"/>
      <c r="S812" s="237"/>
      <c r="T812" s="237"/>
      <c r="U812" s="237"/>
      <c r="V812" s="237"/>
      <c r="W812" s="237"/>
      <c r="X812" s="237"/>
      <c r="Y812" s="237"/>
      <c r="Z812" s="237"/>
    </row>
    <row r="813" spans="1:26" ht="14.25" customHeight="1">
      <c r="A813" s="237"/>
      <c r="B813" s="237"/>
      <c r="C813" s="237"/>
      <c r="D813" s="237"/>
      <c r="E813" s="237"/>
      <c r="F813" s="237"/>
      <c r="G813" s="237"/>
      <c r="H813" s="237"/>
      <c r="I813" s="237"/>
      <c r="J813" s="237"/>
      <c r="K813" s="237"/>
      <c r="L813" s="237"/>
      <c r="M813" s="237"/>
      <c r="N813" s="237"/>
      <c r="O813" s="237"/>
      <c r="P813" s="237"/>
      <c r="Q813" s="237"/>
      <c r="R813" s="237"/>
      <c r="S813" s="237"/>
      <c r="T813" s="237"/>
      <c r="U813" s="237"/>
      <c r="V813" s="237"/>
      <c r="W813" s="237"/>
      <c r="X813" s="237"/>
      <c r="Y813" s="237"/>
      <c r="Z813" s="237"/>
    </row>
    <row r="814" spans="1:26" ht="14.25" customHeight="1">
      <c r="A814" s="237"/>
      <c r="B814" s="237"/>
      <c r="C814" s="237"/>
      <c r="D814" s="237"/>
      <c r="E814" s="237"/>
      <c r="F814" s="237"/>
      <c r="G814" s="237"/>
      <c r="H814" s="237"/>
      <c r="I814" s="237"/>
      <c r="J814" s="237"/>
      <c r="K814" s="237"/>
      <c r="L814" s="237"/>
      <c r="M814" s="237"/>
      <c r="N814" s="237"/>
      <c r="O814" s="237"/>
      <c r="P814" s="237"/>
      <c r="Q814" s="237"/>
      <c r="R814" s="237"/>
      <c r="S814" s="237"/>
      <c r="T814" s="237"/>
      <c r="U814" s="237"/>
      <c r="V814" s="237"/>
      <c r="W814" s="237"/>
      <c r="X814" s="237"/>
      <c r="Y814" s="237"/>
      <c r="Z814" s="237"/>
    </row>
    <row r="815" spans="1:26" ht="14.25" customHeight="1">
      <c r="A815" s="237"/>
      <c r="B815" s="237"/>
      <c r="C815" s="237"/>
      <c r="D815" s="237"/>
      <c r="E815" s="237"/>
      <c r="F815" s="237"/>
      <c r="G815" s="237"/>
      <c r="H815" s="237"/>
      <c r="I815" s="237"/>
      <c r="J815" s="237"/>
      <c r="K815" s="237"/>
      <c r="L815" s="237"/>
      <c r="M815" s="237"/>
      <c r="N815" s="237"/>
      <c r="O815" s="237"/>
      <c r="P815" s="237"/>
      <c r="Q815" s="237"/>
      <c r="R815" s="237"/>
      <c r="S815" s="237"/>
      <c r="T815" s="237"/>
      <c r="U815" s="237"/>
      <c r="V815" s="237"/>
      <c r="W815" s="237"/>
      <c r="X815" s="237"/>
      <c r="Y815" s="237"/>
      <c r="Z815" s="237"/>
    </row>
    <row r="816" spans="1:26" ht="14.25" customHeight="1">
      <c r="A816" s="237"/>
      <c r="B816" s="237"/>
      <c r="C816" s="237"/>
      <c r="D816" s="237"/>
      <c r="E816" s="237"/>
      <c r="F816" s="237"/>
      <c r="G816" s="237"/>
      <c r="H816" s="237"/>
      <c r="I816" s="237"/>
      <c r="J816" s="237"/>
      <c r="K816" s="237"/>
      <c r="L816" s="237"/>
      <c r="M816" s="237"/>
      <c r="N816" s="237"/>
      <c r="O816" s="237"/>
      <c r="P816" s="237"/>
      <c r="Q816" s="237"/>
      <c r="R816" s="237"/>
      <c r="S816" s="237"/>
      <c r="T816" s="237"/>
      <c r="U816" s="237"/>
      <c r="V816" s="237"/>
      <c r="W816" s="237"/>
      <c r="X816" s="237"/>
      <c r="Y816" s="237"/>
      <c r="Z816" s="237"/>
    </row>
    <row r="817" spans="1:26" ht="14.25" customHeight="1">
      <c r="A817" s="237"/>
      <c r="B817" s="237"/>
      <c r="C817" s="237"/>
      <c r="D817" s="237"/>
      <c r="E817" s="237"/>
      <c r="F817" s="237"/>
      <c r="G817" s="237"/>
      <c r="H817" s="237"/>
      <c r="I817" s="237"/>
      <c r="J817" s="237"/>
      <c r="K817" s="237"/>
      <c r="L817" s="237"/>
      <c r="M817" s="237"/>
      <c r="N817" s="237"/>
      <c r="O817" s="237"/>
      <c r="P817" s="237"/>
      <c r="Q817" s="237"/>
      <c r="R817" s="237"/>
      <c r="S817" s="237"/>
      <c r="T817" s="237"/>
      <c r="U817" s="237"/>
      <c r="V817" s="237"/>
      <c r="W817" s="237"/>
      <c r="X817" s="237"/>
      <c r="Y817" s="237"/>
      <c r="Z817" s="237"/>
    </row>
    <row r="818" spans="1:26" ht="14.25" customHeight="1">
      <c r="A818" s="237"/>
      <c r="B818" s="237"/>
      <c r="C818" s="237"/>
      <c r="D818" s="237"/>
      <c r="E818" s="237"/>
      <c r="F818" s="237"/>
      <c r="G818" s="237"/>
      <c r="H818" s="237"/>
      <c r="I818" s="237"/>
      <c r="J818" s="237"/>
      <c r="K818" s="237"/>
      <c r="L818" s="237"/>
      <c r="M818" s="237"/>
      <c r="N818" s="237"/>
      <c r="O818" s="237"/>
      <c r="P818" s="237"/>
      <c r="Q818" s="237"/>
      <c r="R818" s="237"/>
      <c r="S818" s="237"/>
      <c r="T818" s="237"/>
      <c r="U818" s="237"/>
      <c r="V818" s="237"/>
      <c r="W818" s="237"/>
      <c r="X818" s="237"/>
      <c r="Y818" s="237"/>
      <c r="Z818" s="237"/>
    </row>
    <row r="819" spans="1:26" ht="14.25" customHeight="1">
      <c r="A819" s="237"/>
      <c r="B819" s="237"/>
      <c r="C819" s="237"/>
      <c r="D819" s="237"/>
      <c r="E819" s="237"/>
      <c r="F819" s="237"/>
      <c r="G819" s="237"/>
      <c r="H819" s="237"/>
      <c r="I819" s="237"/>
      <c r="J819" s="237"/>
      <c r="K819" s="237"/>
      <c r="L819" s="237"/>
      <c r="M819" s="237"/>
      <c r="N819" s="237"/>
      <c r="O819" s="237"/>
      <c r="P819" s="237"/>
      <c r="Q819" s="237"/>
      <c r="R819" s="237"/>
      <c r="S819" s="237"/>
      <c r="T819" s="237"/>
      <c r="U819" s="237"/>
      <c r="V819" s="237"/>
      <c r="W819" s="237"/>
      <c r="X819" s="237"/>
      <c r="Y819" s="237"/>
      <c r="Z819" s="237"/>
    </row>
    <row r="820" spans="1:26" ht="14.25" customHeight="1">
      <c r="A820" s="237"/>
      <c r="B820" s="237"/>
      <c r="C820" s="237"/>
      <c r="D820" s="237"/>
      <c r="E820" s="237"/>
      <c r="F820" s="237"/>
      <c r="G820" s="237"/>
      <c r="H820" s="237"/>
      <c r="I820" s="237"/>
      <c r="J820" s="237"/>
      <c r="K820" s="237"/>
      <c r="L820" s="237"/>
      <c r="M820" s="237"/>
      <c r="N820" s="237"/>
      <c r="O820" s="237"/>
      <c r="P820" s="237"/>
      <c r="Q820" s="237"/>
      <c r="R820" s="237"/>
      <c r="S820" s="237"/>
      <c r="T820" s="237"/>
      <c r="U820" s="237"/>
      <c r="V820" s="237"/>
      <c r="W820" s="237"/>
      <c r="X820" s="237"/>
      <c r="Y820" s="237"/>
      <c r="Z820" s="237"/>
    </row>
    <row r="821" spans="1:26" ht="14.25" customHeight="1">
      <c r="A821" s="237"/>
      <c r="B821" s="237"/>
      <c r="C821" s="237"/>
      <c r="D821" s="237"/>
      <c r="E821" s="237"/>
      <c r="F821" s="237"/>
      <c r="G821" s="237"/>
      <c r="H821" s="237"/>
      <c r="I821" s="237"/>
      <c r="J821" s="237"/>
      <c r="K821" s="237"/>
      <c r="L821" s="237"/>
      <c r="M821" s="237"/>
      <c r="N821" s="237"/>
      <c r="O821" s="237"/>
      <c r="P821" s="237"/>
      <c r="Q821" s="237"/>
      <c r="R821" s="237"/>
      <c r="S821" s="237"/>
      <c r="T821" s="237"/>
      <c r="U821" s="237"/>
      <c r="V821" s="237"/>
      <c r="W821" s="237"/>
      <c r="X821" s="237"/>
      <c r="Y821" s="237"/>
      <c r="Z821" s="237"/>
    </row>
    <row r="822" spans="1:26" ht="14.25" customHeight="1">
      <c r="A822" s="237"/>
      <c r="B822" s="237"/>
      <c r="C822" s="237"/>
      <c r="D822" s="237"/>
      <c r="E822" s="237"/>
      <c r="F822" s="237"/>
      <c r="G822" s="237"/>
      <c r="H822" s="237"/>
      <c r="I822" s="237"/>
      <c r="J822" s="237"/>
      <c r="K822" s="237"/>
      <c r="L822" s="237"/>
      <c r="M822" s="237"/>
      <c r="N822" s="237"/>
      <c r="O822" s="237"/>
      <c r="P822" s="237"/>
      <c r="Q822" s="237"/>
      <c r="R822" s="237"/>
      <c r="S822" s="237"/>
      <c r="T822" s="237"/>
      <c r="U822" s="237"/>
      <c r="V822" s="237"/>
      <c r="W822" s="237"/>
      <c r="X822" s="237"/>
      <c r="Y822" s="237"/>
      <c r="Z822" s="237"/>
    </row>
    <row r="823" spans="1:26" ht="14.25" customHeight="1">
      <c r="A823" s="237"/>
      <c r="B823" s="237"/>
      <c r="C823" s="237"/>
      <c r="D823" s="237"/>
      <c r="E823" s="237"/>
      <c r="F823" s="237"/>
      <c r="G823" s="237"/>
      <c r="H823" s="237"/>
      <c r="I823" s="237"/>
      <c r="J823" s="237"/>
      <c r="K823" s="237"/>
      <c r="L823" s="237"/>
      <c r="M823" s="237"/>
      <c r="N823" s="237"/>
      <c r="O823" s="237"/>
      <c r="P823" s="237"/>
      <c r="Q823" s="237"/>
      <c r="R823" s="237"/>
      <c r="S823" s="237"/>
      <c r="T823" s="237"/>
      <c r="U823" s="237"/>
      <c r="V823" s="237"/>
      <c r="W823" s="237"/>
      <c r="X823" s="237"/>
      <c r="Y823" s="237"/>
      <c r="Z823" s="237"/>
    </row>
    <row r="824" spans="1:26" ht="14.25" customHeight="1">
      <c r="A824" s="237"/>
      <c r="B824" s="237"/>
      <c r="C824" s="237"/>
      <c r="D824" s="237"/>
      <c r="E824" s="237"/>
      <c r="F824" s="237"/>
      <c r="G824" s="237"/>
      <c r="H824" s="237"/>
      <c r="I824" s="237"/>
      <c r="J824" s="237"/>
      <c r="K824" s="237"/>
      <c r="L824" s="237"/>
      <c r="M824" s="237"/>
      <c r="N824" s="237"/>
      <c r="O824" s="237"/>
      <c r="P824" s="237"/>
      <c r="Q824" s="237"/>
      <c r="R824" s="237"/>
      <c r="S824" s="237"/>
      <c r="T824" s="237"/>
      <c r="U824" s="237"/>
      <c r="V824" s="237"/>
      <c r="W824" s="237"/>
      <c r="X824" s="237"/>
      <c r="Y824" s="237"/>
      <c r="Z824" s="237"/>
    </row>
    <row r="825" spans="1:26" ht="14.25" customHeight="1">
      <c r="A825" s="237"/>
      <c r="B825" s="237"/>
      <c r="C825" s="237"/>
      <c r="D825" s="237"/>
      <c r="E825" s="237"/>
      <c r="F825" s="237"/>
      <c r="G825" s="237"/>
      <c r="H825" s="237"/>
      <c r="I825" s="237"/>
      <c r="J825" s="237"/>
      <c r="K825" s="237"/>
      <c r="L825" s="237"/>
      <c r="M825" s="237"/>
      <c r="N825" s="237"/>
      <c r="O825" s="237"/>
      <c r="P825" s="237"/>
      <c r="Q825" s="237"/>
      <c r="R825" s="237"/>
      <c r="S825" s="237"/>
      <c r="T825" s="237"/>
      <c r="U825" s="237"/>
      <c r="V825" s="237"/>
      <c r="W825" s="237"/>
      <c r="X825" s="237"/>
      <c r="Y825" s="237"/>
      <c r="Z825" s="237"/>
    </row>
    <row r="826" spans="1:26" ht="14.25" customHeight="1">
      <c r="A826" s="237"/>
      <c r="B826" s="237"/>
      <c r="C826" s="237"/>
      <c r="D826" s="237"/>
      <c r="E826" s="237"/>
      <c r="F826" s="237"/>
      <c r="G826" s="237"/>
      <c r="H826" s="237"/>
      <c r="I826" s="237"/>
      <c r="J826" s="237"/>
      <c r="K826" s="237"/>
      <c r="L826" s="237"/>
      <c r="M826" s="237"/>
      <c r="N826" s="237"/>
      <c r="O826" s="237"/>
      <c r="P826" s="237"/>
      <c r="Q826" s="237"/>
      <c r="R826" s="237"/>
      <c r="S826" s="237"/>
      <c r="T826" s="237"/>
      <c r="U826" s="237"/>
      <c r="V826" s="237"/>
      <c r="W826" s="237"/>
      <c r="X826" s="237"/>
      <c r="Y826" s="237"/>
      <c r="Z826" s="237"/>
    </row>
    <row r="827" spans="1:26" ht="14.25" customHeight="1">
      <c r="A827" s="237"/>
      <c r="B827" s="237"/>
      <c r="C827" s="237"/>
      <c r="D827" s="237"/>
      <c r="E827" s="237"/>
      <c r="F827" s="237"/>
      <c r="G827" s="237"/>
      <c r="H827" s="237"/>
      <c r="I827" s="237"/>
      <c r="J827" s="237"/>
      <c r="K827" s="237"/>
      <c r="L827" s="237"/>
      <c r="M827" s="237"/>
      <c r="N827" s="237"/>
      <c r="O827" s="237"/>
      <c r="P827" s="237"/>
      <c r="Q827" s="237"/>
      <c r="R827" s="237"/>
      <c r="S827" s="237"/>
      <c r="T827" s="237"/>
      <c r="U827" s="237"/>
      <c r="V827" s="237"/>
      <c r="W827" s="237"/>
      <c r="X827" s="237"/>
      <c r="Y827" s="237"/>
      <c r="Z827" s="237"/>
    </row>
    <row r="828" spans="1:26" ht="14.25" customHeight="1">
      <c r="A828" s="237"/>
      <c r="B828" s="237"/>
      <c r="C828" s="237"/>
      <c r="D828" s="237"/>
      <c r="E828" s="237"/>
      <c r="F828" s="237"/>
      <c r="G828" s="237"/>
      <c r="H828" s="237"/>
      <c r="I828" s="237"/>
      <c r="J828" s="237"/>
      <c r="K828" s="237"/>
      <c r="L828" s="237"/>
      <c r="M828" s="237"/>
      <c r="N828" s="237"/>
      <c r="O828" s="237"/>
      <c r="P828" s="237"/>
      <c r="Q828" s="237"/>
      <c r="R828" s="237"/>
      <c r="S828" s="237"/>
      <c r="T828" s="237"/>
      <c r="U828" s="237"/>
      <c r="V828" s="237"/>
      <c r="W828" s="237"/>
      <c r="X828" s="237"/>
      <c r="Y828" s="237"/>
      <c r="Z828" s="237"/>
    </row>
    <row r="829" spans="1:26" ht="14.25" customHeight="1">
      <c r="A829" s="237"/>
      <c r="B829" s="237"/>
      <c r="C829" s="237"/>
      <c r="D829" s="237"/>
      <c r="E829" s="237"/>
      <c r="F829" s="237"/>
      <c r="G829" s="237"/>
      <c r="H829" s="237"/>
      <c r="I829" s="237"/>
      <c r="J829" s="237"/>
      <c r="K829" s="237"/>
      <c r="L829" s="237"/>
      <c r="M829" s="237"/>
      <c r="N829" s="237"/>
      <c r="O829" s="237"/>
      <c r="P829" s="237"/>
      <c r="Q829" s="237"/>
      <c r="R829" s="237"/>
      <c r="S829" s="237"/>
      <c r="T829" s="237"/>
      <c r="U829" s="237"/>
      <c r="V829" s="237"/>
      <c r="W829" s="237"/>
      <c r="X829" s="237"/>
      <c r="Y829" s="237"/>
      <c r="Z829" s="237"/>
    </row>
    <row r="830" spans="1:26" ht="14.25" customHeight="1">
      <c r="A830" s="237"/>
      <c r="B830" s="237"/>
      <c r="C830" s="237"/>
      <c r="D830" s="237"/>
      <c r="E830" s="237"/>
      <c r="F830" s="237"/>
      <c r="G830" s="237"/>
      <c r="H830" s="237"/>
      <c r="I830" s="237"/>
      <c r="J830" s="237"/>
      <c r="K830" s="237"/>
      <c r="L830" s="237"/>
      <c r="M830" s="237"/>
      <c r="N830" s="237"/>
      <c r="O830" s="237"/>
      <c r="P830" s="237"/>
      <c r="Q830" s="237"/>
      <c r="R830" s="237"/>
      <c r="S830" s="237"/>
      <c r="T830" s="237"/>
      <c r="U830" s="237"/>
      <c r="V830" s="237"/>
      <c r="W830" s="237"/>
      <c r="X830" s="237"/>
      <c r="Y830" s="237"/>
      <c r="Z830" s="237"/>
    </row>
    <row r="831" spans="1:26" ht="14.25" customHeight="1">
      <c r="A831" s="237"/>
      <c r="B831" s="237"/>
      <c r="C831" s="237"/>
      <c r="D831" s="237"/>
      <c r="E831" s="237"/>
      <c r="F831" s="237"/>
      <c r="G831" s="237"/>
      <c r="H831" s="237"/>
      <c r="I831" s="237"/>
      <c r="J831" s="237"/>
      <c r="K831" s="237"/>
      <c r="L831" s="237"/>
      <c r="M831" s="237"/>
      <c r="N831" s="237"/>
      <c r="O831" s="237"/>
      <c r="P831" s="237"/>
      <c r="Q831" s="237"/>
      <c r="R831" s="237"/>
      <c r="S831" s="237"/>
      <c r="T831" s="237"/>
      <c r="U831" s="237"/>
      <c r="V831" s="237"/>
      <c r="W831" s="237"/>
      <c r="X831" s="237"/>
      <c r="Y831" s="237"/>
      <c r="Z831" s="237"/>
    </row>
    <row r="832" spans="1:26" ht="14.25" customHeight="1">
      <c r="A832" s="237"/>
      <c r="B832" s="237"/>
      <c r="C832" s="237"/>
      <c r="D832" s="237"/>
      <c r="E832" s="237"/>
      <c r="F832" s="237"/>
      <c r="G832" s="237"/>
      <c r="H832" s="237"/>
      <c r="I832" s="237"/>
      <c r="J832" s="237"/>
      <c r="K832" s="237"/>
      <c r="L832" s="237"/>
      <c r="M832" s="237"/>
      <c r="N832" s="237"/>
      <c r="O832" s="237"/>
      <c r="P832" s="237"/>
      <c r="Q832" s="237"/>
      <c r="R832" s="237"/>
      <c r="S832" s="237"/>
      <c r="T832" s="237"/>
      <c r="U832" s="237"/>
      <c r="V832" s="237"/>
      <c r="W832" s="237"/>
      <c r="X832" s="237"/>
      <c r="Y832" s="237"/>
      <c r="Z832" s="237"/>
    </row>
    <row r="833" spans="1:26" ht="14.25" customHeight="1">
      <c r="A833" s="237"/>
      <c r="B833" s="237"/>
      <c r="C833" s="237"/>
      <c r="D833" s="237"/>
      <c r="E833" s="237"/>
      <c r="F833" s="237"/>
      <c r="G833" s="237"/>
      <c r="H833" s="237"/>
      <c r="I833" s="237"/>
      <c r="J833" s="237"/>
      <c r="K833" s="237"/>
      <c r="L833" s="237"/>
      <c r="M833" s="237"/>
      <c r="N833" s="237"/>
      <c r="O833" s="237"/>
      <c r="P833" s="237"/>
      <c r="Q833" s="237"/>
      <c r="R833" s="237"/>
      <c r="S833" s="237"/>
      <c r="T833" s="237"/>
      <c r="U833" s="237"/>
      <c r="V833" s="237"/>
      <c r="W833" s="237"/>
      <c r="X833" s="237"/>
      <c r="Y833" s="237"/>
      <c r="Z833" s="237"/>
    </row>
    <row r="834" spans="1:26" ht="14.25" customHeight="1">
      <c r="A834" s="237"/>
      <c r="B834" s="237"/>
      <c r="C834" s="237"/>
      <c r="D834" s="237"/>
      <c r="E834" s="237"/>
      <c r="F834" s="237"/>
      <c r="G834" s="237"/>
      <c r="H834" s="237"/>
      <c r="I834" s="237"/>
      <c r="J834" s="237"/>
      <c r="K834" s="237"/>
      <c r="L834" s="237"/>
      <c r="M834" s="237"/>
      <c r="N834" s="237"/>
      <c r="O834" s="237"/>
      <c r="P834" s="237"/>
      <c r="Q834" s="237"/>
      <c r="R834" s="237"/>
      <c r="S834" s="237"/>
      <c r="T834" s="237"/>
      <c r="U834" s="237"/>
      <c r="V834" s="237"/>
      <c r="W834" s="237"/>
      <c r="X834" s="237"/>
      <c r="Y834" s="237"/>
      <c r="Z834" s="237"/>
    </row>
    <row r="835" spans="1:26" ht="14.25" customHeight="1">
      <c r="A835" s="237"/>
      <c r="B835" s="237"/>
      <c r="C835" s="237"/>
      <c r="D835" s="237"/>
      <c r="E835" s="237"/>
      <c r="F835" s="237"/>
      <c r="G835" s="237"/>
      <c r="H835" s="237"/>
      <c r="I835" s="237"/>
      <c r="J835" s="237"/>
      <c r="K835" s="237"/>
      <c r="L835" s="237"/>
      <c r="M835" s="237"/>
      <c r="N835" s="237"/>
      <c r="O835" s="237"/>
      <c r="P835" s="237"/>
      <c r="Q835" s="237"/>
      <c r="R835" s="237"/>
      <c r="S835" s="237"/>
      <c r="T835" s="237"/>
      <c r="U835" s="237"/>
      <c r="V835" s="237"/>
      <c r="W835" s="237"/>
      <c r="X835" s="237"/>
      <c r="Y835" s="237"/>
      <c r="Z835" s="237"/>
    </row>
    <row r="836" spans="1:26" ht="14.25" customHeight="1">
      <c r="A836" s="237"/>
      <c r="B836" s="237"/>
      <c r="C836" s="237"/>
      <c r="D836" s="237"/>
      <c r="E836" s="237"/>
      <c r="F836" s="237"/>
      <c r="G836" s="237"/>
      <c r="H836" s="237"/>
      <c r="I836" s="237"/>
      <c r="J836" s="237"/>
      <c r="K836" s="237"/>
      <c r="L836" s="237"/>
      <c r="M836" s="237"/>
      <c r="N836" s="237"/>
      <c r="O836" s="237"/>
      <c r="P836" s="237"/>
      <c r="Q836" s="237"/>
      <c r="R836" s="237"/>
      <c r="S836" s="237"/>
      <c r="T836" s="237"/>
      <c r="U836" s="237"/>
      <c r="V836" s="237"/>
      <c r="W836" s="237"/>
      <c r="X836" s="237"/>
      <c r="Y836" s="237"/>
      <c r="Z836" s="237"/>
    </row>
    <row r="837" spans="1:26" ht="14.25" customHeight="1">
      <c r="A837" s="237"/>
      <c r="B837" s="237"/>
      <c r="C837" s="237"/>
      <c r="D837" s="237"/>
      <c r="E837" s="237"/>
      <c r="F837" s="237"/>
      <c r="G837" s="237"/>
      <c r="H837" s="237"/>
      <c r="I837" s="237"/>
      <c r="J837" s="237"/>
      <c r="K837" s="237"/>
      <c r="L837" s="237"/>
      <c r="M837" s="237"/>
      <c r="N837" s="237"/>
      <c r="O837" s="237"/>
      <c r="P837" s="237"/>
      <c r="Q837" s="237"/>
      <c r="R837" s="237"/>
      <c r="S837" s="237"/>
      <c r="T837" s="237"/>
      <c r="U837" s="237"/>
      <c r="V837" s="237"/>
      <c r="W837" s="237"/>
      <c r="X837" s="237"/>
      <c r="Y837" s="237"/>
      <c r="Z837" s="237"/>
    </row>
    <row r="838" spans="1:26" ht="14.25" customHeight="1">
      <c r="A838" s="237"/>
      <c r="B838" s="237"/>
      <c r="C838" s="237"/>
      <c r="D838" s="237"/>
      <c r="E838" s="237"/>
      <c r="F838" s="237"/>
      <c r="G838" s="237"/>
      <c r="H838" s="237"/>
      <c r="I838" s="237"/>
      <c r="J838" s="237"/>
      <c r="K838" s="237"/>
      <c r="L838" s="237"/>
      <c r="M838" s="237"/>
      <c r="N838" s="237"/>
      <c r="O838" s="237"/>
      <c r="P838" s="237"/>
      <c r="Q838" s="237"/>
      <c r="R838" s="237"/>
      <c r="S838" s="237"/>
      <c r="T838" s="237"/>
      <c r="U838" s="237"/>
      <c r="V838" s="237"/>
      <c r="W838" s="237"/>
      <c r="X838" s="237"/>
      <c r="Y838" s="237"/>
      <c r="Z838" s="237"/>
    </row>
    <row r="839" spans="1:26" ht="14.25" customHeight="1">
      <c r="A839" s="237"/>
      <c r="B839" s="237"/>
      <c r="C839" s="237"/>
      <c r="D839" s="237"/>
      <c r="E839" s="237"/>
      <c r="F839" s="237"/>
      <c r="G839" s="237"/>
      <c r="H839" s="237"/>
      <c r="I839" s="237"/>
      <c r="J839" s="237"/>
      <c r="K839" s="237"/>
      <c r="L839" s="237"/>
      <c r="M839" s="237"/>
      <c r="N839" s="237"/>
      <c r="O839" s="237"/>
      <c r="P839" s="237"/>
      <c r="Q839" s="237"/>
      <c r="R839" s="237"/>
      <c r="S839" s="237"/>
      <c r="T839" s="237"/>
      <c r="U839" s="237"/>
      <c r="V839" s="237"/>
      <c r="W839" s="237"/>
      <c r="X839" s="237"/>
      <c r="Y839" s="237"/>
      <c r="Z839" s="237"/>
    </row>
    <row r="840" spans="1:26" ht="14.25" customHeight="1">
      <c r="A840" s="237"/>
      <c r="B840" s="237"/>
      <c r="C840" s="237"/>
      <c r="D840" s="237"/>
      <c r="E840" s="237"/>
      <c r="F840" s="237"/>
      <c r="G840" s="237"/>
      <c r="H840" s="237"/>
      <c r="I840" s="237"/>
      <c r="J840" s="237"/>
      <c r="K840" s="237"/>
      <c r="L840" s="237"/>
      <c r="M840" s="237"/>
      <c r="N840" s="237"/>
      <c r="O840" s="237"/>
      <c r="P840" s="237"/>
      <c r="Q840" s="237"/>
      <c r="R840" s="237"/>
      <c r="S840" s="237"/>
      <c r="T840" s="237"/>
      <c r="U840" s="237"/>
      <c r="V840" s="237"/>
      <c r="W840" s="237"/>
      <c r="X840" s="237"/>
      <c r="Y840" s="237"/>
      <c r="Z840" s="237"/>
    </row>
    <row r="841" spans="1:26" ht="14.25" customHeight="1">
      <c r="A841" s="237"/>
      <c r="B841" s="237"/>
      <c r="C841" s="237"/>
      <c r="D841" s="237"/>
      <c r="E841" s="237"/>
      <c r="F841" s="237"/>
      <c r="G841" s="237"/>
      <c r="H841" s="237"/>
      <c r="I841" s="237"/>
      <c r="J841" s="237"/>
      <c r="K841" s="237"/>
      <c r="L841" s="237"/>
      <c r="M841" s="237"/>
      <c r="N841" s="237"/>
      <c r="O841" s="237"/>
      <c r="P841" s="237"/>
      <c r="Q841" s="237"/>
      <c r="R841" s="237"/>
      <c r="S841" s="237"/>
      <c r="T841" s="237"/>
      <c r="U841" s="237"/>
      <c r="V841" s="237"/>
      <c r="W841" s="237"/>
      <c r="X841" s="237"/>
      <c r="Y841" s="237"/>
      <c r="Z841" s="237"/>
    </row>
    <row r="842" spans="1:26" ht="14.25" customHeight="1">
      <c r="A842" s="237"/>
      <c r="B842" s="237"/>
      <c r="C842" s="237"/>
      <c r="D842" s="237"/>
      <c r="E842" s="237"/>
      <c r="F842" s="237"/>
      <c r="G842" s="237"/>
      <c r="H842" s="237"/>
      <c r="I842" s="237"/>
      <c r="J842" s="237"/>
      <c r="K842" s="237"/>
      <c r="L842" s="237"/>
      <c r="M842" s="237"/>
      <c r="N842" s="237"/>
      <c r="O842" s="237"/>
      <c r="P842" s="237"/>
      <c r="Q842" s="237"/>
      <c r="R842" s="237"/>
      <c r="S842" s="237"/>
      <c r="T842" s="237"/>
      <c r="U842" s="237"/>
      <c r="V842" s="237"/>
      <c r="W842" s="237"/>
      <c r="X842" s="237"/>
      <c r="Y842" s="237"/>
      <c r="Z842" s="237"/>
    </row>
    <row r="843" spans="1:26" ht="14.25" customHeight="1">
      <c r="A843" s="237"/>
      <c r="B843" s="237"/>
      <c r="C843" s="237"/>
      <c r="D843" s="237"/>
      <c r="E843" s="237"/>
      <c r="F843" s="237"/>
      <c r="G843" s="237"/>
      <c r="H843" s="237"/>
      <c r="I843" s="237"/>
      <c r="J843" s="237"/>
      <c r="K843" s="237"/>
      <c r="L843" s="237"/>
      <c r="M843" s="237"/>
      <c r="N843" s="237"/>
      <c r="O843" s="237"/>
      <c r="P843" s="237"/>
      <c r="Q843" s="237"/>
      <c r="R843" s="237"/>
      <c r="S843" s="237"/>
      <c r="T843" s="237"/>
      <c r="U843" s="237"/>
      <c r="V843" s="237"/>
      <c r="W843" s="237"/>
      <c r="X843" s="237"/>
      <c r="Y843" s="237"/>
      <c r="Z843" s="237"/>
    </row>
    <row r="844" spans="1:26" ht="14.25" customHeight="1">
      <c r="A844" s="237"/>
      <c r="B844" s="237"/>
      <c r="C844" s="237"/>
      <c r="D844" s="237"/>
      <c r="E844" s="237"/>
      <c r="F844" s="237"/>
      <c r="G844" s="237"/>
      <c r="H844" s="237"/>
      <c r="I844" s="237"/>
      <c r="J844" s="237"/>
      <c r="K844" s="237"/>
      <c r="L844" s="237"/>
      <c r="M844" s="237"/>
      <c r="N844" s="237"/>
      <c r="O844" s="237"/>
      <c r="P844" s="237"/>
      <c r="Q844" s="237"/>
      <c r="R844" s="237"/>
      <c r="S844" s="237"/>
      <c r="T844" s="237"/>
      <c r="U844" s="237"/>
      <c r="V844" s="237"/>
      <c r="W844" s="237"/>
      <c r="X844" s="237"/>
      <c r="Y844" s="237"/>
      <c r="Z844" s="237"/>
    </row>
    <row r="845" spans="1:26" ht="14.25" customHeight="1">
      <c r="A845" s="237"/>
      <c r="B845" s="237"/>
      <c r="C845" s="237"/>
      <c r="D845" s="237"/>
      <c r="E845" s="237"/>
      <c r="F845" s="237"/>
      <c r="G845" s="237"/>
      <c r="H845" s="237"/>
      <c r="I845" s="237"/>
      <c r="J845" s="237"/>
      <c r="K845" s="237"/>
      <c r="L845" s="237"/>
      <c r="M845" s="237"/>
      <c r="N845" s="237"/>
      <c r="O845" s="237"/>
      <c r="P845" s="237"/>
      <c r="Q845" s="237"/>
      <c r="R845" s="237"/>
      <c r="S845" s="237"/>
      <c r="T845" s="237"/>
      <c r="U845" s="237"/>
      <c r="V845" s="237"/>
      <c r="W845" s="237"/>
      <c r="X845" s="237"/>
      <c r="Y845" s="237"/>
      <c r="Z845" s="237"/>
    </row>
    <row r="846" spans="1:26" ht="14.25" customHeight="1">
      <c r="A846" s="237"/>
      <c r="B846" s="237"/>
      <c r="C846" s="237"/>
      <c r="D846" s="237"/>
      <c r="E846" s="237"/>
      <c r="F846" s="237"/>
      <c r="G846" s="237"/>
      <c r="H846" s="237"/>
      <c r="I846" s="237"/>
      <c r="J846" s="237"/>
      <c r="K846" s="237"/>
      <c r="L846" s="237"/>
      <c r="M846" s="237"/>
      <c r="N846" s="237"/>
      <c r="O846" s="237"/>
      <c r="P846" s="237"/>
      <c r="Q846" s="237"/>
      <c r="R846" s="237"/>
      <c r="S846" s="237"/>
      <c r="T846" s="237"/>
      <c r="U846" s="237"/>
      <c r="V846" s="237"/>
      <c r="W846" s="237"/>
      <c r="X846" s="237"/>
      <c r="Y846" s="237"/>
      <c r="Z846" s="237"/>
    </row>
    <row r="847" spans="1:26" ht="14.25" customHeight="1">
      <c r="A847" s="237"/>
      <c r="B847" s="237"/>
      <c r="C847" s="237"/>
      <c r="D847" s="237"/>
      <c r="E847" s="237"/>
      <c r="F847" s="237"/>
      <c r="G847" s="237"/>
      <c r="H847" s="237"/>
      <c r="I847" s="237"/>
      <c r="J847" s="237"/>
      <c r="K847" s="237"/>
      <c r="L847" s="237"/>
      <c r="M847" s="237"/>
      <c r="N847" s="237"/>
      <c r="O847" s="237"/>
      <c r="P847" s="237"/>
      <c r="Q847" s="237"/>
      <c r="R847" s="237"/>
      <c r="S847" s="237"/>
      <c r="T847" s="237"/>
      <c r="U847" s="237"/>
      <c r="V847" s="237"/>
      <c r="W847" s="237"/>
      <c r="X847" s="237"/>
      <c r="Y847" s="237"/>
      <c r="Z847" s="237"/>
    </row>
    <row r="848" spans="1:26" ht="14.25" customHeight="1">
      <c r="A848" s="237"/>
      <c r="B848" s="237"/>
      <c r="C848" s="237"/>
      <c r="D848" s="237"/>
      <c r="E848" s="237"/>
      <c r="F848" s="237"/>
      <c r="G848" s="237"/>
      <c r="H848" s="237"/>
      <c r="I848" s="237"/>
      <c r="J848" s="237"/>
      <c r="K848" s="237"/>
      <c r="L848" s="237"/>
      <c r="M848" s="237"/>
      <c r="N848" s="237"/>
      <c r="O848" s="237"/>
      <c r="P848" s="237"/>
      <c r="Q848" s="237"/>
      <c r="R848" s="237"/>
      <c r="S848" s="237"/>
      <c r="T848" s="237"/>
      <c r="U848" s="237"/>
      <c r="V848" s="237"/>
      <c r="W848" s="237"/>
      <c r="X848" s="237"/>
      <c r="Y848" s="237"/>
      <c r="Z848" s="237"/>
    </row>
    <row r="849" spans="1:26" ht="14.25" customHeight="1">
      <c r="A849" s="237"/>
      <c r="B849" s="237"/>
      <c r="C849" s="237"/>
      <c r="D849" s="237"/>
      <c r="E849" s="237"/>
      <c r="F849" s="237"/>
      <c r="G849" s="237"/>
      <c r="H849" s="237"/>
      <c r="I849" s="237"/>
      <c r="J849" s="237"/>
      <c r="K849" s="237"/>
      <c r="L849" s="237"/>
      <c r="M849" s="237"/>
      <c r="N849" s="237"/>
      <c r="O849" s="237"/>
      <c r="P849" s="237"/>
      <c r="Q849" s="237"/>
      <c r="R849" s="237"/>
      <c r="S849" s="237"/>
      <c r="T849" s="237"/>
      <c r="U849" s="237"/>
      <c r="V849" s="237"/>
      <c r="W849" s="237"/>
      <c r="X849" s="237"/>
      <c r="Y849" s="237"/>
      <c r="Z849" s="237"/>
    </row>
    <row r="850" spans="1:26" ht="14.25" customHeight="1">
      <c r="A850" s="237"/>
      <c r="B850" s="237"/>
      <c r="C850" s="237"/>
      <c r="D850" s="237"/>
      <c r="E850" s="237"/>
      <c r="F850" s="237"/>
      <c r="G850" s="237"/>
      <c r="H850" s="237"/>
      <c r="I850" s="237"/>
      <c r="J850" s="237"/>
      <c r="K850" s="237"/>
      <c r="L850" s="237"/>
      <c r="M850" s="237"/>
      <c r="N850" s="237"/>
      <c r="O850" s="237"/>
      <c r="P850" s="237"/>
      <c r="Q850" s="237"/>
      <c r="R850" s="237"/>
      <c r="S850" s="237"/>
      <c r="T850" s="237"/>
      <c r="U850" s="237"/>
      <c r="V850" s="237"/>
      <c r="W850" s="237"/>
      <c r="X850" s="237"/>
      <c r="Y850" s="237"/>
      <c r="Z850" s="237"/>
    </row>
    <row r="851" spans="1:26" ht="14.25" customHeight="1">
      <c r="A851" s="237"/>
      <c r="B851" s="237"/>
      <c r="C851" s="237"/>
      <c r="D851" s="237"/>
      <c r="E851" s="237"/>
      <c r="F851" s="237"/>
      <c r="G851" s="237"/>
      <c r="H851" s="237"/>
      <c r="I851" s="237"/>
      <c r="J851" s="237"/>
      <c r="K851" s="237"/>
      <c r="L851" s="237"/>
      <c r="M851" s="237"/>
      <c r="N851" s="237"/>
      <c r="O851" s="237"/>
      <c r="P851" s="237"/>
      <c r="Q851" s="237"/>
      <c r="R851" s="237"/>
      <c r="S851" s="237"/>
      <c r="T851" s="237"/>
      <c r="U851" s="237"/>
      <c r="V851" s="237"/>
      <c r="W851" s="237"/>
      <c r="X851" s="237"/>
      <c r="Y851" s="237"/>
      <c r="Z851" s="237"/>
    </row>
    <row r="852" spans="1:26" ht="14.25" customHeight="1">
      <c r="A852" s="237"/>
      <c r="B852" s="237"/>
      <c r="C852" s="237"/>
      <c r="D852" s="237"/>
      <c r="E852" s="237"/>
      <c r="F852" s="237"/>
      <c r="G852" s="237"/>
      <c r="H852" s="237"/>
      <c r="I852" s="237"/>
      <c r="J852" s="237"/>
      <c r="K852" s="237"/>
      <c r="L852" s="237"/>
      <c r="M852" s="237"/>
      <c r="N852" s="237"/>
      <c r="O852" s="237"/>
      <c r="P852" s="237"/>
      <c r="Q852" s="237"/>
      <c r="R852" s="237"/>
      <c r="S852" s="237"/>
      <c r="T852" s="237"/>
      <c r="U852" s="237"/>
      <c r="V852" s="237"/>
      <c r="W852" s="237"/>
      <c r="X852" s="237"/>
      <c r="Y852" s="237"/>
      <c r="Z852" s="237"/>
    </row>
    <row r="853" spans="1:26" ht="14.25" customHeight="1">
      <c r="A853" s="237"/>
      <c r="B853" s="237"/>
      <c r="C853" s="237"/>
      <c r="D853" s="237"/>
      <c r="E853" s="237"/>
      <c r="F853" s="237"/>
      <c r="G853" s="237"/>
      <c r="H853" s="237"/>
      <c r="I853" s="237"/>
      <c r="J853" s="237"/>
      <c r="K853" s="237"/>
      <c r="L853" s="237"/>
      <c r="M853" s="237"/>
      <c r="N853" s="237"/>
      <c r="O853" s="237"/>
      <c r="P853" s="237"/>
      <c r="Q853" s="237"/>
      <c r="R853" s="237"/>
      <c r="S853" s="237"/>
      <c r="T853" s="237"/>
      <c r="U853" s="237"/>
      <c r="V853" s="237"/>
      <c r="W853" s="237"/>
      <c r="X853" s="237"/>
      <c r="Y853" s="237"/>
      <c r="Z853" s="237"/>
    </row>
    <row r="854" spans="1:26" ht="14.25" customHeight="1">
      <c r="A854" s="237"/>
      <c r="B854" s="237"/>
      <c r="C854" s="237"/>
      <c r="D854" s="237"/>
      <c r="E854" s="237"/>
      <c r="F854" s="237"/>
      <c r="G854" s="237"/>
      <c r="H854" s="237"/>
      <c r="I854" s="237"/>
      <c r="J854" s="237"/>
      <c r="K854" s="237"/>
      <c r="L854" s="237"/>
      <c r="M854" s="237"/>
      <c r="N854" s="237"/>
      <c r="O854" s="237"/>
      <c r="P854" s="237"/>
      <c r="Q854" s="237"/>
      <c r="R854" s="237"/>
      <c r="S854" s="237"/>
      <c r="T854" s="237"/>
      <c r="U854" s="237"/>
      <c r="V854" s="237"/>
      <c r="W854" s="237"/>
      <c r="X854" s="237"/>
      <c r="Y854" s="237"/>
      <c r="Z854" s="237"/>
    </row>
    <row r="855" spans="1:26" ht="14.25" customHeight="1">
      <c r="A855" s="237"/>
      <c r="B855" s="237"/>
      <c r="C855" s="237"/>
      <c r="D855" s="237"/>
      <c r="E855" s="237"/>
      <c r="F855" s="237"/>
      <c r="G855" s="237"/>
      <c r="H855" s="237"/>
      <c r="I855" s="237"/>
      <c r="J855" s="237"/>
      <c r="K855" s="237"/>
      <c r="L855" s="237"/>
      <c r="M855" s="237"/>
      <c r="N855" s="237"/>
      <c r="O855" s="237"/>
      <c r="P855" s="237"/>
      <c r="Q855" s="237"/>
      <c r="R855" s="237"/>
      <c r="S855" s="237"/>
      <c r="T855" s="237"/>
      <c r="U855" s="237"/>
      <c r="V855" s="237"/>
      <c r="W855" s="237"/>
      <c r="X855" s="237"/>
      <c r="Y855" s="237"/>
      <c r="Z855" s="237"/>
    </row>
    <row r="856" spans="1:26" ht="14.25" customHeight="1">
      <c r="A856" s="237"/>
      <c r="B856" s="237"/>
      <c r="C856" s="237"/>
      <c r="D856" s="237"/>
      <c r="E856" s="237"/>
      <c r="F856" s="237"/>
      <c r="G856" s="237"/>
      <c r="H856" s="237"/>
      <c r="I856" s="237"/>
      <c r="J856" s="237"/>
      <c r="K856" s="237"/>
      <c r="L856" s="237"/>
      <c r="M856" s="237"/>
      <c r="N856" s="237"/>
      <c r="O856" s="237"/>
      <c r="P856" s="237"/>
      <c r="Q856" s="237"/>
      <c r="R856" s="237"/>
      <c r="S856" s="237"/>
      <c r="T856" s="237"/>
      <c r="U856" s="237"/>
      <c r="V856" s="237"/>
      <c r="W856" s="237"/>
      <c r="X856" s="237"/>
      <c r="Y856" s="237"/>
      <c r="Z856" s="237"/>
    </row>
    <row r="857" spans="1:26" ht="14.25" customHeight="1">
      <c r="A857" s="237"/>
      <c r="B857" s="237"/>
      <c r="C857" s="237"/>
      <c r="D857" s="237"/>
      <c r="E857" s="237"/>
      <c r="F857" s="237"/>
      <c r="G857" s="237"/>
      <c r="H857" s="237"/>
      <c r="I857" s="237"/>
      <c r="J857" s="237"/>
      <c r="K857" s="237"/>
      <c r="L857" s="237"/>
      <c r="M857" s="237"/>
      <c r="N857" s="237"/>
      <c r="O857" s="237"/>
      <c r="P857" s="237"/>
      <c r="Q857" s="237"/>
      <c r="R857" s="237"/>
      <c r="S857" s="237"/>
      <c r="T857" s="237"/>
      <c r="U857" s="237"/>
      <c r="V857" s="237"/>
      <c r="W857" s="237"/>
      <c r="X857" s="237"/>
      <c r="Y857" s="237"/>
      <c r="Z857" s="237"/>
    </row>
    <row r="858" spans="1:26" ht="14.25" customHeight="1">
      <c r="A858" s="237"/>
      <c r="B858" s="237"/>
      <c r="C858" s="237"/>
      <c r="D858" s="237"/>
      <c r="E858" s="237"/>
      <c r="F858" s="237"/>
      <c r="G858" s="237"/>
      <c r="H858" s="237"/>
      <c r="I858" s="237"/>
      <c r="J858" s="237"/>
      <c r="K858" s="237"/>
      <c r="L858" s="237"/>
      <c r="M858" s="237"/>
      <c r="N858" s="237"/>
      <c r="O858" s="237"/>
      <c r="P858" s="237"/>
      <c r="Q858" s="237"/>
      <c r="R858" s="237"/>
      <c r="S858" s="237"/>
      <c r="T858" s="237"/>
      <c r="U858" s="237"/>
      <c r="V858" s="237"/>
      <c r="W858" s="237"/>
      <c r="X858" s="237"/>
      <c r="Y858" s="237"/>
      <c r="Z858" s="237"/>
    </row>
    <row r="859" spans="1:26" ht="14.25" customHeight="1">
      <c r="A859" s="237"/>
      <c r="B859" s="237"/>
      <c r="C859" s="237"/>
      <c r="D859" s="237"/>
      <c r="E859" s="237"/>
      <c r="F859" s="237"/>
      <c r="G859" s="237"/>
      <c r="H859" s="237"/>
      <c r="I859" s="237"/>
      <c r="J859" s="237"/>
      <c r="K859" s="237"/>
      <c r="L859" s="237"/>
      <c r="M859" s="237"/>
      <c r="N859" s="237"/>
      <c r="O859" s="237"/>
      <c r="P859" s="237"/>
      <c r="Q859" s="237"/>
      <c r="R859" s="237"/>
      <c r="S859" s="237"/>
      <c r="T859" s="237"/>
      <c r="U859" s="237"/>
      <c r="V859" s="237"/>
      <c r="W859" s="237"/>
      <c r="X859" s="237"/>
      <c r="Y859" s="237"/>
      <c r="Z859" s="237"/>
    </row>
    <row r="860" spans="1:26" ht="14.25" customHeight="1">
      <c r="A860" s="237"/>
      <c r="B860" s="237"/>
      <c r="C860" s="237"/>
      <c r="D860" s="237"/>
      <c r="E860" s="237"/>
      <c r="F860" s="237"/>
      <c r="G860" s="237"/>
      <c r="H860" s="237"/>
      <c r="I860" s="237"/>
      <c r="J860" s="237"/>
      <c r="K860" s="237"/>
      <c r="L860" s="237"/>
      <c r="M860" s="237"/>
      <c r="N860" s="237"/>
      <c r="O860" s="237"/>
      <c r="P860" s="237"/>
      <c r="Q860" s="237"/>
      <c r="R860" s="237"/>
      <c r="S860" s="237"/>
      <c r="T860" s="237"/>
      <c r="U860" s="237"/>
      <c r="V860" s="237"/>
      <c r="W860" s="237"/>
      <c r="X860" s="237"/>
      <c r="Y860" s="237"/>
      <c r="Z860" s="237"/>
    </row>
    <row r="861" spans="1:26" ht="14.25" customHeight="1">
      <c r="A861" s="237"/>
      <c r="B861" s="237"/>
      <c r="C861" s="237"/>
      <c r="D861" s="237"/>
      <c r="E861" s="237"/>
      <c r="F861" s="237"/>
      <c r="G861" s="237"/>
      <c r="H861" s="237"/>
      <c r="I861" s="237"/>
      <c r="J861" s="237"/>
      <c r="K861" s="237"/>
      <c r="L861" s="237"/>
      <c r="M861" s="237"/>
      <c r="N861" s="237"/>
      <c r="O861" s="237"/>
      <c r="P861" s="237"/>
      <c r="Q861" s="237"/>
      <c r="R861" s="237"/>
      <c r="S861" s="237"/>
      <c r="T861" s="237"/>
      <c r="U861" s="237"/>
      <c r="V861" s="237"/>
      <c r="W861" s="237"/>
      <c r="X861" s="237"/>
      <c r="Y861" s="237"/>
      <c r="Z861" s="237"/>
    </row>
    <row r="862" spans="1:26" ht="14.25" customHeight="1">
      <c r="A862" s="237"/>
      <c r="B862" s="237"/>
      <c r="C862" s="237"/>
      <c r="D862" s="237"/>
      <c r="E862" s="237"/>
      <c r="F862" s="237"/>
      <c r="G862" s="237"/>
      <c r="H862" s="237"/>
      <c r="I862" s="237"/>
      <c r="J862" s="237"/>
      <c r="K862" s="237"/>
      <c r="L862" s="237"/>
      <c r="M862" s="237"/>
      <c r="N862" s="237"/>
      <c r="O862" s="237"/>
      <c r="P862" s="237"/>
      <c r="Q862" s="237"/>
      <c r="R862" s="237"/>
      <c r="S862" s="237"/>
      <c r="T862" s="237"/>
      <c r="U862" s="237"/>
      <c r="V862" s="237"/>
      <c r="W862" s="237"/>
      <c r="X862" s="237"/>
      <c r="Y862" s="237"/>
      <c r="Z862" s="237"/>
    </row>
    <row r="863" spans="1:26" ht="14.25" customHeight="1">
      <c r="A863" s="237"/>
      <c r="B863" s="237"/>
      <c r="C863" s="237"/>
      <c r="D863" s="237"/>
      <c r="E863" s="237"/>
      <c r="F863" s="237"/>
      <c r="G863" s="237"/>
      <c r="H863" s="237"/>
      <c r="I863" s="237"/>
      <c r="J863" s="237"/>
      <c r="K863" s="237"/>
      <c r="L863" s="237"/>
      <c r="M863" s="237"/>
      <c r="N863" s="237"/>
      <c r="O863" s="237"/>
      <c r="P863" s="237"/>
      <c r="Q863" s="237"/>
      <c r="R863" s="237"/>
      <c r="S863" s="237"/>
      <c r="T863" s="237"/>
      <c r="U863" s="237"/>
      <c r="V863" s="237"/>
      <c r="W863" s="237"/>
      <c r="X863" s="237"/>
      <c r="Y863" s="237"/>
      <c r="Z863" s="237"/>
    </row>
    <row r="864" spans="1:26" ht="14.25" customHeight="1">
      <c r="A864" s="237"/>
      <c r="B864" s="237"/>
      <c r="C864" s="237"/>
      <c r="D864" s="237"/>
      <c r="E864" s="237"/>
      <c r="F864" s="237"/>
      <c r="G864" s="237"/>
      <c r="H864" s="237"/>
      <c r="I864" s="237"/>
      <c r="J864" s="237"/>
      <c r="K864" s="237"/>
      <c r="L864" s="237"/>
      <c r="M864" s="237"/>
      <c r="N864" s="237"/>
      <c r="O864" s="237"/>
      <c r="P864" s="237"/>
      <c r="Q864" s="237"/>
      <c r="R864" s="237"/>
      <c r="S864" s="237"/>
      <c r="T864" s="237"/>
      <c r="U864" s="237"/>
      <c r="V864" s="237"/>
      <c r="W864" s="237"/>
      <c r="X864" s="237"/>
      <c r="Y864" s="237"/>
      <c r="Z864" s="237"/>
    </row>
    <row r="865" spans="1:26" ht="14.25" customHeight="1">
      <c r="A865" s="237"/>
      <c r="B865" s="237"/>
      <c r="C865" s="237"/>
      <c r="D865" s="237"/>
      <c r="E865" s="237"/>
      <c r="F865" s="237"/>
      <c r="G865" s="237"/>
      <c r="H865" s="237"/>
      <c r="I865" s="237"/>
      <c r="J865" s="237"/>
      <c r="K865" s="237"/>
      <c r="L865" s="237"/>
      <c r="M865" s="237"/>
      <c r="N865" s="237"/>
      <c r="O865" s="237"/>
      <c r="P865" s="237"/>
      <c r="Q865" s="237"/>
      <c r="R865" s="237"/>
      <c r="S865" s="237"/>
      <c r="T865" s="237"/>
      <c r="U865" s="237"/>
      <c r="V865" s="237"/>
      <c r="W865" s="237"/>
      <c r="X865" s="237"/>
      <c r="Y865" s="237"/>
      <c r="Z865" s="237"/>
    </row>
    <row r="866" spans="1:26" ht="14.25" customHeight="1">
      <c r="A866" s="237"/>
      <c r="B866" s="237"/>
      <c r="C866" s="237"/>
      <c r="D866" s="237"/>
      <c r="E866" s="237"/>
      <c r="F866" s="237"/>
      <c r="G866" s="237"/>
      <c r="H866" s="237"/>
      <c r="I866" s="237"/>
      <c r="J866" s="237"/>
      <c r="K866" s="237"/>
      <c r="L866" s="237"/>
      <c r="M866" s="237"/>
      <c r="N866" s="237"/>
      <c r="O866" s="237"/>
      <c r="P866" s="237"/>
      <c r="Q866" s="237"/>
      <c r="R866" s="237"/>
      <c r="S866" s="237"/>
      <c r="T866" s="237"/>
      <c r="U866" s="237"/>
      <c r="V866" s="237"/>
      <c r="W866" s="237"/>
      <c r="X866" s="237"/>
      <c r="Y866" s="237"/>
      <c r="Z866" s="237"/>
    </row>
    <row r="867" spans="1:26" ht="14.25" customHeight="1">
      <c r="A867" s="237"/>
      <c r="B867" s="237"/>
      <c r="C867" s="237"/>
      <c r="D867" s="237"/>
      <c r="E867" s="237"/>
      <c r="F867" s="237"/>
      <c r="G867" s="237"/>
      <c r="H867" s="237"/>
      <c r="I867" s="237"/>
      <c r="J867" s="237"/>
      <c r="K867" s="237"/>
      <c r="L867" s="237"/>
      <c r="M867" s="237"/>
      <c r="N867" s="237"/>
      <c r="O867" s="237"/>
      <c r="P867" s="237"/>
      <c r="Q867" s="237"/>
      <c r="R867" s="237"/>
      <c r="S867" s="237"/>
      <c r="T867" s="237"/>
      <c r="U867" s="237"/>
      <c r="V867" s="237"/>
      <c r="W867" s="237"/>
      <c r="X867" s="237"/>
      <c r="Y867" s="237"/>
      <c r="Z867" s="237"/>
    </row>
    <row r="868" spans="1:26" ht="14.25" customHeight="1">
      <c r="A868" s="237"/>
      <c r="B868" s="237"/>
      <c r="C868" s="237"/>
      <c r="D868" s="237"/>
      <c r="E868" s="237"/>
      <c r="F868" s="237"/>
      <c r="G868" s="237"/>
      <c r="H868" s="237"/>
      <c r="I868" s="237"/>
      <c r="J868" s="237"/>
      <c r="K868" s="237"/>
      <c r="L868" s="237"/>
      <c r="M868" s="237"/>
      <c r="N868" s="237"/>
      <c r="O868" s="237"/>
      <c r="P868" s="237"/>
      <c r="Q868" s="237"/>
      <c r="R868" s="237"/>
      <c r="S868" s="237"/>
      <c r="T868" s="237"/>
      <c r="U868" s="237"/>
      <c r="V868" s="237"/>
      <c r="W868" s="237"/>
      <c r="X868" s="237"/>
      <c r="Y868" s="237"/>
      <c r="Z868" s="237"/>
    </row>
    <row r="869" spans="1:26" ht="14.25" customHeight="1">
      <c r="A869" s="237"/>
      <c r="B869" s="237"/>
      <c r="C869" s="237"/>
      <c r="D869" s="237"/>
      <c r="E869" s="237"/>
      <c r="F869" s="237"/>
      <c r="G869" s="237"/>
      <c r="H869" s="237"/>
      <c r="I869" s="237"/>
      <c r="J869" s="237"/>
      <c r="K869" s="237"/>
      <c r="L869" s="237"/>
      <c r="M869" s="237"/>
      <c r="N869" s="237"/>
      <c r="O869" s="237"/>
      <c r="P869" s="237"/>
      <c r="Q869" s="237"/>
      <c r="R869" s="237"/>
      <c r="S869" s="237"/>
      <c r="T869" s="237"/>
      <c r="U869" s="237"/>
      <c r="V869" s="237"/>
      <c r="W869" s="237"/>
      <c r="X869" s="237"/>
      <c r="Y869" s="237"/>
      <c r="Z869" s="237"/>
    </row>
    <row r="870" spans="1:26" ht="14.25" customHeight="1">
      <c r="A870" s="237"/>
      <c r="B870" s="237"/>
      <c r="C870" s="237"/>
      <c r="D870" s="237"/>
      <c r="E870" s="237"/>
      <c r="F870" s="237"/>
      <c r="G870" s="237"/>
      <c r="H870" s="237"/>
      <c r="I870" s="237"/>
      <c r="J870" s="237"/>
      <c r="K870" s="237"/>
      <c r="L870" s="237"/>
      <c r="M870" s="237"/>
      <c r="N870" s="237"/>
      <c r="O870" s="237"/>
      <c r="P870" s="237"/>
      <c r="Q870" s="237"/>
      <c r="R870" s="237"/>
      <c r="S870" s="237"/>
      <c r="T870" s="237"/>
      <c r="U870" s="237"/>
      <c r="V870" s="237"/>
      <c r="W870" s="237"/>
      <c r="X870" s="237"/>
      <c r="Y870" s="237"/>
      <c r="Z870" s="237"/>
    </row>
    <row r="871" spans="1:26" ht="14.25" customHeight="1">
      <c r="A871" s="237"/>
      <c r="B871" s="237"/>
      <c r="C871" s="237"/>
      <c r="D871" s="237"/>
      <c r="E871" s="237"/>
      <c r="F871" s="237"/>
      <c r="G871" s="237"/>
      <c r="H871" s="237"/>
      <c r="I871" s="237"/>
      <c r="J871" s="237"/>
      <c r="K871" s="237"/>
      <c r="L871" s="237"/>
      <c r="M871" s="237"/>
      <c r="N871" s="237"/>
      <c r="O871" s="237"/>
      <c r="P871" s="237"/>
      <c r="Q871" s="237"/>
      <c r="R871" s="237"/>
      <c r="S871" s="237"/>
      <c r="T871" s="237"/>
      <c r="U871" s="237"/>
      <c r="V871" s="237"/>
      <c r="W871" s="237"/>
      <c r="X871" s="237"/>
      <c r="Y871" s="237"/>
      <c r="Z871" s="237"/>
    </row>
    <row r="872" spans="1:26" ht="14.25" customHeight="1">
      <c r="A872" s="237"/>
      <c r="B872" s="237"/>
      <c r="C872" s="237"/>
      <c r="D872" s="237"/>
      <c r="E872" s="237"/>
      <c r="F872" s="237"/>
      <c r="G872" s="237"/>
      <c r="H872" s="237"/>
      <c r="I872" s="237"/>
      <c r="J872" s="237"/>
      <c r="K872" s="237"/>
      <c r="L872" s="237"/>
      <c r="M872" s="237"/>
      <c r="N872" s="237"/>
      <c r="O872" s="237"/>
      <c r="P872" s="237"/>
      <c r="Q872" s="237"/>
      <c r="R872" s="237"/>
      <c r="S872" s="237"/>
      <c r="T872" s="237"/>
      <c r="U872" s="237"/>
      <c r="V872" s="237"/>
      <c r="W872" s="237"/>
      <c r="X872" s="237"/>
      <c r="Y872" s="237"/>
      <c r="Z872" s="237"/>
    </row>
    <row r="873" spans="1:26" ht="14.25" customHeight="1">
      <c r="A873" s="237"/>
      <c r="B873" s="237"/>
      <c r="C873" s="237"/>
      <c r="D873" s="237"/>
      <c r="E873" s="237"/>
      <c r="F873" s="237"/>
      <c r="G873" s="237"/>
      <c r="H873" s="237"/>
      <c r="I873" s="237"/>
      <c r="J873" s="237"/>
      <c r="K873" s="237"/>
      <c r="L873" s="237"/>
      <c r="M873" s="237"/>
      <c r="N873" s="237"/>
      <c r="O873" s="237"/>
      <c r="P873" s="237"/>
      <c r="Q873" s="237"/>
      <c r="R873" s="237"/>
      <c r="S873" s="237"/>
      <c r="T873" s="237"/>
      <c r="U873" s="237"/>
      <c r="V873" s="237"/>
      <c r="W873" s="237"/>
      <c r="X873" s="237"/>
      <c r="Y873" s="237"/>
      <c r="Z873" s="237"/>
    </row>
    <row r="874" spans="1:26" ht="14.25" customHeight="1">
      <c r="A874" s="237"/>
      <c r="B874" s="237"/>
      <c r="C874" s="237"/>
      <c r="D874" s="237"/>
      <c r="E874" s="237"/>
      <c r="F874" s="237"/>
      <c r="G874" s="237"/>
      <c r="H874" s="237"/>
      <c r="I874" s="237"/>
      <c r="J874" s="237"/>
      <c r="K874" s="237"/>
      <c r="L874" s="237"/>
      <c r="M874" s="237"/>
      <c r="N874" s="237"/>
      <c r="O874" s="237"/>
      <c r="P874" s="237"/>
      <c r="Q874" s="237"/>
      <c r="R874" s="237"/>
      <c r="S874" s="237"/>
      <c r="T874" s="237"/>
      <c r="U874" s="237"/>
      <c r="V874" s="237"/>
      <c r="W874" s="237"/>
      <c r="X874" s="237"/>
      <c r="Y874" s="237"/>
      <c r="Z874" s="237"/>
    </row>
    <row r="875" spans="1:26" ht="14.25" customHeight="1">
      <c r="A875" s="237"/>
      <c r="B875" s="237"/>
      <c r="C875" s="237"/>
      <c r="D875" s="237"/>
      <c r="E875" s="237"/>
      <c r="F875" s="237"/>
      <c r="G875" s="237"/>
      <c r="H875" s="237"/>
      <c r="I875" s="237"/>
      <c r="J875" s="237"/>
      <c r="K875" s="237"/>
      <c r="L875" s="237"/>
      <c r="M875" s="237"/>
      <c r="N875" s="237"/>
      <c r="O875" s="237"/>
      <c r="P875" s="237"/>
      <c r="Q875" s="237"/>
      <c r="R875" s="237"/>
      <c r="S875" s="237"/>
      <c r="T875" s="237"/>
      <c r="U875" s="237"/>
      <c r="V875" s="237"/>
      <c r="W875" s="237"/>
      <c r="X875" s="237"/>
      <c r="Y875" s="237"/>
      <c r="Z875" s="237"/>
    </row>
    <row r="876" spans="1:26" ht="14.25" customHeight="1">
      <c r="A876" s="237"/>
      <c r="B876" s="237"/>
      <c r="C876" s="237"/>
      <c r="D876" s="237"/>
      <c r="E876" s="237"/>
      <c r="F876" s="237"/>
      <c r="G876" s="237"/>
      <c r="H876" s="237"/>
      <c r="I876" s="237"/>
      <c r="J876" s="237"/>
      <c r="K876" s="237"/>
      <c r="L876" s="237"/>
      <c r="M876" s="237"/>
      <c r="N876" s="237"/>
      <c r="O876" s="237"/>
      <c r="P876" s="237"/>
      <c r="Q876" s="237"/>
      <c r="R876" s="237"/>
      <c r="S876" s="237"/>
      <c r="T876" s="237"/>
      <c r="U876" s="237"/>
      <c r="V876" s="237"/>
      <c r="W876" s="237"/>
      <c r="X876" s="237"/>
      <c r="Y876" s="237"/>
      <c r="Z876" s="237"/>
    </row>
    <row r="877" spans="1:26" ht="14.25" customHeight="1">
      <c r="A877" s="237"/>
      <c r="B877" s="237"/>
      <c r="C877" s="237"/>
      <c r="D877" s="237"/>
      <c r="E877" s="237"/>
      <c r="F877" s="237"/>
      <c r="G877" s="237"/>
      <c r="H877" s="237"/>
      <c r="I877" s="237"/>
      <c r="J877" s="237"/>
      <c r="K877" s="237"/>
      <c r="L877" s="237"/>
      <c r="M877" s="237"/>
      <c r="N877" s="237"/>
      <c r="O877" s="237"/>
      <c r="P877" s="237"/>
      <c r="Q877" s="237"/>
      <c r="R877" s="237"/>
      <c r="S877" s="237"/>
      <c r="T877" s="237"/>
      <c r="U877" s="237"/>
      <c r="V877" s="237"/>
      <c r="W877" s="237"/>
      <c r="X877" s="237"/>
      <c r="Y877" s="237"/>
      <c r="Z877" s="237"/>
    </row>
    <row r="878" spans="1:26" ht="14.25" customHeight="1">
      <c r="A878" s="237"/>
      <c r="B878" s="237"/>
      <c r="C878" s="237"/>
      <c r="D878" s="237"/>
      <c r="E878" s="237"/>
      <c r="F878" s="237"/>
      <c r="G878" s="237"/>
      <c r="H878" s="237"/>
      <c r="I878" s="237"/>
      <c r="J878" s="237"/>
      <c r="K878" s="237"/>
      <c r="L878" s="237"/>
      <c r="M878" s="237"/>
      <c r="N878" s="237"/>
      <c r="O878" s="237"/>
      <c r="P878" s="237"/>
      <c r="Q878" s="237"/>
      <c r="R878" s="237"/>
      <c r="S878" s="237"/>
      <c r="T878" s="237"/>
      <c r="U878" s="237"/>
      <c r="V878" s="237"/>
      <c r="W878" s="237"/>
      <c r="X878" s="237"/>
      <c r="Y878" s="237"/>
      <c r="Z878" s="237"/>
    </row>
    <row r="879" spans="1:26" ht="14.25" customHeight="1">
      <c r="A879" s="237"/>
      <c r="B879" s="237"/>
      <c r="C879" s="237"/>
      <c r="D879" s="237"/>
      <c r="E879" s="237"/>
      <c r="F879" s="237"/>
      <c r="G879" s="237"/>
      <c r="H879" s="237"/>
      <c r="I879" s="237"/>
      <c r="J879" s="237"/>
      <c r="K879" s="237"/>
      <c r="L879" s="237"/>
      <c r="M879" s="237"/>
      <c r="N879" s="237"/>
      <c r="O879" s="237"/>
      <c r="P879" s="237"/>
      <c r="Q879" s="237"/>
      <c r="R879" s="237"/>
      <c r="S879" s="237"/>
      <c r="T879" s="237"/>
      <c r="U879" s="237"/>
      <c r="V879" s="237"/>
      <c r="W879" s="237"/>
      <c r="X879" s="237"/>
      <c r="Y879" s="237"/>
      <c r="Z879" s="237"/>
    </row>
    <row r="880" spans="1:26" ht="14.25" customHeight="1">
      <c r="A880" s="237"/>
      <c r="B880" s="237"/>
      <c r="C880" s="237"/>
      <c r="D880" s="237"/>
      <c r="E880" s="237"/>
      <c r="F880" s="237"/>
      <c r="G880" s="237"/>
      <c r="H880" s="237"/>
      <c r="I880" s="237"/>
      <c r="J880" s="237"/>
      <c r="K880" s="237"/>
      <c r="L880" s="237"/>
      <c r="M880" s="237"/>
      <c r="N880" s="237"/>
      <c r="O880" s="237"/>
      <c r="P880" s="237"/>
      <c r="Q880" s="237"/>
      <c r="R880" s="237"/>
      <c r="S880" s="237"/>
      <c r="T880" s="237"/>
      <c r="U880" s="237"/>
      <c r="V880" s="237"/>
      <c r="W880" s="237"/>
      <c r="X880" s="237"/>
      <c r="Y880" s="237"/>
      <c r="Z880" s="237"/>
    </row>
    <row r="881" spans="1:26" ht="14.25" customHeight="1">
      <c r="A881" s="237"/>
      <c r="B881" s="237"/>
      <c r="C881" s="237"/>
      <c r="D881" s="237"/>
      <c r="E881" s="237"/>
      <c r="F881" s="237"/>
      <c r="G881" s="237"/>
      <c r="H881" s="237"/>
      <c r="I881" s="237"/>
      <c r="J881" s="237"/>
      <c r="K881" s="237"/>
      <c r="L881" s="237"/>
      <c r="M881" s="237"/>
      <c r="N881" s="237"/>
      <c r="O881" s="237"/>
      <c r="P881" s="237"/>
      <c r="Q881" s="237"/>
      <c r="R881" s="237"/>
      <c r="S881" s="237"/>
      <c r="T881" s="237"/>
      <c r="U881" s="237"/>
      <c r="V881" s="237"/>
      <c r="W881" s="237"/>
      <c r="X881" s="237"/>
      <c r="Y881" s="237"/>
      <c r="Z881" s="237"/>
    </row>
    <row r="882" spans="1:26" ht="14.25" customHeight="1">
      <c r="A882" s="237"/>
      <c r="B882" s="237"/>
      <c r="C882" s="237"/>
      <c r="D882" s="237"/>
      <c r="E882" s="237"/>
      <c r="F882" s="237"/>
      <c r="G882" s="237"/>
      <c r="H882" s="237"/>
      <c r="I882" s="237"/>
      <c r="J882" s="237"/>
      <c r="K882" s="237"/>
      <c r="L882" s="237"/>
      <c r="M882" s="237"/>
      <c r="N882" s="237"/>
      <c r="O882" s="237"/>
      <c r="P882" s="237"/>
      <c r="Q882" s="237"/>
      <c r="R882" s="237"/>
      <c r="S882" s="237"/>
      <c r="T882" s="237"/>
      <c r="U882" s="237"/>
      <c r="V882" s="237"/>
      <c r="W882" s="237"/>
      <c r="X882" s="237"/>
      <c r="Y882" s="237"/>
      <c r="Z882" s="237"/>
    </row>
    <row r="883" spans="1:26" ht="14.25" customHeight="1">
      <c r="A883" s="237"/>
      <c r="B883" s="237"/>
      <c r="C883" s="237"/>
      <c r="D883" s="237"/>
      <c r="E883" s="237"/>
      <c r="F883" s="237"/>
      <c r="G883" s="237"/>
      <c r="H883" s="237"/>
      <c r="I883" s="237"/>
      <c r="J883" s="237"/>
      <c r="K883" s="237"/>
      <c r="L883" s="237"/>
      <c r="M883" s="237"/>
      <c r="N883" s="237"/>
      <c r="O883" s="237"/>
      <c r="P883" s="237"/>
      <c r="Q883" s="237"/>
      <c r="R883" s="237"/>
      <c r="S883" s="237"/>
      <c r="T883" s="237"/>
      <c r="U883" s="237"/>
      <c r="V883" s="237"/>
      <c r="W883" s="237"/>
      <c r="X883" s="237"/>
      <c r="Y883" s="237"/>
      <c r="Z883" s="237"/>
    </row>
    <row r="884" spans="1:26" ht="14.25" customHeight="1">
      <c r="A884" s="237"/>
      <c r="B884" s="237"/>
      <c r="C884" s="237"/>
      <c r="D884" s="237"/>
      <c r="E884" s="237"/>
      <c r="F884" s="237"/>
      <c r="G884" s="237"/>
      <c r="H884" s="237"/>
      <c r="I884" s="237"/>
      <c r="J884" s="237"/>
      <c r="K884" s="237"/>
      <c r="L884" s="237"/>
      <c r="M884" s="237"/>
      <c r="N884" s="237"/>
      <c r="O884" s="237"/>
      <c r="P884" s="237"/>
      <c r="Q884" s="237"/>
      <c r="R884" s="237"/>
      <c r="S884" s="237"/>
      <c r="T884" s="237"/>
      <c r="U884" s="237"/>
      <c r="V884" s="237"/>
      <c r="W884" s="237"/>
      <c r="X884" s="237"/>
      <c r="Y884" s="237"/>
      <c r="Z884" s="237"/>
    </row>
    <row r="885" spans="1:26" ht="14.25" customHeight="1">
      <c r="A885" s="237"/>
      <c r="B885" s="237"/>
      <c r="C885" s="237"/>
      <c r="D885" s="237"/>
      <c r="E885" s="237"/>
      <c r="F885" s="237"/>
      <c r="G885" s="237"/>
      <c r="H885" s="237"/>
      <c r="I885" s="237"/>
      <c r="J885" s="237"/>
      <c r="K885" s="237"/>
      <c r="L885" s="237"/>
      <c r="M885" s="237"/>
      <c r="N885" s="237"/>
      <c r="O885" s="237"/>
      <c r="P885" s="237"/>
      <c r="Q885" s="237"/>
      <c r="R885" s="237"/>
      <c r="S885" s="237"/>
      <c r="T885" s="237"/>
      <c r="U885" s="237"/>
      <c r="V885" s="237"/>
      <c r="W885" s="237"/>
      <c r="X885" s="237"/>
      <c r="Y885" s="237"/>
      <c r="Z885" s="237"/>
    </row>
    <row r="886" spans="1:26" ht="14.25" customHeight="1">
      <c r="A886" s="237"/>
      <c r="B886" s="237"/>
      <c r="C886" s="237"/>
      <c r="D886" s="237"/>
      <c r="E886" s="237"/>
      <c r="F886" s="237"/>
      <c r="G886" s="237"/>
      <c r="H886" s="237"/>
      <c r="I886" s="237"/>
      <c r="J886" s="237"/>
      <c r="K886" s="237"/>
      <c r="L886" s="237"/>
      <c r="M886" s="237"/>
      <c r="N886" s="237"/>
      <c r="O886" s="237"/>
      <c r="P886" s="237"/>
      <c r="Q886" s="237"/>
      <c r="R886" s="237"/>
      <c r="S886" s="237"/>
      <c r="T886" s="237"/>
      <c r="U886" s="237"/>
      <c r="V886" s="237"/>
      <c r="W886" s="237"/>
      <c r="X886" s="237"/>
      <c r="Y886" s="237"/>
      <c r="Z886" s="237"/>
    </row>
    <row r="887" spans="1:26" ht="14.25" customHeight="1">
      <c r="A887" s="237"/>
      <c r="B887" s="237"/>
      <c r="C887" s="237"/>
      <c r="D887" s="237"/>
      <c r="E887" s="237"/>
      <c r="F887" s="237"/>
      <c r="G887" s="237"/>
      <c r="H887" s="237"/>
      <c r="I887" s="237"/>
      <c r="J887" s="237"/>
      <c r="K887" s="237"/>
      <c r="L887" s="237"/>
      <c r="M887" s="237"/>
      <c r="N887" s="237"/>
      <c r="O887" s="237"/>
      <c r="P887" s="237"/>
      <c r="Q887" s="237"/>
      <c r="R887" s="237"/>
      <c r="S887" s="237"/>
      <c r="T887" s="237"/>
      <c r="U887" s="237"/>
      <c r="V887" s="237"/>
      <c r="W887" s="237"/>
      <c r="X887" s="237"/>
      <c r="Y887" s="237"/>
      <c r="Z887" s="237"/>
    </row>
    <row r="888" spans="1:26" ht="14.25" customHeight="1">
      <c r="A888" s="237"/>
      <c r="B888" s="237"/>
      <c r="C888" s="237"/>
      <c r="D888" s="237"/>
      <c r="E888" s="237"/>
      <c r="F888" s="237"/>
      <c r="G888" s="237"/>
      <c r="H888" s="237"/>
      <c r="I888" s="237"/>
      <c r="J888" s="237"/>
      <c r="K888" s="237"/>
      <c r="L888" s="237"/>
      <c r="M888" s="237"/>
      <c r="N888" s="237"/>
      <c r="O888" s="237"/>
      <c r="P888" s="237"/>
      <c r="Q888" s="237"/>
      <c r="R888" s="237"/>
      <c r="S888" s="237"/>
      <c r="T888" s="237"/>
      <c r="U888" s="237"/>
      <c r="V888" s="237"/>
      <c r="W888" s="237"/>
      <c r="X888" s="237"/>
      <c r="Y888" s="237"/>
      <c r="Z888" s="237"/>
    </row>
    <row r="889" spans="1:26" ht="14.25" customHeight="1">
      <c r="A889" s="237"/>
      <c r="B889" s="237"/>
      <c r="C889" s="237"/>
      <c r="D889" s="237"/>
      <c r="E889" s="237"/>
      <c r="F889" s="237"/>
      <c r="G889" s="237"/>
      <c r="H889" s="237"/>
      <c r="I889" s="237"/>
      <c r="J889" s="237"/>
      <c r="K889" s="237"/>
      <c r="L889" s="237"/>
      <c r="M889" s="237"/>
      <c r="N889" s="237"/>
      <c r="O889" s="237"/>
      <c r="P889" s="237"/>
      <c r="Q889" s="237"/>
      <c r="R889" s="237"/>
      <c r="S889" s="237"/>
      <c r="T889" s="237"/>
      <c r="U889" s="237"/>
      <c r="V889" s="237"/>
      <c r="W889" s="237"/>
      <c r="X889" s="237"/>
      <c r="Y889" s="237"/>
      <c r="Z889" s="237"/>
    </row>
    <row r="890" spans="1:26" ht="14.25" customHeight="1">
      <c r="A890" s="237"/>
      <c r="B890" s="237"/>
      <c r="C890" s="237"/>
      <c r="D890" s="237"/>
      <c r="E890" s="237"/>
      <c r="F890" s="237"/>
      <c r="G890" s="237"/>
      <c r="H890" s="237"/>
      <c r="I890" s="237"/>
      <c r="J890" s="237"/>
      <c r="K890" s="237"/>
      <c r="L890" s="237"/>
      <c r="M890" s="237"/>
      <c r="N890" s="237"/>
      <c r="O890" s="237"/>
      <c r="P890" s="237"/>
      <c r="Q890" s="237"/>
      <c r="R890" s="237"/>
      <c r="S890" s="237"/>
      <c r="T890" s="237"/>
      <c r="U890" s="237"/>
      <c r="V890" s="237"/>
      <c r="W890" s="237"/>
      <c r="X890" s="237"/>
      <c r="Y890" s="237"/>
      <c r="Z890" s="237"/>
    </row>
    <row r="891" spans="1:26" ht="14.25" customHeight="1">
      <c r="A891" s="237"/>
      <c r="B891" s="237"/>
      <c r="C891" s="237"/>
      <c r="D891" s="237"/>
      <c r="E891" s="237"/>
      <c r="F891" s="237"/>
      <c r="G891" s="237"/>
      <c r="H891" s="237"/>
      <c r="I891" s="237"/>
      <c r="J891" s="237"/>
      <c r="K891" s="237"/>
      <c r="L891" s="237"/>
      <c r="M891" s="237"/>
      <c r="N891" s="237"/>
      <c r="O891" s="237"/>
      <c r="P891" s="237"/>
      <c r="Q891" s="237"/>
      <c r="R891" s="237"/>
      <c r="S891" s="237"/>
      <c r="T891" s="237"/>
      <c r="U891" s="237"/>
      <c r="V891" s="237"/>
      <c r="W891" s="237"/>
      <c r="X891" s="237"/>
      <c r="Y891" s="237"/>
      <c r="Z891" s="237"/>
    </row>
    <row r="892" spans="1:26" ht="14.25" customHeight="1">
      <c r="A892" s="237"/>
      <c r="B892" s="237"/>
      <c r="C892" s="237"/>
      <c r="D892" s="237"/>
      <c r="E892" s="237"/>
      <c r="F892" s="237"/>
      <c r="G892" s="237"/>
      <c r="H892" s="237"/>
      <c r="I892" s="237"/>
      <c r="J892" s="237"/>
      <c r="K892" s="237"/>
      <c r="L892" s="237"/>
      <c r="M892" s="237"/>
      <c r="N892" s="237"/>
      <c r="O892" s="237"/>
      <c r="P892" s="237"/>
      <c r="Q892" s="237"/>
      <c r="R892" s="237"/>
      <c r="S892" s="237"/>
      <c r="T892" s="237"/>
      <c r="U892" s="237"/>
      <c r="V892" s="237"/>
      <c r="W892" s="237"/>
      <c r="X892" s="237"/>
      <c r="Y892" s="237"/>
      <c r="Z892" s="237"/>
    </row>
    <row r="893" spans="1:26" ht="14.25" customHeight="1">
      <c r="A893" s="237"/>
      <c r="B893" s="237"/>
      <c r="C893" s="237"/>
      <c r="D893" s="237"/>
      <c r="E893" s="237"/>
      <c r="F893" s="237"/>
      <c r="G893" s="237"/>
      <c r="H893" s="237"/>
      <c r="I893" s="237"/>
      <c r="J893" s="237"/>
      <c r="K893" s="237"/>
      <c r="L893" s="237"/>
      <c r="M893" s="237"/>
      <c r="N893" s="237"/>
      <c r="O893" s="237"/>
      <c r="P893" s="237"/>
      <c r="Q893" s="237"/>
      <c r="R893" s="237"/>
      <c r="S893" s="237"/>
      <c r="T893" s="237"/>
      <c r="U893" s="237"/>
      <c r="V893" s="237"/>
      <c r="W893" s="237"/>
      <c r="X893" s="237"/>
      <c r="Y893" s="237"/>
      <c r="Z893" s="237"/>
    </row>
    <row r="894" spans="1:26" ht="14.25" customHeight="1">
      <c r="A894" s="237"/>
      <c r="B894" s="237"/>
      <c r="C894" s="237"/>
      <c r="D894" s="237"/>
      <c r="E894" s="237"/>
      <c r="F894" s="237"/>
      <c r="G894" s="237"/>
      <c r="H894" s="237"/>
      <c r="I894" s="237"/>
      <c r="J894" s="237"/>
      <c r="K894" s="237"/>
      <c r="L894" s="237"/>
      <c r="M894" s="237"/>
      <c r="N894" s="237"/>
      <c r="O894" s="237"/>
      <c r="P894" s="237"/>
      <c r="Q894" s="237"/>
      <c r="R894" s="237"/>
      <c r="S894" s="237"/>
      <c r="T894" s="237"/>
      <c r="U894" s="237"/>
      <c r="V894" s="237"/>
      <c r="W894" s="237"/>
      <c r="X894" s="237"/>
      <c r="Y894" s="237"/>
      <c r="Z894" s="237"/>
    </row>
    <row r="895" spans="1:26" ht="14.25" customHeight="1">
      <c r="A895" s="237"/>
      <c r="B895" s="237"/>
      <c r="C895" s="237"/>
      <c r="D895" s="237"/>
      <c r="E895" s="237"/>
      <c r="F895" s="237"/>
      <c r="G895" s="237"/>
      <c r="H895" s="237"/>
      <c r="I895" s="237"/>
      <c r="J895" s="237"/>
      <c r="K895" s="237"/>
      <c r="L895" s="237"/>
      <c r="M895" s="237"/>
      <c r="N895" s="237"/>
      <c r="O895" s="237"/>
      <c r="P895" s="237"/>
      <c r="Q895" s="237"/>
      <c r="R895" s="237"/>
      <c r="S895" s="237"/>
      <c r="T895" s="237"/>
      <c r="U895" s="237"/>
      <c r="V895" s="237"/>
      <c r="W895" s="237"/>
      <c r="X895" s="237"/>
      <c r="Y895" s="237"/>
      <c r="Z895" s="237"/>
    </row>
    <row r="896" spans="1:26" ht="14.25" customHeight="1">
      <c r="A896" s="237"/>
      <c r="B896" s="237"/>
      <c r="C896" s="237"/>
      <c r="D896" s="237"/>
      <c r="E896" s="237"/>
      <c r="F896" s="237"/>
      <c r="G896" s="237"/>
      <c r="H896" s="237"/>
      <c r="I896" s="237"/>
      <c r="J896" s="237"/>
      <c r="K896" s="237"/>
      <c r="L896" s="237"/>
      <c r="M896" s="237"/>
      <c r="N896" s="237"/>
      <c r="O896" s="237"/>
      <c r="P896" s="237"/>
      <c r="Q896" s="237"/>
      <c r="R896" s="237"/>
      <c r="S896" s="237"/>
      <c r="T896" s="237"/>
      <c r="U896" s="237"/>
      <c r="V896" s="237"/>
      <c r="W896" s="237"/>
      <c r="X896" s="237"/>
      <c r="Y896" s="237"/>
      <c r="Z896" s="237"/>
    </row>
    <row r="897" spans="1:26" ht="14.25" customHeight="1">
      <c r="A897" s="237"/>
      <c r="B897" s="237"/>
      <c r="C897" s="237"/>
      <c r="D897" s="237"/>
      <c r="E897" s="237"/>
      <c r="F897" s="237"/>
      <c r="G897" s="237"/>
      <c r="H897" s="237"/>
      <c r="I897" s="237"/>
      <c r="J897" s="237"/>
      <c r="K897" s="237"/>
      <c r="L897" s="237"/>
      <c r="M897" s="237"/>
      <c r="N897" s="237"/>
      <c r="O897" s="237"/>
      <c r="P897" s="237"/>
      <c r="Q897" s="237"/>
      <c r="R897" s="237"/>
      <c r="S897" s="237"/>
      <c r="T897" s="237"/>
      <c r="U897" s="237"/>
      <c r="V897" s="237"/>
      <c r="W897" s="237"/>
      <c r="X897" s="237"/>
      <c r="Y897" s="237"/>
      <c r="Z897" s="237"/>
    </row>
    <row r="898" spans="1:26" ht="14.25" customHeight="1">
      <c r="A898" s="237"/>
      <c r="B898" s="237"/>
      <c r="C898" s="237"/>
      <c r="D898" s="237"/>
      <c r="E898" s="237"/>
      <c r="F898" s="237"/>
      <c r="G898" s="237"/>
      <c r="H898" s="237"/>
      <c r="I898" s="237"/>
      <c r="J898" s="237"/>
      <c r="K898" s="237"/>
      <c r="L898" s="237"/>
      <c r="M898" s="237"/>
      <c r="N898" s="237"/>
      <c r="O898" s="237"/>
      <c r="P898" s="237"/>
      <c r="Q898" s="237"/>
      <c r="R898" s="237"/>
      <c r="S898" s="237"/>
      <c r="T898" s="237"/>
      <c r="U898" s="237"/>
      <c r="V898" s="237"/>
      <c r="W898" s="237"/>
      <c r="X898" s="237"/>
      <c r="Y898" s="237"/>
      <c r="Z898" s="237"/>
    </row>
    <row r="899" spans="1:26" ht="14.25" customHeight="1">
      <c r="A899" s="237"/>
      <c r="B899" s="237"/>
      <c r="C899" s="237"/>
      <c r="D899" s="237"/>
      <c r="E899" s="237"/>
      <c r="F899" s="237"/>
      <c r="G899" s="237"/>
      <c r="H899" s="237"/>
      <c r="I899" s="237"/>
      <c r="J899" s="237"/>
      <c r="K899" s="237"/>
      <c r="L899" s="237"/>
      <c r="M899" s="237"/>
      <c r="N899" s="237"/>
      <c r="O899" s="237"/>
      <c r="P899" s="237"/>
      <c r="Q899" s="237"/>
      <c r="R899" s="237"/>
      <c r="S899" s="237"/>
      <c r="T899" s="237"/>
      <c r="U899" s="237"/>
      <c r="V899" s="237"/>
      <c r="W899" s="237"/>
      <c r="X899" s="237"/>
      <c r="Y899" s="237"/>
      <c r="Z899" s="237"/>
    </row>
    <row r="900" spans="1:26" ht="14.25" customHeight="1">
      <c r="A900" s="237"/>
      <c r="B900" s="237"/>
      <c r="C900" s="237"/>
      <c r="D900" s="237"/>
      <c r="E900" s="237"/>
      <c r="F900" s="237"/>
      <c r="G900" s="237"/>
      <c r="H900" s="237"/>
      <c r="I900" s="237"/>
      <c r="J900" s="237"/>
      <c r="K900" s="237"/>
      <c r="L900" s="237"/>
      <c r="M900" s="237"/>
      <c r="N900" s="237"/>
      <c r="O900" s="237"/>
      <c r="P900" s="237"/>
      <c r="Q900" s="237"/>
      <c r="R900" s="237"/>
      <c r="S900" s="237"/>
      <c r="T900" s="237"/>
      <c r="U900" s="237"/>
      <c r="V900" s="237"/>
      <c r="W900" s="237"/>
      <c r="X900" s="237"/>
      <c r="Y900" s="237"/>
      <c r="Z900" s="237"/>
    </row>
    <row r="901" spans="1:26" ht="14.25" customHeight="1">
      <c r="A901" s="237"/>
      <c r="B901" s="237"/>
      <c r="C901" s="237"/>
      <c r="D901" s="237"/>
      <c r="E901" s="237"/>
      <c r="F901" s="237"/>
      <c r="G901" s="237"/>
      <c r="H901" s="237"/>
      <c r="I901" s="237"/>
      <c r="J901" s="237"/>
      <c r="K901" s="237"/>
      <c r="L901" s="237"/>
      <c r="M901" s="237"/>
      <c r="N901" s="237"/>
      <c r="O901" s="237"/>
      <c r="P901" s="237"/>
      <c r="Q901" s="237"/>
      <c r="R901" s="237"/>
      <c r="S901" s="237"/>
      <c r="T901" s="237"/>
      <c r="U901" s="237"/>
      <c r="V901" s="237"/>
      <c r="W901" s="237"/>
      <c r="X901" s="237"/>
      <c r="Y901" s="237"/>
      <c r="Z901" s="237"/>
    </row>
    <row r="902" spans="1:26" ht="14.25" customHeight="1">
      <c r="A902" s="237"/>
      <c r="B902" s="237"/>
      <c r="C902" s="237"/>
      <c r="D902" s="237"/>
      <c r="E902" s="237"/>
      <c r="F902" s="237"/>
      <c r="G902" s="237"/>
      <c r="H902" s="237"/>
      <c r="I902" s="237"/>
      <c r="J902" s="237"/>
      <c r="K902" s="237"/>
      <c r="L902" s="237"/>
      <c r="M902" s="237"/>
      <c r="N902" s="237"/>
      <c r="O902" s="237"/>
      <c r="P902" s="237"/>
      <c r="Q902" s="237"/>
      <c r="R902" s="237"/>
      <c r="S902" s="237"/>
      <c r="T902" s="237"/>
      <c r="U902" s="237"/>
      <c r="V902" s="237"/>
      <c r="W902" s="237"/>
      <c r="X902" s="237"/>
      <c r="Y902" s="237"/>
      <c r="Z902" s="237"/>
    </row>
    <row r="903" spans="1:26" ht="14.25" customHeight="1">
      <c r="A903" s="237"/>
      <c r="B903" s="237"/>
      <c r="C903" s="237"/>
      <c r="D903" s="237"/>
      <c r="E903" s="237"/>
      <c r="F903" s="237"/>
      <c r="G903" s="237"/>
      <c r="H903" s="237"/>
      <c r="I903" s="237"/>
      <c r="J903" s="237"/>
      <c r="K903" s="237"/>
      <c r="L903" s="237"/>
      <c r="M903" s="237"/>
      <c r="N903" s="237"/>
      <c r="O903" s="237"/>
      <c r="P903" s="237"/>
      <c r="Q903" s="237"/>
      <c r="R903" s="237"/>
      <c r="S903" s="237"/>
      <c r="T903" s="237"/>
      <c r="U903" s="237"/>
      <c r="V903" s="237"/>
      <c r="W903" s="237"/>
      <c r="X903" s="237"/>
      <c r="Y903" s="237"/>
      <c r="Z903" s="237"/>
    </row>
    <row r="904" spans="1:26" ht="14.25" customHeight="1">
      <c r="A904" s="237"/>
      <c r="B904" s="237"/>
      <c r="C904" s="237"/>
      <c r="D904" s="237"/>
      <c r="E904" s="237"/>
      <c r="F904" s="237"/>
      <c r="G904" s="237"/>
      <c r="H904" s="237"/>
      <c r="I904" s="237"/>
      <c r="J904" s="237"/>
      <c r="K904" s="237"/>
      <c r="L904" s="237"/>
      <c r="M904" s="237"/>
      <c r="N904" s="237"/>
      <c r="O904" s="237"/>
      <c r="P904" s="237"/>
      <c r="Q904" s="237"/>
      <c r="R904" s="237"/>
      <c r="S904" s="237"/>
      <c r="T904" s="237"/>
      <c r="U904" s="237"/>
      <c r="V904" s="237"/>
      <c r="W904" s="237"/>
      <c r="X904" s="237"/>
      <c r="Y904" s="237"/>
      <c r="Z904" s="237"/>
    </row>
    <row r="905" spans="1:26" ht="14.25" customHeight="1">
      <c r="A905" s="237"/>
      <c r="B905" s="237"/>
      <c r="C905" s="237"/>
      <c r="D905" s="237"/>
      <c r="E905" s="237"/>
      <c r="F905" s="237"/>
      <c r="G905" s="237"/>
      <c r="H905" s="237"/>
      <c r="I905" s="237"/>
      <c r="J905" s="237"/>
      <c r="K905" s="237"/>
      <c r="L905" s="237"/>
      <c r="M905" s="237"/>
      <c r="N905" s="237"/>
      <c r="O905" s="237"/>
      <c r="P905" s="237"/>
      <c r="Q905" s="237"/>
      <c r="R905" s="237"/>
      <c r="S905" s="237"/>
      <c r="T905" s="237"/>
      <c r="U905" s="237"/>
      <c r="V905" s="237"/>
      <c r="W905" s="237"/>
      <c r="X905" s="237"/>
      <c r="Y905" s="237"/>
      <c r="Z905" s="237"/>
    </row>
    <row r="906" spans="1:26" ht="14.25" customHeight="1">
      <c r="A906" s="237"/>
      <c r="B906" s="237"/>
      <c r="C906" s="237"/>
      <c r="D906" s="237"/>
      <c r="E906" s="237"/>
      <c r="F906" s="237"/>
      <c r="G906" s="237"/>
      <c r="H906" s="237"/>
      <c r="I906" s="237"/>
      <c r="J906" s="237"/>
      <c r="K906" s="237"/>
      <c r="L906" s="237"/>
      <c r="M906" s="237"/>
      <c r="N906" s="237"/>
      <c r="O906" s="237"/>
      <c r="P906" s="237"/>
      <c r="Q906" s="237"/>
      <c r="R906" s="237"/>
      <c r="S906" s="237"/>
      <c r="T906" s="237"/>
      <c r="U906" s="237"/>
      <c r="V906" s="237"/>
      <c r="W906" s="237"/>
      <c r="X906" s="237"/>
      <c r="Y906" s="237"/>
      <c r="Z906" s="237"/>
    </row>
    <row r="907" spans="1:26" ht="14.25" customHeight="1">
      <c r="A907" s="237"/>
      <c r="B907" s="237"/>
      <c r="C907" s="237"/>
      <c r="D907" s="237"/>
      <c r="E907" s="237"/>
      <c r="F907" s="237"/>
      <c r="G907" s="237"/>
      <c r="H907" s="237"/>
      <c r="I907" s="237"/>
      <c r="J907" s="237"/>
      <c r="K907" s="237"/>
      <c r="L907" s="237"/>
      <c r="M907" s="237"/>
      <c r="N907" s="237"/>
      <c r="O907" s="237"/>
      <c r="P907" s="237"/>
      <c r="Q907" s="237"/>
      <c r="R907" s="237"/>
      <c r="S907" s="237"/>
      <c r="T907" s="237"/>
      <c r="U907" s="237"/>
      <c r="V907" s="237"/>
      <c r="W907" s="237"/>
      <c r="X907" s="237"/>
      <c r="Y907" s="237"/>
      <c r="Z907" s="237"/>
    </row>
    <row r="908" spans="1:26" ht="14.25" customHeight="1">
      <c r="A908" s="237"/>
      <c r="B908" s="237"/>
      <c r="C908" s="237"/>
      <c r="D908" s="237"/>
      <c r="E908" s="237"/>
      <c r="F908" s="237"/>
      <c r="G908" s="237"/>
      <c r="H908" s="237"/>
      <c r="I908" s="237"/>
      <c r="J908" s="237"/>
      <c r="K908" s="237"/>
      <c r="L908" s="237"/>
      <c r="M908" s="237"/>
      <c r="N908" s="237"/>
      <c r="O908" s="237"/>
      <c r="P908" s="237"/>
      <c r="Q908" s="237"/>
      <c r="R908" s="237"/>
      <c r="S908" s="237"/>
      <c r="T908" s="237"/>
      <c r="U908" s="237"/>
      <c r="V908" s="237"/>
      <c r="W908" s="237"/>
      <c r="X908" s="237"/>
      <c r="Y908" s="237"/>
      <c r="Z908" s="237"/>
    </row>
    <row r="909" spans="1:26" ht="14.25" customHeight="1">
      <c r="A909" s="237"/>
      <c r="B909" s="237"/>
      <c r="C909" s="237"/>
      <c r="D909" s="237"/>
      <c r="E909" s="237"/>
      <c r="F909" s="237"/>
      <c r="G909" s="237"/>
      <c r="H909" s="237"/>
      <c r="I909" s="237"/>
      <c r="J909" s="237"/>
      <c r="K909" s="237"/>
      <c r="L909" s="237"/>
      <c r="M909" s="237"/>
      <c r="N909" s="237"/>
      <c r="O909" s="237"/>
      <c r="P909" s="237"/>
      <c r="Q909" s="237"/>
      <c r="R909" s="237"/>
      <c r="S909" s="237"/>
      <c r="T909" s="237"/>
      <c r="U909" s="237"/>
      <c r="V909" s="237"/>
      <c r="W909" s="237"/>
      <c r="X909" s="237"/>
      <c r="Y909" s="237"/>
      <c r="Z909" s="237"/>
    </row>
    <row r="910" spans="1:26" ht="14.25" customHeight="1">
      <c r="A910" s="237"/>
      <c r="B910" s="237"/>
      <c r="C910" s="237"/>
      <c r="D910" s="237"/>
      <c r="E910" s="237"/>
      <c r="F910" s="237"/>
      <c r="G910" s="237"/>
      <c r="H910" s="237"/>
      <c r="I910" s="237"/>
      <c r="J910" s="237"/>
      <c r="K910" s="237"/>
      <c r="L910" s="237"/>
      <c r="M910" s="237"/>
      <c r="N910" s="237"/>
      <c r="O910" s="237"/>
      <c r="P910" s="237"/>
      <c r="Q910" s="237"/>
      <c r="R910" s="237"/>
      <c r="S910" s="237"/>
      <c r="T910" s="237"/>
      <c r="U910" s="237"/>
      <c r="V910" s="237"/>
      <c r="W910" s="237"/>
      <c r="X910" s="237"/>
      <c r="Y910" s="237"/>
      <c r="Z910" s="237"/>
    </row>
    <row r="911" spans="1:26" ht="14.25" customHeight="1">
      <c r="A911" s="237"/>
      <c r="B911" s="237"/>
      <c r="C911" s="237"/>
      <c r="D911" s="237"/>
      <c r="E911" s="237"/>
      <c r="F911" s="237"/>
      <c r="G911" s="237"/>
      <c r="H911" s="237"/>
      <c r="I911" s="237"/>
      <c r="J911" s="237"/>
      <c r="K911" s="237"/>
      <c r="L911" s="237"/>
      <c r="M911" s="237"/>
      <c r="N911" s="237"/>
      <c r="O911" s="237"/>
      <c r="P911" s="237"/>
      <c r="Q911" s="237"/>
      <c r="R911" s="237"/>
      <c r="S911" s="237"/>
      <c r="T911" s="237"/>
      <c r="U911" s="237"/>
      <c r="V911" s="237"/>
      <c r="W911" s="237"/>
      <c r="X911" s="237"/>
      <c r="Y911" s="237"/>
      <c r="Z911" s="237"/>
    </row>
    <row r="912" spans="1:26" ht="14.25" customHeight="1">
      <c r="A912" s="237"/>
      <c r="B912" s="237"/>
      <c r="C912" s="237"/>
      <c r="D912" s="237"/>
      <c r="E912" s="237"/>
      <c r="F912" s="237"/>
      <c r="G912" s="237"/>
      <c r="H912" s="237"/>
      <c r="I912" s="237"/>
      <c r="J912" s="237"/>
      <c r="K912" s="237"/>
      <c r="L912" s="237"/>
      <c r="M912" s="237"/>
      <c r="N912" s="237"/>
      <c r="O912" s="237"/>
      <c r="P912" s="237"/>
      <c r="Q912" s="237"/>
      <c r="R912" s="237"/>
      <c r="S912" s="237"/>
      <c r="T912" s="237"/>
      <c r="U912" s="237"/>
      <c r="V912" s="237"/>
      <c r="W912" s="237"/>
      <c r="X912" s="237"/>
      <c r="Y912" s="237"/>
      <c r="Z912" s="237"/>
    </row>
    <row r="913" spans="1:26" ht="14.25" customHeight="1">
      <c r="A913" s="237"/>
      <c r="B913" s="237"/>
      <c r="C913" s="237"/>
      <c r="D913" s="237"/>
      <c r="E913" s="237"/>
      <c r="F913" s="237"/>
      <c r="G913" s="237"/>
      <c r="H913" s="237"/>
      <c r="I913" s="237"/>
      <c r="J913" s="237"/>
      <c r="K913" s="237"/>
      <c r="L913" s="237"/>
      <c r="M913" s="237"/>
      <c r="N913" s="237"/>
      <c r="O913" s="237"/>
      <c r="P913" s="237"/>
      <c r="Q913" s="237"/>
      <c r="R913" s="237"/>
      <c r="S913" s="237"/>
      <c r="T913" s="237"/>
      <c r="U913" s="237"/>
      <c r="V913" s="237"/>
      <c r="W913" s="237"/>
      <c r="X913" s="237"/>
      <c r="Y913" s="237"/>
      <c r="Z913" s="237"/>
    </row>
    <row r="914" spans="1:26" ht="14.25" customHeight="1">
      <c r="A914" s="237"/>
      <c r="B914" s="237"/>
      <c r="C914" s="237"/>
      <c r="D914" s="237"/>
      <c r="E914" s="237"/>
      <c r="F914" s="237"/>
      <c r="G914" s="237"/>
      <c r="H914" s="237"/>
      <c r="I914" s="237"/>
      <c r="J914" s="237"/>
      <c r="K914" s="237"/>
      <c r="L914" s="237"/>
      <c r="M914" s="237"/>
      <c r="N914" s="237"/>
      <c r="O914" s="237"/>
      <c r="P914" s="237"/>
      <c r="Q914" s="237"/>
      <c r="R914" s="237"/>
      <c r="S914" s="237"/>
      <c r="T914" s="237"/>
      <c r="U914" s="237"/>
      <c r="V914" s="237"/>
      <c r="W914" s="237"/>
      <c r="X914" s="237"/>
      <c r="Y914" s="237"/>
      <c r="Z914" s="237"/>
    </row>
    <row r="915" spans="1:26" ht="14.25" customHeight="1">
      <c r="A915" s="237"/>
      <c r="B915" s="237"/>
      <c r="C915" s="237"/>
      <c r="D915" s="237"/>
      <c r="E915" s="237"/>
      <c r="F915" s="237"/>
      <c r="G915" s="237"/>
      <c r="H915" s="237"/>
      <c r="I915" s="237"/>
      <c r="J915" s="237"/>
      <c r="K915" s="237"/>
      <c r="L915" s="237"/>
      <c r="M915" s="237"/>
      <c r="N915" s="237"/>
      <c r="O915" s="237"/>
      <c r="P915" s="237"/>
      <c r="Q915" s="237"/>
      <c r="R915" s="237"/>
      <c r="S915" s="237"/>
      <c r="T915" s="237"/>
      <c r="U915" s="237"/>
      <c r="V915" s="237"/>
      <c r="W915" s="237"/>
      <c r="X915" s="237"/>
      <c r="Y915" s="237"/>
      <c r="Z915" s="237"/>
    </row>
    <row r="916" spans="1:26" ht="14.25" customHeight="1">
      <c r="A916" s="237"/>
      <c r="B916" s="237"/>
      <c r="C916" s="237"/>
      <c r="D916" s="237"/>
      <c r="E916" s="237"/>
      <c r="F916" s="237"/>
      <c r="G916" s="237"/>
      <c r="H916" s="237"/>
      <c r="I916" s="237"/>
      <c r="J916" s="237"/>
      <c r="K916" s="237"/>
      <c r="L916" s="237"/>
      <c r="M916" s="237"/>
      <c r="N916" s="237"/>
      <c r="O916" s="237"/>
      <c r="P916" s="237"/>
      <c r="Q916" s="237"/>
      <c r="R916" s="237"/>
      <c r="S916" s="237"/>
      <c r="T916" s="237"/>
      <c r="U916" s="237"/>
      <c r="V916" s="237"/>
      <c r="W916" s="237"/>
      <c r="X916" s="237"/>
      <c r="Y916" s="237"/>
      <c r="Z916" s="237"/>
    </row>
    <row r="917" spans="1:26" ht="14.25" customHeight="1">
      <c r="A917" s="237"/>
      <c r="B917" s="237"/>
      <c r="C917" s="237"/>
      <c r="D917" s="237"/>
      <c r="E917" s="237"/>
      <c r="F917" s="237"/>
      <c r="G917" s="237"/>
      <c r="H917" s="237"/>
      <c r="I917" s="237"/>
      <c r="J917" s="237"/>
      <c r="K917" s="237"/>
      <c r="L917" s="237"/>
      <c r="M917" s="237"/>
      <c r="N917" s="237"/>
      <c r="O917" s="237"/>
      <c r="P917" s="237"/>
      <c r="Q917" s="237"/>
      <c r="R917" s="237"/>
      <c r="S917" s="237"/>
      <c r="T917" s="237"/>
      <c r="U917" s="237"/>
      <c r="V917" s="237"/>
      <c r="W917" s="237"/>
      <c r="X917" s="237"/>
      <c r="Y917" s="237"/>
      <c r="Z917" s="237"/>
    </row>
    <row r="918" spans="1:26" ht="14.25" customHeight="1">
      <c r="A918" s="237"/>
      <c r="B918" s="237"/>
      <c r="C918" s="237"/>
      <c r="D918" s="237"/>
      <c r="E918" s="237"/>
      <c r="F918" s="237"/>
      <c r="G918" s="237"/>
      <c r="H918" s="237"/>
      <c r="I918" s="237"/>
      <c r="J918" s="237"/>
      <c r="K918" s="237"/>
      <c r="L918" s="237"/>
      <c r="M918" s="237"/>
      <c r="N918" s="237"/>
      <c r="O918" s="237"/>
      <c r="P918" s="237"/>
      <c r="Q918" s="237"/>
      <c r="R918" s="237"/>
      <c r="S918" s="237"/>
      <c r="T918" s="237"/>
      <c r="U918" s="237"/>
      <c r="V918" s="237"/>
      <c r="W918" s="237"/>
      <c r="X918" s="237"/>
      <c r="Y918" s="237"/>
      <c r="Z918" s="237"/>
    </row>
    <row r="919" spans="1:26" ht="14.25" customHeight="1">
      <c r="A919" s="237"/>
      <c r="B919" s="237"/>
      <c r="C919" s="237"/>
      <c r="D919" s="237"/>
      <c r="E919" s="237"/>
      <c r="F919" s="237"/>
      <c r="G919" s="237"/>
      <c r="H919" s="237"/>
      <c r="I919" s="237"/>
      <c r="J919" s="237"/>
      <c r="K919" s="237"/>
      <c r="L919" s="237"/>
      <c r="M919" s="237"/>
      <c r="N919" s="237"/>
      <c r="O919" s="237"/>
      <c r="P919" s="237"/>
      <c r="Q919" s="237"/>
      <c r="R919" s="237"/>
      <c r="S919" s="237"/>
      <c r="T919" s="237"/>
      <c r="U919" s="237"/>
      <c r="V919" s="237"/>
      <c r="W919" s="237"/>
      <c r="X919" s="237"/>
      <c r="Y919" s="237"/>
      <c r="Z919" s="237"/>
    </row>
    <row r="920" spans="1:26" ht="14.25" customHeight="1">
      <c r="A920" s="237"/>
      <c r="B920" s="237"/>
      <c r="C920" s="237"/>
      <c r="D920" s="237"/>
      <c r="E920" s="237"/>
      <c r="F920" s="237"/>
      <c r="G920" s="237"/>
      <c r="H920" s="237"/>
      <c r="I920" s="237"/>
      <c r="J920" s="237"/>
      <c r="K920" s="237"/>
      <c r="L920" s="237"/>
      <c r="M920" s="237"/>
      <c r="N920" s="237"/>
      <c r="O920" s="237"/>
      <c r="P920" s="237"/>
      <c r="Q920" s="237"/>
      <c r="R920" s="237"/>
      <c r="S920" s="237"/>
      <c r="T920" s="237"/>
      <c r="U920" s="237"/>
      <c r="V920" s="237"/>
      <c r="W920" s="237"/>
      <c r="X920" s="237"/>
      <c r="Y920" s="237"/>
      <c r="Z920" s="237"/>
    </row>
    <row r="921" spans="1:26" ht="14.25" customHeight="1">
      <c r="A921" s="237"/>
      <c r="B921" s="237"/>
      <c r="C921" s="237"/>
      <c r="D921" s="237"/>
      <c r="E921" s="237"/>
      <c r="F921" s="237"/>
      <c r="G921" s="237"/>
      <c r="H921" s="237"/>
      <c r="I921" s="237"/>
      <c r="J921" s="237"/>
      <c r="K921" s="237"/>
      <c r="L921" s="237"/>
      <c r="M921" s="237"/>
      <c r="N921" s="237"/>
      <c r="O921" s="237"/>
      <c r="P921" s="237"/>
      <c r="Q921" s="237"/>
      <c r="R921" s="237"/>
      <c r="S921" s="237"/>
      <c r="T921" s="237"/>
      <c r="U921" s="237"/>
      <c r="V921" s="237"/>
      <c r="W921" s="237"/>
      <c r="X921" s="237"/>
      <c r="Y921" s="237"/>
      <c r="Z921" s="237"/>
    </row>
    <row r="922" spans="1:26" ht="14.25" customHeight="1">
      <c r="A922" s="237"/>
      <c r="B922" s="237"/>
      <c r="C922" s="237"/>
      <c r="D922" s="237"/>
      <c r="E922" s="237"/>
      <c r="F922" s="237"/>
      <c r="G922" s="237"/>
      <c r="H922" s="237"/>
      <c r="I922" s="237"/>
      <c r="J922" s="237"/>
      <c r="K922" s="237"/>
      <c r="L922" s="237"/>
      <c r="M922" s="237"/>
      <c r="N922" s="237"/>
      <c r="O922" s="237"/>
      <c r="P922" s="237"/>
      <c r="Q922" s="237"/>
      <c r="R922" s="237"/>
      <c r="S922" s="237"/>
      <c r="T922" s="237"/>
      <c r="U922" s="237"/>
      <c r="V922" s="237"/>
      <c r="W922" s="237"/>
      <c r="X922" s="237"/>
      <c r="Y922" s="237"/>
      <c r="Z922" s="237"/>
    </row>
    <row r="923" spans="1:26" ht="14.25" customHeight="1">
      <c r="A923" s="237"/>
      <c r="B923" s="237"/>
      <c r="C923" s="237"/>
      <c r="D923" s="237"/>
      <c r="E923" s="237"/>
      <c r="F923" s="237"/>
      <c r="G923" s="237"/>
      <c r="H923" s="237"/>
      <c r="I923" s="237"/>
      <c r="J923" s="237"/>
      <c r="K923" s="237"/>
      <c r="L923" s="237"/>
      <c r="M923" s="237"/>
      <c r="N923" s="237"/>
      <c r="O923" s="237"/>
      <c r="P923" s="237"/>
      <c r="Q923" s="237"/>
      <c r="R923" s="237"/>
      <c r="S923" s="237"/>
      <c r="T923" s="237"/>
      <c r="U923" s="237"/>
      <c r="V923" s="237"/>
      <c r="W923" s="237"/>
      <c r="X923" s="237"/>
      <c r="Y923" s="237"/>
      <c r="Z923" s="237"/>
    </row>
    <row r="924" spans="1:26" ht="14.25" customHeight="1">
      <c r="A924" s="237"/>
      <c r="B924" s="237"/>
      <c r="C924" s="237"/>
      <c r="D924" s="237"/>
      <c r="E924" s="237"/>
      <c r="F924" s="237"/>
      <c r="G924" s="237"/>
      <c r="H924" s="237"/>
      <c r="I924" s="237"/>
      <c r="J924" s="237"/>
      <c r="K924" s="237"/>
      <c r="L924" s="237"/>
      <c r="M924" s="237"/>
      <c r="N924" s="237"/>
      <c r="O924" s="237"/>
      <c r="P924" s="237"/>
      <c r="Q924" s="237"/>
      <c r="R924" s="237"/>
      <c r="S924" s="237"/>
      <c r="T924" s="237"/>
      <c r="U924" s="237"/>
      <c r="V924" s="237"/>
      <c r="W924" s="237"/>
      <c r="X924" s="237"/>
      <c r="Y924" s="237"/>
      <c r="Z924" s="237"/>
    </row>
    <row r="925" spans="1:26" ht="14.25" customHeight="1">
      <c r="A925" s="237"/>
      <c r="B925" s="237"/>
      <c r="C925" s="237"/>
      <c r="D925" s="237"/>
      <c r="E925" s="237"/>
      <c r="F925" s="237"/>
      <c r="G925" s="237"/>
      <c r="H925" s="237"/>
      <c r="I925" s="237"/>
      <c r="J925" s="237"/>
      <c r="K925" s="237"/>
      <c r="L925" s="237"/>
      <c r="M925" s="237"/>
      <c r="N925" s="237"/>
      <c r="O925" s="237"/>
      <c r="P925" s="237"/>
      <c r="Q925" s="237"/>
      <c r="R925" s="237"/>
      <c r="S925" s="237"/>
      <c r="T925" s="237"/>
      <c r="U925" s="237"/>
      <c r="V925" s="237"/>
      <c r="W925" s="237"/>
      <c r="X925" s="237"/>
      <c r="Y925" s="237"/>
      <c r="Z925" s="237"/>
    </row>
    <row r="926" spans="1:26" ht="14.25" customHeight="1">
      <c r="A926" s="237"/>
      <c r="B926" s="237"/>
      <c r="C926" s="237"/>
      <c r="D926" s="237"/>
      <c r="E926" s="237"/>
      <c r="F926" s="237"/>
      <c r="G926" s="237"/>
      <c r="H926" s="237"/>
      <c r="I926" s="237"/>
      <c r="J926" s="237"/>
      <c r="K926" s="237"/>
      <c r="L926" s="237"/>
      <c r="M926" s="237"/>
      <c r="N926" s="237"/>
      <c r="O926" s="237"/>
      <c r="P926" s="237"/>
      <c r="Q926" s="237"/>
      <c r="R926" s="237"/>
      <c r="S926" s="237"/>
      <c r="T926" s="237"/>
      <c r="U926" s="237"/>
      <c r="V926" s="237"/>
      <c r="W926" s="237"/>
      <c r="X926" s="237"/>
      <c r="Y926" s="237"/>
      <c r="Z926" s="237"/>
    </row>
    <row r="927" spans="1:26" ht="14.25" customHeight="1">
      <c r="A927" s="237"/>
      <c r="B927" s="237"/>
      <c r="C927" s="237"/>
      <c r="D927" s="237"/>
      <c r="E927" s="237"/>
      <c r="F927" s="237"/>
      <c r="G927" s="237"/>
      <c r="H927" s="237"/>
      <c r="I927" s="237"/>
      <c r="J927" s="237"/>
      <c r="K927" s="237"/>
      <c r="L927" s="237"/>
      <c r="M927" s="237"/>
      <c r="N927" s="237"/>
      <c r="O927" s="237"/>
      <c r="P927" s="237"/>
      <c r="Q927" s="237"/>
      <c r="R927" s="237"/>
      <c r="S927" s="237"/>
      <c r="T927" s="237"/>
      <c r="U927" s="237"/>
      <c r="V927" s="237"/>
      <c r="W927" s="237"/>
      <c r="X927" s="237"/>
      <c r="Y927" s="237"/>
      <c r="Z927" s="237"/>
    </row>
    <row r="928" spans="1:26" ht="14.25" customHeight="1">
      <c r="A928" s="237"/>
      <c r="B928" s="237"/>
      <c r="C928" s="237"/>
      <c r="D928" s="237"/>
      <c r="E928" s="237"/>
      <c r="F928" s="237"/>
      <c r="G928" s="237"/>
      <c r="H928" s="237"/>
      <c r="I928" s="237"/>
      <c r="J928" s="237"/>
      <c r="K928" s="237"/>
      <c r="L928" s="237"/>
      <c r="M928" s="237"/>
      <c r="N928" s="237"/>
      <c r="O928" s="237"/>
      <c r="P928" s="237"/>
      <c r="Q928" s="237"/>
      <c r="R928" s="237"/>
      <c r="S928" s="237"/>
      <c r="T928" s="237"/>
      <c r="U928" s="237"/>
      <c r="V928" s="237"/>
      <c r="W928" s="237"/>
      <c r="X928" s="237"/>
      <c r="Y928" s="237"/>
      <c r="Z928" s="237"/>
    </row>
    <row r="929" spans="1:26" ht="14.25" customHeight="1">
      <c r="A929" s="237"/>
      <c r="B929" s="237"/>
      <c r="C929" s="237"/>
      <c r="D929" s="237"/>
      <c r="E929" s="237"/>
      <c r="F929" s="237"/>
      <c r="G929" s="237"/>
      <c r="H929" s="237"/>
      <c r="I929" s="237"/>
      <c r="J929" s="237"/>
      <c r="K929" s="237"/>
      <c r="L929" s="237"/>
      <c r="M929" s="237"/>
      <c r="N929" s="237"/>
      <c r="O929" s="237"/>
      <c r="P929" s="237"/>
      <c r="Q929" s="237"/>
      <c r="R929" s="237"/>
      <c r="S929" s="237"/>
      <c r="T929" s="237"/>
      <c r="U929" s="237"/>
      <c r="V929" s="237"/>
      <c r="W929" s="237"/>
      <c r="X929" s="237"/>
      <c r="Y929" s="237"/>
      <c r="Z929" s="237"/>
    </row>
    <row r="930" spans="1:26" ht="14.25" customHeight="1">
      <c r="A930" s="237"/>
      <c r="B930" s="237"/>
      <c r="C930" s="237"/>
      <c r="D930" s="237"/>
      <c r="E930" s="237"/>
      <c r="F930" s="237"/>
      <c r="G930" s="237"/>
      <c r="H930" s="237"/>
      <c r="I930" s="237"/>
      <c r="J930" s="237"/>
      <c r="K930" s="237"/>
      <c r="L930" s="237"/>
      <c r="M930" s="237"/>
      <c r="N930" s="237"/>
      <c r="O930" s="237"/>
      <c r="P930" s="237"/>
      <c r="Q930" s="237"/>
      <c r="R930" s="237"/>
      <c r="S930" s="237"/>
      <c r="T930" s="237"/>
      <c r="U930" s="237"/>
      <c r="V930" s="237"/>
      <c r="W930" s="237"/>
      <c r="X930" s="237"/>
      <c r="Y930" s="237"/>
      <c r="Z930" s="237"/>
    </row>
    <row r="931" spans="1:26" ht="14.25" customHeight="1">
      <c r="A931" s="237"/>
      <c r="B931" s="237"/>
      <c r="C931" s="237"/>
      <c r="D931" s="237"/>
      <c r="E931" s="237"/>
      <c r="F931" s="237"/>
      <c r="G931" s="237"/>
      <c r="H931" s="237"/>
      <c r="I931" s="237"/>
      <c r="J931" s="237"/>
      <c r="K931" s="237"/>
      <c r="L931" s="237"/>
      <c r="M931" s="237"/>
      <c r="N931" s="237"/>
      <c r="O931" s="237"/>
      <c r="P931" s="237"/>
      <c r="Q931" s="237"/>
      <c r="R931" s="237"/>
      <c r="S931" s="237"/>
      <c r="T931" s="237"/>
      <c r="U931" s="237"/>
      <c r="V931" s="237"/>
      <c r="W931" s="237"/>
      <c r="X931" s="237"/>
      <c r="Y931" s="237"/>
      <c r="Z931" s="237"/>
    </row>
    <row r="932" spans="1:26" ht="14.25" customHeight="1">
      <c r="A932" s="237"/>
      <c r="B932" s="237"/>
      <c r="C932" s="237"/>
      <c r="D932" s="237"/>
      <c r="E932" s="237"/>
      <c r="F932" s="237"/>
      <c r="G932" s="237"/>
      <c r="H932" s="237"/>
      <c r="I932" s="237"/>
      <c r="J932" s="237"/>
      <c r="K932" s="237"/>
      <c r="L932" s="237"/>
      <c r="M932" s="237"/>
      <c r="N932" s="237"/>
      <c r="O932" s="237"/>
      <c r="P932" s="237"/>
      <c r="Q932" s="237"/>
      <c r="R932" s="237"/>
      <c r="S932" s="237"/>
      <c r="T932" s="237"/>
      <c r="U932" s="237"/>
      <c r="V932" s="237"/>
      <c r="W932" s="237"/>
      <c r="X932" s="237"/>
      <c r="Y932" s="237"/>
      <c r="Z932" s="237"/>
    </row>
    <row r="933" spans="1:26" ht="14.25" customHeight="1">
      <c r="A933" s="237"/>
      <c r="B933" s="237"/>
      <c r="C933" s="237"/>
      <c r="D933" s="237"/>
      <c r="E933" s="237"/>
      <c r="F933" s="237"/>
      <c r="G933" s="237"/>
      <c r="H933" s="237"/>
      <c r="I933" s="237"/>
      <c r="J933" s="237"/>
      <c r="K933" s="237"/>
      <c r="L933" s="237"/>
      <c r="M933" s="237"/>
      <c r="N933" s="237"/>
      <c r="O933" s="237"/>
      <c r="P933" s="237"/>
      <c r="Q933" s="237"/>
      <c r="R933" s="237"/>
      <c r="S933" s="237"/>
      <c r="T933" s="237"/>
      <c r="U933" s="237"/>
      <c r="V933" s="237"/>
      <c r="W933" s="237"/>
      <c r="X933" s="237"/>
      <c r="Y933" s="237"/>
      <c r="Z933" s="237"/>
    </row>
    <row r="934" spans="1:26" ht="14.25" customHeight="1">
      <c r="A934" s="237"/>
      <c r="B934" s="237"/>
      <c r="C934" s="237"/>
      <c r="D934" s="237"/>
      <c r="E934" s="237"/>
      <c r="F934" s="237"/>
      <c r="G934" s="237"/>
      <c r="H934" s="237"/>
      <c r="I934" s="237"/>
      <c r="J934" s="237"/>
      <c r="K934" s="237"/>
      <c r="L934" s="237"/>
      <c r="M934" s="237"/>
      <c r="N934" s="237"/>
      <c r="O934" s="237"/>
      <c r="P934" s="237"/>
      <c r="Q934" s="237"/>
      <c r="R934" s="237"/>
      <c r="S934" s="237"/>
      <c r="T934" s="237"/>
      <c r="U934" s="237"/>
      <c r="V934" s="237"/>
      <c r="W934" s="237"/>
      <c r="X934" s="237"/>
      <c r="Y934" s="237"/>
      <c r="Z934" s="237"/>
    </row>
    <row r="935" spans="1:26" ht="14.25" customHeight="1">
      <c r="A935" s="237"/>
      <c r="B935" s="237"/>
      <c r="C935" s="237"/>
      <c r="D935" s="237"/>
      <c r="E935" s="237"/>
      <c r="F935" s="237"/>
      <c r="G935" s="237"/>
      <c r="H935" s="237"/>
      <c r="I935" s="237"/>
      <c r="J935" s="237"/>
      <c r="K935" s="237"/>
      <c r="L935" s="237"/>
      <c r="M935" s="237"/>
      <c r="N935" s="237"/>
      <c r="O935" s="237"/>
      <c r="P935" s="237"/>
      <c r="Q935" s="237"/>
      <c r="R935" s="237"/>
      <c r="S935" s="237"/>
      <c r="T935" s="237"/>
      <c r="U935" s="237"/>
      <c r="V935" s="237"/>
      <c r="W935" s="237"/>
      <c r="X935" s="237"/>
      <c r="Y935" s="237"/>
      <c r="Z935" s="237"/>
    </row>
    <row r="936" spans="1:26" ht="14.25" customHeight="1">
      <c r="A936" s="237"/>
      <c r="B936" s="237"/>
      <c r="C936" s="237"/>
      <c r="D936" s="237"/>
      <c r="E936" s="237"/>
      <c r="F936" s="237"/>
      <c r="G936" s="237"/>
      <c r="H936" s="237"/>
      <c r="I936" s="237"/>
      <c r="J936" s="237"/>
      <c r="K936" s="237"/>
      <c r="L936" s="237"/>
      <c r="M936" s="237"/>
      <c r="N936" s="237"/>
      <c r="O936" s="237"/>
      <c r="P936" s="237"/>
      <c r="Q936" s="237"/>
      <c r="R936" s="237"/>
      <c r="S936" s="237"/>
      <c r="T936" s="237"/>
      <c r="U936" s="237"/>
      <c r="V936" s="237"/>
      <c r="W936" s="237"/>
      <c r="X936" s="237"/>
      <c r="Y936" s="237"/>
      <c r="Z936" s="237"/>
    </row>
    <row r="937" spans="1:26" ht="14.25" customHeight="1">
      <c r="A937" s="237"/>
      <c r="B937" s="237"/>
      <c r="C937" s="237"/>
      <c r="D937" s="237"/>
      <c r="E937" s="237"/>
      <c r="F937" s="237"/>
      <c r="G937" s="237"/>
      <c r="H937" s="237"/>
      <c r="I937" s="237"/>
      <c r="J937" s="237"/>
      <c r="K937" s="237"/>
      <c r="L937" s="237"/>
      <c r="M937" s="237"/>
      <c r="N937" s="237"/>
      <c r="O937" s="237"/>
      <c r="P937" s="237"/>
      <c r="Q937" s="237"/>
      <c r="R937" s="237"/>
      <c r="S937" s="237"/>
      <c r="T937" s="237"/>
      <c r="U937" s="237"/>
      <c r="V937" s="237"/>
      <c r="W937" s="237"/>
      <c r="X937" s="237"/>
      <c r="Y937" s="237"/>
      <c r="Z937" s="237"/>
    </row>
    <row r="938" spans="1:26" ht="14.25" customHeight="1">
      <c r="A938" s="237"/>
      <c r="B938" s="237"/>
      <c r="C938" s="237"/>
      <c r="D938" s="237"/>
      <c r="E938" s="237"/>
      <c r="F938" s="237"/>
      <c r="G938" s="237"/>
      <c r="H938" s="237"/>
      <c r="I938" s="237"/>
      <c r="J938" s="237"/>
      <c r="K938" s="237"/>
      <c r="L938" s="237"/>
      <c r="M938" s="237"/>
      <c r="N938" s="237"/>
      <c r="O938" s="237"/>
      <c r="P938" s="237"/>
      <c r="Q938" s="237"/>
      <c r="R938" s="237"/>
      <c r="S938" s="237"/>
      <c r="T938" s="237"/>
      <c r="U938" s="237"/>
      <c r="V938" s="237"/>
      <c r="W938" s="237"/>
      <c r="X938" s="237"/>
      <c r="Y938" s="237"/>
      <c r="Z938" s="237"/>
    </row>
    <row r="939" spans="1:26" ht="14.25" customHeight="1">
      <c r="A939" s="237"/>
      <c r="B939" s="237"/>
      <c r="C939" s="237"/>
      <c r="D939" s="237"/>
      <c r="E939" s="237"/>
      <c r="F939" s="237"/>
      <c r="G939" s="237"/>
      <c r="H939" s="237"/>
      <c r="I939" s="237"/>
      <c r="J939" s="237"/>
      <c r="K939" s="237"/>
      <c r="L939" s="237"/>
      <c r="M939" s="237"/>
      <c r="N939" s="237"/>
      <c r="O939" s="237"/>
      <c r="P939" s="237"/>
      <c r="Q939" s="237"/>
      <c r="R939" s="237"/>
      <c r="S939" s="237"/>
      <c r="T939" s="237"/>
      <c r="U939" s="237"/>
      <c r="V939" s="237"/>
      <c r="W939" s="237"/>
      <c r="X939" s="237"/>
      <c r="Y939" s="237"/>
      <c r="Z939" s="237"/>
    </row>
    <row r="940" spans="1:26" ht="14.25" customHeight="1">
      <c r="A940" s="237"/>
      <c r="B940" s="237"/>
      <c r="C940" s="237"/>
      <c r="D940" s="237"/>
      <c r="E940" s="237"/>
      <c r="F940" s="237"/>
      <c r="G940" s="237"/>
      <c r="H940" s="237"/>
      <c r="I940" s="237"/>
      <c r="J940" s="237"/>
      <c r="K940" s="237"/>
      <c r="L940" s="237"/>
      <c r="M940" s="237"/>
      <c r="N940" s="237"/>
      <c r="O940" s="237"/>
      <c r="P940" s="237"/>
      <c r="Q940" s="237"/>
      <c r="R940" s="237"/>
      <c r="S940" s="237"/>
      <c r="T940" s="237"/>
      <c r="U940" s="237"/>
      <c r="V940" s="237"/>
      <c r="W940" s="237"/>
      <c r="X940" s="237"/>
      <c r="Y940" s="237"/>
      <c r="Z940" s="237"/>
    </row>
    <row r="941" spans="1:26" ht="14.25" customHeight="1">
      <c r="A941" s="237"/>
      <c r="B941" s="237"/>
      <c r="C941" s="237"/>
      <c r="D941" s="237"/>
      <c r="E941" s="237"/>
      <c r="F941" s="237"/>
      <c r="G941" s="237"/>
      <c r="H941" s="237"/>
      <c r="I941" s="237"/>
      <c r="J941" s="237"/>
      <c r="K941" s="237"/>
      <c r="L941" s="237"/>
      <c r="M941" s="237"/>
      <c r="N941" s="237"/>
      <c r="O941" s="237"/>
      <c r="P941" s="237"/>
      <c r="Q941" s="237"/>
      <c r="R941" s="237"/>
      <c r="S941" s="237"/>
      <c r="T941" s="237"/>
      <c r="U941" s="237"/>
      <c r="V941" s="237"/>
      <c r="W941" s="237"/>
      <c r="X941" s="237"/>
      <c r="Y941" s="237"/>
      <c r="Z941" s="237"/>
    </row>
    <row r="942" spans="1:26" ht="14.25" customHeight="1">
      <c r="A942" s="237"/>
      <c r="B942" s="237"/>
      <c r="C942" s="237"/>
      <c r="D942" s="237"/>
      <c r="E942" s="237"/>
      <c r="F942" s="237"/>
      <c r="G942" s="237"/>
      <c r="H942" s="237"/>
      <c r="I942" s="237"/>
      <c r="J942" s="237"/>
      <c r="K942" s="237"/>
      <c r="L942" s="237"/>
      <c r="M942" s="237"/>
      <c r="N942" s="237"/>
      <c r="O942" s="237"/>
      <c r="P942" s="237"/>
      <c r="Q942" s="237"/>
      <c r="R942" s="237"/>
      <c r="S942" s="237"/>
      <c r="T942" s="237"/>
      <c r="U942" s="237"/>
      <c r="V942" s="237"/>
      <c r="W942" s="237"/>
      <c r="X942" s="237"/>
      <c r="Y942" s="237"/>
      <c r="Z942" s="237"/>
    </row>
    <row r="943" spans="1:26" ht="14.25" customHeight="1">
      <c r="A943" s="237"/>
      <c r="B943" s="237"/>
      <c r="C943" s="237"/>
      <c r="D943" s="237"/>
      <c r="E943" s="237"/>
      <c r="F943" s="237"/>
      <c r="G943" s="237"/>
      <c r="H943" s="237"/>
      <c r="I943" s="237"/>
      <c r="J943" s="237"/>
      <c r="K943" s="237"/>
      <c r="L943" s="237"/>
      <c r="M943" s="237"/>
      <c r="N943" s="237"/>
      <c r="O943" s="237"/>
      <c r="P943" s="237"/>
      <c r="Q943" s="237"/>
      <c r="R943" s="237"/>
      <c r="S943" s="237"/>
      <c r="T943" s="237"/>
      <c r="U943" s="237"/>
      <c r="V943" s="237"/>
      <c r="W943" s="237"/>
      <c r="X943" s="237"/>
      <c r="Y943" s="237"/>
      <c r="Z943" s="237"/>
    </row>
    <row r="944" spans="1:26" ht="14.25" customHeight="1">
      <c r="A944" s="237"/>
      <c r="B944" s="237"/>
      <c r="C944" s="237"/>
      <c r="D944" s="237"/>
      <c r="E944" s="237"/>
      <c r="F944" s="237"/>
      <c r="G944" s="237"/>
      <c r="H944" s="237"/>
      <c r="I944" s="237"/>
      <c r="J944" s="237"/>
      <c r="K944" s="237"/>
      <c r="L944" s="237"/>
      <c r="M944" s="237"/>
      <c r="N944" s="237"/>
      <c r="O944" s="237"/>
      <c r="P944" s="237"/>
      <c r="Q944" s="237"/>
      <c r="R944" s="237"/>
      <c r="S944" s="237"/>
      <c r="T944" s="237"/>
      <c r="U944" s="237"/>
      <c r="V944" s="237"/>
      <c r="W944" s="237"/>
      <c r="X944" s="237"/>
      <c r="Y944" s="237"/>
      <c r="Z944" s="237"/>
    </row>
    <row r="945" spans="1:26" ht="14.25" customHeight="1">
      <c r="A945" s="237"/>
      <c r="B945" s="237"/>
      <c r="C945" s="237"/>
      <c r="D945" s="237"/>
      <c r="E945" s="237"/>
      <c r="F945" s="237"/>
      <c r="G945" s="237"/>
      <c r="H945" s="237"/>
      <c r="I945" s="237"/>
      <c r="J945" s="237"/>
      <c r="K945" s="237"/>
      <c r="L945" s="237"/>
      <c r="M945" s="237"/>
      <c r="N945" s="237"/>
      <c r="O945" s="237"/>
      <c r="P945" s="237"/>
      <c r="Q945" s="237"/>
      <c r="R945" s="237"/>
      <c r="S945" s="237"/>
      <c r="T945" s="237"/>
      <c r="U945" s="237"/>
      <c r="V945" s="237"/>
      <c r="W945" s="237"/>
      <c r="X945" s="237"/>
      <c r="Y945" s="237"/>
      <c r="Z945" s="237"/>
    </row>
    <row r="946" spans="1:26" ht="14.25" customHeight="1">
      <c r="A946" s="237"/>
      <c r="B946" s="237"/>
      <c r="C946" s="237"/>
      <c r="D946" s="237"/>
      <c r="E946" s="237"/>
      <c r="F946" s="237"/>
      <c r="G946" s="237"/>
      <c r="H946" s="237"/>
      <c r="I946" s="237"/>
      <c r="J946" s="237"/>
      <c r="K946" s="237"/>
      <c r="L946" s="237"/>
      <c r="M946" s="237"/>
      <c r="N946" s="237"/>
      <c r="O946" s="237"/>
      <c r="P946" s="237"/>
      <c r="Q946" s="237"/>
      <c r="R946" s="237"/>
      <c r="S946" s="237"/>
      <c r="T946" s="237"/>
      <c r="U946" s="237"/>
      <c r="V946" s="237"/>
      <c r="W946" s="237"/>
      <c r="X946" s="237"/>
      <c r="Y946" s="237"/>
      <c r="Z946" s="237"/>
    </row>
    <row r="947" spans="1:26" ht="14.25" customHeight="1">
      <c r="A947" s="237"/>
      <c r="B947" s="237"/>
      <c r="C947" s="237"/>
      <c r="D947" s="237"/>
      <c r="E947" s="237"/>
      <c r="F947" s="237"/>
      <c r="G947" s="237"/>
      <c r="H947" s="237"/>
      <c r="I947" s="237"/>
      <c r="J947" s="237"/>
      <c r="K947" s="237"/>
      <c r="L947" s="237"/>
      <c r="M947" s="237"/>
      <c r="N947" s="237"/>
      <c r="O947" s="237"/>
      <c r="P947" s="237"/>
      <c r="Q947" s="237"/>
      <c r="R947" s="237"/>
      <c r="S947" s="237"/>
      <c r="T947" s="237"/>
      <c r="U947" s="237"/>
      <c r="V947" s="237"/>
      <c r="W947" s="237"/>
      <c r="X947" s="237"/>
      <c r="Y947" s="237"/>
      <c r="Z947" s="237"/>
    </row>
    <row r="948" spans="1:26" ht="14.25" customHeight="1">
      <c r="A948" s="237"/>
      <c r="B948" s="237"/>
      <c r="C948" s="237"/>
      <c r="D948" s="237"/>
      <c r="E948" s="237"/>
      <c r="F948" s="237"/>
      <c r="G948" s="237"/>
      <c r="H948" s="237"/>
      <c r="I948" s="237"/>
      <c r="J948" s="237"/>
      <c r="K948" s="237"/>
      <c r="L948" s="237"/>
      <c r="M948" s="237"/>
      <c r="N948" s="237"/>
      <c r="O948" s="237"/>
      <c r="P948" s="237"/>
      <c r="Q948" s="237"/>
      <c r="R948" s="237"/>
      <c r="S948" s="237"/>
      <c r="T948" s="237"/>
      <c r="U948" s="237"/>
      <c r="V948" s="237"/>
      <c r="W948" s="237"/>
      <c r="X948" s="237"/>
      <c r="Y948" s="237"/>
      <c r="Z948" s="237"/>
    </row>
    <row r="949" spans="1:26" ht="14.25" customHeight="1">
      <c r="A949" s="237"/>
      <c r="B949" s="237"/>
      <c r="C949" s="237"/>
      <c r="D949" s="237"/>
      <c r="E949" s="237"/>
      <c r="F949" s="237"/>
      <c r="G949" s="237"/>
      <c r="H949" s="237"/>
      <c r="I949" s="237"/>
      <c r="J949" s="237"/>
      <c r="K949" s="237"/>
      <c r="L949" s="237"/>
      <c r="M949" s="237"/>
      <c r="N949" s="237"/>
      <c r="O949" s="237"/>
      <c r="P949" s="237"/>
      <c r="Q949" s="237"/>
      <c r="R949" s="237"/>
      <c r="S949" s="237"/>
      <c r="T949" s="237"/>
      <c r="U949" s="237"/>
      <c r="V949" s="237"/>
      <c r="W949" s="237"/>
      <c r="X949" s="237"/>
      <c r="Y949" s="237"/>
      <c r="Z949" s="237"/>
    </row>
    <row r="950" spans="1:26" ht="14.25" customHeight="1">
      <c r="A950" s="237"/>
      <c r="B950" s="237"/>
      <c r="C950" s="237"/>
      <c r="D950" s="237"/>
      <c r="E950" s="237"/>
      <c r="F950" s="237"/>
      <c r="G950" s="237"/>
      <c r="H950" s="237"/>
      <c r="I950" s="237"/>
      <c r="J950" s="237"/>
      <c r="K950" s="237"/>
      <c r="L950" s="237"/>
      <c r="M950" s="237"/>
      <c r="N950" s="237"/>
      <c r="O950" s="237"/>
      <c r="P950" s="237"/>
      <c r="Q950" s="237"/>
      <c r="R950" s="237"/>
      <c r="S950" s="237"/>
      <c r="T950" s="237"/>
      <c r="U950" s="237"/>
      <c r="V950" s="237"/>
      <c r="W950" s="237"/>
      <c r="X950" s="237"/>
      <c r="Y950" s="237"/>
      <c r="Z950" s="237"/>
    </row>
    <row r="951" spans="1:26" ht="14.25" customHeight="1">
      <c r="A951" s="237"/>
      <c r="B951" s="237"/>
      <c r="C951" s="237"/>
      <c r="D951" s="237"/>
      <c r="E951" s="237"/>
      <c r="F951" s="237"/>
      <c r="G951" s="237"/>
      <c r="H951" s="237"/>
      <c r="I951" s="237"/>
      <c r="J951" s="237"/>
      <c r="K951" s="237"/>
      <c r="L951" s="237"/>
      <c r="M951" s="237"/>
      <c r="N951" s="237"/>
      <c r="O951" s="237"/>
      <c r="P951" s="237"/>
      <c r="Q951" s="237"/>
      <c r="R951" s="237"/>
      <c r="S951" s="237"/>
      <c r="T951" s="237"/>
      <c r="U951" s="237"/>
      <c r="V951" s="237"/>
      <c r="W951" s="237"/>
      <c r="X951" s="237"/>
      <c r="Y951" s="237"/>
      <c r="Z951" s="237"/>
    </row>
    <row r="952" spans="1:26" ht="14.25" customHeight="1">
      <c r="A952" s="237"/>
      <c r="B952" s="237"/>
      <c r="C952" s="237"/>
      <c r="D952" s="237"/>
      <c r="E952" s="237"/>
      <c r="F952" s="237"/>
      <c r="G952" s="237"/>
      <c r="H952" s="237"/>
      <c r="I952" s="237"/>
      <c r="J952" s="237"/>
      <c r="K952" s="237"/>
      <c r="L952" s="237"/>
      <c r="M952" s="237"/>
      <c r="N952" s="237"/>
      <c r="O952" s="237"/>
      <c r="P952" s="237"/>
      <c r="Q952" s="237"/>
      <c r="R952" s="237"/>
      <c r="S952" s="237"/>
      <c r="T952" s="237"/>
      <c r="U952" s="237"/>
      <c r="V952" s="237"/>
      <c r="W952" s="237"/>
      <c r="X952" s="237"/>
      <c r="Y952" s="237"/>
      <c r="Z952" s="237"/>
    </row>
    <row r="953" spans="1:26" ht="14.25" customHeight="1">
      <c r="A953" s="237"/>
      <c r="B953" s="237"/>
      <c r="C953" s="237"/>
      <c r="D953" s="237"/>
      <c r="E953" s="237"/>
      <c r="F953" s="237"/>
      <c r="G953" s="237"/>
      <c r="H953" s="237"/>
      <c r="I953" s="237"/>
      <c r="J953" s="237"/>
      <c r="K953" s="237"/>
      <c r="L953" s="237"/>
      <c r="M953" s="237"/>
      <c r="N953" s="237"/>
      <c r="O953" s="237"/>
      <c r="P953" s="237"/>
      <c r="Q953" s="237"/>
      <c r="R953" s="237"/>
      <c r="S953" s="237"/>
      <c r="T953" s="237"/>
      <c r="U953" s="237"/>
      <c r="V953" s="237"/>
      <c r="W953" s="237"/>
      <c r="X953" s="237"/>
      <c r="Y953" s="237"/>
      <c r="Z953" s="237"/>
    </row>
    <row r="954" spans="1:26" ht="14.25" customHeight="1">
      <c r="A954" s="237"/>
      <c r="B954" s="237"/>
      <c r="C954" s="237"/>
      <c r="D954" s="237"/>
      <c r="E954" s="237"/>
      <c r="F954" s="237"/>
      <c r="G954" s="237"/>
      <c r="H954" s="237"/>
      <c r="I954" s="237"/>
      <c r="J954" s="237"/>
      <c r="K954" s="237"/>
      <c r="L954" s="237"/>
      <c r="M954" s="237"/>
      <c r="N954" s="237"/>
      <c r="O954" s="237"/>
      <c r="P954" s="237"/>
      <c r="Q954" s="237"/>
      <c r="R954" s="237"/>
      <c r="S954" s="237"/>
      <c r="T954" s="237"/>
      <c r="U954" s="237"/>
      <c r="V954" s="237"/>
      <c r="W954" s="237"/>
      <c r="X954" s="237"/>
      <c r="Y954" s="237"/>
      <c r="Z954" s="237"/>
    </row>
    <row r="955" spans="1:26" ht="14.25" customHeight="1">
      <c r="A955" s="237"/>
      <c r="B955" s="237"/>
      <c r="C955" s="237"/>
      <c r="D955" s="237"/>
      <c r="E955" s="237"/>
      <c r="F955" s="237"/>
      <c r="G955" s="237"/>
      <c r="H955" s="237"/>
      <c r="I955" s="237"/>
      <c r="J955" s="237"/>
      <c r="K955" s="237"/>
      <c r="L955" s="237"/>
      <c r="M955" s="237"/>
      <c r="N955" s="237"/>
      <c r="O955" s="237"/>
      <c r="P955" s="237"/>
      <c r="Q955" s="237"/>
      <c r="R955" s="237"/>
      <c r="S955" s="237"/>
      <c r="T955" s="237"/>
      <c r="U955" s="237"/>
      <c r="V955" s="237"/>
      <c r="W955" s="237"/>
      <c r="X955" s="237"/>
      <c r="Y955" s="237"/>
      <c r="Z955" s="237"/>
    </row>
    <row r="956" spans="1:26" ht="14.25" customHeight="1">
      <c r="A956" s="237"/>
      <c r="B956" s="237"/>
      <c r="C956" s="237"/>
      <c r="D956" s="237"/>
      <c r="E956" s="237"/>
      <c r="F956" s="237"/>
      <c r="G956" s="237"/>
      <c r="H956" s="237"/>
      <c r="I956" s="237"/>
      <c r="J956" s="237"/>
      <c r="K956" s="237"/>
      <c r="L956" s="237"/>
      <c r="M956" s="237"/>
      <c r="N956" s="237"/>
      <c r="O956" s="237"/>
      <c r="P956" s="237"/>
      <c r="Q956" s="237"/>
      <c r="R956" s="237"/>
      <c r="S956" s="237"/>
      <c r="T956" s="237"/>
      <c r="U956" s="237"/>
      <c r="V956" s="237"/>
      <c r="W956" s="237"/>
      <c r="X956" s="237"/>
      <c r="Y956" s="237"/>
      <c r="Z956" s="237"/>
    </row>
    <row r="957" spans="1:26" ht="14.25" customHeight="1">
      <c r="A957" s="237"/>
      <c r="B957" s="237"/>
      <c r="C957" s="237"/>
      <c r="D957" s="237"/>
      <c r="E957" s="237"/>
      <c r="F957" s="237"/>
      <c r="G957" s="237"/>
      <c r="H957" s="237"/>
      <c r="I957" s="237"/>
      <c r="J957" s="237"/>
      <c r="K957" s="237"/>
      <c r="L957" s="237"/>
      <c r="M957" s="237"/>
      <c r="N957" s="237"/>
      <c r="O957" s="237"/>
      <c r="P957" s="237"/>
      <c r="Q957" s="237"/>
      <c r="R957" s="237"/>
      <c r="S957" s="237"/>
      <c r="T957" s="237"/>
      <c r="U957" s="237"/>
      <c r="V957" s="237"/>
      <c r="W957" s="237"/>
      <c r="X957" s="237"/>
      <c r="Y957" s="237"/>
      <c r="Z957" s="237"/>
    </row>
    <row r="958" spans="1:26" ht="14.25" customHeight="1">
      <c r="A958" s="237"/>
      <c r="B958" s="237"/>
      <c r="C958" s="237"/>
      <c r="D958" s="237"/>
      <c r="E958" s="237"/>
      <c r="F958" s="237"/>
      <c r="G958" s="237"/>
      <c r="H958" s="237"/>
      <c r="I958" s="237"/>
      <c r="J958" s="237"/>
      <c r="K958" s="237"/>
      <c r="L958" s="237"/>
      <c r="M958" s="237"/>
      <c r="N958" s="237"/>
      <c r="O958" s="237"/>
      <c r="P958" s="237"/>
      <c r="Q958" s="237"/>
      <c r="R958" s="237"/>
      <c r="S958" s="237"/>
      <c r="T958" s="237"/>
      <c r="U958" s="237"/>
      <c r="V958" s="237"/>
      <c r="W958" s="237"/>
      <c r="X958" s="237"/>
      <c r="Y958" s="237"/>
      <c r="Z958" s="237"/>
    </row>
    <row r="959" spans="1:26" ht="14.25" customHeight="1">
      <c r="A959" s="237"/>
      <c r="B959" s="237"/>
      <c r="C959" s="237"/>
      <c r="D959" s="237"/>
      <c r="E959" s="237"/>
      <c r="F959" s="237"/>
      <c r="G959" s="237"/>
      <c r="H959" s="237"/>
      <c r="I959" s="237"/>
      <c r="J959" s="237"/>
      <c r="K959" s="237"/>
      <c r="L959" s="237"/>
      <c r="M959" s="237"/>
      <c r="N959" s="237"/>
      <c r="O959" s="237"/>
      <c r="P959" s="237"/>
      <c r="Q959" s="237"/>
      <c r="R959" s="237"/>
      <c r="S959" s="237"/>
      <c r="T959" s="237"/>
      <c r="U959" s="237"/>
      <c r="V959" s="237"/>
      <c r="W959" s="237"/>
      <c r="X959" s="237"/>
      <c r="Y959" s="237"/>
      <c r="Z959" s="237"/>
    </row>
    <row r="960" spans="1:26" ht="14.25" customHeight="1">
      <c r="A960" s="237"/>
      <c r="B960" s="237"/>
      <c r="C960" s="237"/>
      <c r="D960" s="237"/>
      <c r="E960" s="237"/>
      <c r="F960" s="237"/>
      <c r="G960" s="237"/>
      <c r="H960" s="237"/>
      <c r="I960" s="237"/>
      <c r="J960" s="237"/>
      <c r="K960" s="237"/>
      <c r="L960" s="237"/>
      <c r="M960" s="237"/>
      <c r="N960" s="237"/>
      <c r="O960" s="237"/>
      <c r="P960" s="237"/>
      <c r="Q960" s="237"/>
      <c r="R960" s="237"/>
      <c r="S960" s="237"/>
      <c r="T960" s="237"/>
      <c r="U960" s="237"/>
      <c r="V960" s="237"/>
      <c r="W960" s="237"/>
      <c r="X960" s="237"/>
      <c r="Y960" s="237"/>
      <c r="Z960" s="237"/>
    </row>
    <row r="961" spans="1:26" ht="14.25" customHeight="1">
      <c r="A961" s="237"/>
      <c r="B961" s="237"/>
      <c r="C961" s="237"/>
      <c r="D961" s="237"/>
      <c r="E961" s="237"/>
      <c r="F961" s="237"/>
      <c r="G961" s="237"/>
      <c r="H961" s="237"/>
      <c r="I961" s="237"/>
      <c r="J961" s="237"/>
      <c r="K961" s="237"/>
      <c r="L961" s="237"/>
      <c r="M961" s="237"/>
      <c r="N961" s="237"/>
      <c r="O961" s="237"/>
      <c r="P961" s="237"/>
      <c r="Q961" s="237"/>
      <c r="R961" s="237"/>
      <c r="S961" s="237"/>
      <c r="T961" s="237"/>
      <c r="U961" s="237"/>
      <c r="V961" s="237"/>
      <c r="W961" s="237"/>
      <c r="X961" s="237"/>
      <c r="Y961" s="237"/>
      <c r="Z961" s="237"/>
    </row>
    <row r="962" spans="1:26" ht="14.25" customHeight="1">
      <c r="A962" s="237"/>
      <c r="B962" s="237"/>
      <c r="C962" s="237"/>
      <c r="D962" s="237"/>
      <c r="E962" s="237"/>
      <c r="F962" s="237"/>
      <c r="G962" s="237"/>
      <c r="H962" s="237"/>
      <c r="I962" s="237"/>
      <c r="J962" s="237"/>
      <c r="K962" s="237"/>
      <c r="L962" s="237"/>
      <c r="M962" s="237"/>
      <c r="N962" s="237"/>
      <c r="O962" s="237"/>
      <c r="P962" s="237"/>
      <c r="Q962" s="237"/>
      <c r="R962" s="237"/>
      <c r="S962" s="237"/>
      <c r="T962" s="237"/>
      <c r="U962" s="237"/>
      <c r="V962" s="237"/>
      <c r="W962" s="237"/>
      <c r="X962" s="237"/>
      <c r="Y962" s="237"/>
      <c r="Z962" s="237"/>
    </row>
    <row r="963" spans="1:26" ht="14.25" customHeight="1">
      <c r="A963" s="237"/>
      <c r="B963" s="237"/>
      <c r="C963" s="237"/>
      <c r="D963" s="237"/>
      <c r="E963" s="237"/>
      <c r="F963" s="237"/>
      <c r="G963" s="237"/>
      <c r="H963" s="237"/>
      <c r="I963" s="237"/>
      <c r="J963" s="237"/>
      <c r="K963" s="237"/>
      <c r="L963" s="237"/>
      <c r="M963" s="237"/>
      <c r="N963" s="237"/>
      <c r="O963" s="237"/>
      <c r="P963" s="237"/>
      <c r="Q963" s="237"/>
      <c r="R963" s="237"/>
      <c r="S963" s="237"/>
      <c r="T963" s="237"/>
      <c r="U963" s="237"/>
      <c r="V963" s="237"/>
      <c r="W963" s="237"/>
      <c r="X963" s="237"/>
      <c r="Y963" s="237"/>
      <c r="Z963" s="237"/>
    </row>
    <row r="964" spans="1:26" ht="14.25" customHeight="1">
      <c r="A964" s="237"/>
      <c r="B964" s="237"/>
      <c r="C964" s="237"/>
      <c r="D964" s="237"/>
      <c r="E964" s="237"/>
      <c r="F964" s="237"/>
      <c r="G964" s="237"/>
      <c r="H964" s="237"/>
      <c r="I964" s="237"/>
      <c r="J964" s="237"/>
      <c r="K964" s="237"/>
      <c r="L964" s="237"/>
      <c r="M964" s="237"/>
      <c r="N964" s="237"/>
      <c r="O964" s="237"/>
      <c r="P964" s="237"/>
      <c r="Q964" s="237"/>
      <c r="R964" s="237"/>
      <c r="S964" s="237"/>
      <c r="T964" s="237"/>
      <c r="U964" s="237"/>
      <c r="V964" s="237"/>
      <c r="W964" s="237"/>
      <c r="X964" s="237"/>
      <c r="Y964" s="237"/>
      <c r="Z964" s="237"/>
    </row>
    <row r="965" spans="1:26" ht="14.25" customHeight="1">
      <c r="A965" s="237"/>
      <c r="B965" s="237"/>
      <c r="C965" s="237"/>
      <c r="D965" s="237"/>
      <c r="E965" s="237"/>
      <c r="F965" s="237"/>
      <c r="G965" s="237"/>
      <c r="H965" s="237"/>
      <c r="I965" s="237"/>
      <c r="J965" s="237"/>
      <c r="K965" s="237"/>
      <c r="L965" s="237"/>
      <c r="M965" s="237"/>
      <c r="N965" s="237"/>
      <c r="O965" s="237"/>
      <c r="P965" s="237"/>
      <c r="Q965" s="237"/>
      <c r="R965" s="237"/>
      <c r="S965" s="237"/>
      <c r="T965" s="237"/>
      <c r="U965" s="237"/>
      <c r="V965" s="237"/>
      <c r="W965" s="237"/>
      <c r="X965" s="237"/>
      <c r="Y965" s="237"/>
      <c r="Z965" s="237"/>
    </row>
    <row r="966" spans="1:26" ht="14.25" customHeight="1">
      <c r="A966" s="237"/>
      <c r="B966" s="237"/>
      <c r="C966" s="237"/>
      <c r="D966" s="237"/>
      <c r="E966" s="237"/>
      <c r="F966" s="237"/>
      <c r="G966" s="237"/>
      <c r="H966" s="237"/>
      <c r="I966" s="237"/>
      <c r="J966" s="237"/>
      <c r="K966" s="237"/>
      <c r="L966" s="237"/>
      <c r="M966" s="237"/>
      <c r="N966" s="237"/>
      <c r="O966" s="237"/>
      <c r="P966" s="237"/>
      <c r="Q966" s="237"/>
      <c r="R966" s="237"/>
      <c r="S966" s="237"/>
      <c r="T966" s="237"/>
      <c r="U966" s="237"/>
      <c r="V966" s="237"/>
      <c r="W966" s="237"/>
      <c r="X966" s="237"/>
      <c r="Y966" s="237"/>
      <c r="Z966" s="237"/>
    </row>
    <row r="967" spans="1:26" ht="14.25" customHeight="1">
      <c r="A967" s="237"/>
      <c r="B967" s="237"/>
      <c r="C967" s="237"/>
      <c r="D967" s="237"/>
      <c r="E967" s="237"/>
      <c r="F967" s="237"/>
      <c r="G967" s="237"/>
      <c r="H967" s="237"/>
      <c r="I967" s="237"/>
      <c r="J967" s="237"/>
      <c r="K967" s="237"/>
      <c r="L967" s="237"/>
      <c r="M967" s="237"/>
      <c r="N967" s="237"/>
      <c r="O967" s="237"/>
      <c r="P967" s="237"/>
      <c r="Q967" s="237"/>
      <c r="R967" s="237"/>
      <c r="S967" s="237"/>
      <c r="T967" s="237"/>
      <c r="U967" s="237"/>
      <c r="V967" s="237"/>
      <c r="W967" s="237"/>
      <c r="X967" s="237"/>
      <c r="Y967" s="237"/>
      <c r="Z967" s="237"/>
    </row>
    <row r="968" spans="1:26" ht="14.25" customHeight="1">
      <c r="A968" s="237"/>
      <c r="B968" s="237"/>
      <c r="C968" s="237"/>
      <c r="D968" s="237"/>
      <c r="E968" s="237"/>
      <c r="F968" s="237"/>
      <c r="G968" s="237"/>
      <c r="H968" s="237"/>
      <c r="I968" s="237"/>
      <c r="J968" s="237"/>
      <c r="K968" s="237"/>
      <c r="L968" s="237"/>
      <c r="M968" s="237"/>
      <c r="N968" s="237"/>
      <c r="O968" s="237"/>
      <c r="P968" s="237"/>
      <c r="Q968" s="237"/>
      <c r="R968" s="237"/>
      <c r="S968" s="237"/>
      <c r="T968" s="237"/>
      <c r="U968" s="237"/>
      <c r="V968" s="237"/>
      <c r="W968" s="237"/>
      <c r="X968" s="237"/>
      <c r="Y968" s="237"/>
      <c r="Z968" s="237"/>
    </row>
    <row r="969" spans="1:26" ht="14.25" customHeight="1">
      <c r="A969" s="237"/>
      <c r="B969" s="237"/>
      <c r="C969" s="237"/>
      <c r="D969" s="237"/>
      <c r="E969" s="237"/>
      <c r="F969" s="237"/>
      <c r="G969" s="237"/>
      <c r="H969" s="237"/>
      <c r="I969" s="237"/>
      <c r="J969" s="237"/>
      <c r="K969" s="237"/>
      <c r="L969" s="237"/>
      <c r="M969" s="237"/>
      <c r="N969" s="237"/>
      <c r="O969" s="237"/>
      <c r="P969" s="237"/>
      <c r="Q969" s="237"/>
      <c r="R969" s="237"/>
      <c r="S969" s="237"/>
      <c r="T969" s="237"/>
      <c r="U969" s="237"/>
      <c r="V969" s="237"/>
      <c r="W969" s="237"/>
      <c r="X969" s="237"/>
      <c r="Y969" s="237"/>
      <c r="Z969" s="237"/>
    </row>
    <row r="970" spans="1:26" ht="14.25" customHeight="1">
      <c r="A970" s="237"/>
      <c r="B970" s="237"/>
      <c r="C970" s="237"/>
      <c r="D970" s="237"/>
      <c r="E970" s="237"/>
      <c r="F970" s="237"/>
      <c r="G970" s="237"/>
      <c r="H970" s="237"/>
      <c r="I970" s="237"/>
      <c r="J970" s="237"/>
      <c r="K970" s="237"/>
      <c r="L970" s="237"/>
      <c r="M970" s="237"/>
      <c r="N970" s="237"/>
      <c r="O970" s="237"/>
      <c r="P970" s="237"/>
      <c r="Q970" s="237"/>
      <c r="R970" s="237"/>
      <c r="S970" s="237"/>
      <c r="T970" s="237"/>
      <c r="U970" s="237"/>
      <c r="V970" s="237"/>
      <c r="W970" s="237"/>
      <c r="X970" s="237"/>
      <c r="Y970" s="237"/>
      <c r="Z970" s="237"/>
    </row>
    <row r="971" spans="1:26" ht="14.25" customHeight="1">
      <c r="A971" s="237"/>
      <c r="B971" s="237"/>
      <c r="C971" s="237"/>
      <c r="D971" s="237"/>
      <c r="E971" s="237"/>
      <c r="F971" s="237"/>
      <c r="G971" s="237"/>
      <c r="H971" s="237"/>
      <c r="I971" s="237"/>
      <c r="J971" s="237"/>
      <c r="K971" s="237"/>
      <c r="L971" s="237"/>
      <c r="M971" s="237"/>
      <c r="N971" s="237"/>
      <c r="O971" s="237"/>
      <c r="P971" s="237"/>
      <c r="Q971" s="237"/>
      <c r="R971" s="237"/>
      <c r="S971" s="237"/>
      <c r="T971" s="237"/>
      <c r="U971" s="237"/>
      <c r="V971" s="237"/>
      <c r="W971" s="237"/>
      <c r="X971" s="237"/>
      <c r="Y971" s="237"/>
      <c r="Z971" s="237"/>
    </row>
    <row r="972" spans="1:26" ht="14.25" customHeight="1">
      <c r="A972" s="237"/>
      <c r="B972" s="237"/>
      <c r="C972" s="237"/>
      <c r="D972" s="237"/>
      <c r="E972" s="237"/>
      <c r="F972" s="237"/>
      <c r="G972" s="237"/>
      <c r="H972" s="237"/>
      <c r="I972" s="237"/>
      <c r="J972" s="237"/>
      <c r="K972" s="237"/>
      <c r="L972" s="237"/>
      <c r="M972" s="237"/>
      <c r="N972" s="237"/>
      <c r="O972" s="237"/>
      <c r="P972" s="237"/>
      <c r="Q972" s="237"/>
      <c r="R972" s="237"/>
      <c r="S972" s="237"/>
      <c r="T972" s="237"/>
      <c r="U972" s="237"/>
      <c r="V972" s="237"/>
      <c r="W972" s="237"/>
      <c r="X972" s="237"/>
      <c r="Y972" s="237"/>
      <c r="Z972" s="237"/>
    </row>
    <row r="973" spans="1:26" ht="14.25" customHeight="1">
      <c r="A973" s="237"/>
      <c r="B973" s="237"/>
      <c r="C973" s="237"/>
      <c r="D973" s="237"/>
      <c r="E973" s="237"/>
      <c r="F973" s="237"/>
      <c r="G973" s="237"/>
      <c r="H973" s="237"/>
      <c r="I973" s="237"/>
      <c r="J973" s="237"/>
      <c r="K973" s="237"/>
      <c r="L973" s="237"/>
      <c r="M973" s="237"/>
      <c r="N973" s="237"/>
      <c r="O973" s="237"/>
      <c r="P973" s="237"/>
      <c r="Q973" s="237"/>
      <c r="R973" s="237"/>
      <c r="S973" s="237"/>
      <c r="T973" s="237"/>
      <c r="U973" s="237"/>
      <c r="V973" s="237"/>
      <c r="W973" s="237"/>
      <c r="X973" s="237"/>
      <c r="Y973" s="237"/>
      <c r="Z973" s="237"/>
    </row>
    <row r="974" spans="1:26" ht="14.25" customHeight="1">
      <c r="A974" s="237"/>
      <c r="B974" s="237"/>
      <c r="C974" s="237"/>
      <c r="D974" s="237"/>
      <c r="E974" s="237"/>
      <c r="F974" s="237"/>
      <c r="G974" s="237"/>
      <c r="H974" s="237"/>
      <c r="I974" s="237"/>
      <c r="J974" s="237"/>
      <c r="K974" s="237"/>
      <c r="L974" s="237"/>
      <c r="M974" s="237"/>
      <c r="N974" s="237"/>
      <c r="O974" s="237"/>
      <c r="P974" s="237"/>
      <c r="Q974" s="237"/>
      <c r="R974" s="237"/>
      <c r="S974" s="237"/>
      <c r="T974" s="237"/>
      <c r="U974" s="237"/>
      <c r="V974" s="237"/>
      <c r="W974" s="237"/>
      <c r="X974" s="237"/>
      <c r="Y974" s="237"/>
      <c r="Z974" s="237"/>
    </row>
    <row r="975" spans="1:26" ht="14.25" customHeight="1">
      <c r="A975" s="237"/>
      <c r="B975" s="237"/>
      <c r="C975" s="237"/>
      <c r="D975" s="237"/>
      <c r="E975" s="237"/>
      <c r="F975" s="237"/>
      <c r="G975" s="237"/>
      <c r="H975" s="237"/>
      <c r="I975" s="237"/>
      <c r="J975" s="237"/>
      <c r="K975" s="237"/>
      <c r="L975" s="237"/>
      <c r="M975" s="237"/>
      <c r="N975" s="237"/>
      <c r="O975" s="237"/>
      <c r="P975" s="237"/>
      <c r="Q975" s="237"/>
      <c r="R975" s="237"/>
      <c r="S975" s="237"/>
      <c r="T975" s="237"/>
      <c r="U975" s="237"/>
      <c r="V975" s="237"/>
      <c r="W975" s="237"/>
      <c r="X975" s="237"/>
      <c r="Y975" s="237"/>
      <c r="Z975" s="237"/>
    </row>
    <row r="976" spans="1:26" ht="14.25" customHeight="1">
      <c r="A976" s="237"/>
      <c r="B976" s="237"/>
      <c r="C976" s="237"/>
      <c r="D976" s="237"/>
      <c r="E976" s="237"/>
      <c r="F976" s="237"/>
      <c r="G976" s="237"/>
      <c r="H976" s="237"/>
      <c r="I976" s="237"/>
      <c r="J976" s="237"/>
      <c r="K976" s="237"/>
      <c r="L976" s="237"/>
      <c r="M976" s="237"/>
      <c r="N976" s="237"/>
      <c r="O976" s="237"/>
      <c r="P976" s="237"/>
      <c r="Q976" s="237"/>
      <c r="R976" s="237"/>
      <c r="S976" s="237"/>
      <c r="T976" s="237"/>
      <c r="U976" s="237"/>
      <c r="V976" s="237"/>
      <c r="W976" s="237"/>
      <c r="X976" s="237"/>
      <c r="Y976" s="237"/>
      <c r="Z976" s="237"/>
    </row>
    <row r="977" spans="1:26" ht="14.25" customHeight="1">
      <c r="A977" s="237"/>
      <c r="B977" s="237"/>
      <c r="C977" s="237"/>
      <c r="D977" s="237"/>
      <c r="E977" s="237"/>
      <c r="F977" s="237"/>
      <c r="G977" s="237"/>
      <c r="H977" s="237"/>
      <c r="I977" s="237"/>
      <c r="J977" s="237"/>
      <c r="K977" s="237"/>
      <c r="L977" s="237"/>
      <c r="M977" s="237"/>
      <c r="N977" s="237"/>
      <c r="O977" s="237"/>
      <c r="P977" s="237"/>
      <c r="Q977" s="237"/>
      <c r="R977" s="237"/>
      <c r="S977" s="237"/>
      <c r="T977" s="237"/>
      <c r="U977" s="237"/>
      <c r="V977" s="237"/>
      <c r="W977" s="237"/>
      <c r="X977" s="237"/>
      <c r="Y977" s="237"/>
      <c r="Z977" s="237"/>
    </row>
    <row r="978" spans="1:26" ht="14.25" customHeight="1">
      <c r="A978" s="237"/>
      <c r="B978" s="237"/>
      <c r="C978" s="237"/>
      <c r="D978" s="237"/>
      <c r="E978" s="237"/>
      <c r="F978" s="237"/>
      <c r="G978" s="237"/>
      <c r="H978" s="237"/>
      <c r="I978" s="237"/>
      <c r="J978" s="237"/>
      <c r="K978" s="237"/>
      <c r="L978" s="237"/>
      <c r="M978" s="237"/>
      <c r="N978" s="237"/>
      <c r="O978" s="237"/>
      <c r="P978" s="237"/>
      <c r="Q978" s="237"/>
      <c r="R978" s="237"/>
      <c r="S978" s="237"/>
      <c r="T978" s="237"/>
      <c r="U978" s="237"/>
      <c r="V978" s="237"/>
      <c r="W978" s="237"/>
      <c r="X978" s="237"/>
      <c r="Y978" s="237"/>
      <c r="Z978" s="237"/>
    </row>
    <row r="979" spans="1:26" ht="14.25" customHeight="1">
      <c r="A979" s="237"/>
      <c r="B979" s="237"/>
      <c r="C979" s="237"/>
      <c r="D979" s="237"/>
      <c r="E979" s="237"/>
      <c r="F979" s="237"/>
      <c r="G979" s="237"/>
      <c r="H979" s="237"/>
      <c r="I979" s="237"/>
      <c r="J979" s="237"/>
      <c r="K979" s="237"/>
      <c r="L979" s="237"/>
      <c r="M979" s="237"/>
      <c r="N979" s="237"/>
      <c r="O979" s="237"/>
      <c r="P979" s="237"/>
      <c r="Q979" s="237"/>
      <c r="R979" s="237"/>
      <c r="S979" s="237"/>
      <c r="T979" s="237"/>
      <c r="U979" s="237"/>
      <c r="V979" s="237"/>
      <c r="W979" s="237"/>
      <c r="X979" s="237"/>
      <c r="Y979" s="237"/>
      <c r="Z979" s="237"/>
    </row>
    <row r="980" spans="1:26" ht="14.25" customHeight="1">
      <c r="A980" s="237"/>
      <c r="B980" s="237"/>
      <c r="C980" s="237"/>
      <c r="D980" s="237"/>
      <c r="E980" s="237"/>
      <c r="F980" s="237"/>
      <c r="G980" s="237"/>
      <c r="H980" s="237"/>
      <c r="I980" s="237"/>
      <c r="J980" s="237"/>
      <c r="K980" s="237"/>
      <c r="L980" s="237"/>
      <c r="M980" s="237"/>
      <c r="N980" s="237"/>
      <c r="O980" s="237"/>
      <c r="P980" s="237"/>
      <c r="Q980" s="237"/>
      <c r="R980" s="237"/>
      <c r="S980" s="237"/>
      <c r="T980" s="237"/>
      <c r="U980" s="237"/>
      <c r="V980" s="237"/>
      <c r="W980" s="237"/>
      <c r="X980" s="237"/>
      <c r="Y980" s="237"/>
      <c r="Z980" s="237"/>
    </row>
    <row r="981" spans="1:26" ht="14.25" customHeight="1">
      <c r="A981" s="237"/>
      <c r="B981" s="237"/>
      <c r="C981" s="237"/>
      <c r="D981" s="237"/>
      <c r="E981" s="237"/>
      <c r="F981" s="237"/>
      <c r="G981" s="237"/>
      <c r="H981" s="237"/>
      <c r="I981" s="237"/>
      <c r="J981" s="237"/>
      <c r="K981" s="237"/>
      <c r="L981" s="237"/>
      <c r="M981" s="237"/>
      <c r="N981" s="237"/>
      <c r="O981" s="237"/>
      <c r="P981" s="237"/>
      <c r="Q981" s="237"/>
      <c r="R981" s="237"/>
      <c r="S981" s="237"/>
      <c r="T981" s="237"/>
      <c r="U981" s="237"/>
      <c r="V981" s="237"/>
      <c r="W981" s="237"/>
      <c r="X981" s="237"/>
      <c r="Y981" s="237"/>
      <c r="Z981" s="237"/>
    </row>
    <row r="982" spans="1:26" ht="14.25" customHeight="1">
      <c r="A982" s="237"/>
      <c r="B982" s="237"/>
      <c r="C982" s="237"/>
      <c r="D982" s="237"/>
      <c r="E982" s="237"/>
      <c r="F982" s="237"/>
      <c r="G982" s="237"/>
      <c r="H982" s="237"/>
      <c r="I982" s="237"/>
      <c r="J982" s="237"/>
      <c r="K982" s="237"/>
      <c r="L982" s="237"/>
      <c r="M982" s="237"/>
      <c r="N982" s="237"/>
      <c r="O982" s="237"/>
      <c r="P982" s="237"/>
      <c r="Q982" s="237"/>
      <c r="R982" s="237"/>
      <c r="S982" s="237"/>
      <c r="T982" s="237"/>
      <c r="U982" s="237"/>
      <c r="V982" s="237"/>
      <c r="W982" s="237"/>
      <c r="X982" s="237"/>
      <c r="Y982" s="237"/>
      <c r="Z982" s="237"/>
    </row>
    <row r="983" spans="1:26" ht="14.25" customHeight="1">
      <c r="A983" s="237"/>
      <c r="B983" s="237"/>
      <c r="C983" s="237"/>
      <c r="D983" s="237"/>
      <c r="E983" s="237"/>
      <c r="F983" s="237"/>
      <c r="G983" s="237"/>
      <c r="H983" s="237"/>
      <c r="I983" s="237"/>
      <c r="J983" s="237"/>
      <c r="K983" s="237"/>
      <c r="L983" s="237"/>
      <c r="M983" s="237"/>
      <c r="N983" s="237"/>
      <c r="O983" s="237"/>
      <c r="P983" s="237"/>
      <c r="Q983" s="237"/>
      <c r="R983" s="237"/>
      <c r="S983" s="237"/>
      <c r="T983" s="237"/>
      <c r="U983" s="237"/>
      <c r="V983" s="237"/>
      <c r="W983" s="237"/>
      <c r="X983" s="237"/>
      <c r="Y983" s="237"/>
      <c r="Z983" s="237"/>
    </row>
    <row r="984" spans="1:26" ht="14.25" customHeight="1">
      <c r="A984" s="237"/>
      <c r="B984" s="237"/>
      <c r="C984" s="237"/>
      <c r="D984" s="237"/>
      <c r="E984" s="237"/>
      <c r="F984" s="237"/>
      <c r="G984" s="237"/>
      <c r="H984" s="237"/>
      <c r="I984" s="237"/>
      <c r="J984" s="237"/>
      <c r="K984" s="237"/>
      <c r="L984" s="237"/>
      <c r="M984" s="237"/>
      <c r="N984" s="237"/>
      <c r="O984" s="237"/>
      <c r="P984" s="237"/>
      <c r="Q984" s="237"/>
      <c r="R984" s="237"/>
      <c r="S984" s="237"/>
      <c r="T984" s="237"/>
      <c r="U984" s="237"/>
      <c r="V984" s="237"/>
      <c r="W984" s="237"/>
      <c r="X984" s="237"/>
      <c r="Y984" s="237"/>
      <c r="Z984" s="237"/>
    </row>
    <row r="985" spans="1:26" ht="14.25" customHeight="1">
      <c r="A985" s="237"/>
      <c r="B985" s="237"/>
      <c r="C985" s="237"/>
      <c r="D985" s="237"/>
      <c r="E985" s="237"/>
      <c r="F985" s="237"/>
      <c r="G985" s="237"/>
      <c r="H985" s="237"/>
      <c r="I985" s="237"/>
      <c r="J985" s="237"/>
      <c r="K985" s="237"/>
      <c r="L985" s="237"/>
      <c r="M985" s="237"/>
      <c r="N985" s="237"/>
      <c r="O985" s="237"/>
      <c r="P985" s="237"/>
      <c r="Q985" s="237"/>
      <c r="R985" s="237"/>
      <c r="S985" s="237"/>
      <c r="T985" s="237"/>
      <c r="U985" s="237"/>
      <c r="V985" s="237"/>
      <c r="W985" s="237"/>
      <c r="X985" s="237"/>
      <c r="Y985" s="237"/>
      <c r="Z985" s="237"/>
    </row>
    <row r="986" spans="1:26" ht="14.25" customHeight="1">
      <c r="A986" s="237"/>
      <c r="B986" s="237"/>
      <c r="C986" s="237"/>
      <c r="D986" s="237"/>
      <c r="E986" s="237"/>
      <c r="F986" s="237"/>
      <c r="G986" s="237"/>
      <c r="H986" s="237"/>
      <c r="I986" s="237"/>
      <c r="J986" s="237"/>
      <c r="K986" s="237"/>
      <c r="L986" s="237"/>
      <c r="M986" s="237"/>
      <c r="N986" s="237"/>
      <c r="O986" s="237"/>
      <c r="P986" s="237"/>
      <c r="Q986" s="237"/>
      <c r="R986" s="237"/>
      <c r="S986" s="237"/>
      <c r="T986" s="237"/>
      <c r="U986" s="237"/>
      <c r="V986" s="237"/>
      <c r="W986" s="237"/>
      <c r="X986" s="237"/>
      <c r="Y986" s="237"/>
      <c r="Z986" s="237"/>
    </row>
    <row r="987" spans="1:26" ht="14.25" customHeight="1">
      <c r="A987" s="237"/>
      <c r="B987" s="237"/>
      <c r="C987" s="237"/>
      <c r="D987" s="237"/>
      <c r="E987" s="237"/>
      <c r="F987" s="237"/>
      <c r="G987" s="237"/>
      <c r="H987" s="237"/>
      <c r="I987" s="237"/>
      <c r="J987" s="237"/>
      <c r="K987" s="237"/>
      <c r="L987" s="237"/>
      <c r="M987" s="237"/>
      <c r="N987" s="237"/>
      <c r="O987" s="237"/>
      <c r="P987" s="237"/>
      <c r="Q987" s="237"/>
      <c r="R987" s="237"/>
      <c r="S987" s="237"/>
      <c r="T987" s="237"/>
      <c r="U987" s="237"/>
      <c r="V987" s="237"/>
      <c r="W987" s="237"/>
      <c r="X987" s="237"/>
      <c r="Y987" s="237"/>
      <c r="Z987" s="237"/>
    </row>
    <row r="988" spans="1:26" ht="14.25" customHeight="1">
      <c r="A988" s="237"/>
      <c r="B988" s="237"/>
      <c r="C988" s="237"/>
      <c r="D988" s="237"/>
      <c r="E988" s="237"/>
      <c r="F988" s="237"/>
      <c r="G988" s="237"/>
      <c r="H988" s="237"/>
      <c r="I988" s="237"/>
      <c r="J988" s="237"/>
      <c r="K988" s="237"/>
      <c r="L988" s="237"/>
      <c r="M988" s="237"/>
      <c r="N988" s="237"/>
      <c r="O988" s="237"/>
      <c r="P988" s="237"/>
      <c r="Q988" s="237"/>
      <c r="R988" s="237"/>
      <c r="S988" s="237"/>
      <c r="T988" s="237"/>
      <c r="U988" s="237"/>
      <c r="V988" s="237"/>
      <c r="W988" s="237"/>
      <c r="X988" s="237"/>
      <c r="Y988" s="237"/>
      <c r="Z988" s="237"/>
    </row>
    <row r="989" spans="1:26" ht="14.25" customHeight="1">
      <c r="A989" s="237"/>
      <c r="B989" s="237"/>
      <c r="C989" s="237"/>
      <c r="D989" s="237"/>
      <c r="E989" s="237"/>
      <c r="F989" s="237"/>
      <c r="G989" s="237"/>
      <c r="H989" s="237"/>
      <c r="I989" s="237"/>
      <c r="J989" s="237"/>
      <c r="K989" s="237"/>
      <c r="L989" s="237"/>
      <c r="M989" s="237"/>
      <c r="N989" s="237"/>
      <c r="O989" s="237"/>
      <c r="P989" s="237"/>
      <c r="Q989" s="237"/>
      <c r="R989" s="237"/>
      <c r="S989" s="237"/>
      <c r="T989" s="237"/>
      <c r="U989" s="237"/>
      <c r="V989" s="237"/>
      <c r="W989" s="237"/>
      <c r="X989" s="237"/>
      <c r="Y989" s="237"/>
      <c r="Z989" s="237"/>
    </row>
    <row r="990" spans="1:26" ht="14.25" customHeight="1">
      <c r="A990" s="237"/>
      <c r="B990" s="237"/>
      <c r="C990" s="237"/>
      <c r="D990" s="237"/>
      <c r="E990" s="237"/>
      <c r="F990" s="237"/>
      <c r="G990" s="237"/>
      <c r="H990" s="237"/>
      <c r="I990" s="237"/>
      <c r="J990" s="237"/>
      <c r="K990" s="237"/>
      <c r="L990" s="237"/>
      <c r="M990" s="237"/>
      <c r="N990" s="237"/>
      <c r="O990" s="237"/>
      <c r="P990" s="237"/>
      <c r="Q990" s="237"/>
      <c r="R990" s="237"/>
      <c r="S990" s="237"/>
      <c r="T990" s="237"/>
      <c r="U990" s="237"/>
      <c r="V990" s="237"/>
      <c r="W990" s="237"/>
      <c r="X990" s="237"/>
      <c r="Y990" s="237"/>
      <c r="Z990" s="237"/>
    </row>
    <row r="991" spans="1:26" ht="14.25" customHeight="1">
      <c r="A991" s="237"/>
      <c r="B991" s="237"/>
      <c r="C991" s="237"/>
      <c r="D991" s="237"/>
      <c r="E991" s="237"/>
      <c r="F991" s="237"/>
      <c r="G991" s="237"/>
      <c r="H991" s="237"/>
      <c r="I991" s="237"/>
      <c r="J991" s="237"/>
      <c r="K991" s="237"/>
      <c r="L991" s="237"/>
      <c r="M991" s="237"/>
      <c r="N991" s="237"/>
      <c r="O991" s="237"/>
      <c r="P991" s="237"/>
      <c r="Q991" s="237"/>
      <c r="R991" s="237"/>
      <c r="S991" s="237"/>
      <c r="T991" s="237"/>
      <c r="U991" s="237"/>
      <c r="V991" s="237"/>
      <c r="W991" s="237"/>
      <c r="X991" s="237"/>
      <c r="Y991" s="237"/>
      <c r="Z991" s="237"/>
    </row>
  </sheetData>
  <mergeCells count="2">
    <mergeCell ref="C3:H3"/>
    <mergeCell ref="C5:H5"/>
  </mergeCells>
  <printOptions horizontalCentered="1"/>
  <pageMargins left="0.70866141732283472" right="0.70866141732283472" top="0.74803149606299213" bottom="0.74803149606299213" header="0" footer="0"/>
  <pageSetup paperSize="9" scale="5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00B0F0"/>
  </sheetPr>
  <dimension ref="A1:Z1000"/>
  <sheetViews>
    <sheetView workbookViewId="0"/>
  </sheetViews>
  <sheetFormatPr baseColWidth="10" defaultColWidth="14.42578125" defaultRowHeight="15" customHeight="1"/>
  <cols>
    <col min="1" max="2" width="2.85546875" customWidth="1"/>
    <col min="3" max="3" width="43.42578125" customWidth="1"/>
    <col min="4" max="4" width="10.42578125" customWidth="1"/>
    <col min="5" max="5" width="15.42578125" bestFit="1" customWidth="1"/>
    <col min="6" max="6" width="14.42578125" customWidth="1"/>
    <col min="7" max="7" width="16.140625" customWidth="1"/>
    <col min="8" max="8" width="24.140625" customWidth="1"/>
    <col min="9" max="9" width="2.42578125" customWidth="1"/>
    <col min="10" max="12" width="15.42578125" customWidth="1"/>
    <col min="13" max="26" width="11.42578125" customWidth="1"/>
  </cols>
  <sheetData>
    <row r="1" spans="1:26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>
      <c r="A3" s="10"/>
      <c r="B3" s="10"/>
      <c r="C3" s="1239" t="str">
        <f>'PRES GEN'!C3</f>
        <v>INSTALACIÓN E IMPLEMENTACIÓN DE 5 KITS SOLARES FOTOVOLTAICOS INDIVIDUALES EN INSTITUCIONES EDUCATIVAS DEL MUNICIPIO DE CUMBAL (RESGUARDO INDÍGENA SAN JUAN DE MAYASQUER) Y DEL MUNICIPIO DE TUMACO (ZONAS RURALES DE ALTO Y BAJO MIRA Y FRONTERA), DEPARTAMENTO DE NARIÑO.</v>
      </c>
      <c r="D3" s="840"/>
      <c r="E3" s="840"/>
      <c r="F3" s="840"/>
      <c r="G3" s="840"/>
      <c r="H3" s="84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>
      <c r="A4" s="10"/>
      <c r="B4" s="10"/>
      <c r="C4" s="1240"/>
      <c r="D4" s="1236"/>
      <c r="E4" s="1236"/>
      <c r="F4" s="1236"/>
      <c r="G4" s="1236"/>
      <c r="H4" s="124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A5" s="10"/>
      <c r="B5" s="10"/>
      <c r="C5" s="842"/>
      <c r="D5" s="843"/>
      <c r="E5" s="843"/>
      <c r="F5" s="843"/>
      <c r="G5" s="843"/>
      <c r="H5" s="844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A6" s="10"/>
      <c r="B6" s="10"/>
      <c r="C6" s="244"/>
      <c r="D6" s="244"/>
      <c r="E6" s="244"/>
      <c r="F6" s="244"/>
      <c r="G6" s="244"/>
      <c r="H6" s="244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4.5" customHeight="1">
      <c r="A7" s="10"/>
      <c r="B7" s="10"/>
      <c r="C7" s="1120" t="s">
        <v>188</v>
      </c>
      <c r="D7" s="1242"/>
      <c r="E7" s="1242"/>
      <c r="F7" s="1242"/>
      <c r="G7" s="1242"/>
      <c r="H7" s="1243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21" customHeight="1">
      <c r="A8" s="113"/>
      <c r="B8" s="113"/>
      <c r="C8" s="245"/>
      <c r="D8" s="245"/>
      <c r="E8" s="1244" t="s">
        <v>189</v>
      </c>
      <c r="F8" s="1244" t="s">
        <v>190</v>
      </c>
      <c r="G8" s="246" t="s">
        <v>191</v>
      </c>
      <c r="H8" s="245" t="s">
        <v>56</v>
      </c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</row>
    <row r="9" spans="1:26" ht="24.95" customHeight="1">
      <c r="A9" s="113"/>
      <c r="B9" s="113"/>
      <c r="C9" s="247" t="s">
        <v>192</v>
      </c>
      <c r="D9" s="247" t="s">
        <v>98</v>
      </c>
      <c r="E9" s="1168"/>
      <c r="F9" s="1168"/>
      <c r="G9" s="248" t="s">
        <v>193</v>
      </c>
      <c r="H9" s="247" t="s">
        <v>194</v>
      </c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</row>
    <row r="10" spans="1:26" ht="26.45" customHeight="1">
      <c r="A10" s="113"/>
      <c r="B10" s="113"/>
      <c r="C10" s="249"/>
      <c r="D10" s="249"/>
      <c r="E10" s="1045"/>
      <c r="F10" s="1045"/>
      <c r="G10" s="250" t="s">
        <v>195</v>
      </c>
      <c r="H10" s="249" t="s">
        <v>196</v>
      </c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</row>
    <row r="11" spans="1:26">
      <c r="A11" s="10"/>
      <c r="B11" s="10"/>
      <c r="C11" s="251" t="s">
        <v>197</v>
      </c>
      <c r="D11" s="10"/>
      <c r="E11" s="252"/>
      <c r="F11" s="252"/>
      <c r="G11" s="253"/>
      <c r="H11" s="254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>
      <c r="A12" s="10"/>
      <c r="B12" s="10"/>
      <c r="C12" s="255" t="s">
        <v>198</v>
      </c>
      <c r="D12" s="256"/>
      <c r="E12" s="256"/>
      <c r="F12" s="256"/>
      <c r="G12" s="257"/>
      <c r="H12" s="25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9.5" customHeight="1">
      <c r="A13" s="1"/>
      <c r="B13" s="1"/>
      <c r="C13" s="16" t="s">
        <v>199</v>
      </c>
      <c r="D13" s="170" t="s">
        <v>200</v>
      </c>
      <c r="E13" s="259">
        <v>0</v>
      </c>
      <c r="F13" s="171">
        <v>0</v>
      </c>
      <c r="G13" s="171">
        <v>0</v>
      </c>
      <c r="H13" s="260">
        <f>E13*F13*G13</f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0"/>
      <c r="B14" s="10"/>
      <c r="C14" s="255" t="s">
        <v>201</v>
      </c>
      <c r="D14" s="256"/>
      <c r="E14" s="256"/>
      <c r="F14" s="256"/>
      <c r="G14" s="257"/>
      <c r="H14" s="25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>
      <c r="A15" s="10"/>
      <c r="B15" s="10"/>
      <c r="C15" s="261" t="s">
        <v>202</v>
      </c>
      <c r="D15" s="173" t="s">
        <v>200</v>
      </c>
      <c r="E15" s="259">
        <v>100000</v>
      </c>
      <c r="F15" s="171">
        <v>4</v>
      </c>
      <c r="G15" s="14">
        <f>AIU!E9</f>
        <v>1</v>
      </c>
      <c r="H15" s="262">
        <f>E15*F15*G15</f>
        <v>400000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>
      <c r="A16" s="10"/>
      <c r="B16" s="10"/>
      <c r="C16" s="172" t="s">
        <v>203</v>
      </c>
      <c r="D16" s="173" t="s">
        <v>200</v>
      </c>
      <c r="E16" s="259">
        <f>+E15</f>
        <v>100000</v>
      </c>
      <c r="F16" s="171">
        <v>4</v>
      </c>
      <c r="G16" s="14">
        <f>AIU!E9</f>
        <v>1</v>
      </c>
      <c r="H16" s="260">
        <f>E16*F16*G16</f>
        <v>400000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>
      <c r="A17" s="10"/>
      <c r="B17" s="10"/>
      <c r="C17" s="255"/>
      <c r="D17" s="256"/>
      <c r="E17" s="256"/>
      <c r="F17" s="256"/>
      <c r="G17" s="257"/>
      <c r="H17" s="258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>
      <c r="A18" s="10"/>
      <c r="B18" s="10"/>
      <c r="C18" s="1237" t="s">
        <v>204</v>
      </c>
      <c r="D18" s="1025"/>
      <c r="E18" s="1025"/>
      <c r="F18" s="1025"/>
      <c r="G18" s="1026"/>
      <c r="H18" s="263">
        <f>SUM(H13:H16)</f>
        <v>800000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>
      <c r="A19" s="10"/>
      <c r="B19" s="10"/>
      <c r="C19" s="1238" t="s">
        <v>205</v>
      </c>
      <c r="D19" s="1025"/>
      <c r="E19" s="1025"/>
      <c r="F19" s="1025"/>
      <c r="G19" s="1026"/>
      <c r="H19" s="264">
        <v>0.12553509333534191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>
      <c r="A20" s="10"/>
      <c r="B20" s="10"/>
      <c r="C20" s="265" t="s">
        <v>206</v>
      </c>
      <c r="D20" s="266"/>
      <c r="E20" s="266"/>
      <c r="F20" s="266"/>
      <c r="G20" s="267"/>
      <c r="H20" s="268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>
      <c r="A21" s="10"/>
      <c r="B21" s="10"/>
      <c r="C21" s="255" t="s">
        <v>207</v>
      </c>
      <c r="D21" s="256"/>
      <c r="E21" s="256"/>
      <c r="F21" s="256"/>
      <c r="G21" s="257"/>
      <c r="H21" s="258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>
      <c r="A22" s="10"/>
      <c r="B22" s="10"/>
      <c r="C22" s="269" t="s">
        <v>208</v>
      </c>
      <c r="D22" s="270" t="s">
        <v>200</v>
      </c>
      <c r="E22" s="271">
        <v>0</v>
      </c>
      <c r="F22" s="272">
        <v>0</v>
      </c>
      <c r="G22" s="272">
        <v>0</v>
      </c>
      <c r="H22" s="271">
        <f>E22*F22*G22</f>
        <v>0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>
      <c r="A23" s="10"/>
      <c r="B23" s="10"/>
      <c r="C23" s="255" t="s">
        <v>209</v>
      </c>
      <c r="D23" s="256"/>
      <c r="E23" s="256"/>
      <c r="F23" s="256"/>
      <c r="G23" s="257"/>
      <c r="H23" s="258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>
      <c r="A24" s="10"/>
      <c r="B24" s="10"/>
      <c r="C24" s="273" t="s">
        <v>210</v>
      </c>
      <c r="D24" s="274" t="s">
        <v>167</v>
      </c>
      <c r="E24" s="275">
        <v>0</v>
      </c>
      <c r="F24" s="276">
        <v>0</v>
      </c>
      <c r="G24" s="277">
        <v>0</v>
      </c>
      <c r="H24" s="278">
        <f>E24*F24*G24</f>
        <v>0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>
      <c r="A25" s="10"/>
      <c r="B25" s="10"/>
      <c r="C25" s="255" t="s">
        <v>211</v>
      </c>
      <c r="D25" s="256"/>
      <c r="E25" s="256"/>
      <c r="F25" s="256"/>
      <c r="G25" s="257"/>
      <c r="H25" s="258"/>
      <c r="I25" s="10"/>
      <c r="J25" s="1235"/>
      <c r="K25" s="1236"/>
      <c r="L25" s="1236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10"/>
      <c r="B26" s="10"/>
      <c r="C26" s="279" t="s">
        <v>212</v>
      </c>
      <c r="D26" s="170" t="s">
        <v>167</v>
      </c>
      <c r="E26" s="259">
        <f>AIU!F40</f>
        <v>33724.5075</v>
      </c>
      <c r="F26" s="14">
        <f>AIU!E40</f>
        <v>1</v>
      </c>
      <c r="G26" s="14">
        <v>1</v>
      </c>
      <c r="H26" s="260">
        <f>E26*F26*G26</f>
        <v>33724.5075</v>
      </c>
      <c r="I26" s="10"/>
      <c r="J26" s="280"/>
      <c r="K26" s="280"/>
      <c r="L26" s="28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>
      <c r="A27" s="10"/>
      <c r="B27" s="10"/>
      <c r="C27" s="279" t="s">
        <v>213</v>
      </c>
      <c r="D27" s="170" t="s">
        <v>167</v>
      </c>
      <c r="E27" s="259">
        <f>AIU!F38</f>
        <v>124919.27161669932</v>
      </c>
      <c r="F27" s="14">
        <f>AIU!E38</f>
        <v>1</v>
      </c>
      <c r="G27" s="14">
        <v>1</v>
      </c>
      <c r="H27" s="260">
        <f>E27*F27*G27</f>
        <v>124919.27161669932</v>
      </c>
      <c r="I27" s="10"/>
      <c r="J27" s="280"/>
      <c r="K27" s="280"/>
      <c r="L27" s="28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>
      <c r="A28" s="10"/>
      <c r="B28" s="10"/>
      <c r="C28" s="279" t="s">
        <v>214</v>
      </c>
      <c r="D28" s="170" t="s">
        <v>167</v>
      </c>
      <c r="E28" s="259">
        <f>AIU!F43</f>
        <v>500000</v>
      </c>
      <c r="F28" s="14">
        <f>AIU!E43</f>
        <v>1</v>
      </c>
      <c r="G28" s="14">
        <v>1</v>
      </c>
      <c r="H28" s="260">
        <f>E28*F28*G28</f>
        <v>500000</v>
      </c>
      <c r="I28" s="10"/>
      <c r="J28" s="280"/>
      <c r="K28" s="280"/>
      <c r="L28" s="28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>
      <c r="A29" s="10"/>
      <c r="B29" s="10"/>
      <c r="C29" s="281" t="s">
        <v>215</v>
      </c>
      <c r="D29" s="170" t="s">
        <v>167</v>
      </c>
      <c r="E29" s="259" t="e">
        <f>AIU!#REF!</f>
        <v>#REF!</v>
      </c>
      <c r="F29" s="14" t="e">
        <f>AIU!#REF!</f>
        <v>#REF!</v>
      </c>
      <c r="G29" s="14">
        <v>1</v>
      </c>
      <c r="H29" s="260" t="e">
        <f>E29*F29*G29</f>
        <v>#REF!</v>
      </c>
      <c r="I29" s="10"/>
      <c r="J29" s="280"/>
      <c r="K29" s="280"/>
      <c r="L29" s="28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10"/>
      <c r="B30" s="10"/>
      <c r="C30" s="281"/>
      <c r="D30" s="170"/>
      <c r="E30" s="259"/>
      <c r="F30" s="14"/>
      <c r="G30" s="14"/>
      <c r="H30" s="260"/>
      <c r="I30" s="10"/>
      <c r="J30" s="280"/>
      <c r="K30" s="280"/>
      <c r="L30" s="28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>
      <c r="A31" s="10"/>
      <c r="B31" s="10"/>
      <c r="C31" s="1237" t="s">
        <v>216</v>
      </c>
      <c r="D31" s="1025"/>
      <c r="E31" s="1025"/>
      <c r="F31" s="1025"/>
      <c r="G31" s="1026"/>
      <c r="H31" s="263" t="e">
        <f>SUM(H22:H29)</f>
        <v>#REF!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>
      <c r="A32" s="10"/>
      <c r="B32" s="10"/>
      <c r="C32" s="1238" t="s">
        <v>217</v>
      </c>
      <c r="D32" s="1025"/>
      <c r="E32" s="1025"/>
      <c r="F32" s="1025"/>
      <c r="G32" s="1026"/>
      <c r="H32" s="264">
        <v>0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2.75" customHeight="1">
      <c r="A33" s="10"/>
      <c r="B33" s="10"/>
      <c r="C33" s="282"/>
      <c r="D33" s="283"/>
      <c r="E33" s="283"/>
      <c r="F33" s="10"/>
      <c r="G33" s="10"/>
      <c r="H33" s="284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2.75" customHeight="1">
      <c r="A34" s="10"/>
      <c r="B34" s="10"/>
      <c r="C34" s="282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>
      <c r="A35" s="10"/>
      <c r="B35" s="10"/>
      <c r="C35" s="285"/>
      <c r="D35" s="10"/>
      <c r="E35" s="253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>
      <c r="A36" s="10"/>
      <c r="B36" s="10"/>
      <c r="C36" s="282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>
      <c r="A37" s="10"/>
      <c r="B37" s="10"/>
      <c r="C37" s="286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10"/>
      <c r="B39" s="10"/>
      <c r="C39" s="1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10"/>
      <c r="B40" s="10"/>
      <c r="C40" s="113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 customHeight="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 customHeight="1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 customHeight="1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 customHeight="1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 customHeight="1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 customHeight="1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 customHeight="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 customHeight="1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 customHeight="1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 customHeight="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 customHeight="1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 customHeight="1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 customHeight="1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 customHeight="1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 customHeight="1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 customHeight="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 customHeight="1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 customHeight="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 customHeight="1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 customHeight="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 customHeigh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 customHeight="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 customHeight="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 customHeight="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 customHeight="1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 customHeight="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 customHeight="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 customHeight="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 customHeigh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 customHeight="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 customHeigh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 customHeight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 customHeight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 customHeight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 customHeight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 customHeight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 customHeight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 customHeight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 customHeight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 customHeight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 customHeight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 customHeight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 customHeight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 customHeight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 customHeigh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 customHeight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 customHeigh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 customHeight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 customHeight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 customHeight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 customHeigh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 customHeight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 customHeigh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 customHeight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 customHeight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 customHeigh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 customHeight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 customHeight="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 customHeight="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 customHeight="1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 customHeight="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 customHeight="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 customHeight="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 customHeight="1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 customHeight="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 customHeight="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 customHeight="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 customHeight="1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 customHeight="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 customHeight="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 customHeight="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 customHeight="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 customHeight="1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 customHeight="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 customHeight="1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 customHeight="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 customHeigh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 customHeigh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 customHeigh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 customHeigh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 customHeigh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 customHeigh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 customHeigh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 customHeight="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 customHeight="1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 customHeight="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 customHeight="1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 customHeight="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 customHeight="1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 customHeight="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 customHeight="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 customHeight="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 customHeight="1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 customHeight="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 customHeight="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 customHeight="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 customHeight="1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 customHeight="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 customHeight="1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 customHeight="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 customHeight="1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 customHeight="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 customHeight="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 customHeight="1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 customHeight="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 customHeight="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 customHeight="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 customHeight="1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 customHeight="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 customHeight="1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 customHeight="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 customHeight="1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 customHeight="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 customHeight="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 customHeight="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 customHeight="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 customHeight="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 customHeight="1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 customHeight="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 customHeight="1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 customHeight="1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 customHeight="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 customHeight="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 customHeight="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 customHeight="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 customHeight="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 customHeight="1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 customHeight="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 customHeight="1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 customHeight="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 customHeight="1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 customHeight="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 customHeight="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 customHeight="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 customHeight="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 customHeight="1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 customHeight="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 customHeight="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 customHeight="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 customHeight="1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 customHeight="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 customHeight="1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 customHeight="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 customHeight="1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 customHeight="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 customHeight="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 customHeight="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 customHeight="1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 customHeight="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 customHeight="1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 customHeight="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 customHeight="1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 customHeight="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 customHeight="1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 customHeight="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 customHeight="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 customHeight="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 customHeight="1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 customHeight="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 customHeight="1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 customHeight="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 customHeight="1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 customHeight="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 customHeight="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 customHeight="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 customHeight="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 customHeight="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 customHeight="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 customHeight="1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 customHeight="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 customHeight="1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 customHeight="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 customHeight="1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 customHeight="1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 customHeight="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 customHeight="1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 customHeight="1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 customHeight="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 customHeight="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 customHeight="1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 customHeight="1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 customHeight="1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 customHeight="1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 customHeight="1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 customHeight="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 customHeight="1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 customHeight="1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 customHeight="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 customHeight="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 customHeight="1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 customHeight="1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 customHeight="1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 customHeight="1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 customHeight="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 customHeight="1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 customHeight="1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 customHeight="1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 customHeight="1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 customHeight="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 customHeight="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 customHeight="1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 customHeight="1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 customHeight="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 customHeight="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 customHeight="1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 customHeight="1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 customHeight="1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 customHeight="1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 customHeight="1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 customHeight="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 customHeight="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 customHeight="1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 customHeight="1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 customHeight="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 customHeight="1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 customHeight="1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 customHeight="1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 customHeight="1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 customHeight="1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 customHeight="1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 customHeight="1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 customHeight="1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 customHeight="1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 customHeight="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 customHeight="1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 customHeight="1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 customHeight="1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 customHeight="1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 customHeight="1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 customHeight="1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 customHeight="1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 customHeight="1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 customHeight="1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 customHeight="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 customHeight="1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 customHeight="1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 customHeight="1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 customHeight="1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 customHeight="1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 customHeight="1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 customHeight="1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 customHeight="1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 customHeight="1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 customHeight="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 customHeight="1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 customHeight="1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 customHeight="1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 customHeight="1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 customHeight="1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 customHeight="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 customHeight="1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 customHeight="1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 customHeight="1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 customHeight="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 customHeight="1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 customHeight="1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 customHeight="1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 customHeight="1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 customHeight="1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 customHeight="1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 customHeight="1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 customHeight="1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 customHeight="1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 customHeight="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 customHeight="1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 customHeight="1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 customHeight="1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 customHeight="1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 customHeight="1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 customHeight="1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 customHeight="1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 customHeight="1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 customHeight="1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 customHeight="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 customHeight="1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 customHeight="1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 customHeight="1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 customHeight="1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 customHeight="1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 customHeight="1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 customHeight="1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 customHeight="1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 customHeight="1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 customHeight="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 customHeight="1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 customHeight="1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 customHeight="1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 customHeight="1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 customHeight="1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 customHeight="1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 customHeight="1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 customHeight="1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 customHeight="1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 customHeight="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 customHeight="1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 customHeight="1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 customHeight="1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 customHeight="1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 customHeight="1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 customHeight="1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 customHeight="1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 customHeight="1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 customHeight="1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 customHeight="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 customHeight="1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 customHeight="1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 customHeight="1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 customHeight="1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 customHeight="1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 customHeight="1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 customHeight="1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 customHeight="1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 customHeight="1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 customHeight="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 customHeight="1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 customHeight="1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 customHeight="1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 customHeight="1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 customHeight="1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 customHeight="1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 customHeight="1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 customHeight="1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 customHeight="1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 customHeight="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 customHeight="1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 customHeight="1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 customHeight="1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 customHeight="1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 customHeight="1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 customHeight="1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 customHeight="1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 customHeight="1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 customHeight="1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 customHeight="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 customHeight="1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 customHeight="1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 customHeight="1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 customHeight="1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 customHeight="1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 customHeight="1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 customHeight="1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 customHeight="1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 customHeight="1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 customHeight="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 customHeight="1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 customHeight="1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 customHeight="1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 customHeight="1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 customHeight="1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 customHeight="1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 customHeight="1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 customHeight="1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 customHeight="1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 customHeight="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 customHeight="1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 customHeight="1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 customHeight="1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 customHeight="1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 customHeight="1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 customHeight="1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 customHeight="1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 customHeight="1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 customHeight="1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 customHeight="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 customHeight="1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 customHeight="1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 customHeight="1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 customHeight="1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 customHeight="1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 customHeight="1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 customHeight="1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 customHeight="1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 customHeight="1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 customHeight="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 customHeight="1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 customHeight="1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 customHeight="1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 customHeight="1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 customHeight="1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 customHeight="1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 customHeight="1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 customHeight="1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 customHeight="1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 customHeight="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 customHeight="1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 customHeight="1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 customHeight="1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 customHeight="1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 customHeight="1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 customHeight="1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 customHeight="1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 customHeight="1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 customHeight="1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 customHeight="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 customHeight="1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 customHeight="1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 customHeight="1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 customHeight="1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 customHeight="1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 customHeight="1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 customHeight="1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 customHeight="1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 customHeight="1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 customHeight="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 customHeight="1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 customHeight="1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 customHeight="1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 customHeight="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 customHeight="1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 customHeight="1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 customHeight="1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 customHeight="1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 customHeight="1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 customHeight="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 customHeight="1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 customHeight="1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 customHeight="1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 customHeight="1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 customHeight="1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 customHeight="1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 customHeight="1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 customHeight="1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 customHeight="1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 customHeight="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 customHeight="1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 customHeight="1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 customHeight="1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 customHeight="1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 customHeight="1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 customHeight="1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 customHeight="1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 customHeight="1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 customHeight="1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 customHeight="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 customHeight="1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 customHeight="1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 customHeight="1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 customHeight="1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 customHeight="1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 customHeight="1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 customHeight="1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 customHeight="1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 customHeight="1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 customHeight="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 customHeight="1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 customHeight="1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 customHeight="1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 customHeight="1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 customHeight="1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 customHeight="1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 customHeight="1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 customHeight="1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 customHeight="1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 customHeight="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 customHeight="1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 customHeight="1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 customHeight="1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 customHeight="1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 customHeight="1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 customHeight="1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 customHeight="1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 customHeight="1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 customHeight="1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 customHeight="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 customHeight="1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 customHeight="1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 customHeight="1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 customHeight="1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 customHeight="1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 customHeight="1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 customHeight="1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 customHeight="1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 customHeight="1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 customHeight="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 customHeight="1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 customHeight="1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 customHeight="1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 customHeight="1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 customHeight="1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 customHeight="1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 customHeight="1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 customHeight="1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 customHeight="1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 customHeight="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 customHeight="1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 customHeight="1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 customHeight="1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 customHeight="1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 customHeight="1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 customHeight="1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 customHeight="1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 customHeight="1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 customHeight="1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 customHeight="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 customHeight="1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 customHeight="1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 customHeight="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 customHeight="1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 customHeight="1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 customHeight="1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 customHeight="1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 customHeight="1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 customHeight="1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 customHeight="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 customHeight="1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 customHeight="1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 customHeight="1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 customHeight="1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 customHeight="1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 customHeight="1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 customHeight="1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 customHeight="1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 customHeight="1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 customHeight="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 customHeight="1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 customHeight="1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 customHeight="1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 customHeight="1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 customHeight="1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 customHeight="1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 customHeight="1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 customHeight="1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 customHeight="1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 customHeight="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 customHeight="1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 customHeight="1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 customHeight="1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 customHeight="1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 customHeight="1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 customHeight="1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 customHeight="1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 customHeight="1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 customHeight="1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 customHeight="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 customHeight="1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 customHeight="1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 customHeight="1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 customHeight="1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 customHeight="1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 customHeight="1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 customHeight="1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 customHeight="1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 customHeight="1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 customHeight="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 customHeight="1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 customHeight="1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 customHeight="1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 customHeight="1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 customHeight="1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 customHeight="1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 customHeight="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 customHeight="1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 customHeight="1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 customHeight="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 customHeight="1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 customHeight="1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 customHeight="1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 customHeight="1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 customHeight="1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 customHeight="1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 customHeight="1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 customHeight="1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 customHeight="1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 customHeight="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 customHeight="1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 customHeight="1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 customHeight="1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 customHeight="1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 customHeight="1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 customHeight="1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 customHeight="1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 customHeight="1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 customHeight="1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 customHeight="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 customHeight="1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 customHeight="1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 customHeight="1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 customHeight="1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 customHeight="1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 customHeight="1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 customHeight="1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 customHeight="1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 customHeight="1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 customHeight="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 customHeight="1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 customHeight="1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 customHeight="1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 customHeight="1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 customHeight="1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 customHeight="1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 customHeight="1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 customHeight="1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 customHeight="1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 customHeight="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 customHeight="1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 customHeight="1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 customHeight="1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 customHeight="1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 customHeight="1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 customHeight="1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 customHeight="1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 customHeight="1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 customHeight="1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 customHeight="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 customHeight="1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 customHeight="1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 customHeight="1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 customHeight="1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 customHeight="1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 customHeight="1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 customHeight="1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 customHeight="1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 customHeight="1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 customHeight="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 customHeight="1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 customHeight="1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 customHeight="1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 customHeight="1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 customHeight="1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 customHeight="1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 customHeight="1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 customHeight="1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 customHeight="1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 customHeight="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 customHeight="1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 customHeight="1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 customHeight="1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 customHeight="1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 customHeight="1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 customHeight="1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 customHeight="1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 customHeight="1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 customHeight="1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 customHeight="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 customHeight="1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 customHeight="1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 customHeight="1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 customHeight="1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 customHeight="1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 customHeight="1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 customHeight="1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 customHeight="1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 customHeight="1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 customHeight="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 customHeight="1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 customHeight="1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 customHeight="1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 customHeight="1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 customHeight="1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 customHeight="1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 customHeight="1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 customHeight="1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 customHeight="1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 customHeight="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 customHeight="1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 customHeight="1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 customHeight="1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 customHeight="1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 customHeight="1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 customHeight="1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 customHeight="1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 customHeight="1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 customHeight="1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 customHeight="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 customHeight="1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 customHeight="1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 customHeight="1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 customHeight="1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 customHeight="1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 customHeight="1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 customHeight="1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 customHeight="1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 customHeight="1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 customHeight="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 customHeight="1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 customHeight="1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 customHeight="1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 customHeight="1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 customHeight="1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 customHeight="1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 customHeight="1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 customHeight="1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 customHeight="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 customHeight="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 customHeight="1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 customHeight="1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 customHeight="1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 customHeight="1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 customHeight="1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 customHeight="1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 customHeight="1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 customHeight="1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 customHeight="1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 customHeight="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 customHeight="1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 customHeight="1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 customHeight="1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 customHeight="1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 customHeight="1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 customHeight="1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 customHeight="1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 customHeight="1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 customHeight="1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 customHeight="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 customHeight="1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 customHeight="1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 customHeight="1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 customHeight="1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 customHeight="1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 customHeight="1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 customHeight="1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 customHeight="1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 customHeight="1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 customHeight="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 customHeight="1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 customHeight="1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 customHeight="1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 customHeight="1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 customHeight="1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 customHeight="1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 customHeight="1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 customHeight="1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 customHeight="1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 customHeight="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 customHeight="1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 customHeight="1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 customHeight="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 customHeight="1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 customHeight="1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 customHeight="1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 customHeight="1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 customHeight="1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 customHeight="1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 customHeight="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 customHeight="1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 customHeight="1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 customHeight="1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 customHeight="1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 customHeight="1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 customHeight="1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 customHeight="1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 customHeight="1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 customHeight="1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 customHeight="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 customHeight="1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 customHeight="1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 customHeight="1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 customHeight="1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 customHeight="1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 customHeight="1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 customHeight="1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 customHeight="1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 customHeight="1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 customHeight="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 customHeight="1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 customHeight="1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 customHeight="1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 customHeight="1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 customHeight="1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 customHeight="1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 customHeight="1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 customHeight="1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 customHeight="1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 customHeight="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 customHeight="1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 customHeight="1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 customHeight="1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 customHeight="1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 customHeight="1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 customHeight="1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 customHeight="1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 customHeight="1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 customHeight="1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 customHeight="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 customHeight="1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 customHeight="1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 customHeight="1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 customHeight="1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 customHeight="1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 customHeight="1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 customHeight="1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 customHeight="1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 customHeight="1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 customHeight="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 customHeight="1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 customHeight="1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 customHeight="1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 customHeight="1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 customHeight="1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 customHeight="1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 customHeight="1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 customHeight="1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 customHeight="1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9">
    <mergeCell ref="J25:L25"/>
    <mergeCell ref="C31:G31"/>
    <mergeCell ref="C32:G32"/>
    <mergeCell ref="C3:H5"/>
    <mergeCell ref="C7:H7"/>
    <mergeCell ref="E8:E10"/>
    <mergeCell ref="F8:F10"/>
    <mergeCell ref="C18:G18"/>
    <mergeCell ref="C19:G19"/>
  </mergeCells>
  <printOptions horizontalCentered="1"/>
  <pageMargins left="0.78740157480314965" right="0.78740157480314965" top="0.78740157480314965" bottom="0.78740157480314965" header="0" footer="0"/>
  <pageSetup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14</vt:i4>
      </vt:variant>
    </vt:vector>
  </HeadingPairs>
  <TitlesOfParts>
    <vt:vector size="30" baseType="lpstr">
      <vt:lpstr>PRES GEN</vt:lpstr>
      <vt:lpstr>APUS</vt:lpstr>
      <vt:lpstr>AIU</vt:lpstr>
      <vt:lpstr>FP</vt:lpstr>
      <vt:lpstr>CANTIDADES</vt:lpstr>
      <vt:lpstr>EST MERCADO</vt:lpstr>
      <vt:lpstr>LIST EQUIP</vt:lpstr>
      <vt:lpstr>LIST M.O</vt:lpstr>
      <vt:lpstr>SALARIOS</vt:lpstr>
      <vt:lpstr>Cronograma</vt:lpstr>
      <vt:lpstr>TRANS</vt:lpstr>
      <vt:lpstr>Flujo Fondos</vt:lpstr>
      <vt:lpstr>APUS PGIO</vt:lpstr>
      <vt:lpstr>Materiales PGIO</vt:lpstr>
      <vt:lpstr>Viaticos Personal</vt:lpstr>
      <vt:lpstr>OTROS</vt:lpstr>
      <vt:lpstr>AIU!Área_de_impresión</vt:lpstr>
      <vt:lpstr>APUS!Área_de_impresión</vt:lpstr>
      <vt:lpstr>'APUS PGIO'!Área_de_impresión</vt:lpstr>
      <vt:lpstr>CANTIDADES!Área_de_impresión</vt:lpstr>
      <vt:lpstr>'EST MERCADO'!Área_de_impresión</vt:lpstr>
      <vt:lpstr>'Flujo Fondos'!Área_de_impresión</vt:lpstr>
      <vt:lpstr>FP!Área_de_impresión</vt:lpstr>
      <vt:lpstr>'LIST EQUIP'!Área_de_impresión</vt:lpstr>
      <vt:lpstr>'LIST M.O'!Área_de_impresión</vt:lpstr>
      <vt:lpstr>'Materiales PGIO'!Área_de_impresión</vt:lpstr>
      <vt:lpstr>OTROS!Área_de_impresión</vt:lpstr>
      <vt:lpstr>'PRES GEN'!Área_de_impresión</vt:lpstr>
      <vt:lpstr>TRANS!Área_de_impresión</vt:lpstr>
      <vt:lpstr>'Viaticos Personal'!Área_de_impresión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Javy DP</dc:creator>
  <cp:lastModifiedBy>Minas</cp:lastModifiedBy>
  <cp:lastPrinted>2025-11-17T13:35:39Z</cp:lastPrinted>
  <dcterms:created xsi:type="dcterms:W3CDTF">2015-06-05T18:19:34Z</dcterms:created>
  <dcterms:modified xsi:type="dcterms:W3CDTF">2026-07-28T15:29:42Z</dcterms:modified>
</cp:coreProperties>
</file>