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 codeName="{51196F13-6AD0-C1B8-E2B4-A1F9AE17003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CONTRATACIÓN 2026\10. SASI-007-SG-2026 REACTIVOS\SUPERVISION\"/>
    </mc:Choice>
  </mc:AlternateContent>
  <xr:revisionPtr revIDLastSave="0" documentId="13_ncr:1_{1421766F-9B3A-47FA-B431-34003829064A}" xr6:coauthVersionLast="47" xr6:coauthVersionMax="47" xr10:uidLastSave="{00000000-0000-0000-0000-000000000000}"/>
  <bookViews>
    <workbookView xWindow="1290" yWindow="345" windowWidth="27570" windowHeight="15135" firstSheet="2" activeTab="5" autoFilterDateGrouping="0" xr2:uid="{00000000-000D-0000-FFFF-FFFF00000000}"/>
  </bookViews>
  <sheets>
    <sheet name="CRONGRAMA TODO" sheetId="1" r:id="rId1"/>
    <sheet name="CRONGRAMA SCIENTIFIC" sheetId="7" r:id="rId2"/>
    <sheet name="CRONGRAMA YEQUIM" sheetId="8" r:id="rId3"/>
    <sheet name="CRONGRAMA QUIMITRONICA" sheetId="9" r:id="rId4"/>
    <sheet name="CRONGRAMA FARADAY" sheetId="10" r:id="rId5"/>
    <sheet name="CRONGRAMA QUIMICA MG" sheetId="11" r:id="rId6"/>
    <sheet name="CRONGRAMA ANNAR" sheetId="12" r:id="rId7"/>
    <sheet name="TEXTO OBSERVACIONES" sheetId="2" state="hidden" r:id="rId8"/>
    <sheet name="PROPUESTAS" sheetId="3" state="hidden" r:id="rId9"/>
    <sheet name="Hoja1" sheetId="4" state="hidden" r:id="rId10"/>
  </sheets>
  <definedNames>
    <definedName name="_xlnm._FilterDatabase" localSheetId="6" hidden="1">'CRONGRAMA ANNAR'!$A$5:$K$6</definedName>
    <definedName name="_xlnm._FilterDatabase" localSheetId="4" hidden="1">'CRONGRAMA FARADAY'!$A$5:$K$6</definedName>
    <definedName name="_xlnm._FilterDatabase" localSheetId="5" hidden="1">'CRONGRAMA QUIMICA MG'!$A$5:$K$6</definedName>
    <definedName name="_xlnm._FilterDatabase" localSheetId="3" hidden="1">'CRONGRAMA QUIMITRONICA'!$A$5:$K$12</definedName>
    <definedName name="_xlnm._FilterDatabase" localSheetId="1" hidden="1">'CRONGRAMA SCIENTIFIC'!$A$5:$K$35</definedName>
    <definedName name="_xlnm._FilterDatabase" localSheetId="0" hidden="1">'CRONGRAMA TODO'!$A$5:$M$61</definedName>
    <definedName name="_xlnm._FilterDatabase" localSheetId="2" hidden="1">'CRONGRAMA YEQUIM'!$A$5:$K$21</definedName>
    <definedName name="_xlnm._FilterDatabase" localSheetId="9" hidden="1">Hoja1!$L$2:$M$194</definedName>
    <definedName name="_xlnm._FilterDatabase" localSheetId="8" hidden="1">PROPUESTAS!$C$1:$T$14</definedName>
    <definedName name="_xleta.N" hidden="1" xlm="1">#NAME?</definedName>
    <definedName name="_xleta.NOT" hidden="1" xlm="1">#NAME?</definedName>
    <definedName name="_xlnm.Print_Area" localSheetId="6">'CRONGRAMA ANNAR'!$A$4:$I$9</definedName>
    <definedName name="_xlnm.Print_Area" localSheetId="4">'CRONGRAMA FARADAY'!$A$4:$I$9</definedName>
    <definedName name="_xlnm.Print_Area" localSheetId="5">'CRONGRAMA QUIMICA MG'!$A$4:$I$11</definedName>
    <definedName name="_xlnm.Print_Area" localSheetId="3">'CRONGRAMA QUIMITRONICA'!$A$4:$I$15</definedName>
    <definedName name="_xlnm.Print_Area" localSheetId="1">'CRONGRAMA SCIENTIFIC'!$A$4:$I$38</definedName>
    <definedName name="_xlnm.Print_Area" localSheetId="0">'CRONGRAMA TODO'!$A$4:$I$64</definedName>
    <definedName name="_xlnm.Print_Area" localSheetId="2">'CRONGRAMA YEQUIM'!$A$4:$I$24</definedName>
    <definedName name="_xlnm.Print_Titles" localSheetId="6">'CRONGRAMA ANNAR'!$4:$5</definedName>
    <definedName name="_xlnm.Print_Titles" localSheetId="4">'CRONGRAMA FARADAY'!$4:$5</definedName>
    <definedName name="_xlnm.Print_Titles" localSheetId="5">'CRONGRAMA QUIMICA MG'!$4:$5</definedName>
    <definedName name="_xlnm.Print_Titles" localSheetId="3">'CRONGRAMA QUIMITRONICA'!$4:$5</definedName>
    <definedName name="_xlnm.Print_Titles" localSheetId="1">'CRONGRAMA SCIENTIFIC'!$4:$5</definedName>
    <definedName name="_xlnm.Print_Titles" localSheetId="0">'CRONGRAMA TODO'!$4:$5</definedName>
    <definedName name="_xlnm.Print_Titles" localSheetId="2">'CRONGRAMA YEQUIM'!$4:$5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11" l="1"/>
  <c r="L6" i="11"/>
  <c r="N14" i="11"/>
  <c r="M6" i="11"/>
  <c r="O6" i="11"/>
  <c r="N6" i="11"/>
  <c r="P18" i="11" l="1"/>
  <c r="Q18" i="11" s="1"/>
  <c r="N21" i="9"/>
  <c r="O21" i="9"/>
  <c r="P21" i="9"/>
  <c r="Q21" i="9"/>
  <c r="R21" i="9"/>
  <c r="S21" i="9"/>
  <c r="T21" i="9"/>
  <c r="N22" i="9"/>
  <c r="O22" i="9"/>
  <c r="P22" i="9"/>
  <c r="Q22" i="9"/>
  <c r="R22" i="9"/>
  <c r="S22" i="9"/>
  <c r="T22" i="9"/>
  <c r="M22" i="9"/>
  <c r="M21" i="9"/>
  <c r="M14" i="11"/>
  <c r="O14" i="11"/>
  <c r="N19" i="8" l="1"/>
  <c r="O32" i="7"/>
  <c r="AH61" i="1" l="1"/>
  <c r="AH60" i="1"/>
  <c r="AH59" i="1"/>
  <c r="AH58" i="1"/>
  <c r="AH57" i="1"/>
  <c r="AH56" i="1"/>
  <c r="AH55" i="1"/>
  <c r="Q55" i="1"/>
  <c r="AH54" i="1"/>
  <c r="AH53" i="1"/>
  <c r="AH52" i="1"/>
  <c r="AH51" i="1"/>
  <c r="AH50" i="1"/>
  <c r="AH49" i="1"/>
  <c r="AH48" i="1"/>
  <c r="AH47" i="1"/>
  <c r="AH46" i="1"/>
  <c r="AH45" i="1"/>
  <c r="Q45" i="1"/>
  <c r="AH44" i="1"/>
  <c r="AH43" i="1"/>
  <c r="AH42" i="1"/>
  <c r="AH41" i="1"/>
  <c r="AH40" i="1"/>
  <c r="AH39" i="1"/>
  <c r="AH38" i="1"/>
  <c r="AH37" i="1"/>
  <c r="AH36" i="1"/>
  <c r="AH35" i="1"/>
  <c r="AH34" i="1"/>
  <c r="AH33" i="1"/>
  <c r="AH32" i="1"/>
  <c r="AH31" i="1"/>
  <c r="AH30" i="1"/>
  <c r="AH29" i="1"/>
  <c r="AH28" i="1"/>
  <c r="AH27" i="1"/>
  <c r="AH26" i="1"/>
  <c r="AH25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H12" i="1" l="1"/>
  <c r="AH11" i="1"/>
  <c r="AH10" i="1"/>
  <c r="AH9" i="1"/>
  <c r="AH8" i="1"/>
  <c r="AH7" i="1"/>
  <c r="AH6" i="1"/>
  <c r="L194" i="4" l="1"/>
  <c r="D23" i="3"/>
  <c r="D22" i="3"/>
  <c r="D21" i="3"/>
  <c r="D20" i="3"/>
  <c r="D19" i="3"/>
  <c r="D18" i="3"/>
  <c r="D1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tc={6AC1A0AB-C338-4CEA-9063-BB856764A1C6}</author>
    <author>tc={43E992EA-03DB-4289-9817-772425B06451}</author>
  </authors>
  <commentList>
    <comment ref="Y41" authorId="0" shapeId="0" xr:uid="{00000000-0006-0000-00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POR DAÑO DE EQUIPO SE QUITA LA UNIDAD</t>
      </text>
    </comment>
    <comment ref="AJ59" authorId="1" shapeId="0" xr:uid="{00000000-0006-0000-0000-000002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ESTE NO SE MODIFICO CANTIDAD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tc={1829ABAA-C48A-4434-8FAE-C85B42F86BD4}</author>
    <author>tc={AB7678FA-85EA-46F7-8F01-B899E7F3DC71}</author>
  </authors>
  <commentList>
    <comment ref="V28" authorId="0" shapeId="0" xr:uid="{00000000-0006-0000-01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POR DAÑO DE EQUIPO SE QUITA LA UNIDAD</t>
      </text>
    </comment>
    <comment ref="AC35" authorId="1" shapeId="0" xr:uid="{00000000-0006-0000-0100-000002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ESTE NO SE MODIFICO CANTIDAD</t>
      </text>
    </comment>
  </commentList>
</comments>
</file>

<file path=xl/sharedStrings.xml><?xml version="1.0" encoding="utf-8"?>
<sst xmlns="http://schemas.openxmlformats.org/spreadsheetml/2006/main" count="2017" uniqueCount="394">
  <si>
    <t>LOTE</t>
  </si>
  <si>
    <t>ESPECIFICACION TECNICA</t>
  </si>
  <si>
    <t>PUREZA</t>
  </si>
  <si>
    <t xml:space="preserve">PRESENTACIÓN/UNIDAD DE MEDIDA </t>
  </si>
  <si>
    <t>VIGENCIA MÍNIMA</t>
  </si>
  <si>
    <t>EMPRESA / OFERENTE</t>
  </si>
  <si>
    <t>MARCA DEL ELEMENTO OFRECIDO</t>
  </si>
  <si>
    <t>Reactivo analítico  o  ACS o Análisis o Ph Eur o  BP</t>
  </si>
  <si>
    <t>≥98%</t>
  </si>
  <si>
    <t xml:space="preserve"> Un (1) año a partir de la entrega</t>
  </si>
  <si>
    <t>AMBIENTE</t>
  </si>
  <si>
    <t>Ditionito de sodio o Hidrosulfito de sodio</t>
  </si>
  <si>
    <t xml:space="preserve"> ≥85%.</t>
  </si>
  <si>
    <t>Frasco por 500 gramos</t>
  </si>
  <si>
    <t>NA</t>
  </si>
  <si>
    <t>Frasco por 250 mL</t>
  </si>
  <si>
    <t xml:space="preserve"> ≥94,0%</t>
  </si>
  <si>
    <t>Frasco por 25 gramos</t>
  </si>
  <si>
    <t>1 año a partir de la entrega, en caso de no tener vigencia, se debe incluir documento (certificado de análisis o del fabricante) que incluya o se indique fecha de re-análisis (recommended retest date) o describir la vida útil del reactivo (Shelf life); ésta no debe ser inferior a doce (12) meses.</t>
  </si>
  <si>
    <t>Cloroformo estabilizado con etanol</t>
  </si>
  <si>
    <t>&gt;98%</t>
  </si>
  <si>
    <t>Frasco por 4 Litros</t>
  </si>
  <si>
    <t>Recipiente por 5 L</t>
  </si>
  <si>
    <t>≥ 99%</t>
  </si>
  <si>
    <t>Frasco por 2,5 Litros</t>
  </si>
  <si>
    <t xml:space="preserve">Frasco por 250 gramos </t>
  </si>
  <si>
    <t>Acetaldehído</t>
  </si>
  <si>
    <t>≥99,5 %</t>
  </si>
  <si>
    <t>Frasco por  1 Litro</t>
  </si>
  <si>
    <t>LC-MS</t>
  </si>
  <si>
    <t>≥99,9 %</t>
  </si>
  <si>
    <t>Hexano (n-hexano)</t>
  </si>
  <si>
    <t xml:space="preserve"> ≥99%</t>
  </si>
  <si>
    <t>Frasco por 1 Kg</t>
  </si>
  <si>
    <t xml:space="preserve">≥98% </t>
  </si>
  <si>
    <t xml:space="preserve">Fosfato de sodio monobasico Anhidro </t>
  </si>
  <si>
    <t>Alcohol isopropílico (2-Propanol)/Isopropanol</t>
  </si>
  <si>
    <t>LC MS</t>
  </si>
  <si>
    <t>Ácido fórmico</t>
  </si>
  <si>
    <t>Frasco por 50 ml</t>
  </si>
  <si>
    <t>Ácido acético glacial</t>
  </si>
  <si>
    <t>Alcohol etílico</t>
  </si>
  <si>
    <t>≥95 %</t>
  </si>
  <si>
    <t>Extrelut® NT, referencia 1150921000</t>
  </si>
  <si>
    <t>Acetona</t>
  </si>
  <si>
    <t xml:space="preserve"> ≥99%,</t>
  </si>
  <si>
    <t xml:space="preserve"> ≥95%,</t>
  </si>
  <si>
    <t>Alcohol etílico absoluto</t>
  </si>
  <si>
    <t>≥99 %</t>
  </si>
  <si>
    <t xml:space="preserve">Diclorometano estabilizado con 2-Metil-2-Buteno o Amileno. </t>
  </si>
  <si>
    <t>Hidróxido de amonio solución   ≥28 % p/p (amoniaco)</t>
  </si>
  <si>
    <t>Tris Base, tris (Hydroxymethyl) aminomethane</t>
  </si>
  <si>
    <t>Biología Molecular</t>
  </si>
  <si>
    <t>Acetonitrilo</t>
  </si>
  <si>
    <t>≥99,5%</t>
  </si>
  <si>
    <t>&gt;95%</t>
  </si>
  <si>
    <t>Ácido rodizónico, sal disódica</t>
  </si>
  <si>
    <t>≥ 96%</t>
  </si>
  <si>
    <t>Frasco por 5 gramos</t>
  </si>
  <si>
    <t>Beta-glucuronidasa proveniente de Helix Pomatia o Haliotis Rufenscens, solución acuosa, actividad ≥ 100,000 unidades/mL.</t>
  </si>
  <si>
    <t>Frasco por 25 mL</t>
  </si>
  <si>
    <t>Paquete * 10 ampollas de 1 mL (no vial con tapa y septum)</t>
  </si>
  <si>
    <t>Frasco por 50 gramos</t>
  </si>
  <si>
    <t>Hidróxido de potasio</t>
  </si>
  <si>
    <t xml:space="preserve">≥85% </t>
  </si>
  <si>
    <t xml:space="preserve">Ácido nítrico </t>
  </si>
  <si>
    <t>≥65%</t>
  </si>
  <si>
    <t>Formiato de amonio</t>
  </si>
  <si>
    <t>Acetato de amonio</t>
  </si>
  <si>
    <t xml:space="preserve"> ≥99 %. </t>
  </si>
  <si>
    <t>REFRIGERACION / CONGELACION
SEGÚN ESPECIFICACION DEL FABRICANTE</t>
  </si>
  <si>
    <t>Sodio tetraborato decahidratado</t>
  </si>
  <si>
    <t>≥ 97%</t>
  </si>
  <si>
    <t>Sulfato de sodio</t>
  </si>
  <si>
    <t>≥95%</t>
  </si>
  <si>
    <t>Frasco por 100 mg</t>
  </si>
  <si>
    <t>Reactivo para cuantificación de ADN humano autosómico y fracción masculina en una sola reacción para usar en Real Time PCR System 7500. Que cuente con validación para uso en muestras forenses, que permita la evaluación de inhibidores y degradación de ADN. Que incluya kit de calibración para equipo RT-PCR. En caso de requerirse un software específico para el análisis de los resultados, se debe suministrar a cada laboratorio que lo requiera.</t>
  </si>
  <si>
    <t>6 meses a partir de la entrega</t>
  </si>
  <si>
    <t>CONGELACION</t>
  </si>
  <si>
    <t>Acetato de Uranilo dihidratado</t>
  </si>
  <si>
    <t xml:space="preserve"> ≥98%</t>
  </si>
  <si>
    <t>CONDICION DE ALMACENAMIENTO</t>
  </si>
  <si>
    <t xml:space="preserve">SOBRE LA PRESENTACION </t>
  </si>
  <si>
    <r>
      <t xml:space="preserve"> La presentación ofertada es de </t>
    </r>
    <r>
      <rPr>
        <sz val="11"/>
        <color rgb="FFFF0000"/>
        <rFont val="Aptos Narrow"/>
        <family val="2"/>
        <scheme val="minor"/>
      </rPr>
      <t>XXX</t>
    </r>
    <r>
      <rPr>
        <sz val="11"/>
        <color theme="1"/>
        <rFont val="Aptos Narrow"/>
        <family val="2"/>
        <scheme val="minor"/>
      </rPr>
      <t xml:space="preserve">,  la entidad la solicita por </t>
    </r>
    <r>
      <rPr>
        <sz val="11"/>
        <color rgb="FFFF0000"/>
        <rFont val="Aptos Narrow"/>
        <family val="2"/>
        <scheme val="minor"/>
      </rPr>
      <t>XXX</t>
    </r>
    <r>
      <rPr>
        <sz val="11"/>
        <color theme="1"/>
        <rFont val="Aptos Narrow"/>
        <family val="2"/>
        <scheme val="minor"/>
      </rPr>
      <t xml:space="preserve">. </t>
    </r>
  </si>
  <si>
    <t>Aclarar presentación ofertada, la referencia viene en diferentes presentaciones.</t>
  </si>
  <si>
    <t>SOBRE DESCRIPCION TECNICA</t>
  </si>
  <si>
    <r>
      <t>La entidad solicita "</t>
    </r>
    <r>
      <rPr>
        <sz val="11"/>
        <color rgb="FFFF0000"/>
        <rFont val="Aptos Narrow"/>
        <family val="2"/>
        <scheme val="minor"/>
      </rPr>
      <t>Bisulfito de sodio</t>
    </r>
    <r>
      <rPr>
        <sz val="11"/>
        <color theme="1"/>
        <rFont val="Aptos Narrow"/>
        <family val="2"/>
        <scheme val="minor"/>
      </rPr>
      <t>" y lo ofertado es  "</t>
    </r>
    <r>
      <rPr>
        <sz val="11"/>
        <color rgb="FFFF0000"/>
        <rFont val="Aptos Narrow"/>
        <family val="2"/>
        <scheme val="minor"/>
      </rPr>
      <t>Disulfito de Sodio o Metabisulfito de sodio</t>
    </r>
    <r>
      <rPr>
        <sz val="11"/>
        <color theme="1"/>
        <rFont val="Aptos Narrow"/>
        <family val="2"/>
        <scheme val="minor"/>
      </rPr>
      <t>"</t>
    </r>
  </si>
  <si>
    <t>SOBRE DISTRIBUIDOR AUTORIZADO</t>
  </si>
  <si>
    <t>SOBRE LA EXPERIENCIA</t>
  </si>
  <si>
    <t>Ver archivo anexo de evaluación de experiencia</t>
  </si>
  <si>
    <t xml:space="preserve">INVIMA </t>
  </si>
  <si>
    <t>NO DISPONIBLIDAD DE REACTIVO</t>
  </si>
  <si>
    <t>El proponente diligencia el formato excel "Características técnicas de reactivos", pero en la plataforma SECOP II el lote no fue seleccionado como incluido en la  oferta</t>
  </si>
  <si>
    <t>No cuenta con registro INVIMA. Requisito numeral 5.3.3 literal 1.</t>
  </si>
  <si>
    <t>No se puede verificar la presentación ofertada porque en el catálogo no se especifica, se debe aclarar.</t>
  </si>
  <si>
    <t>No se puede evaluar por que no se allega el formato excel "características técnicas reactivos de laboratorio" diligenciado con la información solicitada. Requisito numeral  5.3.3 literal 3.</t>
  </si>
  <si>
    <t>Detergente alcalino para lavado de material de vidrio de laboratorio, sin olor.</t>
  </si>
  <si>
    <t>Detergente líquido para laboratorio, neutro, concentrado, sin olor.</t>
  </si>
  <si>
    <r>
      <t>No fue posible verificar las especificaciones técnicas dado que el enlace proporcionado impidió el acceso, mostrando el mensaje: "</t>
    </r>
    <r>
      <rPr>
        <sz val="11"/>
        <color rgb="FFFF0000"/>
        <rFont val="Aptos Narrow"/>
        <family val="2"/>
        <scheme val="minor"/>
      </rPr>
      <t>xxxxxx</t>
    </r>
    <r>
      <rPr>
        <sz val="11"/>
        <color theme="1"/>
        <rFont val="Aptos Narrow"/>
        <family val="2"/>
        <scheme val="minor"/>
      </rPr>
      <t>"</t>
    </r>
  </si>
  <si>
    <r>
      <t>La Entidad solicita  "</t>
    </r>
    <r>
      <rPr>
        <sz val="11"/>
        <color rgb="FFFF0000"/>
        <rFont val="Aptos Narrow"/>
        <family val="2"/>
        <scheme val="minor"/>
      </rPr>
      <t>XXX</t>
    </r>
    <r>
      <rPr>
        <sz val="11"/>
        <color theme="1"/>
        <rFont val="Aptos Narrow"/>
        <family val="2"/>
        <scheme val="minor"/>
      </rPr>
      <t>.</t>
    </r>
    <r>
      <rPr>
        <sz val="11"/>
        <color rgb="FFFF0000"/>
        <rFont val="Aptos Narrow"/>
        <family val="2"/>
        <scheme val="minor"/>
      </rPr>
      <t xml:space="preserve"> Grado Reactivo</t>
    </r>
    <r>
      <rPr>
        <sz val="11"/>
        <color theme="1"/>
        <rFont val="Aptos Narrow"/>
        <family val="2"/>
        <scheme val="minor"/>
      </rPr>
      <t>" y lo ofertado es "</t>
    </r>
    <r>
      <rPr>
        <sz val="11"/>
        <color rgb="FFFF0000"/>
        <rFont val="Aptos Narrow"/>
        <family val="2"/>
        <scheme val="minor"/>
      </rPr>
      <t>XXX</t>
    </r>
    <r>
      <rPr>
        <sz val="11"/>
        <color theme="1"/>
        <rFont val="Aptos Narrow"/>
        <family val="2"/>
        <scheme val="minor"/>
      </rPr>
      <t>"</t>
    </r>
  </si>
  <si>
    <r>
      <t xml:space="preserve">La entidad solicita presentación de </t>
    </r>
    <r>
      <rPr>
        <sz val="11"/>
        <color rgb="FFFF0000"/>
        <rFont val="Aptos Narrow"/>
        <family val="2"/>
        <scheme val="minor"/>
      </rPr>
      <t>xxxxx</t>
    </r>
    <r>
      <rPr>
        <sz val="11"/>
        <color theme="1"/>
        <rFont val="Aptos Narrow"/>
        <family val="2"/>
        <scheme val="minor"/>
      </rPr>
      <t xml:space="preserve"> y lo ofertado es de </t>
    </r>
    <r>
      <rPr>
        <sz val="11"/>
        <color rgb="FFFF0000"/>
        <rFont val="Aptos Narrow"/>
        <family val="2"/>
        <scheme val="minor"/>
      </rPr>
      <t>xxxx</t>
    </r>
    <r>
      <rPr>
        <sz val="11"/>
        <color theme="1"/>
        <rFont val="Aptos Narrow"/>
        <family val="2"/>
        <scheme val="minor"/>
      </rPr>
      <t xml:space="preserve"> </t>
    </r>
  </si>
  <si>
    <t>No es posible evaluar marca y referencia del ítem ofertado ya que no aporta link de la página web del fabricante incumplimiento el   numeral 5.3.3</t>
  </si>
  <si>
    <t>El documento que acredita que es fabricante o importador o distribuidor o comercializador no incluye la fecha de vigencia, lo cual incumple lo establecido en el numeral 5.3.3 literal 4, que señala que 'la certificación debe estar vigente al momento del cierre y durante el plazo de ejecución del contrato'.</t>
  </si>
  <si>
    <t>El proponente aporta link del fabricante que no permite evaluar la especificación, sin embargo, de acuerdo al numeral 8.3 de la circular externa única de Colombia compra eficiente, la entidad procedió a realizar la validación del ítem ofertado con la información del link aportada por otro oferente, bajo las mismas condiciones de oferta.</t>
  </si>
  <si>
    <t>No allega documento que acredita al proponente que es fabricante o importador o distribuidor o comercializador  autorizado de la marca. Requisito del Numeral  5.3.3 literal 4.</t>
  </si>
  <si>
    <t>otro</t>
  </si>
  <si>
    <r>
      <t xml:space="preserve">El enlace proporcionado de la marca y referencia ofertada indica que el producto se encuentra </t>
    </r>
    <r>
      <rPr>
        <sz val="11"/>
        <color rgb="FFFF0000"/>
        <rFont val="Aptos Narrow"/>
        <family val="2"/>
        <scheme val="minor"/>
      </rPr>
      <t>NO DISPONIBLE, DESCATALOGADO, FUERA DE STOCK</t>
    </r>
  </si>
  <si>
    <t>ADEQUIM SAS</t>
  </si>
  <si>
    <t>QUIMITRONICA SAS</t>
  </si>
  <si>
    <t>PROFINAS SAS</t>
  </si>
  <si>
    <t>SANITAS SAS</t>
  </si>
  <si>
    <t>ITEM</t>
  </si>
  <si>
    <t>GRADO MINIMO REQUERIDO</t>
  </si>
  <si>
    <t>Acetato de etilo</t>
  </si>
  <si>
    <t xml:space="preserve"> ≥99,5 % </t>
  </si>
  <si>
    <t>Cloruro de sodio</t>
  </si>
  <si>
    <t>Metanol</t>
  </si>
  <si>
    <t>Ácido clorhídrico, p/p (36-38%)</t>
  </si>
  <si>
    <t>≥36%</t>
  </si>
  <si>
    <t xml:space="preserve"> ≥97%</t>
  </si>
  <si>
    <t>Eter etílico</t>
  </si>
  <si>
    <t>Reactivo analítico  o  ACS o Análisis o Ph Eur o  BP o Sintesis</t>
  </si>
  <si>
    <t>REFRIGERACION</t>
  </si>
  <si>
    <t>Acetato de sodio anhidro</t>
  </si>
  <si>
    <t>EDTA dihidratado disódico</t>
  </si>
  <si>
    <t>Reactivo analítico  o  ACS o Análisis o Ph Eur o  BP o Biologia Molecular</t>
  </si>
  <si>
    <t>1-propanol (n-propanol)</t>
  </si>
  <si>
    <t>Para análisis de elementos traza.</t>
  </si>
  <si>
    <t>Sulfato de magnesio anhidro</t>
  </si>
  <si>
    <t xml:space="preserve"> ≥98%.</t>
  </si>
  <si>
    <t>Tensioactivo no iónico Tween 20</t>
  </si>
  <si>
    <t>Fasco por 100 mL</t>
  </si>
  <si>
    <t>Metavanadato de amonio</t>
  </si>
  <si>
    <t>Yoduro de potasio</t>
  </si>
  <si>
    <t>Peroxido de hidrogeno 30% p/v</t>
  </si>
  <si>
    <t>Un (1) año a partir de la entrega</t>
  </si>
  <si>
    <t>Metaborato de Litio</t>
  </si>
  <si>
    <t>Reactivo analítico base de metales traza</t>
  </si>
  <si>
    <t xml:space="preserve"> ≥99% </t>
  </si>
  <si>
    <t>Frasco x 100 g</t>
  </si>
  <si>
    <t>Trifenil fosfato</t>
  </si>
  <si>
    <t>Reactivo analítico  o  ACS o Análisis o Ph Eur o  BP o Estándar analítico</t>
  </si>
  <si>
    <t xml:space="preserve"> ≥96% </t>
  </si>
  <si>
    <t>Frasco x 1000 mg</t>
  </si>
  <si>
    <t>Cloruro de magnesio anhidro</t>
  </si>
  <si>
    <t xml:space="preserve">DTT (1,4-Dithiothreitol) </t>
  </si>
  <si>
    <t>Biología molecular</t>
  </si>
  <si>
    <t>Ácido sulfúrico</t>
  </si>
  <si>
    <t>Frasco por 1 Litro</t>
  </si>
  <si>
    <t xml:space="preserve">1  Reaccion </t>
  </si>
  <si>
    <t>Mezcla fenol, cloroformo y alcohol isoamílico (25:24:1 [v/v/v]) estabilizado, saturado con 100 mM Tris-EDTA a pH 8.0</t>
  </si>
  <si>
    <t>Frasco por 400 o 500mL</t>
  </si>
  <si>
    <t>SEGÚN FABRICANTE</t>
  </si>
  <si>
    <t>Reactivo analítico  o  ACS o Análisis o Ph Eur o  BP o Microscopía</t>
  </si>
  <si>
    <t>Xilenos (Mezcla de isómeros de xilenos)</t>
  </si>
  <si>
    <t>≥98</t>
  </si>
  <si>
    <t>Sodium N Laurylsarcosinate.</t>
  </si>
  <si>
    <t xml:space="preserve">BSTFA + TMCS (99:1). </t>
  </si>
  <si>
    <t>AMBIENTE/ REFRIGERACION</t>
  </si>
  <si>
    <t>ANNAR DIAGNOSTICA SAS</t>
  </si>
  <si>
    <t>SCIENTIFIC PRODUCTS SAS</t>
  </si>
  <si>
    <t>LOTE 1</t>
  </si>
  <si>
    <t>LOTE 2</t>
  </si>
  <si>
    <t>LOTE 3</t>
  </si>
  <si>
    <t>LOTE 4</t>
  </si>
  <si>
    <t>LOTE 5</t>
  </si>
  <si>
    <t>LOTE 6</t>
  </si>
  <si>
    <t>LOTE 7</t>
  </si>
  <si>
    <t>LOTE 8</t>
  </si>
  <si>
    <t>LOTE 9</t>
  </si>
  <si>
    <t>LOTE 13</t>
  </si>
  <si>
    <t>LOTE 14</t>
  </si>
  <si>
    <t>LOTE 15</t>
  </si>
  <si>
    <t>NVP LAB</t>
  </si>
  <si>
    <t>QUIMIOLAB SAS</t>
  </si>
  <si>
    <t>QUIMICOS FARADAY SAS</t>
  </si>
  <si>
    <t>QUIMICA MG SAS</t>
  </si>
  <si>
    <t>YEQUIM SAS</t>
  </si>
  <si>
    <t>QUINBERLAB SAS</t>
  </si>
  <si>
    <t>AVANTIKA COLOMBIA SAS</t>
  </si>
  <si>
    <t>EMPRESA</t>
  </si>
  <si>
    <t>NO OFERTA</t>
  </si>
  <si>
    <t>MARIA V</t>
  </si>
  <si>
    <t>LUCIA</t>
  </si>
  <si>
    <t>ROCIO</t>
  </si>
  <si>
    <t>LOTE 11
CUANTIFI</t>
  </si>
  <si>
    <t>LOTE 12 FENOL</t>
  </si>
  <si>
    <t>LOTE 16 LAURIL</t>
  </si>
  <si>
    <t>CLAUDIA</t>
  </si>
  <si>
    <t>JEFFER</t>
  </si>
  <si>
    <t>ANDREA BERNAL</t>
  </si>
  <si>
    <t>ANDREA PINZON</t>
  </si>
  <si>
    <t>CUMPLE</t>
  </si>
  <si>
    <t>FERMONT</t>
  </si>
  <si>
    <t>PANREAC</t>
  </si>
  <si>
    <t>Fisher Chemical™</t>
  </si>
  <si>
    <t>Thermo Scientific Chemicals</t>
  </si>
  <si>
    <t>CHEMI</t>
  </si>
  <si>
    <t>MP</t>
  </si>
  <si>
    <t>LABKEM</t>
  </si>
  <si>
    <t>TRC</t>
  </si>
  <si>
    <t>Fisher Chemical</t>
  </si>
  <si>
    <t>Fisher BioReagents™</t>
  </si>
  <si>
    <t>HIMEDIA</t>
  </si>
  <si>
    <t>Solstice - Chromasolv™</t>
  </si>
  <si>
    <t>Solstice - Fluka™</t>
  </si>
  <si>
    <t>NO CUMPLE</t>
  </si>
  <si>
    <t xml:space="preserve">Solstice - Chromasolv™ </t>
  </si>
  <si>
    <t>MERCK-MILLIPORE</t>
  </si>
  <si>
    <t>PROMEGA</t>
  </si>
  <si>
    <t>NORGEN BIOTECK</t>
  </si>
  <si>
    <t>ABCLONAL</t>
  </si>
  <si>
    <t>AG SCIENTIFIC</t>
  </si>
  <si>
    <t>NZYtech</t>
  </si>
  <si>
    <t>LOBA CHEMIE</t>
  </si>
  <si>
    <t xml:space="preserve">THERMO  FISHER  </t>
  </si>
  <si>
    <t>MERCK SUPELCO</t>
  </si>
  <si>
    <t>MERCK SIGMA-ALDRICH</t>
  </si>
  <si>
    <t xml:space="preserve">THERMO FISHER SCIENTIFIC </t>
  </si>
  <si>
    <t>FARQUIM</t>
  </si>
  <si>
    <t>SCHARLAU</t>
  </si>
  <si>
    <t>QIAGEN</t>
  </si>
  <si>
    <t>Thermo Scientific Chemicals - Acros Organics</t>
  </si>
  <si>
    <t>GLENTHAM LIFE SCIENCES</t>
  </si>
  <si>
    <t>Creative Biolabs</t>
  </si>
  <si>
    <t xml:space="preserve">JT BAKER AVANTOR PERFORMANCE </t>
  </si>
  <si>
    <t xml:space="preserve">MACRON  AVANTOR PERFORMANCE </t>
  </si>
  <si>
    <t xml:space="preserve">FISHER CHEMICAL </t>
  </si>
  <si>
    <t xml:space="preserve">THERMO SCIENTIFIC </t>
  </si>
  <si>
    <t>VWR</t>
  </si>
  <si>
    <t>THERMO  FISHER SCIENTIFIC</t>
  </si>
  <si>
    <t>LOTES A LOS QUE NO SE PRESENTAN LAS EMPRESAS</t>
  </si>
  <si>
    <t>2, 4, 5, 7, 8, 9, 10, 12, 13, 14, 15, 16, 17</t>
  </si>
  <si>
    <t>9, 11, 12, 13</t>
  </si>
  <si>
    <t>1, 3, 5, 10, 11, 12, 13, 14, 15, 17</t>
  </si>
  <si>
    <t>9, 11, 13, 14, 15</t>
  </si>
  <si>
    <t>1, 2, 3, 4, 5, 6, 7, 8, 9, 11, 12, 13, 14, 15, 16, 17</t>
  </si>
  <si>
    <t>7, 8, 9, 11, 13, 14, 15, 17</t>
  </si>
  <si>
    <t>1, 2, 4, 5, 6, 7, 8, 9, 10, 11, 12, 13, 15, 16, 17</t>
  </si>
  <si>
    <t>1, 2, 3, 4, 5, 6, 7, 8, 9, 11, 13, 14, 15, 17</t>
  </si>
  <si>
    <t>4, 7, 8, 9, 10, 11, 12, 13, 14, 17</t>
  </si>
  <si>
    <t>LOTE 10
PROTEIN</t>
  </si>
  <si>
    <t>MERCK</t>
  </si>
  <si>
    <t>SIGMA ALDRICH</t>
  </si>
  <si>
    <t>MERCK SIGMA ALDRICH</t>
  </si>
  <si>
    <t>MERCK MILLIPORE</t>
  </si>
  <si>
    <t>Subsana: Allega documento que acredite al proponente como distribuidor autorizado de la marca ofertada así: De fabricante Panreac a Elementos Quimicos y de este a Profinas.</t>
  </si>
  <si>
    <t>LOTE 17
Beta-glucu</t>
  </si>
  <si>
    <t>QIAGEN 387216</t>
  </si>
  <si>
    <t>HIMEDIA 
MB029-500G</t>
  </si>
  <si>
    <t>MERCK SUPELCO
 1000304000</t>
  </si>
  <si>
    <t>MERCK SUPELCO 
1007311010</t>
  </si>
  <si>
    <t>PANREAC
1220181210</t>
  </si>
  <si>
    <t>LOBA CHEMIE 
05865-00500</t>
  </si>
  <si>
    <t>MERCK SUPELCO 
1150921000</t>
  </si>
  <si>
    <t>MERCK SIGMA ALDRICH 
G7017-25ML</t>
  </si>
  <si>
    <t>MERCK SUPELCO 
15238-10X1ML</t>
  </si>
  <si>
    <t>Solstice - Chromasolv™ 
34858-4L</t>
  </si>
  <si>
    <t>Solstice - Chromasolv™ 
34850-4L</t>
  </si>
  <si>
    <t>Solstice - Fluka™ 
33209-2.5L</t>
  </si>
  <si>
    <t>FERMONT 
01415</t>
  </si>
  <si>
    <t>FERMONT 
24906</t>
  </si>
  <si>
    <t>Solstice - Chromasolv™ 
AH212-4L</t>
  </si>
  <si>
    <t>Solstice - Chromasolv™ 
32213-2.5L</t>
  </si>
  <si>
    <t>PANREAC 
141020.1611</t>
  </si>
  <si>
    <t>PANREAC 
141090.1211</t>
  </si>
  <si>
    <t>Solstice - Chromasolv™ 
14266-25G</t>
  </si>
  <si>
    <t>Fisher Chemical 
P250-500</t>
  </si>
  <si>
    <t>Fisher Chemical 
S248-500</t>
  </si>
  <si>
    <t>PANREAC 
132770.0311</t>
  </si>
  <si>
    <t>THERMO  SCIENTIFIC CHEMICALS 
AA11554A1</t>
  </si>
  <si>
    <t>Solstice - Chromasolv™ 
34967-2.5L</t>
  </si>
  <si>
    <t>Solstice - Chromasolv™  
56302-50ML</t>
  </si>
  <si>
    <t>Solstice - Fluka™ 
32221-2.5L</t>
  </si>
  <si>
    <t>Solstice - Fluka™ 
34549-1KG</t>
  </si>
  <si>
    <t>Solstice - Fluka™ 
31481-1KG</t>
  </si>
  <si>
    <t>THERMO  SCIENTIFIC CHEMICALS 
AC149510010</t>
  </si>
  <si>
    <t>Fisher Chemical 
A11450</t>
  </si>
  <si>
    <t>Solstice - Chromasolv™  
34965-4L</t>
  </si>
  <si>
    <t>Fisher Chemical 
C298-4</t>
  </si>
  <si>
    <t>THERMO  SCIENTIFIC CHEMICALS 
AA12315A1</t>
  </si>
  <si>
    <t>Fisher BioReagents 
BP172-5</t>
  </si>
  <si>
    <t>HIMEDIA 
ML221-250ML</t>
  </si>
  <si>
    <t>Solstice - Chromasolv™
 LC230-4L</t>
  </si>
  <si>
    <t xml:space="preserve">HIMEDIA 
MB108-25G  </t>
  </si>
  <si>
    <t>FARQUIM 
OR1010766</t>
  </si>
  <si>
    <t>AG SCIENTIFIC 
P1264-100MG</t>
  </si>
  <si>
    <t>MERCK SUPELCO 
1009971000</t>
  </si>
  <si>
    <t xml:space="preserve">LOBA CHEMIE 
0224A-01000 </t>
  </si>
  <si>
    <t>MERCK SUPELCO 
1075555000</t>
  </si>
  <si>
    <t>MERCK SUPELCO 
1075535000</t>
  </si>
  <si>
    <t>MERCK SUPELCO 
1060504000</t>
  </si>
  <si>
    <t>MERCK SUPELCO 
1054231011</t>
  </si>
  <si>
    <t>MERCK SUPELCO 
1060671000</t>
  </si>
  <si>
    <t>MERCK SIGMA ALDRICH 
P9416-100ML</t>
  </si>
  <si>
    <t>MERCK SIGMA ALDRICH 
398128-50G</t>
  </si>
  <si>
    <t>MERCK SUPELCO 
1050430250</t>
  </si>
  <si>
    <t>MERCK SUPELCO 
1072101000</t>
  </si>
  <si>
    <t>MERCK SIGMA ALDRICH 
205524-100G</t>
  </si>
  <si>
    <t>MERCK SUPELCO 
442829-SIAL</t>
  </si>
  <si>
    <t>MERCK SIGMA ALDRICH 
77617-500ML</t>
  </si>
  <si>
    <t>LOBA CHEMIE 
6440-0025</t>
  </si>
  <si>
    <t>MERCK SIGMA ALDRICH 
247642-4L</t>
  </si>
  <si>
    <t>MARCA Y REFERENCIA</t>
  </si>
  <si>
    <t>SEPTIEMBRE 1 AL 30</t>
  </si>
  <si>
    <t>OCTUBRE 1 AL 30</t>
  </si>
  <si>
    <t>NOVIEMBRE 1 AL 30</t>
  </si>
  <si>
    <t>X</t>
  </si>
  <si>
    <r>
      <t>Líquido para eliminar DNA y DNAsas  contaminantes, de material plástico y vidrio (Tipo DNA-AWAY)</t>
    </r>
    <r>
      <rPr>
        <strike/>
        <sz val="20"/>
        <color rgb="FF000000"/>
        <rFont val="Arial"/>
        <family val="2"/>
      </rPr>
      <t xml:space="preserve"> </t>
    </r>
  </si>
  <si>
    <r>
      <t>Proteinasa K, liofilizada, libre de DNasas y RNasas.</t>
    </r>
    <r>
      <rPr>
        <strike/>
        <sz val="20"/>
        <color rgb="FF000000"/>
        <rFont val="Arial"/>
        <family val="2"/>
      </rPr>
      <t xml:space="preserve"> </t>
    </r>
  </si>
  <si>
    <t>EMPRESA / CONTRATO</t>
  </si>
  <si>
    <t>ANNAR DIAGNOSTICA SAS
095-SG-2026</t>
  </si>
  <si>
    <t>QUIMICOS FARADAY SAS
096-SG-2026</t>
  </si>
  <si>
    <t>YEQUIM SAS
098-SG-2026</t>
  </si>
  <si>
    <t>SCIENTIFIC PRODUCTS SAS
099-SG-2026</t>
  </si>
  <si>
    <t>QUIMITRONICA SAS
100-SG-2026</t>
  </si>
  <si>
    <t>QUIMICA MG SAS 
097-SG-2026</t>
  </si>
  <si>
    <t>REGIONAL BOGOTÁ</t>
  </si>
  <si>
    <t>REGIONAL NOROCCIDENTE</t>
  </si>
  <si>
    <t>REGIONAL NORORIENTE</t>
  </si>
  <si>
    <t>REGIONAL NORTE</t>
  </si>
  <si>
    <t>REGIONAL OCCIDENTE</t>
  </si>
  <si>
    <t>REGIONAL ORIENTE</t>
  </si>
  <si>
    <t>REGIONAL SUR</t>
  </si>
  <si>
    <t>REGIONAL SUROCCIDENTE</t>
  </si>
  <si>
    <t xml:space="preserve">SECCIONAL SANTANDER </t>
  </si>
  <si>
    <t>SECCIONAL ATLÁNTICO</t>
  </si>
  <si>
    <t>SECCIONAL BOYACÁ</t>
  </si>
  <si>
    <t>SECCIONAL META</t>
  </si>
  <si>
    <t>SECCIONAL TOLIMA</t>
  </si>
  <si>
    <t>BALISTICA BOGOTA</t>
  </si>
  <si>
    <t>ESTUPEFACIENTES BOGOTA</t>
  </si>
  <si>
    <t>E. TRAZA BOGOTA</t>
  </si>
  <si>
    <t>GENETICA BOGOTA</t>
  </si>
  <si>
    <t>TOXICOLOGIA BOGOTA</t>
  </si>
  <si>
    <t>BALISTICA MEDELLIN</t>
  </si>
  <si>
    <t>ESTUPEFACIENTES MEDELLIN</t>
  </si>
  <si>
    <t>GENETICA MEDELLIN</t>
  </si>
  <si>
    <t>LOFOSCOPIA MEDELLIN</t>
  </si>
  <si>
    <t>TOXICOLOGIA MEDELLIN</t>
  </si>
  <si>
    <t>ESTUPEFACIENTES B/MANGA</t>
  </si>
  <si>
    <t>TOXICOLOGIA B/MANGA</t>
  </si>
  <si>
    <t>ESTUPEFACIENTES B/QUILLA</t>
  </si>
  <si>
    <t>TOXICOLOGIA B/QUILLA</t>
  </si>
  <si>
    <t>BALISTICA PEREIRA</t>
  </si>
  <si>
    <t>ESTUPEFACIENTES PEREIRA</t>
  </si>
  <si>
    <t>LOFOSCOPIA PEREIRA</t>
  </si>
  <si>
    <t>TOXICOLOGIA PEREIRA</t>
  </si>
  <si>
    <t>BALISTICA TUNJA</t>
  </si>
  <si>
    <t>TOXICOLOGIA TUNJA</t>
  </si>
  <si>
    <t>TOTAL SECCIONAL BOYACÁ</t>
  </si>
  <si>
    <t>BALISTICA VILLAVO</t>
  </si>
  <si>
    <t>GENETICA VILLAVO</t>
  </si>
  <si>
    <t>ESTUPEFACIENTES IBAGUE</t>
  </si>
  <si>
    <t>LOFOSCOPIA IBAGUE</t>
  </si>
  <si>
    <t>TOXICOLOGIA IBAGUE</t>
  </si>
  <si>
    <t>BALISTICA CALI</t>
  </si>
  <si>
    <t>ESTUPEFACIENTES CALI</t>
  </si>
  <si>
    <t>GENETICA CALI</t>
  </si>
  <si>
    <t>LOFOSCOPIA CALI</t>
  </si>
  <si>
    <t>TOXICOLOGIA CALI</t>
  </si>
  <si>
    <t>ENTREGA NOVIEMBRE 1 AL 30</t>
  </si>
  <si>
    <t>ENTREGA OCTUBRE 1 AL 30</t>
  </si>
  <si>
    <t xml:space="preserve">REGIONAL BOGOTA </t>
  </si>
  <si>
    <t xml:space="preserve">REGIONAL NOROCCIDENTE </t>
  </si>
  <si>
    <t xml:space="preserve">REGIONAL NORORIENTE </t>
  </si>
  <si>
    <t xml:space="preserve">REGIONAL NORTE </t>
  </si>
  <si>
    <t xml:space="preserve">REGIONAL ORIENTE </t>
  </si>
  <si>
    <t xml:space="preserve">REGIONAL SUR </t>
  </si>
  <si>
    <t>PRESUPUESTO ASIGNADO</t>
  </si>
  <si>
    <t>UNIDADES TOTALES SEGÚN PRESUPUESTO ASIGNADO</t>
  </si>
  <si>
    <t>VALOR UNIDAD DE ADJUDICACIÓN</t>
  </si>
  <si>
    <t>VALOR ESTUDIO DE MERCADO</t>
  </si>
  <si>
    <t>item 56</t>
  </si>
  <si>
    <t>item 57</t>
  </si>
  <si>
    <t>VALOR ADJUDICADO</t>
  </si>
  <si>
    <t>CANTIDADES DEFINITIVAS MONTO AGOTABLE</t>
  </si>
  <si>
    <t>REGIONALIZACION DEL LOTE</t>
  </si>
  <si>
    <t>valor del contrato con la cantidad de estudio previo (reducido al 50%)</t>
  </si>
  <si>
    <t>valor del contrato con la cantidad real inicial</t>
  </si>
  <si>
    <t>CRONOGRAMA ENTREGAS CONTRATO 095-SG-2026 ANNAR</t>
  </si>
  <si>
    <t>FIRMA DEL REPRESENTANTE LEGAL</t>
  </si>
  <si>
    <t>NONBRE DEL REPRESENTANTE LEGAL</t>
  </si>
  <si>
    <t>CRONOGRAMA ENTREGAS CONTRATO 096-SG-2026 QUIMICOS FARADAY</t>
  </si>
  <si>
    <t>CRONOGRAMA ENTREGAS CONTRATO 098-SG-2026 YEQUIM</t>
  </si>
  <si>
    <r>
      <t>Líquido para eliminar DNA y DNAsas  contaminantes, de material plástico y vidrio (Tipo DNA-AWAY)</t>
    </r>
    <r>
      <rPr>
        <strike/>
        <sz val="12"/>
        <color rgb="FF000000"/>
        <rFont val="Arial"/>
        <family val="2"/>
      </rPr>
      <t xml:space="preserve"> </t>
    </r>
  </si>
  <si>
    <t>CRONOGRAMA ENTREGAS CONTRATO 099-SG-2026 SCIENTIFIC</t>
  </si>
  <si>
    <r>
      <rPr>
        <b/>
        <sz val="16"/>
        <color theme="1"/>
        <rFont val="Arial"/>
        <family val="2"/>
      </rPr>
      <t>LOTE 17</t>
    </r>
    <r>
      <rPr>
        <sz val="16"/>
        <color theme="1"/>
        <rFont val="Arial"/>
        <family val="2"/>
      </rPr>
      <t>: Lote adjudicado por el total del presupuesto oficial, las cantidades definitivas del lote son establecidas según la necesidad del instituto y hasta agotar el presupuesto, es decir, a monto agotable.
El valor unitario: 
Del item 56 fue de 2.078,600,00 incluido IVA
Del item 57 fue de 467.400,00 incluído IVA
Por lo tanto las cantidades fueron ajustadas hasta agotar el presupuesto asignado a cada regional</t>
    </r>
  </si>
  <si>
    <t>REGIONALIZACION DEL LOTE 17</t>
  </si>
  <si>
    <t>CRONOGRAMA ENTREGAS CONTRATO 100-SG-2026 QUIMTRONICA</t>
  </si>
  <si>
    <t>pedido en proceso</t>
  </si>
  <si>
    <t>pedido en encuesta</t>
  </si>
  <si>
    <r>
      <rPr>
        <b/>
        <sz val="20"/>
        <color theme="1"/>
        <rFont val="Aptos Narrow"/>
        <family val="2"/>
        <scheme val="minor"/>
      </rPr>
      <t>LOTE 10:</t>
    </r>
    <r>
      <rPr>
        <sz val="20"/>
        <color theme="1"/>
        <rFont val="Aptos Narrow"/>
        <family val="2"/>
        <scheme val="minor"/>
      </rPr>
      <t xml:space="preserve"> Lote adjudicado por el total del presupuesto oficial, las cantidades definitivas del lote son </t>
    </r>
    <r>
      <rPr>
        <sz val="20"/>
        <color rgb="FFFF0000"/>
        <rFont val="Aptos Narrow"/>
        <family val="2"/>
        <scheme val="minor"/>
      </rPr>
      <t xml:space="preserve">establecidas según la necesidad del instituto </t>
    </r>
    <r>
      <rPr>
        <sz val="20"/>
        <color theme="1"/>
        <rFont val="Aptos Narrow"/>
        <family val="2"/>
        <scheme val="minor"/>
      </rPr>
      <t>y hasta agotar el presupuesto, es decir, a monto agotable. 
El valor unitario del item es $113.050,00 incluído IVA .
valor total del  contrato $633.080.000</t>
    </r>
  </si>
  <si>
    <t>Nonbre y 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</si>
</sst>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0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rgb="FFFF0000"/>
      <name val="Aptos Narrow"/>
      <family val="2"/>
      <scheme val="minor"/>
    </font>
    <font>
      <sz val="14"/>
      <color rgb="FFFF0000"/>
      <name val="Aptos Narrow"/>
      <family val="2"/>
      <scheme val="minor"/>
    </font>
    <font>
      <sz val="12"/>
      <color rgb="FFFF0000"/>
      <name val="Aptos Narrow"/>
      <family val="2"/>
      <scheme val="minor"/>
    </font>
    <font>
      <sz val="8"/>
      <name val="Aptos Narrow"/>
      <family val="2"/>
      <scheme val="minor"/>
    </font>
    <font>
      <sz val="16"/>
      <color rgb="FFFF0000"/>
      <name val="Aptos Narrow"/>
      <family val="2"/>
      <scheme val="minor"/>
    </font>
    <font>
      <b/>
      <sz val="9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8"/>
      <color theme="1"/>
      <name val="Arial"/>
      <family val="2"/>
    </font>
    <font>
      <b/>
      <sz val="20"/>
      <name val="Arial"/>
      <family val="2"/>
    </font>
    <font>
      <b/>
      <sz val="20"/>
      <color theme="1"/>
      <name val="Arial"/>
      <family val="2"/>
    </font>
    <font>
      <sz val="20"/>
      <name val="Arial"/>
      <family val="2"/>
    </font>
    <font>
      <sz val="20"/>
      <color rgb="FF000000"/>
      <name val="Arial"/>
      <family val="2"/>
    </font>
    <font>
      <sz val="20"/>
      <color theme="1"/>
      <name val="Arial"/>
      <family val="2"/>
    </font>
    <font>
      <strike/>
      <sz val="20"/>
      <color rgb="FF000000"/>
      <name val="Arial"/>
      <family val="2"/>
    </font>
    <font>
      <sz val="18"/>
      <name val="Arial"/>
      <family val="2"/>
    </font>
    <font>
      <sz val="18"/>
      <color rgb="FF000000"/>
      <name val="Arial"/>
      <family val="2"/>
    </font>
    <font>
      <sz val="16"/>
      <name val="Arial"/>
      <family val="2"/>
    </font>
    <font>
      <sz val="16"/>
      <color rgb="FF000000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9"/>
      <color rgb="FF000000"/>
      <name val="Aptos Narrow"/>
      <family val="2"/>
      <scheme val="minor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4"/>
      <color rgb="FF000000"/>
      <name val="Arial"/>
      <family val="2"/>
    </font>
    <font>
      <sz val="20"/>
      <color rgb="FFFF000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4"/>
      <color rgb="FF000000"/>
      <name val="Aptos Narrow"/>
      <family val="2"/>
      <scheme val="minor"/>
    </font>
    <font>
      <b/>
      <sz val="14"/>
      <color rgb="FF000000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6"/>
      <color rgb="FF000000"/>
      <name val="Arial"/>
      <family val="2"/>
    </font>
    <font>
      <strike/>
      <sz val="12"/>
      <color rgb="FF000000"/>
      <name val="Arial"/>
      <family val="2"/>
    </font>
    <font>
      <sz val="16"/>
      <color rgb="FFFF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2EFD9"/>
        <bgColor rgb="FFE2EFD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6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75">
    <xf numFmtId="0" fontId="0" fillId="0" borderId="0" xfId="0"/>
    <xf numFmtId="0" fontId="9" fillId="3" borderId="2" xfId="2" applyFont="1" applyFill="1" applyBorder="1" applyAlignment="1" applyProtection="1">
      <alignment horizontal="center" vertical="center"/>
      <protection locked="0"/>
    </xf>
    <xf numFmtId="0" fontId="7" fillId="4" borderId="2" xfId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0" fillId="5" borderId="2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 wrapText="1"/>
    </xf>
    <xf numFmtId="0" fontId="0" fillId="6" borderId="2" xfId="0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 wrapText="1"/>
    </xf>
    <xf numFmtId="0" fontId="0" fillId="7" borderId="2" xfId="0" applyFill="1" applyBorder="1" applyAlignment="1">
      <alignment horizontal="left" vertical="center" wrapText="1"/>
    </xf>
    <xf numFmtId="0" fontId="13" fillId="0" borderId="2" xfId="0" applyFont="1" applyBorder="1" applyAlignment="1">
      <alignment vertical="center" wrapText="1"/>
    </xf>
    <xf numFmtId="0" fontId="0" fillId="8" borderId="2" xfId="0" applyFill="1" applyBorder="1" applyAlignment="1">
      <alignment horizontal="left" vertical="center" wrapText="1"/>
    </xf>
    <xf numFmtId="0" fontId="12" fillId="0" borderId="2" xfId="0" applyFont="1" applyBorder="1"/>
    <xf numFmtId="0" fontId="0" fillId="0" borderId="2" xfId="0" applyBorder="1" applyAlignment="1">
      <alignment vertical="center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15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/>
    </xf>
    <xf numFmtId="0" fontId="8" fillId="12" borderId="2" xfId="0" applyFont="1" applyFill="1" applyBorder="1" applyAlignment="1">
      <alignment horizontal="center" vertical="center"/>
    </xf>
    <xf numFmtId="0" fontId="8" fillId="12" borderId="2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1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/>
    </xf>
    <xf numFmtId="0" fontId="16" fillId="12" borderId="2" xfId="0" applyFont="1" applyFill="1" applyBorder="1" applyAlignment="1">
      <alignment horizontal="center" vertical="center"/>
    </xf>
    <xf numFmtId="0" fontId="8" fillId="15" borderId="2" xfId="0" applyFont="1" applyFill="1" applyBorder="1" applyAlignment="1">
      <alignment horizontal="center" vertical="center" wrapText="1"/>
    </xf>
    <xf numFmtId="0" fontId="0" fillId="15" borderId="2" xfId="0" applyFill="1" applyBorder="1" applyAlignment="1">
      <alignment horizontal="center" vertical="center" wrapText="1"/>
    </xf>
    <xf numFmtId="0" fontId="8" fillId="15" borderId="2" xfId="0" applyFont="1" applyFill="1" applyBorder="1" applyAlignment="1">
      <alignment horizontal="center" vertical="center"/>
    </xf>
    <xf numFmtId="0" fontId="16" fillId="15" borderId="2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16" borderId="2" xfId="0" applyFont="1" applyFill="1" applyBorder="1" applyAlignment="1">
      <alignment horizontal="center" vertical="center" wrapText="1"/>
    </xf>
    <xf numFmtId="0" fontId="0" fillId="16" borderId="2" xfId="0" applyFill="1" applyBorder="1" applyAlignment="1">
      <alignment horizontal="center" vertical="center" wrapText="1"/>
    </xf>
    <xf numFmtId="0" fontId="8" fillId="16" borderId="2" xfId="0" applyFont="1" applyFill="1" applyBorder="1" applyAlignment="1">
      <alignment horizontal="center" vertical="center"/>
    </xf>
    <xf numFmtId="0" fontId="16" fillId="16" borderId="2" xfId="0" applyFont="1" applyFill="1" applyBorder="1" applyAlignment="1">
      <alignment horizontal="center" vertical="center"/>
    </xf>
    <xf numFmtId="0" fontId="8" fillId="17" borderId="2" xfId="0" applyFont="1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8" fillId="18" borderId="2" xfId="0" applyFont="1" applyFill="1" applyBorder="1" applyAlignment="1">
      <alignment horizontal="center" vertical="center" wrapText="1"/>
    </xf>
    <xf numFmtId="0" fontId="0" fillId="18" borderId="2" xfId="0" applyFill="1" applyBorder="1" applyAlignment="1">
      <alignment horizontal="center" vertical="center" wrapText="1"/>
    </xf>
    <xf numFmtId="0" fontId="8" fillId="18" borderId="2" xfId="0" applyFont="1" applyFill="1" applyBorder="1" applyAlignment="1">
      <alignment horizontal="center" vertical="center"/>
    </xf>
    <xf numFmtId="0" fontId="16" fillId="18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7" fillId="1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11" borderId="2" xfId="0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19" fillId="0" borderId="0" xfId="0" applyFont="1" applyAlignment="1">
      <alignment wrapText="1"/>
    </xf>
    <xf numFmtId="0" fontId="17" fillId="14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9" fillId="3" borderId="8" xfId="2" applyFont="1" applyFill="1" applyBorder="1" applyAlignment="1" applyProtection="1">
      <alignment horizontal="center" vertical="center"/>
      <protection locked="0"/>
    </xf>
    <xf numFmtId="0" fontId="7" fillId="4" borderId="6" xfId="1" applyFont="1" applyFill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0" fillId="9" borderId="7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9" borderId="21" xfId="0" applyFont="1" applyFill="1" applyBorder="1" applyAlignment="1">
      <alignment horizontal="center" vertical="center"/>
    </xf>
    <xf numFmtId="0" fontId="10" fillId="14" borderId="23" xfId="0" applyFont="1" applyFill="1" applyBorder="1" applyAlignment="1">
      <alignment horizontal="center" vertical="center"/>
    </xf>
    <xf numFmtId="0" fontId="0" fillId="14" borderId="24" xfId="0" applyFill="1" applyBorder="1" applyAlignment="1">
      <alignment horizontal="center" vertical="center" wrapText="1"/>
    </xf>
    <xf numFmtId="0" fontId="10" fillId="9" borderId="17" xfId="0" applyFont="1" applyFill="1" applyBorder="1" applyAlignment="1">
      <alignment horizontal="center" vertical="center"/>
    </xf>
    <xf numFmtId="0" fontId="10" fillId="9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9" borderId="21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/>
    </xf>
    <xf numFmtId="0" fontId="10" fillId="14" borderId="2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14" borderId="2" xfId="0" applyFont="1" applyFill="1" applyBorder="1" applyAlignment="1">
      <alignment horizontal="center" vertical="center" wrapText="1"/>
    </xf>
    <xf numFmtId="0" fontId="3" fillId="13" borderId="2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38" fillId="19" borderId="2" xfId="0" applyFont="1" applyFill="1" applyBorder="1" applyAlignment="1">
      <alignment horizontal="center" vertical="center" textRotation="90" wrapText="1"/>
    </xf>
    <xf numFmtId="0" fontId="39" fillId="19" borderId="2" xfId="0" applyFont="1" applyFill="1" applyBorder="1" applyAlignment="1">
      <alignment horizontal="center" vertical="center" textRotation="90" wrapText="1"/>
    </xf>
    <xf numFmtId="0" fontId="20" fillId="0" borderId="0" xfId="0" applyFont="1"/>
    <xf numFmtId="0" fontId="20" fillId="1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0" fillId="0" borderId="2" xfId="0" applyFont="1" applyBorder="1"/>
    <xf numFmtId="0" fontId="29" fillId="0" borderId="2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9" fontId="23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9" fontId="25" fillId="0" borderId="2" xfId="0" applyNumberFormat="1" applyFont="1" applyBorder="1" applyAlignment="1">
      <alignment horizontal="center" vertical="center"/>
    </xf>
    <xf numFmtId="9" fontId="25" fillId="0" borderId="2" xfId="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38" fillId="19" borderId="2" xfId="0" applyFont="1" applyFill="1" applyBorder="1" applyAlignment="1">
      <alignment horizontal="center" vertical="center" wrapText="1"/>
    </xf>
    <xf numFmtId="0" fontId="36" fillId="19" borderId="2" xfId="0" applyFont="1" applyFill="1" applyBorder="1" applyAlignment="1">
      <alignment horizontal="center" vertical="center" wrapText="1"/>
    </xf>
    <xf numFmtId="0" fontId="37" fillId="19" borderId="2" xfId="0" applyFont="1" applyFill="1" applyBorder="1" applyAlignment="1">
      <alignment horizontal="center" vertical="center" wrapText="1"/>
    </xf>
    <xf numFmtId="3" fontId="41" fillId="9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4" fontId="0" fillId="0" borderId="0" xfId="4" applyFont="1"/>
    <xf numFmtId="44" fontId="19" fillId="0" borderId="2" xfId="4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3" fontId="41" fillId="0" borderId="0" xfId="0" applyNumberFormat="1" applyFont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44" fontId="19" fillId="0" borderId="2" xfId="4" applyFont="1" applyBorder="1" applyAlignment="1">
      <alignment horizontal="center" vertical="center" wrapText="1"/>
    </xf>
    <xf numFmtId="44" fontId="5" fillId="0" borderId="2" xfId="4" applyFont="1" applyBorder="1"/>
    <xf numFmtId="0" fontId="40" fillId="0" borderId="2" xfId="0" applyFont="1" applyBorder="1" applyAlignment="1">
      <alignment horizontal="center" vertical="center" wrapText="1"/>
    </xf>
    <xf numFmtId="44" fontId="19" fillId="0" borderId="0" xfId="0" applyNumberFormat="1" applyFont="1" applyAlignment="1">
      <alignment horizontal="center" vertical="center"/>
    </xf>
    <xf numFmtId="0" fontId="49" fillId="0" borderId="0" xfId="0" applyFont="1"/>
    <xf numFmtId="0" fontId="51" fillId="19" borderId="2" xfId="0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 wrapText="1"/>
    </xf>
    <xf numFmtId="0" fontId="52" fillId="0" borderId="2" xfId="0" applyFont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3" fillId="9" borderId="2" xfId="0" applyFont="1" applyFill="1" applyBorder="1" applyAlignment="1">
      <alignment horizontal="center" vertical="center"/>
    </xf>
    <xf numFmtId="0" fontId="54" fillId="0" borderId="2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 wrapText="1"/>
    </xf>
    <xf numFmtId="0" fontId="56" fillId="0" borderId="2" xfId="0" applyFont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center"/>
    </xf>
    <xf numFmtId="0" fontId="49" fillId="9" borderId="2" xfId="0" applyFont="1" applyFill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52" fillId="0" borderId="2" xfId="0" applyFont="1" applyBorder="1" applyAlignment="1">
      <alignment horizontal="center" vertical="center"/>
    </xf>
    <xf numFmtId="9" fontId="52" fillId="0" borderId="2" xfId="0" applyNumberFormat="1" applyFont="1" applyBorder="1" applyAlignment="1">
      <alignment horizontal="center" vertical="center"/>
    </xf>
    <xf numFmtId="9" fontId="53" fillId="0" borderId="2" xfId="0" applyNumberFormat="1" applyFont="1" applyBorder="1" applyAlignment="1">
      <alignment horizontal="center" vertical="center" wrapText="1"/>
    </xf>
    <xf numFmtId="0" fontId="53" fillId="14" borderId="2" xfId="0" applyFont="1" applyFill="1" applyBorder="1" applyAlignment="1">
      <alignment horizontal="center" vertical="center"/>
    </xf>
    <xf numFmtId="0" fontId="38" fillId="0" borderId="2" xfId="0" applyFont="1" applyBorder="1" applyAlignment="1">
      <alignment vertical="center" wrapText="1"/>
    </xf>
    <xf numFmtId="0" fontId="31" fillId="0" borderId="0" xfId="0" applyFont="1" applyAlignment="1">
      <alignment wrapText="1"/>
    </xf>
    <xf numFmtId="0" fontId="32" fillId="0" borderId="0" xfId="0" applyFont="1" applyAlignment="1">
      <alignment horizontal="center" vertical="center"/>
    </xf>
    <xf numFmtId="0" fontId="31" fillId="0" borderId="0" xfId="0" applyFont="1"/>
    <xf numFmtId="0" fontId="31" fillId="0" borderId="0" xfId="0" applyFont="1" applyAlignment="1">
      <alignment horizontal="center" vertical="center"/>
    </xf>
    <xf numFmtId="0" fontId="58" fillId="0" borderId="1" xfId="0" applyFont="1" applyBorder="1" applyAlignment="1">
      <alignment vertical="center" wrapText="1"/>
    </xf>
    <xf numFmtId="0" fontId="58" fillId="0" borderId="2" xfId="0" applyFont="1" applyBorder="1" applyAlignment="1">
      <alignment vertical="center" wrapText="1"/>
    </xf>
    <xf numFmtId="0" fontId="58" fillId="0" borderId="2" xfId="0" applyFont="1" applyBorder="1" applyAlignment="1">
      <alignment vertical="center"/>
    </xf>
    <xf numFmtId="0" fontId="58" fillId="0" borderId="2" xfId="0" applyFont="1" applyBorder="1" applyAlignment="1">
      <alignment horizontal="center" vertical="center"/>
    </xf>
    <xf numFmtId="0" fontId="57" fillId="0" borderId="2" xfId="0" applyFont="1" applyBorder="1" applyAlignment="1">
      <alignment horizontal="center" vertical="center" wrapText="1"/>
    </xf>
    <xf numFmtId="0" fontId="31" fillId="9" borderId="2" xfId="0" applyFont="1" applyFill="1" applyBorder="1" applyAlignment="1">
      <alignment horizontal="center" vertical="center"/>
    </xf>
    <xf numFmtId="0" fontId="57" fillId="0" borderId="2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/>
    </xf>
    <xf numFmtId="0" fontId="31" fillId="0" borderId="2" xfId="0" applyFont="1" applyBorder="1"/>
    <xf numFmtId="0" fontId="30" fillId="0" borderId="2" xfId="0" applyFont="1" applyBorder="1" applyAlignment="1">
      <alignment horizontal="center" vertical="center"/>
    </xf>
    <xf numFmtId="0" fontId="39" fillId="19" borderId="2" xfId="0" applyFont="1" applyFill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56" fillId="0" borderId="2" xfId="0" applyFont="1" applyBorder="1" applyAlignment="1">
      <alignment horizontal="center" vertical="center"/>
    </xf>
    <xf numFmtId="9" fontId="56" fillId="0" borderId="2" xfId="0" applyNumberFormat="1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54" fillId="0" borderId="2" xfId="0" applyFont="1" applyBorder="1" applyAlignment="1">
      <alignment horizontal="center" vertical="center" wrapText="1"/>
    </xf>
    <xf numFmtId="0" fontId="49" fillId="0" borderId="2" xfId="0" applyFont="1" applyBorder="1"/>
    <xf numFmtId="0" fontId="55" fillId="0" borderId="2" xfId="0" applyFont="1" applyBorder="1" applyAlignment="1">
      <alignment horizontal="center" vertical="center"/>
    </xf>
    <xf numFmtId="9" fontId="49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4" fontId="6" fillId="0" borderId="2" xfId="4" applyFont="1" applyBorder="1" applyAlignment="1">
      <alignment horizontal="center" vertical="center"/>
    </xf>
    <xf numFmtId="44" fontId="6" fillId="21" borderId="2" xfId="0" applyNumberFormat="1" applyFont="1" applyFill="1" applyBorder="1"/>
    <xf numFmtId="0" fontId="32" fillId="20" borderId="2" xfId="0" applyFont="1" applyFill="1" applyBorder="1" applyAlignment="1">
      <alignment horizontal="center" vertical="center" wrapText="1"/>
    </xf>
    <xf numFmtId="0" fontId="32" fillId="20" borderId="2" xfId="0" applyFont="1" applyFill="1" applyBorder="1" applyAlignment="1">
      <alignment horizontal="center" vertical="center"/>
    </xf>
    <xf numFmtId="0" fontId="60" fillId="9" borderId="2" xfId="0" applyFont="1" applyFill="1" applyBorder="1" applyAlignment="1">
      <alignment horizontal="center" vertical="center"/>
    </xf>
    <xf numFmtId="0" fontId="31" fillId="0" borderId="30" xfId="0" applyFont="1" applyBorder="1"/>
    <xf numFmtId="0" fontId="47" fillId="9" borderId="2" xfId="0" applyFont="1" applyFill="1" applyBorder="1" applyAlignment="1">
      <alignment horizontal="center" vertical="center" wrapText="1"/>
    </xf>
    <xf numFmtId="3" fontId="6" fillId="9" borderId="2" xfId="0" applyNumberFormat="1" applyFont="1" applyFill="1" applyBorder="1" applyAlignment="1">
      <alignment horizontal="center" vertical="center"/>
    </xf>
    <xf numFmtId="0" fontId="6" fillId="21" borderId="2" xfId="0" applyFont="1" applyFill="1" applyBorder="1" applyAlignment="1">
      <alignment horizontal="center" vertical="center" wrapText="1"/>
    </xf>
    <xf numFmtId="0" fontId="47" fillId="0" borderId="2" xfId="0" applyFont="1" applyBorder="1" applyAlignment="1">
      <alignment horizontal="center" vertical="center" wrapText="1"/>
    </xf>
    <xf numFmtId="0" fontId="51" fillId="0" borderId="2" xfId="0" applyFont="1" applyBorder="1" applyAlignment="1">
      <alignment vertical="center"/>
    </xf>
    <xf numFmtId="0" fontId="51" fillId="0" borderId="2" xfId="0" applyFont="1" applyBorder="1" applyAlignment="1">
      <alignment vertical="center" wrapText="1"/>
    </xf>
    <xf numFmtId="0" fontId="33" fillId="3" borderId="2" xfId="2" applyFont="1" applyFill="1" applyBorder="1" applyAlignment="1" applyProtection="1">
      <alignment horizontal="center" vertical="center" wrapText="1"/>
      <protection locked="0"/>
    </xf>
    <xf numFmtId="0" fontId="42" fillId="0" borderId="2" xfId="0" applyFont="1" applyBorder="1" applyAlignment="1">
      <alignment horizontal="center" vertical="center" wrapText="1"/>
    </xf>
    <xf numFmtId="0" fontId="21" fillId="3" borderId="2" xfId="2" applyFont="1" applyFill="1" applyBorder="1" applyAlignment="1" applyProtection="1">
      <alignment horizontal="center" vertical="center"/>
      <protection locked="0"/>
    </xf>
    <xf numFmtId="0" fontId="21" fillId="3" borderId="2" xfId="2" applyFont="1" applyFill="1" applyBorder="1" applyAlignment="1" applyProtection="1">
      <alignment horizontal="center" vertical="center" wrapText="1"/>
      <protection locked="0"/>
    </xf>
    <xf numFmtId="0" fontId="34" fillId="3" borderId="2" xfId="2" applyFont="1" applyFill="1" applyBorder="1" applyAlignment="1" applyProtection="1">
      <alignment horizontal="center" vertical="center" wrapText="1"/>
      <protection locked="0"/>
    </xf>
    <xf numFmtId="0" fontId="32" fillId="4" borderId="2" xfId="1" applyFont="1" applyFill="1" applyBorder="1" applyAlignment="1" applyProtection="1">
      <alignment horizontal="center" vertical="center" wrapText="1"/>
      <protection locked="0"/>
    </xf>
    <xf numFmtId="0" fontId="21" fillId="3" borderId="2" xfId="0" applyFont="1" applyFill="1" applyBorder="1" applyAlignment="1" applyProtection="1">
      <alignment horizontal="center" vertical="center" wrapText="1"/>
      <protection locked="0"/>
    </xf>
    <xf numFmtId="0" fontId="46" fillId="9" borderId="1" xfId="0" applyFont="1" applyFill="1" applyBorder="1" applyAlignment="1">
      <alignment horizontal="center" vertical="center" wrapText="1"/>
    </xf>
    <xf numFmtId="0" fontId="46" fillId="9" borderId="5" xfId="0" applyFont="1" applyFill="1" applyBorder="1" applyAlignment="1">
      <alignment horizontal="center" vertical="center" wrapText="1"/>
    </xf>
    <xf numFmtId="0" fontId="46" fillId="9" borderId="4" xfId="0" applyFont="1" applyFill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/>
    </xf>
    <xf numFmtId="0" fontId="58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2" fillId="0" borderId="28" xfId="0" applyFont="1" applyBorder="1" applyAlignment="1">
      <alignment horizontal="center" vertical="center"/>
    </xf>
    <xf numFmtId="0" fontId="57" fillId="3" borderId="2" xfId="2" applyFont="1" applyFill="1" applyBorder="1" applyAlignment="1" applyProtection="1">
      <alignment horizontal="center" vertical="center" wrapText="1"/>
      <protection locked="0"/>
    </xf>
    <xf numFmtId="0" fontId="57" fillId="3" borderId="2" xfId="0" applyFont="1" applyFill="1" applyBorder="1" applyAlignment="1" applyProtection="1">
      <alignment horizontal="center" vertical="center" wrapText="1"/>
      <protection locked="0"/>
    </xf>
    <xf numFmtId="0" fontId="57" fillId="3" borderId="2" xfId="2" applyFont="1" applyFill="1" applyBorder="1" applyAlignment="1" applyProtection="1">
      <alignment horizontal="center" vertical="center"/>
      <protection locked="0"/>
    </xf>
    <xf numFmtId="0" fontId="58" fillId="0" borderId="2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25" xfId="0" applyFont="1" applyBorder="1" applyAlignment="1">
      <alignment horizontal="center" vertical="center"/>
    </xf>
    <xf numFmtId="0" fontId="38" fillId="0" borderId="26" xfId="0" applyFont="1" applyBorder="1" applyAlignment="1">
      <alignment horizontal="center" vertical="center"/>
    </xf>
    <xf numFmtId="0" fontId="38" fillId="0" borderId="27" xfId="0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0" borderId="29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 wrapText="1"/>
    </xf>
    <xf numFmtId="0" fontId="38" fillId="0" borderId="25" xfId="0" applyFont="1" applyBorder="1" applyAlignment="1">
      <alignment horizontal="center" vertical="center" wrapText="1"/>
    </xf>
    <xf numFmtId="0" fontId="38" fillId="0" borderId="26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wrapText="1"/>
    </xf>
    <xf numFmtId="0" fontId="38" fillId="0" borderId="29" xfId="0" applyFont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0" fontId="51" fillId="0" borderId="8" xfId="0" applyFont="1" applyBorder="1" applyAlignment="1">
      <alignment horizontal="center" vertical="center" wrapText="1"/>
    </xf>
    <xf numFmtId="0" fontId="51" fillId="0" borderId="26" xfId="0" applyFont="1" applyBorder="1" applyAlignment="1">
      <alignment horizontal="center" vertical="center" wrapText="1"/>
    </xf>
    <xf numFmtId="0" fontId="51" fillId="0" borderId="27" xfId="0" applyFont="1" applyBorder="1" applyAlignment="1">
      <alignment horizontal="center" vertical="center" wrapText="1"/>
    </xf>
    <xf numFmtId="0" fontId="51" fillId="0" borderId="29" xfId="0" applyFont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 wrapText="1"/>
    </xf>
    <xf numFmtId="0" fontId="51" fillId="0" borderId="7" xfId="0" applyFont="1" applyBorder="1" applyAlignment="1">
      <alignment horizontal="center" vertical="center" wrapText="1"/>
    </xf>
    <xf numFmtId="0" fontId="51" fillId="0" borderId="5" xfId="0" applyFont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/>
    </xf>
    <xf numFmtId="0" fontId="47" fillId="21" borderId="2" xfId="0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51" fillId="0" borderId="8" xfId="0" applyFont="1" applyBorder="1" applyAlignment="1">
      <alignment horizontal="center" vertical="center"/>
    </xf>
    <xf numFmtId="0" fontId="51" fillId="0" borderId="26" xfId="0" applyFont="1" applyBorder="1" applyAlignment="1">
      <alignment horizontal="center" vertical="center"/>
    </xf>
    <xf numFmtId="0" fontId="51" fillId="0" borderId="27" xfId="0" applyFont="1" applyBorder="1" applyAlignment="1">
      <alignment horizontal="center" vertical="center"/>
    </xf>
    <xf numFmtId="0" fontId="51" fillId="0" borderId="29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8" fillId="0" borderId="28" xfId="0" applyFont="1" applyBorder="1" applyAlignment="1">
      <alignment horizontal="center" vertical="center"/>
    </xf>
    <xf numFmtId="0" fontId="34" fillId="3" borderId="2" xfId="2" applyFont="1" applyFill="1" applyBorder="1" applyAlignment="1" applyProtection="1">
      <alignment horizontal="center" vertical="center"/>
      <protection locked="0"/>
    </xf>
    <xf numFmtId="0" fontId="48" fillId="4" borderId="2" xfId="1" applyFont="1" applyFill="1" applyBorder="1" applyAlignment="1" applyProtection="1">
      <alignment horizontal="center" vertical="center" wrapText="1"/>
      <protection locked="0"/>
    </xf>
    <xf numFmtId="0" fontId="34" fillId="3" borderId="2" xfId="0" applyFont="1" applyFill="1" applyBorder="1" applyAlignment="1" applyProtection="1">
      <alignment horizontal="center" vertical="center" wrapText="1"/>
      <protection locked="0"/>
    </xf>
    <xf numFmtId="0" fontId="22" fillId="0" borderId="2" xfId="0" applyFont="1" applyBorder="1" applyAlignment="1">
      <alignment horizontal="center" vertical="center"/>
    </xf>
    <xf numFmtId="0" fontId="50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44" fontId="0" fillId="0" borderId="0" xfId="0" applyNumberFormat="1"/>
    <xf numFmtId="4" fontId="19" fillId="0" borderId="2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/>
    </xf>
  </cellXfs>
  <cellStyles count="5">
    <cellStyle name="Moneda" xfId="4" builtinId="4"/>
    <cellStyle name="Moneda 2" xfId="3" xr:uid="{00000000-0005-0000-0000-000001000000}"/>
    <cellStyle name="Normal" xfId="0" builtinId="0"/>
    <cellStyle name="Normal 20" xfId="1" xr:uid="{00000000-0005-0000-0000-000003000000}"/>
    <cellStyle name="Normal 5" xfId="2" xr:uid="{00000000-0005-0000-0000-000004000000}"/>
  </cellStyles>
  <dxfs count="14">
    <dxf>
      <font>
        <color auto="1"/>
      </font>
      <fill>
        <patternFill>
          <bgColor rgb="FFFF7A5B"/>
        </patternFill>
      </fill>
    </dxf>
    <dxf>
      <font>
        <color auto="1"/>
      </font>
      <fill>
        <patternFill>
          <bgColor rgb="FFFF7A5B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CF3FC"/>
        </patternFill>
      </fill>
    </dxf>
    <dxf>
      <fill>
        <patternFill>
          <bgColor rgb="FFDCF3FC"/>
        </patternFill>
      </fill>
    </dxf>
    <dxf>
      <fill>
        <patternFill>
          <bgColor rgb="FFDCF3FC"/>
        </patternFill>
      </fill>
    </dxf>
    <dxf>
      <fill>
        <patternFill>
          <bgColor rgb="FFDCF3FC"/>
        </patternFill>
      </fill>
    </dxf>
    <dxf>
      <fill>
        <patternFill>
          <bgColor rgb="FFDCF3FC"/>
        </patternFill>
      </fill>
    </dxf>
    <dxf>
      <fill>
        <patternFill>
          <bgColor rgb="FFDCF3FC"/>
        </patternFill>
      </fill>
    </dxf>
    <dxf>
      <fill>
        <patternFill>
          <bgColor rgb="FFDCF3FC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ill>
        <patternFill>
          <bgColor rgb="FFDCF3FC"/>
        </patternFill>
      </fill>
    </dxf>
    <dxf>
      <fill>
        <patternFill>
          <bgColor rgb="FFDCF3FC"/>
        </patternFill>
      </fill>
    </dxf>
    <dxf>
      <font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FFFFCC"/>
      <color rgb="FFDCF3FC"/>
      <color rgb="FFF7E1F5"/>
      <color rgb="FFFFFFFF"/>
      <color rgb="FFFF7A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drea Pinzon Reyes" id="{886944E5-C291-419D-B8FA-10F985B72867}" userId="S::andrea.pinzon@medicinalegal.gov.co::9c8c443e-68d0-40d3-b544-6ddbc6cc811c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Y41" dT="2026-02-23T16:01:46.16" personId="{886944E5-C291-419D-B8FA-10F985B72867}" id="{6AC1A0AB-C338-4CEA-9063-BB856764A1C6}">
    <text>POR DAÑO DE EQUIPO SE QUITA LA UNIDAD</text>
  </threadedComment>
  <threadedComment ref="AJ59" dT="2026-04-24T16:49:13.69" personId="{886944E5-C291-419D-B8FA-10F985B72867}" id="{43E992EA-03DB-4289-9817-772425B06451}">
    <text>ESTE NO SE MODIFICO CANTIDAD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V28" dT="2026-02-23T16:01:46.16" personId="{886944E5-C291-419D-B8FA-10F985B72867}" id="{1829ABAA-C48A-4434-8FAE-C85B42F86BD4}">
    <text>POR DAÑO DE EQUIPO SE QUITA LA UNIDAD</text>
  </threadedComment>
  <threadedComment ref="AC35" dT="2026-04-24T16:49:13.69" personId="{886944E5-C291-419D-B8FA-10F985B72867}" id="{AB7678FA-85EA-46F7-8F01-B899E7F3DC71}">
    <text>ESTE NO SE MODIFICO CANTIDAD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3:AR62"/>
  <sheetViews>
    <sheetView showOutlineSymbols="0" zoomScale="55" zoomScaleNormal="55" zoomScaleSheetLayoutView="40" workbookViewId="0">
      <pane ySplit="5" topLeftCell="A7" activePane="bottomLeft" state="frozen"/>
      <selection activeCell="I1" sqref="I1"/>
      <selection pane="bottomLeft" activeCell="L10" sqref="L10"/>
    </sheetView>
  </sheetViews>
  <sheetFormatPr baseColWidth="10" defaultRowHeight="21" x14ac:dyDescent="0.35"/>
  <cols>
    <col min="1" max="1" width="20" style="3" customWidth="1"/>
    <col min="2" max="2" width="15.85546875" customWidth="1"/>
    <col min="3" max="3" width="51" customWidth="1"/>
    <col min="4" max="4" width="25.7109375" customWidth="1"/>
    <col min="5" max="5" width="22.140625" customWidth="1"/>
    <col min="6" max="6" width="23.5703125" customWidth="1"/>
    <col min="7" max="7" width="29.140625" customWidth="1"/>
    <col min="8" max="8" width="27.5703125" customWidth="1"/>
    <col min="9" max="9" width="37.28515625" style="64" customWidth="1"/>
    <col min="10" max="10" width="38.7109375" customWidth="1"/>
    <col min="11" max="13" width="28.5703125" style="57" customWidth="1"/>
  </cols>
  <sheetData>
    <row r="3" spans="1:44" ht="36" customHeight="1" x14ac:dyDescent="0.25">
      <c r="A3" s="202" t="s">
        <v>111</v>
      </c>
      <c r="B3" s="202" t="s">
        <v>0</v>
      </c>
      <c r="C3" s="203" t="s">
        <v>1</v>
      </c>
      <c r="D3" s="200" t="s">
        <v>112</v>
      </c>
      <c r="E3" s="200" t="s">
        <v>2</v>
      </c>
      <c r="F3" s="200" t="s">
        <v>3</v>
      </c>
      <c r="G3" s="200" t="s">
        <v>4</v>
      </c>
      <c r="H3" s="204" t="s">
        <v>81</v>
      </c>
      <c r="I3" s="205" t="s">
        <v>310</v>
      </c>
      <c r="J3" s="206" t="s">
        <v>303</v>
      </c>
      <c r="K3" s="206" t="s">
        <v>304</v>
      </c>
      <c r="L3" s="206" t="s">
        <v>305</v>
      </c>
      <c r="M3" s="206" t="s">
        <v>306</v>
      </c>
      <c r="N3" s="213" t="s">
        <v>317</v>
      </c>
      <c r="O3" s="213"/>
      <c r="P3" s="213"/>
      <c r="Q3" s="213"/>
      <c r="R3" s="213"/>
      <c r="S3" s="212" t="s">
        <v>318</v>
      </c>
      <c r="T3" s="212"/>
      <c r="U3" s="212"/>
      <c r="V3" s="212"/>
      <c r="W3" s="212"/>
      <c r="X3" s="212" t="s">
        <v>319</v>
      </c>
      <c r="Y3" s="212"/>
      <c r="Z3" s="212" t="s">
        <v>320</v>
      </c>
      <c r="AA3" s="212"/>
      <c r="AB3" s="212" t="s">
        <v>321</v>
      </c>
      <c r="AC3" s="212"/>
      <c r="AD3" s="212"/>
      <c r="AE3" s="212"/>
      <c r="AF3" s="212" t="s">
        <v>322</v>
      </c>
      <c r="AG3" s="212"/>
      <c r="AH3" s="212"/>
      <c r="AI3" s="212"/>
      <c r="AJ3" s="212"/>
      <c r="AK3" s="213" t="s">
        <v>323</v>
      </c>
      <c r="AL3" s="213"/>
      <c r="AM3" s="213"/>
      <c r="AN3" s="212" t="s">
        <v>324</v>
      </c>
      <c r="AO3" s="212"/>
      <c r="AP3" s="212"/>
      <c r="AQ3" s="212"/>
      <c r="AR3" s="212"/>
    </row>
    <row r="4" spans="1:44" ht="36" customHeight="1" x14ac:dyDescent="0.25">
      <c r="A4" s="202"/>
      <c r="B4" s="202"/>
      <c r="C4" s="203"/>
      <c r="D4" s="200"/>
      <c r="E4" s="200"/>
      <c r="F4" s="200"/>
      <c r="G4" s="200"/>
      <c r="H4" s="204"/>
      <c r="I4" s="205"/>
      <c r="J4" s="206"/>
      <c r="K4" s="206"/>
      <c r="L4" s="206"/>
      <c r="M4" s="206"/>
      <c r="N4" s="213"/>
      <c r="O4" s="213"/>
      <c r="P4" s="213"/>
      <c r="Q4" s="213"/>
      <c r="R4" s="213"/>
      <c r="S4" s="212"/>
      <c r="T4" s="212"/>
      <c r="U4" s="212"/>
      <c r="V4" s="212"/>
      <c r="W4" s="212"/>
      <c r="X4" s="212" t="s">
        <v>325</v>
      </c>
      <c r="Y4" s="212"/>
      <c r="Z4" s="212" t="s">
        <v>326</v>
      </c>
      <c r="AA4" s="212"/>
      <c r="AB4" s="212"/>
      <c r="AC4" s="212"/>
      <c r="AD4" s="212"/>
      <c r="AE4" s="212"/>
      <c r="AF4" s="110"/>
      <c r="AG4" s="110" t="s">
        <v>327</v>
      </c>
      <c r="AH4" s="110"/>
      <c r="AI4" s="212" t="s">
        <v>328</v>
      </c>
      <c r="AJ4" s="212"/>
      <c r="AK4" s="212" t="s">
        <v>329</v>
      </c>
      <c r="AL4" s="212"/>
      <c r="AM4" s="212"/>
      <c r="AN4" s="212"/>
      <c r="AO4" s="212"/>
      <c r="AP4" s="212"/>
      <c r="AQ4" s="212"/>
      <c r="AR4" s="212"/>
    </row>
    <row r="5" spans="1:44" ht="156.75" x14ac:dyDescent="0.25">
      <c r="A5" s="202"/>
      <c r="B5" s="202"/>
      <c r="C5" s="203"/>
      <c r="D5" s="200"/>
      <c r="E5" s="200"/>
      <c r="F5" s="200"/>
      <c r="G5" s="200"/>
      <c r="H5" s="204"/>
      <c r="I5" s="205"/>
      <c r="J5" s="206"/>
      <c r="K5" s="206"/>
      <c r="L5" s="206"/>
      <c r="M5" s="206"/>
      <c r="N5" s="105" t="s">
        <v>330</v>
      </c>
      <c r="O5" s="105" t="s">
        <v>331</v>
      </c>
      <c r="P5" s="106" t="s">
        <v>332</v>
      </c>
      <c r="Q5" s="105" t="s">
        <v>333</v>
      </c>
      <c r="R5" s="105" t="s">
        <v>334</v>
      </c>
      <c r="S5" s="105" t="s">
        <v>335</v>
      </c>
      <c r="T5" s="105" t="s">
        <v>336</v>
      </c>
      <c r="U5" s="105" t="s">
        <v>337</v>
      </c>
      <c r="V5" s="105" t="s">
        <v>338</v>
      </c>
      <c r="W5" s="105" t="s">
        <v>339</v>
      </c>
      <c r="X5" s="105" t="s">
        <v>340</v>
      </c>
      <c r="Y5" s="105" t="s">
        <v>341</v>
      </c>
      <c r="Z5" s="105" t="s">
        <v>342</v>
      </c>
      <c r="AA5" s="105" t="s">
        <v>343</v>
      </c>
      <c r="AB5" s="105" t="s">
        <v>344</v>
      </c>
      <c r="AC5" s="105" t="s">
        <v>345</v>
      </c>
      <c r="AD5" s="105" t="s">
        <v>346</v>
      </c>
      <c r="AE5" s="105" t="s">
        <v>347</v>
      </c>
      <c r="AF5" s="105" t="s">
        <v>348</v>
      </c>
      <c r="AG5" s="105" t="s">
        <v>349</v>
      </c>
      <c r="AH5" s="105" t="s">
        <v>350</v>
      </c>
      <c r="AI5" s="105" t="s">
        <v>351</v>
      </c>
      <c r="AJ5" s="105" t="s">
        <v>352</v>
      </c>
      <c r="AK5" s="105" t="s">
        <v>353</v>
      </c>
      <c r="AL5" s="105" t="s">
        <v>354</v>
      </c>
      <c r="AM5" s="105" t="s">
        <v>355</v>
      </c>
      <c r="AN5" s="105" t="s">
        <v>356</v>
      </c>
      <c r="AO5" s="105" t="s">
        <v>357</v>
      </c>
      <c r="AP5" s="105" t="s">
        <v>358</v>
      </c>
      <c r="AQ5" s="105" t="s">
        <v>359</v>
      </c>
      <c r="AR5" s="105" t="s">
        <v>360</v>
      </c>
    </row>
    <row r="6" spans="1:44" ht="76.5" x14ac:dyDescent="0.25">
      <c r="A6" s="125">
        <v>1</v>
      </c>
      <c r="B6" s="125">
        <v>1</v>
      </c>
      <c r="C6" s="101" t="s">
        <v>113</v>
      </c>
      <c r="D6" s="112" t="s">
        <v>7</v>
      </c>
      <c r="E6" s="101" t="s">
        <v>114</v>
      </c>
      <c r="F6" s="113" t="s">
        <v>21</v>
      </c>
      <c r="G6" s="113" t="s">
        <v>9</v>
      </c>
      <c r="H6" s="113" t="s">
        <v>10</v>
      </c>
      <c r="I6" s="114" t="s">
        <v>314</v>
      </c>
      <c r="J6" s="115" t="s">
        <v>257</v>
      </c>
      <c r="K6" s="102"/>
      <c r="L6" s="102"/>
      <c r="M6" s="102" t="s">
        <v>307</v>
      </c>
      <c r="N6" s="104">
        <v>0</v>
      </c>
      <c r="O6" s="104">
        <v>4</v>
      </c>
      <c r="P6" s="104">
        <v>0</v>
      </c>
      <c r="Q6" s="104">
        <v>0</v>
      </c>
      <c r="R6" s="104">
        <v>5</v>
      </c>
      <c r="S6" s="104">
        <v>0</v>
      </c>
      <c r="T6" s="104">
        <v>0</v>
      </c>
      <c r="U6" s="104">
        <v>0</v>
      </c>
      <c r="V6" s="104">
        <v>0</v>
      </c>
      <c r="W6" s="104">
        <v>0</v>
      </c>
      <c r="X6" s="104">
        <v>0</v>
      </c>
      <c r="Y6" s="104">
        <v>4</v>
      </c>
      <c r="Z6" s="104">
        <v>0</v>
      </c>
      <c r="AA6" s="104">
        <v>0</v>
      </c>
      <c r="AB6" s="104">
        <v>0</v>
      </c>
      <c r="AC6" s="104">
        <v>0</v>
      </c>
      <c r="AD6" s="104">
        <v>0</v>
      </c>
      <c r="AE6" s="104">
        <v>0</v>
      </c>
      <c r="AF6" s="104">
        <v>0</v>
      </c>
      <c r="AG6" s="104">
        <v>0</v>
      </c>
      <c r="AH6" s="104">
        <f t="shared" ref="AH6:AH12" si="0">SUM(AF6:AG6)</f>
        <v>0</v>
      </c>
      <c r="AI6" s="104">
        <v>0</v>
      </c>
      <c r="AJ6" s="104">
        <v>0</v>
      </c>
      <c r="AK6" s="104">
        <v>0</v>
      </c>
      <c r="AL6" s="104">
        <v>0</v>
      </c>
      <c r="AM6" s="104">
        <v>1</v>
      </c>
      <c r="AN6" s="104">
        <v>0</v>
      </c>
      <c r="AO6" s="104">
        <v>0</v>
      </c>
      <c r="AP6" s="104">
        <v>0</v>
      </c>
      <c r="AQ6" s="104">
        <v>0</v>
      </c>
      <c r="AR6" s="104">
        <v>0</v>
      </c>
    </row>
    <row r="7" spans="1:44" ht="76.5" x14ac:dyDescent="0.25">
      <c r="A7" s="125">
        <v>2</v>
      </c>
      <c r="B7" s="125">
        <v>1</v>
      </c>
      <c r="C7" s="101" t="s">
        <v>44</v>
      </c>
      <c r="D7" s="116" t="s">
        <v>7</v>
      </c>
      <c r="E7" s="117" t="s">
        <v>27</v>
      </c>
      <c r="F7" s="113" t="s">
        <v>21</v>
      </c>
      <c r="G7" s="113" t="s">
        <v>9</v>
      </c>
      <c r="H7" s="113" t="s">
        <v>10</v>
      </c>
      <c r="I7" s="114" t="s">
        <v>314</v>
      </c>
      <c r="J7" s="115" t="s">
        <v>258</v>
      </c>
      <c r="K7" s="102"/>
      <c r="L7" s="102"/>
      <c r="M7" s="102" t="s">
        <v>307</v>
      </c>
      <c r="N7" s="104">
        <v>8</v>
      </c>
      <c r="O7" s="104">
        <v>4</v>
      </c>
      <c r="P7" s="104">
        <v>1</v>
      </c>
      <c r="Q7" s="104">
        <v>0</v>
      </c>
      <c r="R7" s="104">
        <v>4</v>
      </c>
      <c r="S7" s="104">
        <v>1</v>
      </c>
      <c r="T7" s="104">
        <v>3</v>
      </c>
      <c r="U7" s="104">
        <v>0</v>
      </c>
      <c r="V7" s="104">
        <v>0</v>
      </c>
      <c r="W7" s="104">
        <v>3</v>
      </c>
      <c r="X7" s="104">
        <v>0</v>
      </c>
      <c r="Y7" s="104">
        <v>0</v>
      </c>
      <c r="Z7" s="104">
        <v>0</v>
      </c>
      <c r="AA7" s="104">
        <v>0</v>
      </c>
      <c r="AB7" s="104">
        <v>1</v>
      </c>
      <c r="AC7" s="104">
        <v>0</v>
      </c>
      <c r="AD7" s="104">
        <v>0</v>
      </c>
      <c r="AE7" s="104">
        <v>0</v>
      </c>
      <c r="AF7" s="104">
        <v>3</v>
      </c>
      <c r="AG7" s="104">
        <v>1</v>
      </c>
      <c r="AH7" s="104">
        <f t="shared" si="0"/>
        <v>4</v>
      </c>
      <c r="AI7" s="104">
        <v>0</v>
      </c>
      <c r="AJ7" s="104">
        <v>0</v>
      </c>
      <c r="AK7" s="104">
        <v>2</v>
      </c>
      <c r="AL7" s="104">
        <v>0</v>
      </c>
      <c r="AM7" s="104">
        <v>1</v>
      </c>
      <c r="AN7" s="104">
        <v>2</v>
      </c>
      <c r="AO7" s="104">
        <v>0</v>
      </c>
      <c r="AP7" s="104">
        <v>0</v>
      </c>
      <c r="AQ7" s="104">
        <v>0</v>
      </c>
      <c r="AR7" s="104">
        <v>0</v>
      </c>
    </row>
    <row r="8" spans="1:44" ht="69.75" x14ac:dyDescent="0.25">
      <c r="A8" s="125">
        <v>3</v>
      </c>
      <c r="B8" s="125">
        <v>1</v>
      </c>
      <c r="C8" s="101" t="s">
        <v>40</v>
      </c>
      <c r="D8" s="116" t="s">
        <v>7</v>
      </c>
      <c r="E8" s="117" t="s">
        <v>45</v>
      </c>
      <c r="F8" s="113" t="s">
        <v>24</v>
      </c>
      <c r="G8" s="113" t="s">
        <v>9</v>
      </c>
      <c r="H8" s="113" t="s">
        <v>10</v>
      </c>
      <c r="I8" s="114" t="s">
        <v>314</v>
      </c>
      <c r="J8" s="115" t="s">
        <v>259</v>
      </c>
      <c r="K8" s="102"/>
      <c r="L8" s="102"/>
      <c r="M8" s="102" t="s">
        <v>307</v>
      </c>
      <c r="N8" s="104">
        <v>3</v>
      </c>
      <c r="O8" s="104">
        <v>0</v>
      </c>
      <c r="P8" s="104">
        <v>0</v>
      </c>
      <c r="Q8" s="104">
        <v>0</v>
      </c>
      <c r="R8" s="104">
        <v>0</v>
      </c>
      <c r="S8" s="104">
        <v>0</v>
      </c>
      <c r="T8" s="104">
        <v>0</v>
      </c>
      <c r="U8" s="104">
        <v>0</v>
      </c>
      <c r="V8" s="104">
        <v>1</v>
      </c>
      <c r="W8" s="104">
        <v>3</v>
      </c>
      <c r="X8" s="104">
        <v>0</v>
      </c>
      <c r="Y8" s="104">
        <v>0</v>
      </c>
      <c r="Z8" s="104">
        <v>0</v>
      </c>
      <c r="AA8" s="104">
        <v>0</v>
      </c>
      <c r="AB8" s="104">
        <v>0</v>
      </c>
      <c r="AC8" s="104">
        <v>0</v>
      </c>
      <c r="AD8" s="104">
        <v>0</v>
      </c>
      <c r="AE8" s="104">
        <v>0</v>
      </c>
      <c r="AF8" s="104">
        <v>0</v>
      </c>
      <c r="AG8" s="104">
        <v>0</v>
      </c>
      <c r="AH8" s="104">
        <f t="shared" si="0"/>
        <v>0</v>
      </c>
      <c r="AI8" s="104">
        <v>0</v>
      </c>
      <c r="AJ8" s="104">
        <v>0</v>
      </c>
      <c r="AK8" s="104">
        <v>0</v>
      </c>
      <c r="AL8" s="104">
        <v>0</v>
      </c>
      <c r="AM8" s="104">
        <v>0</v>
      </c>
      <c r="AN8" s="104">
        <v>0</v>
      </c>
      <c r="AO8" s="104">
        <v>0</v>
      </c>
      <c r="AP8" s="104">
        <v>0</v>
      </c>
      <c r="AQ8" s="104">
        <v>10</v>
      </c>
      <c r="AR8" s="104">
        <v>0</v>
      </c>
    </row>
    <row r="9" spans="1:44" ht="69.75" x14ac:dyDescent="0.25">
      <c r="A9" s="125">
        <v>4</v>
      </c>
      <c r="B9" s="125">
        <v>1</v>
      </c>
      <c r="C9" s="103" t="s">
        <v>65</v>
      </c>
      <c r="D9" s="112" t="s">
        <v>7</v>
      </c>
      <c r="E9" s="118" t="s">
        <v>66</v>
      </c>
      <c r="F9" s="113" t="s">
        <v>24</v>
      </c>
      <c r="G9" s="119" t="s">
        <v>9</v>
      </c>
      <c r="H9" s="113" t="s">
        <v>10</v>
      </c>
      <c r="I9" s="114" t="s">
        <v>314</v>
      </c>
      <c r="J9" s="115" t="s">
        <v>260</v>
      </c>
      <c r="K9" s="102"/>
      <c r="L9" s="102"/>
      <c r="M9" s="102" t="s">
        <v>307</v>
      </c>
      <c r="N9" s="104">
        <v>0</v>
      </c>
      <c r="O9" s="104">
        <v>0</v>
      </c>
      <c r="P9" s="104">
        <v>0</v>
      </c>
      <c r="Q9" s="104">
        <v>0</v>
      </c>
      <c r="R9" s="104">
        <v>0</v>
      </c>
      <c r="S9" s="104">
        <v>1</v>
      </c>
      <c r="T9" s="104">
        <v>0</v>
      </c>
      <c r="U9" s="104">
        <v>0</v>
      </c>
      <c r="V9" s="104">
        <v>0</v>
      </c>
      <c r="W9" s="104">
        <v>0</v>
      </c>
      <c r="X9" s="104">
        <v>0</v>
      </c>
      <c r="Y9" s="104">
        <v>0</v>
      </c>
      <c r="Z9" s="104">
        <v>0</v>
      </c>
      <c r="AA9" s="104">
        <v>0</v>
      </c>
      <c r="AB9" s="104">
        <v>0</v>
      </c>
      <c r="AC9" s="104">
        <v>0</v>
      </c>
      <c r="AD9" s="104">
        <v>0</v>
      </c>
      <c r="AE9" s="104">
        <v>0</v>
      </c>
      <c r="AF9" s="104">
        <v>0</v>
      </c>
      <c r="AG9" s="104">
        <v>0</v>
      </c>
      <c r="AH9" s="104">
        <f t="shared" si="0"/>
        <v>0</v>
      </c>
      <c r="AI9" s="104">
        <v>0</v>
      </c>
      <c r="AJ9" s="104">
        <v>0</v>
      </c>
      <c r="AK9" s="104">
        <v>0</v>
      </c>
      <c r="AL9" s="104">
        <v>0</v>
      </c>
      <c r="AM9" s="104">
        <v>0</v>
      </c>
      <c r="AN9" s="104">
        <v>0</v>
      </c>
      <c r="AO9" s="104">
        <v>0</v>
      </c>
      <c r="AP9" s="104">
        <v>0</v>
      </c>
      <c r="AQ9" s="104">
        <v>0</v>
      </c>
      <c r="AR9" s="104">
        <v>0</v>
      </c>
    </row>
    <row r="10" spans="1:44" ht="69.75" x14ac:dyDescent="0.25">
      <c r="A10" s="125">
        <v>5</v>
      </c>
      <c r="B10" s="125">
        <v>1</v>
      </c>
      <c r="C10" s="101" t="s">
        <v>115</v>
      </c>
      <c r="D10" s="116" t="s">
        <v>7</v>
      </c>
      <c r="E10" s="117" t="s">
        <v>14</v>
      </c>
      <c r="F10" s="113" t="s">
        <v>33</v>
      </c>
      <c r="G10" s="113" t="s">
        <v>9</v>
      </c>
      <c r="H10" s="113" t="s">
        <v>10</v>
      </c>
      <c r="I10" s="114" t="s">
        <v>314</v>
      </c>
      <c r="J10" s="115" t="s">
        <v>261</v>
      </c>
      <c r="K10" s="102"/>
      <c r="L10" s="102"/>
      <c r="M10" s="102" t="s">
        <v>307</v>
      </c>
      <c r="N10" s="104">
        <v>0</v>
      </c>
      <c r="O10" s="104">
        <v>0</v>
      </c>
      <c r="P10" s="104">
        <v>0</v>
      </c>
      <c r="Q10" s="104">
        <v>0</v>
      </c>
      <c r="R10" s="104">
        <v>10</v>
      </c>
      <c r="S10" s="104">
        <v>0</v>
      </c>
      <c r="T10" s="104">
        <v>0</v>
      </c>
      <c r="U10" s="104">
        <v>0</v>
      </c>
      <c r="V10" s="104">
        <v>0</v>
      </c>
      <c r="W10" s="104">
        <v>2</v>
      </c>
      <c r="X10" s="104">
        <v>0</v>
      </c>
      <c r="Y10" s="104">
        <v>2</v>
      </c>
      <c r="Z10" s="104">
        <v>0</v>
      </c>
      <c r="AA10" s="104">
        <v>0</v>
      </c>
      <c r="AB10" s="104">
        <v>0</v>
      </c>
      <c r="AC10" s="104">
        <v>0</v>
      </c>
      <c r="AD10" s="104">
        <v>0</v>
      </c>
      <c r="AE10" s="104">
        <v>0</v>
      </c>
      <c r="AF10" s="104">
        <v>0</v>
      </c>
      <c r="AG10" s="104">
        <v>3</v>
      </c>
      <c r="AH10" s="104">
        <f t="shared" si="0"/>
        <v>3</v>
      </c>
      <c r="AI10" s="104">
        <v>0</v>
      </c>
      <c r="AJ10" s="104">
        <v>0</v>
      </c>
      <c r="AK10" s="104">
        <v>0</v>
      </c>
      <c r="AL10" s="104">
        <v>0</v>
      </c>
      <c r="AM10" s="104">
        <v>2</v>
      </c>
      <c r="AN10" s="104">
        <v>0</v>
      </c>
      <c r="AO10" s="104">
        <v>0</v>
      </c>
      <c r="AP10" s="104">
        <v>0</v>
      </c>
      <c r="AQ10" s="104">
        <v>0</v>
      </c>
      <c r="AR10" s="104">
        <v>0</v>
      </c>
    </row>
    <row r="11" spans="1:44" ht="76.5" x14ac:dyDescent="0.25">
      <c r="A11" s="125">
        <v>6</v>
      </c>
      <c r="B11" s="126">
        <v>1</v>
      </c>
      <c r="C11" s="101" t="s">
        <v>31</v>
      </c>
      <c r="D11" s="112" t="s">
        <v>7</v>
      </c>
      <c r="E11" s="101" t="s">
        <v>55</v>
      </c>
      <c r="F11" s="113" t="s">
        <v>21</v>
      </c>
      <c r="G11" s="113" t="s">
        <v>9</v>
      </c>
      <c r="H11" s="113" t="s">
        <v>10</v>
      </c>
      <c r="I11" s="114" t="s">
        <v>314</v>
      </c>
      <c r="J11" s="115" t="s">
        <v>262</v>
      </c>
      <c r="K11" s="102"/>
      <c r="L11" s="102"/>
      <c r="M11" s="102" t="s">
        <v>307</v>
      </c>
      <c r="N11" s="104">
        <v>0</v>
      </c>
      <c r="O11" s="104">
        <v>0</v>
      </c>
      <c r="P11" s="104">
        <v>0</v>
      </c>
      <c r="Q11" s="104">
        <v>0</v>
      </c>
      <c r="R11" s="104">
        <v>10</v>
      </c>
      <c r="S11" s="104">
        <v>0</v>
      </c>
      <c r="T11" s="104">
        <v>0</v>
      </c>
      <c r="U11" s="104">
        <v>0</v>
      </c>
      <c r="V11" s="104">
        <v>0</v>
      </c>
      <c r="W11" s="104">
        <v>0</v>
      </c>
      <c r="X11" s="104">
        <v>0</v>
      </c>
      <c r="Y11" s="104">
        <v>12</v>
      </c>
      <c r="Z11" s="104">
        <v>2</v>
      </c>
      <c r="AA11" s="104">
        <v>2</v>
      </c>
      <c r="AB11" s="104">
        <v>0</v>
      </c>
      <c r="AC11" s="104">
        <v>0</v>
      </c>
      <c r="AD11" s="104">
        <v>0</v>
      </c>
      <c r="AE11" s="104">
        <v>0</v>
      </c>
      <c r="AF11" s="104">
        <v>0</v>
      </c>
      <c r="AG11" s="104">
        <v>0</v>
      </c>
      <c r="AH11" s="104">
        <f t="shared" si="0"/>
        <v>0</v>
      </c>
      <c r="AI11" s="104">
        <v>0</v>
      </c>
      <c r="AJ11" s="104">
        <v>0</v>
      </c>
      <c r="AK11" s="104">
        <v>2</v>
      </c>
      <c r="AL11" s="104">
        <v>0</v>
      </c>
      <c r="AM11" s="104">
        <v>4</v>
      </c>
      <c r="AN11" s="104">
        <v>0</v>
      </c>
      <c r="AO11" s="104">
        <v>0</v>
      </c>
      <c r="AP11" s="104">
        <v>0</v>
      </c>
      <c r="AQ11" s="104">
        <v>0</v>
      </c>
      <c r="AR11" s="104">
        <v>0</v>
      </c>
    </row>
    <row r="12" spans="1:44" ht="76.5" x14ac:dyDescent="0.25">
      <c r="A12" s="127">
        <v>7</v>
      </c>
      <c r="B12" s="127">
        <v>1</v>
      </c>
      <c r="C12" s="117" t="s">
        <v>116</v>
      </c>
      <c r="D12" s="112" t="s">
        <v>7</v>
      </c>
      <c r="E12" s="101" t="s">
        <v>23</v>
      </c>
      <c r="F12" s="113" t="s">
        <v>24</v>
      </c>
      <c r="G12" s="113" t="s">
        <v>9</v>
      </c>
      <c r="H12" s="113" t="s">
        <v>10</v>
      </c>
      <c r="I12" s="114" t="s">
        <v>314</v>
      </c>
      <c r="J12" s="115" t="s">
        <v>263</v>
      </c>
      <c r="K12" s="102"/>
      <c r="L12" s="102"/>
      <c r="M12" s="102" t="s">
        <v>307</v>
      </c>
      <c r="N12" s="104">
        <v>0</v>
      </c>
      <c r="O12" s="104">
        <v>8</v>
      </c>
      <c r="P12" s="104">
        <v>0</v>
      </c>
      <c r="Q12" s="104">
        <v>0</v>
      </c>
      <c r="R12" s="104">
        <v>4</v>
      </c>
      <c r="S12" s="104">
        <v>1</v>
      </c>
      <c r="T12" s="104">
        <v>0</v>
      </c>
      <c r="U12" s="104">
        <v>0</v>
      </c>
      <c r="V12" s="104">
        <v>0</v>
      </c>
      <c r="W12" s="104">
        <v>0</v>
      </c>
      <c r="X12" s="104">
        <v>0</v>
      </c>
      <c r="Y12" s="104">
        <v>0</v>
      </c>
      <c r="Z12" s="104">
        <v>0</v>
      </c>
      <c r="AA12" s="104">
        <v>0</v>
      </c>
      <c r="AB12" s="104">
        <v>0</v>
      </c>
      <c r="AC12" s="104">
        <v>3</v>
      </c>
      <c r="AD12" s="104">
        <v>0</v>
      </c>
      <c r="AE12" s="104">
        <v>0</v>
      </c>
      <c r="AF12" s="104">
        <v>0</v>
      </c>
      <c r="AG12" s="104">
        <v>1</v>
      </c>
      <c r="AH12" s="104">
        <f t="shared" si="0"/>
        <v>1</v>
      </c>
      <c r="AI12" s="104">
        <v>0</v>
      </c>
      <c r="AJ12" s="104">
        <v>0</v>
      </c>
      <c r="AK12" s="104">
        <v>1</v>
      </c>
      <c r="AL12" s="104">
        <v>0</v>
      </c>
      <c r="AM12" s="104">
        <v>1</v>
      </c>
      <c r="AN12" s="104">
        <v>0</v>
      </c>
      <c r="AO12" s="104">
        <v>0</v>
      </c>
      <c r="AP12" s="104">
        <v>0</v>
      </c>
      <c r="AQ12" s="104">
        <v>0</v>
      </c>
      <c r="AR12" s="104">
        <v>0</v>
      </c>
    </row>
    <row r="13" spans="1:44" ht="69.75" x14ac:dyDescent="0.35">
      <c r="A13" s="127">
        <v>8</v>
      </c>
      <c r="B13" s="128">
        <v>2</v>
      </c>
      <c r="C13" s="117" t="s">
        <v>117</v>
      </c>
      <c r="D13" s="116" t="s">
        <v>7</v>
      </c>
      <c r="E13" s="117" t="s">
        <v>118</v>
      </c>
      <c r="F13" s="113" t="s">
        <v>28</v>
      </c>
      <c r="G13" s="113" t="s">
        <v>9</v>
      </c>
      <c r="H13" s="113" t="s">
        <v>10</v>
      </c>
      <c r="I13" s="114" t="s">
        <v>314</v>
      </c>
      <c r="J13" s="115" t="s">
        <v>264</v>
      </c>
      <c r="K13" s="102"/>
      <c r="L13" s="102"/>
      <c r="M13" s="102" t="s">
        <v>307</v>
      </c>
      <c r="N13" s="104">
        <v>0</v>
      </c>
      <c r="O13" s="104">
        <v>0</v>
      </c>
      <c r="P13" s="104">
        <v>0</v>
      </c>
      <c r="Q13" s="104">
        <v>0</v>
      </c>
      <c r="R13" s="104">
        <v>0</v>
      </c>
      <c r="S13" s="104">
        <v>1</v>
      </c>
      <c r="T13" s="104">
        <v>0</v>
      </c>
      <c r="U13" s="104">
        <v>0</v>
      </c>
      <c r="V13" s="104">
        <v>0</v>
      </c>
      <c r="W13" s="104">
        <v>0</v>
      </c>
      <c r="X13" s="104">
        <v>0</v>
      </c>
      <c r="Y13" s="104">
        <v>0</v>
      </c>
      <c r="Z13" s="104">
        <v>0</v>
      </c>
      <c r="AA13" s="104">
        <v>0</v>
      </c>
      <c r="AB13" s="104">
        <v>0</v>
      </c>
      <c r="AC13" s="104">
        <v>0</v>
      </c>
      <c r="AD13" s="104">
        <v>0</v>
      </c>
      <c r="AE13" s="104">
        <v>0</v>
      </c>
      <c r="AF13" s="104">
        <v>0</v>
      </c>
      <c r="AG13" s="104">
        <v>0</v>
      </c>
      <c r="AH13" s="104">
        <f t="shared" ref="AH13:AH18" si="1">SUM(AF13:AG13)</f>
        <v>0</v>
      </c>
      <c r="AI13" s="104">
        <v>0</v>
      </c>
      <c r="AJ13" s="104">
        <v>0</v>
      </c>
      <c r="AK13" s="104">
        <v>0</v>
      </c>
      <c r="AL13" s="104">
        <v>0</v>
      </c>
      <c r="AM13" s="104">
        <v>0</v>
      </c>
      <c r="AN13" s="111"/>
      <c r="AO13" s="111"/>
      <c r="AP13" s="111"/>
      <c r="AQ13" s="111"/>
      <c r="AR13" s="111"/>
    </row>
    <row r="14" spans="1:44" ht="69.75" x14ac:dyDescent="0.35">
      <c r="A14" s="127">
        <v>9</v>
      </c>
      <c r="B14" s="128">
        <v>2</v>
      </c>
      <c r="C14" s="117" t="s">
        <v>36</v>
      </c>
      <c r="D14" s="116" t="s">
        <v>7</v>
      </c>
      <c r="E14" s="117" t="s">
        <v>48</v>
      </c>
      <c r="F14" s="113" t="s">
        <v>28</v>
      </c>
      <c r="G14" s="113" t="s">
        <v>9</v>
      </c>
      <c r="H14" s="113" t="s">
        <v>10</v>
      </c>
      <c r="I14" s="114" t="s">
        <v>314</v>
      </c>
      <c r="J14" s="115" t="s">
        <v>265</v>
      </c>
      <c r="K14" s="102"/>
      <c r="L14" s="102"/>
      <c r="M14" s="102" t="s">
        <v>307</v>
      </c>
      <c r="N14" s="104">
        <v>0</v>
      </c>
      <c r="O14" s="104">
        <v>0</v>
      </c>
      <c r="P14" s="104">
        <v>0</v>
      </c>
      <c r="Q14" s="104">
        <v>0</v>
      </c>
      <c r="R14" s="104">
        <v>0</v>
      </c>
      <c r="S14" s="104">
        <v>0</v>
      </c>
      <c r="T14" s="104">
        <v>0</v>
      </c>
      <c r="U14" s="104">
        <v>0</v>
      </c>
      <c r="V14" s="104">
        <v>0</v>
      </c>
      <c r="W14" s="104">
        <v>1</v>
      </c>
      <c r="X14" s="104">
        <v>0</v>
      </c>
      <c r="Y14" s="104">
        <v>0</v>
      </c>
      <c r="Z14" s="104">
        <v>0</v>
      </c>
      <c r="AA14" s="104">
        <v>0</v>
      </c>
      <c r="AB14" s="104">
        <v>0</v>
      </c>
      <c r="AC14" s="104">
        <v>0</v>
      </c>
      <c r="AD14" s="104">
        <v>0</v>
      </c>
      <c r="AE14" s="104">
        <v>0</v>
      </c>
      <c r="AF14" s="104">
        <v>0</v>
      </c>
      <c r="AG14" s="104">
        <v>0</v>
      </c>
      <c r="AH14" s="104">
        <f t="shared" si="1"/>
        <v>0</v>
      </c>
      <c r="AI14" s="104">
        <v>0</v>
      </c>
      <c r="AJ14" s="104">
        <v>0</v>
      </c>
      <c r="AK14" s="104">
        <v>1</v>
      </c>
      <c r="AL14" s="104">
        <v>0</v>
      </c>
      <c r="AM14" s="104">
        <v>1</v>
      </c>
      <c r="AN14" s="111"/>
      <c r="AO14" s="111"/>
      <c r="AP14" s="111"/>
      <c r="AQ14" s="111"/>
      <c r="AR14" s="111"/>
    </row>
    <row r="15" spans="1:44" ht="76.5" x14ac:dyDescent="0.35">
      <c r="A15" s="127">
        <v>10</v>
      </c>
      <c r="B15" s="128">
        <v>2</v>
      </c>
      <c r="C15" s="117" t="s">
        <v>67</v>
      </c>
      <c r="D15" s="120" t="s">
        <v>37</v>
      </c>
      <c r="E15" s="101" t="s">
        <v>119</v>
      </c>
      <c r="F15" s="113" t="s">
        <v>17</v>
      </c>
      <c r="G15" s="113" t="s">
        <v>9</v>
      </c>
      <c r="H15" s="113" t="s">
        <v>10</v>
      </c>
      <c r="I15" s="114" t="s">
        <v>314</v>
      </c>
      <c r="J15" s="115" t="s">
        <v>266</v>
      </c>
      <c r="K15" s="102"/>
      <c r="L15" s="102"/>
      <c r="M15" s="102" t="s">
        <v>307</v>
      </c>
      <c r="N15" s="104">
        <v>0</v>
      </c>
      <c r="O15" s="104">
        <v>0</v>
      </c>
      <c r="P15" s="104">
        <v>0</v>
      </c>
      <c r="Q15" s="104">
        <v>0</v>
      </c>
      <c r="R15" s="104">
        <v>4</v>
      </c>
      <c r="S15" s="104">
        <v>0</v>
      </c>
      <c r="T15" s="104">
        <v>0</v>
      </c>
      <c r="U15" s="104">
        <v>0</v>
      </c>
      <c r="V15" s="104">
        <v>0</v>
      </c>
      <c r="W15" s="104">
        <v>0</v>
      </c>
      <c r="X15" s="104">
        <v>0</v>
      </c>
      <c r="Y15" s="104">
        <v>0</v>
      </c>
      <c r="Z15" s="104">
        <v>0</v>
      </c>
      <c r="AA15" s="104">
        <v>0</v>
      </c>
      <c r="AB15" s="104">
        <v>0</v>
      </c>
      <c r="AC15" s="104">
        <v>0</v>
      </c>
      <c r="AD15" s="104">
        <v>0</v>
      </c>
      <c r="AE15" s="104">
        <v>0</v>
      </c>
      <c r="AF15" s="104">
        <v>0</v>
      </c>
      <c r="AG15" s="104">
        <v>0</v>
      </c>
      <c r="AH15" s="104">
        <f t="shared" si="1"/>
        <v>0</v>
      </c>
      <c r="AI15" s="104">
        <v>0</v>
      </c>
      <c r="AJ15" s="104">
        <v>0</v>
      </c>
      <c r="AK15" s="104">
        <v>0</v>
      </c>
      <c r="AL15" s="104">
        <v>0</v>
      </c>
      <c r="AM15" s="104">
        <v>0</v>
      </c>
      <c r="AN15" s="111"/>
      <c r="AO15" s="111"/>
      <c r="AP15" s="111"/>
      <c r="AQ15" s="111"/>
      <c r="AR15" s="111"/>
    </row>
    <row r="16" spans="1:44" ht="69.75" x14ac:dyDescent="0.35">
      <c r="A16" s="127">
        <v>11</v>
      </c>
      <c r="B16" s="127">
        <v>2</v>
      </c>
      <c r="C16" s="121" t="s">
        <v>63</v>
      </c>
      <c r="D16" s="112" t="s">
        <v>7</v>
      </c>
      <c r="E16" s="121" t="s">
        <v>64</v>
      </c>
      <c r="F16" s="113" t="s">
        <v>13</v>
      </c>
      <c r="G16" s="113" t="s">
        <v>9</v>
      </c>
      <c r="H16" s="113" t="s">
        <v>10</v>
      </c>
      <c r="I16" s="114" t="s">
        <v>314</v>
      </c>
      <c r="J16" s="115" t="s">
        <v>267</v>
      </c>
      <c r="K16" s="102"/>
      <c r="L16" s="102"/>
      <c r="M16" s="102" t="s">
        <v>307</v>
      </c>
      <c r="N16" s="104">
        <v>0</v>
      </c>
      <c r="O16" s="104">
        <v>0</v>
      </c>
      <c r="P16" s="104">
        <v>0</v>
      </c>
      <c r="Q16" s="104">
        <v>0</v>
      </c>
      <c r="R16" s="104">
        <v>1</v>
      </c>
      <c r="S16" s="104">
        <v>0</v>
      </c>
      <c r="T16" s="104">
        <v>0</v>
      </c>
      <c r="U16" s="104">
        <v>0</v>
      </c>
      <c r="V16" s="104">
        <v>0</v>
      </c>
      <c r="W16" s="104">
        <v>0</v>
      </c>
      <c r="X16" s="104">
        <v>0</v>
      </c>
      <c r="Y16" s="104">
        <v>1</v>
      </c>
      <c r="Z16" s="104">
        <v>0</v>
      </c>
      <c r="AA16" s="104">
        <v>0</v>
      </c>
      <c r="AB16" s="104">
        <v>0</v>
      </c>
      <c r="AC16" s="104">
        <v>0</v>
      </c>
      <c r="AD16" s="104">
        <v>0</v>
      </c>
      <c r="AE16" s="104">
        <v>0</v>
      </c>
      <c r="AF16" s="104">
        <v>0</v>
      </c>
      <c r="AG16" s="104">
        <v>0</v>
      </c>
      <c r="AH16" s="104">
        <f t="shared" si="1"/>
        <v>0</v>
      </c>
      <c r="AI16" s="104">
        <v>0</v>
      </c>
      <c r="AJ16" s="104">
        <v>0</v>
      </c>
      <c r="AK16" s="104">
        <v>0</v>
      </c>
      <c r="AL16" s="104">
        <v>0</v>
      </c>
      <c r="AM16" s="104">
        <v>0</v>
      </c>
      <c r="AN16" s="111"/>
      <c r="AO16" s="111"/>
      <c r="AP16" s="111"/>
      <c r="AQ16" s="111"/>
      <c r="AR16" s="111"/>
    </row>
    <row r="17" spans="1:44" ht="69.75" x14ac:dyDescent="0.35">
      <c r="A17" s="127">
        <v>12</v>
      </c>
      <c r="B17" s="128">
        <v>2</v>
      </c>
      <c r="C17" s="117" t="s">
        <v>71</v>
      </c>
      <c r="D17" s="116" t="s">
        <v>7</v>
      </c>
      <c r="E17" s="117" t="s">
        <v>72</v>
      </c>
      <c r="F17" s="113" t="s">
        <v>13</v>
      </c>
      <c r="G17" s="113" t="s">
        <v>9</v>
      </c>
      <c r="H17" s="113" t="s">
        <v>10</v>
      </c>
      <c r="I17" s="114" t="s">
        <v>314</v>
      </c>
      <c r="J17" s="115" t="s">
        <v>268</v>
      </c>
      <c r="K17" s="102"/>
      <c r="L17" s="102"/>
      <c r="M17" s="102" t="s">
        <v>307</v>
      </c>
      <c r="N17" s="104">
        <v>0</v>
      </c>
      <c r="O17" s="104">
        <v>0</v>
      </c>
      <c r="P17" s="104">
        <v>0</v>
      </c>
      <c r="Q17" s="104">
        <v>0</v>
      </c>
      <c r="R17" s="104">
        <v>10</v>
      </c>
      <c r="S17" s="104">
        <v>0</v>
      </c>
      <c r="T17" s="104">
        <v>0</v>
      </c>
      <c r="U17" s="104">
        <v>0</v>
      </c>
      <c r="V17" s="104">
        <v>0</v>
      </c>
      <c r="W17" s="104">
        <v>0</v>
      </c>
      <c r="X17" s="104">
        <v>0</v>
      </c>
      <c r="Y17" s="104">
        <v>18</v>
      </c>
      <c r="Z17" s="104">
        <v>0</v>
      </c>
      <c r="AA17" s="104">
        <v>0</v>
      </c>
      <c r="AB17" s="104">
        <v>0</v>
      </c>
      <c r="AC17" s="104">
        <v>0</v>
      </c>
      <c r="AD17" s="104">
        <v>0</v>
      </c>
      <c r="AE17" s="104">
        <v>0</v>
      </c>
      <c r="AF17" s="104">
        <v>0</v>
      </c>
      <c r="AG17" s="104">
        <v>0</v>
      </c>
      <c r="AH17" s="104">
        <f t="shared" si="1"/>
        <v>0</v>
      </c>
      <c r="AI17" s="104">
        <v>0</v>
      </c>
      <c r="AJ17" s="104">
        <v>0</v>
      </c>
      <c r="AK17" s="104">
        <v>0</v>
      </c>
      <c r="AL17" s="104">
        <v>0</v>
      </c>
      <c r="AM17" s="104">
        <v>2</v>
      </c>
      <c r="AN17" s="111"/>
      <c r="AO17" s="111"/>
      <c r="AP17" s="111"/>
      <c r="AQ17" s="111"/>
      <c r="AR17" s="111"/>
    </row>
    <row r="18" spans="1:44" ht="81" x14ac:dyDescent="0.35">
      <c r="A18" s="127">
        <v>13</v>
      </c>
      <c r="B18" s="127">
        <v>2</v>
      </c>
      <c r="C18" s="102" t="s">
        <v>120</v>
      </c>
      <c r="D18" s="112" t="s">
        <v>121</v>
      </c>
      <c r="E18" s="122" t="s">
        <v>8</v>
      </c>
      <c r="F18" s="113" t="s">
        <v>28</v>
      </c>
      <c r="G18" s="119" t="s">
        <v>9</v>
      </c>
      <c r="H18" s="113" t="s">
        <v>122</v>
      </c>
      <c r="I18" s="114" t="s">
        <v>314</v>
      </c>
      <c r="J18" s="115" t="s">
        <v>269</v>
      </c>
      <c r="K18" s="102"/>
      <c r="L18" s="102"/>
      <c r="M18" s="102" t="s">
        <v>307</v>
      </c>
      <c r="N18" s="104">
        <v>0</v>
      </c>
      <c r="O18" s="104">
        <v>1</v>
      </c>
      <c r="P18" s="104">
        <v>0</v>
      </c>
      <c r="Q18" s="104">
        <v>0</v>
      </c>
      <c r="R18" s="104">
        <v>0</v>
      </c>
      <c r="S18" s="104">
        <v>0</v>
      </c>
      <c r="T18" s="104">
        <v>0</v>
      </c>
      <c r="U18" s="104">
        <v>0</v>
      </c>
      <c r="V18" s="104">
        <v>0</v>
      </c>
      <c r="W18" s="104">
        <v>0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0</v>
      </c>
      <c r="AD18" s="104">
        <v>0</v>
      </c>
      <c r="AE18" s="104">
        <v>0</v>
      </c>
      <c r="AF18" s="104">
        <v>0</v>
      </c>
      <c r="AG18" s="104">
        <v>0</v>
      </c>
      <c r="AH18" s="104">
        <f t="shared" si="1"/>
        <v>0</v>
      </c>
      <c r="AI18" s="104">
        <v>0</v>
      </c>
      <c r="AJ18" s="104">
        <v>0</v>
      </c>
      <c r="AK18" s="104">
        <v>0</v>
      </c>
      <c r="AL18" s="104">
        <v>0</v>
      </c>
      <c r="AM18" s="104">
        <v>0</v>
      </c>
      <c r="AN18" s="111"/>
      <c r="AO18" s="111"/>
      <c r="AP18" s="111"/>
      <c r="AQ18" s="111"/>
      <c r="AR18" s="111"/>
    </row>
    <row r="19" spans="1:44" ht="102" x14ac:dyDescent="0.25">
      <c r="A19" s="127">
        <v>14</v>
      </c>
      <c r="B19" s="128">
        <v>3</v>
      </c>
      <c r="C19" s="121" t="s">
        <v>123</v>
      </c>
      <c r="D19" s="112" t="s">
        <v>7</v>
      </c>
      <c r="E19" s="121" t="s">
        <v>80</v>
      </c>
      <c r="F19" s="113" t="s">
        <v>33</v>
      </c>
      <c r="G19" s="113" t="s">
        <v>9</v>
      </c>
      <c r="H19" s="113" t="s">
        <v>10</v>
      </c>
      <c r="I19" s="114" t="s">
        <v>314</v>
      </c>
      <c r="J19" s="115" t="s">
        <v>270</v>
      </c>
      <c r="K19" s="102"/>
      <c r="L19" s="102"/>
      <c r="M19" s="102" t="s">
        <v>307</v>
      </c>
      <c r="N19" s="104">
        <v>0</v>
      </c>
      <c r="O19" s="104">
        <v>0</v>
      </c>
      <c r="P19" s="104">
        <v>0</v>
      </c>
      <c r="Q19" s="104">
        <v>0</v>
      </c>
      <c r="R19" s="104">
        <v>5</v>
      </c>
      <c r="S19" s="104">
        <v>0</v>
      </c>
      <c r="T19" s="104">
        <v>0</v>
      </c>
      <c r="U19" s="104">
        <v>0</v>
      </c>
      <c r="V19" s="104">
        <v>0</v>
      </c>
      <c r="W19" s="104">
        <v>0</v>
      </c>
      <c r="X19" s="104">
        <v>0</v>
      </c>
      <c r="Y19" s="104">
        <v>0</v>
      </c>
      <c r="Z19" s="104">
        <v>0</v>
      </c>
      <c r="AA19" s="104">
        <v>0</v>
      </c>
      <c r="AB19" s="104">
        <v>0</v>
      </c>
      <c r="AC19" s="104">
        <v>0</v>
      </c>
      <c r="AD19" s="104">
        <v>0</v>
      </c>
      <c r="AE19" s="104">
        <v>0</v>
      </c>
      <c r="AF19" s="104">
        <v>0</v>
      </c>
      <c r="AG19" s="104">
        <v>0</v>
      </c>
      <c r="AH19" s="104">
        <f t="shared" ref="AH19:AH25" si="2">SUM(AF19:AG19)</f>
        <v>0</v>
      </c>
      <c r="AI19" s="104">
        <v>0</v>
      </c>
      <c r="AJ19" s="104">
        <v>0</v>
      </c>
      <c r="AK19" s="104">
        <v>0</v>
      </c>
      <c r="AL19" s="104">
        <v>0</v>
      </c>
      <c r="AM19" s="104">
        <v>1</v>
      </c>
      <c r="AN19" s="104">
        <v>0</v>
      </c>
      <c r="AO19" s="104">
        <v>0</v>
      </c>
      <c r="AP19" s="104">
        <v>0</v>
      </c>
      <c r="AQ19" s="104">
        <v>0</v>
      </c>
      <c r="AR19" s="104">
        <v>0</v>
      </c>
    </row>
    <row r="20" spans="1:44" ht="76.5" x14ac:dyDescent="0.25">
      <c r="A20" s="127">
        <v>15</v>
      </c>
      <c r="B20" s="128">
        <v>3</v>
      </c>
      <c r="C20" s="117" t="s">
        <v>53</v>
      </c>
      <c r="D20" s="116" t="s">
        <v>29</v>
      </c>
      <c r="E20" s="117" t="s">
        <v>30</v>
      </c>
      <c r="F20" s="113" t="s">
        <v>24</v>
      </c>
      <c r="G20" s="113" t="s">
        <v>9</v>
      </c>
      <c r="H20" s="113" t="s">
        <v>10</v>
      </c>
      <c r="I20" s="114" t="s">
        <v>314</v>
      </c>
      <c r="J20" s="115" t="s">
        <v>271</v>
      </c>
      <c r="K20" s="102"/>
      <c r="L20" s="102"/>
      <c r="M20" s="102" t="s">
        <v>307</v>
      </c>
      <c r="N20" s="100">
        <v>0</v>
      </c>
      <c r="O20" s="100">
        <v>35</v>
      </c>
      <c r="P20" s="100">
        <v>0</v>
      </c>
      <c r="Q20" s="100">
        <v>0</v>
      </c>
      <c r="R20" s="100">
        <v>120</v>
      </c>
      <c r="S20" s="100">
        <v>0</v>
      </c>
      <c r="T20" s="100">
        <v>0</v>
      </c>
      <c r="U20" s="100">
        <v>0</v>
      </c>
      <c r="V20" s="100">
        <v>0</v>
      </c>
      <c r="W20" s="100">
        <v>50</v>
      </c>
      <c r="X20" s="100">
        <v>0</v>
      </c>
      <c r="Y20" s="100">
        <v>0</v>
      </c>
      <c r="Z20" s="100">
        <v>0</v>
      </c>
      <c r="AA20" s="100">
        <v>0</v>
      </c>
      <c r="AB20" s="100">
        <v>0</v>
      </c>
      <c r="AC20" s="100">
        <v>0</v>
      </c>
      <c r="AD20" s="100">
        <v>0</v>
      </c>
      <c r="AE20" s="100">
        <v>0</v>
      </c>
      <c r="AF20" s="100">
        <v>0</v>
      </c>
      <c r="AG20" s="100">
        <v>0</v>
      </c>
      <c r="AH20" s="100">
        <f t="shared" si="2"/>
        <v>0</v>
      </c>
      <c r="AI20" s="100">
        <v>0</v>
      </c>
      <c r="AJ20" s="100">
        <v>0</v>
      </c>
      <c r="AK20" s="100">
        <v>0</v>
      </c>
      <c r="AL20" s="100">
        <v>0</v>
      </c>
      <c r="AM20" s="100">
        <v>0</v>
      </c>
      <c r="AN20" s="100">
        <v>0</v>
      </c>
      <c r="AO20" s="100">
        <v>0</v>
      </c>
      <c r="AP20" s="100">
        <v>0</v>
      </c>
      <c r="AQ20" s="100">
        <v>0</v>
      </c>
      <c r="AR20" s="100">
        <v>0</v>
      </c>
    </row>
    <row r="21" spans="1:44" ht="76.5" x14ac:dyDescent="0.25">
      <c r="A21" s="127">
        <v>16</v>
      </c>
      <c r="B21" s="128">
        <v>3</v>
      </c>
      <c r="C21" s="117" t="s">
        <v>38</v>
      </c>
      <c r="D21" s="120" t="s">
        <v>37</v>
      </c>
      <c r="E21" s="121" t="s">
        <v>34</v>
      </c>
      <c r="F21" s="113" t="s">
        <v>39</v>
      </c>
      <c r="G21" s="113" t="s">
        <v>9</v>
      </c>
      <c r="H21" s="113" t="s">
        <v>10</v>
      </c>
      <c r="I21" s="114" t="s">
        <v>314</v>
      </c>
      <c r="J21" s="115" t="s">
        <v>272</v>
      </c>
      <c r="K21" s="102"/>
      <c r="L21" s="102"/>
      <c r="M21" s="102" t="s">
        <v>307</v>
      </c>
      <c r="N21" s="100">
        <v>0</v>
      </c>
      <c r="O21" s="100">
        <v>0</v>
      </c>
      <c r="P21" s="100">
        <v>0</v>
      </c>
      <c r="Q21" s="100">
        <v>0</v>
      </c>
      <c r="R21" s="100">
        <v>20</v>
      </c>
      <c r="S21" s="100">
        <v>0</v>
      </c>
      <c r="T21" s="100">
        <v>0</v>
      </c>
      <c r="U21" s="100">
        <v>0</v>
      </c>
      <c r="V21" s="100">
        <v>0</v>
      </c>
      <c r="W21" s="100">
        <v>0</v>
      </c>
      <c r="X21" s="100">
        <v>0</v>
      </c>
      <c r="Y21" s="100">
        <v>0</v>
      </c>
      <c r="Z21" s="100">
        <v>0</v>
      </c>
      <c r="AA21" s="100">
        <v>0</v>
      </c>
      <c r="AB21" s="100">
        <v>0</v>
      </c>
      <c r="AC21" s="100">
        <v>0</v>
      </c>
      <c r="AD21" s="100">
        <v>0</v>
      </c>
      <c r="AE21" s="100">
        <v>0</v>
      </c>
      <c r="AF21" s="100">
        <v>0</v>
      </c>
      <c r="AG21" s="100">
        <v>0</v>
      </c>
      <c r="AH21" s="100">
        <f t="shared" si="2"/>
        <v>0</v>
      </c>
      <c r="AI21" s="100">
        <v>0</v>
      </c>
      <c r="AJ21" s="100">
        <v>0</v>
      </c>
      <c r="AK21" s="100">
        <v>0</v>
      </c>
      <c r="AL21" s="100">
        <v>0</v>
      </c>
      <c r="AM21" s="100">
        <v>0</v>
      </c>
      <c r="AN21" s="100">
        <v>0</v>
      </c>
      <c r="AO21" s="100">
        <v>0</v>
      </c>
      <c r="AP21" s="100">
        <v>0</v>
      </c>
      <c r="AQ21" s="100">
        <v>0</v>
      </c>
      <c r="AR21" s="100">
        <v>0</v>
      </c>
    </row>
    <row r="22" spans="1:44" ht="69.75" x14ac:dyDescent="0.25">
      <c r="A22" s="127">
        <v>17</v>
      </c>
      <c r="B22" s="128">
        <v>3</v>
      </c>
      <c r="C22" s="117" t="s">
        <v>41</v>
      </c>
      <c r="D22" s="116" t="s">
        <v>7</v>
      </c>
      <c r="E22" s="117" t="s">
        <v>42</v>
      </c>
      <c r="F22" s="113" t="s">
        <v>24</v>
      </c>
      <c r="G22" s="113" t="s">
        <v>9</v>
      </c>
      <c r="H22" s="113" t="s">
        <v>10</v>
      </c>
      <c r="I22" s="114" t="s">
        <v>314</v>
      </c>
      <c r="J22" s="115" t="s">
        <v>273</v>
      </c>
      <c r="K22" s="102"/>
      <c r="L22" s="102"/>
      <c r="M22" s="102" t="s">
        <v>307</v>
      </c>
      <c r="N22" s="100">
        <v>0</v>
      </c>
      <c r="O22" s="100">
        <v>0</v>
      </c>
      <c r="P22" s="100">
        <v>0</v>
      </c>
      <c r="Q22" s="100">
        <v>0</v>
      </c>
      <c r="R22" s="100">
        <v>0</v>
      </c>
      <c r="S22" s="100">
        <v>0</v>
      </c>
      <c r="T22" s="100">
        <v>20</v>
      </c>
      <c r="U22" s="100">
        <v>0</v>
      </c>
      <c r="V22" s="100">
        <v>0</v>
      </c>
      <c r="W22" s="100">
        <v>0</v>
      </c>
      <c r="X22" s="100">
        <v>0</v>
      </c>
      <c r="Y22" s="100">
        <v>0</v>
      </c>
      <c r="Z22" s="100">
        <v>0</v>
      </c>
      <c r="AA22" s="100">
        <v>0</v>
      </c>
      <c r="AB22" s="100">
        <v>0</v>
      </c>
      <c r="AC22" s="100">
        <v>0</v>
      </c>
      <c r="AD22" s="100">
        <v>0</v>
      </c>
      <c r="AE22" s="100">
        <v>0</v>
      </c>
      <c r="AF22" s="100">
        <v>0</v>
      </c>
      <c r="AG22" s="100">
        <v>0</v>
      </c>
      <c r="AH22" s="100">
        <f t="shared" si="2"/>
        <v>0</v>
      </c>
      <c r="AI22" s="100">
        <v>0</v>
      </c>
      <c r="AJ22" s="100">
        <v>0</v>
      </c>
      <c r="AK22" s="100">
        <v>0</v>
      </c>
      <c r="AL22" s="100">
        <v>0</v>
      </c>
      <c r="AM22" s="100">
        <v>0</v>
      </c>
      <c r="AN22" s="100">
        <v>0</v>
      </c>
      <c r="AO22" s="100">
        <v>15</v>
      </c>
      <c r="AP22" s="100">
        <v>0</v>
      </c>
      <c r="AQ22" s="100">
        <v>0</v>
      </c>
      <c r="AR22" s="100">
        <v>0</v>
      </c>
    </row>
    <row r="23" spans="1:44" ht="69.75" x14ac:dyDescent="0.25">
      <c r="A23" s="127">
        <v>18</v>
      </c>
      <c r="B23" s="128">
        <v>3</v>
      </c>
      <c r="C23" s="117" t="s">
        <v>47</v>
      </c>
      <c r="D23" s="116" t="s">
        <v>7</v>
      </c>
      <c r="E23" s="117" t="s">
        <v>48</v>
      </c>
      <c r="F23" s="113" t="s">
        <v>24</v>
      </c>
      <c r="G23" s="113" t="s">
        <v>9</v>
      </c>
      <c r="H23" s="113" t="s">
        <v>10</v>
      </c>
      <c r="I23" s="114" t="s">
        <v>314</v>
      </c>
      <c r="J23" s="115" t="s">
        <v>273</v>
      </c>
      <c r="K23" s="102"/>
      <c r="L23" s="102"/>
      <c r="M23" s="102" t="s">
        <v>307</v>
      </c>
      <c r="N23" s="100">
        <v>0</v>
      </c>
      <c r="O23" s="100">
        <v>0</v>
      </c>
      <c r="P23" s="100">
        <v>0</v>
      </c>
      <c r="Q23" s="100">
        <v>0</v>
      </c>
      <c r="R23" s="100">
        <v>0</v>
      </c>
      <c r="S23" s="100">
        <v>0</v>
      </c>
      <c r="T23" s="100">
        <v>0</v>
      </c>
      <c r="U23" s="100">
        <v>0</v>
      </c>
      <c r="V23" s="100">
        <v>0</v>
      </c>
      <c r="W23" s="100">
        <v>0</v>
      </c>
      <c r="X23" s="100">
        <v>0</v>
      </c>
      <c r="Y23" s="100">
        <v>0</v>
      </c>
      <c r="Z23" s="100">
        <v>23</v>
      </c>
      <c r="AA23" s="100">
        <v>0</v>
      </c>
      <c r="AB23" s="100">
        <v>0</v>
      </c>
      <c r="AC23" s="100">
        <v>0</v>
      </c>
      <c r="AD23" s="100">
        <v>0</v>
      </c>
      <c r="AE23" s="100">
        <v>0</v>
      </c>
      <c r="AF23" s="100">
        <v>0</v>
      </c>
      <c r="AG23" s="100">
        <v>0</v>
      </c>
      <c r="AH23" s="100">
        <f t="shared" si="2"/>
        <v>0</v>
      </c>
      <c r="AI23" s="100">
        <v>0</v>
      </c>
      <c r="AJ23" s="100">
        <v>0</v>
      </c>
      <c r="AK23" s="100">
        <v>0</v>
      </c>
      <c r="AL23" s="100">
        <v>0</v>
      </c>
      <c r="AM23" s="100">
        <v>0</v>
      </c>
      <c r="AN23" s="100">
        <v>1</v>
      </c>
      <c r="AO23" s="100">
        <v>25</v>
      </c>
      <c r="AP23" s="100">
        <v>0</v>
      </c>
      <c r="AQ23" s="100">
        <v>0</v>
      </c>
      <c r="AR23" s="100">
        <v>0</v>
      </c>
    </row>
    <row r="24" spans="1:44" ht="101.25" x14ac:dyDescent="0.25">
      <c r="A24" s="127">
        <v>19</v>
      </c>
      <c r="B24" s="127">
        <v>3</v>
      </c>
      <c r="C24" s="121" t="s">
        <v>124</v>
      </c>
      <c r="D24" s="112" t="s">
        <v>125</v>
      </c>
      <c r="E24" s="121" t="s">
        <v>14</v>
      </c>
      <c r="F24" s="113" t="s">
        <v>33</v>
      </c>
      <c r="G24" s="113" t="s">
        <v>9</v>
      </c>
      <c r="H24" s="113" t="s">
        <v>10</v>
      </c>
      <c r="I24" s="114" t="s">
        <v>314</v>
      </c>
      <c r="J24" s="115" t="s">
        <v>274</v>
      </c>
      <c r="K24" s="102"/>
      <c r="L24" s="102"/>
      <c r="M24" s="102" t="s">
        <v>307</v>
      </c>
      <c r="N24" s="100">
        <v>0</v>
      </c>
      <c r="O24" s="100">
        <v>0</v>
      </c>
      <c r="P24" s="100">
        <v>0</v>
      </c>
      <c r="Q24" s="100">
        <v>4</v>
      </c>
      <c r="R24" s="100">
        <v>0</v>
      </c>
      <c r="S24" s="100">
        <v>0</v>
      </c>
      <c r="T24" s="100">
        <v>0</v>
      </c>
      <c r="U24" s="100">
        <v>26</v>
      </c>
      <c r="V24" s="100">
        <v>0</v>
      </c>
      <c r="W24" s="100">
        <v>0</v>
      </c>
      <c r="X24" s="100">
        <v>0</v>
      </c>
      <c r="Y24" s="100">
        <v>0</v>
      </c>
      <c r="Z24" s="100">
        <v>0</v>
      </c>
      <c r="AA24" s="100">
        <v>0</v>
      </c>
      <c r="AB24" s="100">
        <v>0</v>
      </c>
      <c r="AC24" s="100">
        <v>0</v>
      </c>
      <c r="AD24" s="100">
        <v>0</v>
      </c>
      <c r="AE24" s="100">
        <v>0</v>
      </c>
      <c r="AF24" s="100">
        <v>0</v>
      </c>
      <c r="AG24" s="100">
        <v>0</v>
      </c>
      <c r="AH24" s="100">
        <f t="shared" si="2"/>
        <v>0</v>
      </c>
      <c r="AI24" s="100">
        <v>0</v>
      </c>
      <c r="AJ24" s="100">
        <v>8</v>
      </c>
      <c r="AK24" s="100">
        <v>0</v>
      </c>
      <c r="AL24" s="100">
        <v>0</v>
      </c>
      <c r="AM24" s="100">
        <v>0</v>
      </c>
      <c r="AN24" s="100">
        <v>0</v>
      </c>
      <c r="AO24" s="100">
        <v>0</v>
      </c>
      <c r="AP24" s="100">
        <v>10</v>
      </c>
      <c r="AQ24" s="100">
        <v>0</v>
      </c>
      <c r="AR24" s="100">
        <v>0</v>
      </c>
    </row>
    <row r="25" spans="1:44" ht="69.75" x14ac:dyDescent="0.25">
      <c r="A25" s="127">
        <v>20</v>
      </c>
      <c r="B25" s="128">
        <v>3</v>
      </c>
      <c r="C25" s="117" t="s">
        <v>73</v>
      </c>
      <c r="D25" s="116" t="s">
        <v>7</v>
      </c>
      <c r="E25" s="117" t="s">
        <v>74</v>
      </c>
      <c r="F25" s="113" t="s">
        <v>33</v>
      </c>
      <c r="G25" s="113" t="s">
        <v>9</v>
      </c>
      <c r="H25" s="113" t="s">
        <v>10</v>
      </c>
      <c r="I25" s="114" t="s">
        <v>314</v>
      </c>
      <c r="J25" s="115" t="s">
        <v>275</v>
      </c>
      <c r="K25" s="102"/>
      <c r="L25" s="102"/>
      <c r="M25" s="102" t="s">
        <v>307</v>
      </c>
      <c r="N25" s="104">
        <v>0</v>
      </c>
      <c r="O25" s="104">
        <v>0</v>
      </c>
      <c r="P25" s="104">
        <v>0</v>
      </c>
      <c r="Q25" s="104">
        <v>0</v>
      </c>
      <c r="R25" s="104">
        <v>0</v>
      </c>
      <c r="S25" s="104">
        <v>0</v>
      </c>
      <c r="T25" s="104">
        <v>0</v>
      </c>
      <c r="U25" s="104">
        <v>0</v>
      </c>
      <c r="V25" s="104">
        <v>0</v>
      </c>
      <c r="W25" s="104">
        <v>0</v>
      </c>
      <c r="X25" s="104">
        <v>0</v>
      </c>
      <c r="Y25" s="104">
        <v>10</v>
      </c>
      <c r="Z25" s="104">
        <v>0</v>
      </c>
      <c r="AA25" s="104">
        <v>0</v>
      </c>
      <c r="AB25" s="104">
        <v>0</v>
      </c>
      <c r="AC25" s="104">
        <v>0</v>
      </c>
      <c r="AD25" s="104">
        <v>0</v>
      </c>
      <c r="AE25" s="104">
        <v>0</v>
      </c>
      <c r="AF25" s="104">
        <v>0</v>
      </c>
      <c r="AG25" s="104">
        <v>0</v>
      </c>
      <c r="AH25" s="104">
        <f t="shared" si="2"/>
        <v>0</v>
      </c>
      <c r="AI25" s="104">
        <v>0</v>
      </c>
      <c r="AJ25" s="104">
        <v>0</v>
      </c>
      <c r="AK25" s="104">
        <v>0</v>
      </c>
      <c r="AL25" s="104">
        <v>0</v>
      </c>
      <c r="AM25" s="104">
        <v>0</v>
      </c>
      <c r="AN25" s="104">
        <v>0</v>
      </c>
      <c r="AO25" s="104">
        <v>0</v>
      </c>
      <c r="AP25" s="104">
        <v>0</v>
      </c>
      <c r="AQ25" s="104">
        <v>0</v>
      </c>
      <c r="AR25" s="104">
        <v>0</v>
      </c>
    </row>
    <row r="26" spans="1:44" ht="69.75" x14ac:dyDescent="0.25">
      <c r="A26" s="127">
        <v>21</v>
      </c>
      <c r="B26" s="127">
        <v>4</v>
      </c>
      <c r="C26" s="117" t="s">
        <v>126</v>
      </c>
      <c r="D26" s="116" t="s">
        <v>7</v>
      </c>
      <c r="E26" s="117" t="s">
        <v>69</v>
      </c>
      <c r="F26" s="113" t="s">
        <v>28</v>
      </c>
      <c r="G26" s="113" t="s">
        <v>9</v>
      </c>
      <c r="H26" s="113" t="s">
        <v>10</v>
      </c>
      <c r="I26" s="114" t="s">
        <v>313</v>
      </c>
      <c r="J26" s="115" t="s">
        <v>287</v>
      </c>
      <c r="K26" s="102"/>
      <c r="L26" s="102" t="s">
        <v>307</v>
      </c>
      <c r="M26" s="102"/>
      <c r="N26" s="104">
        <v>0</v>
      </c>
      <c r="O26" s="104">
        <v>0</v>
      </c>
      <c r="P26" s="104">
        <v>0</v>
      </c>
      <c r="Q26" s="104">
        <v>0</v>
      </c>
      <c r="R26" s="104">
        <v>2</v>
      </c>
      <c r="S26" s="104">
        <v>0</v>
      </c>
      <c r="T26" s="104">
        <v>0</v>
      </c>
      <c r="U26" s="104">
        <v>0</v>
      </c>
      <c r="V26" s="104">
        <v>0</v>
      </c>
      <c r="W26" s="104">
        <v>0</v>
      </c>
      <c r="X26" s="104">
        <v>0</v>
      </c>
      <c r="Y26" s="104">
        <v>0</v>
      </c>
      <c r="Z26" s="104">
        <v>0</v>
      </c>
      <c r="AA26" s="104">
        <v>0</v>
      </c>
      <c r="AB26" s="104">
        <v>0</v>
      </c>
      <c r="AC26" s="104">
        <v>0</v>
      </c>
      <c r="AD26" s="104">
        <v>0</v>
      </c>
      <c r="AE26" s="104">
        <v>0</v>
      </c>
      <c r="AF26" s="104">
        <v>0</v>
      </c>
      <c r="AG26" s="104">
        <v>1</v>
      </c>
      <c r="AH26" s="104">
        <f t="shared" ref="AH26:AH38" si="3">SUM(AF26:AG26)</f>
        <v>1</v>
      </c>
      <c r="AI26" s="104">
        <v>0</v>
      </c>
      <c r="AJ26" s="104">
        <v>0</v>
      </c>
      <c r="AK26" s="104">
        <v>0</v>
      </c>
      <c r="AL26" s="104">
        <v>0</v>
      </c>
      <c r="AM26" s="104">
        <v>0</v>
      </c>
      <c r="AN26" s="104">
        <v>0</v>
      </c>
      <c r="AO26" s="104">
        <v>0</v>
      </c>
      <c r="AP26" s="104">
        <v>0</v>
      </c>
      <c r="AQ26" s="104">
        <v>0</v>
      </c>
      <c r="AR26" s="104">
        <v>0</v>
      </c>
    </row>
    <row r="27" spans="1:44" ht="69.75" x14ac:dyDescent="0.25">
      <c r="A27" s="127">
        <v>22</v>
      </c>
      <c r="B27" s="128">
        <v>4</v>
      </c>
      <c r="C27" s="103" t="s">
        <v>65</v>
      </c>
      <c r="D27" s="112" t="s">
        <v>127</v>
      </c>
      <c r="E27" s="118" t="s">
        <v>66</v>
      </c>
      <c r="F27" s="113" t="s">
        <v>28</v>
      </c>
      <c r="G27" s="119" t="s">
        <v>9</v>
      </c>
      <c r="H27" s="113" t="s">
        <v>10</v>
      </c>
      <c r="I27" s="114" t="s">
        <v>313</v>
      </c>
      <c r="J27" s="115" t="s">
        <v>288</v>
      </c>
      <c r="K27" s="102"/>
      <c r="L27" s="102" t="s">
        <v>307</v>
      </c>
      <c r="M27" s="102"/>
      <c r="N27" s="104">
        <v>0</v>
      </c>
      <c r="O27" s="104">
        <v>0</v>
      </c>
      <c r="P27" s="104">
        <v>12</v>
      </c>
      <c r="Q27" s="104">
        <v>0</v>
      </c>
      <c r="R27" s="104">
        <v>0</v>
      </c>
      <c r="S27" s="104">
        <v>0</v>
      </c>
      <c r="T27" s="104">
        <v>0</v>
      </c>
      <c r="U27" s="104">
        <v>0</v>
      </c>
      <c r="V27" s="104">
        <v>0</v>
      </c>
      <c r="W27" s="104">
        <v>0</v>
      </c>
      <c r="X27" s="104">
        <v>0</v>
      </c>
      <c r="Y27" s="104">
        <v>0</v>
      </c>
      <c r="Z27" s="104">
        <v>0</v>
      </c>
      <c r="AA27" s="104">
        <v>0</v>
      </c>
      <c r="AB27" s="104">
        <v>0</v>
      </c>
      <c r="AC27" s="104">
        <v>0</v>
      </c>
      <c r="AD27" s="104">
        <v>0</v>
      </c>
      <c r="AE27" s="104">
        <v>0</v>
      </c>
      <c r="AF27" s="104">
        <v>0</v>
      </c>
      <c r="AG27" s="104">
        <v>0</v>
      </c>
      <c r="AH27" s="104">
        <f t="shared" si="3"/>
        <v>0</v>
      </c>
      <c r="AI27" s="104">
        <v>0</v>
      </c>
      <c r="AJ27" s="104">
        <v>0</v>
      </c>
      <c r="AK27" s="104">
        <v>0</v>
      </c>
      <c r="AL27" s="104">
        <v>0</v>
      </c>
      <c r="AM27" s="104">
        <v>0</v>
      </c>
      <c r="AN27" s="104">
        <v>0</v>
      </c>
      <c r="AO27" s="104">
        <v>0</v>
      </c>
      <c r="AP27" s="104">
        <v>0</v>
      </c>
      <c r="AQ27" s="104">
        <v>0</v>
      </c>
      <c r="AR27" s="104">
        <v>0</v>
      </c>
    </row>
    <row r="28" spans="1:44" ht="76.5" x14ac:dyDescent="0.25">
      <c r="A28" s="127">
        <v>23</v>
      </c>
      <c r="B28" s="128">
        <v>4</v>
      </c>
      <c r="C28" s="117" t="s">
        <v>96</v>
      </c>
      <c r="D28" s="112" t="s">
        <v>14</v>
      </c>
      <c r="E28" s="101" t="s">
        <v>14</v>
      </c>
      <c r="F28" s="113" t="s">
        <v>22</v>
      </c>
      <c r="G28" s="113" t="s">
        <v>9</v>
      </c>
      <c r="H28" s="113" t="s">
        <v>10</v>
      </c>
      <c r="I28" s="114" t="s">
        <v>313</v>
      </c>
      <c r="J28" s="115" t="s">
        <v>289</v>
      </c>
      <c r="K28" s="102"/>
      <c r="L28" s="102" t="s">
        <v>307</v>
      </c>
      <c r="M28" s="102"/>
      <c r="N28" s="104">
        <v>0</v>
      </c>
      <c r="O28" s="104">
        <v>6</v>
      </c>
      <c r="P28" s="104">
        <v>10</v>
      </c>
      <c r="Q28" s="104">
        <v>0</v>
      </c>
      <c r="R28" s="104">
        <v>7</v>
      </c>
      <c r="S28" s="104">
        <v>0</v>
      </c>
      <c r="T28" s="104">
        <v>20</v>
      </c>
      <c r="U28" s="104">
        <v>0</v>
      </c>
      <c r="V28" s="104">
        <v>0</v>
      </c>
      <c r="W28" s="104">
        <v>0</v>
      </c>
      <c r="X28" s="104">
        <v>0</v>
      </c>
      <c r="Y28" s="104">
        <v>0</v>
      </c>
      <c r="Z28" s="104">
        <v>0</v>
      </c>
      <c r="AA28" s="104">
        <v>0</v>
      </c>
      <c r="AB28" s="104">
        <v>0</v>
      </c>
      <c r="AC28" s="104">
        <v>12</v>
      </c>
      <c r="AD28" s="104">
        <v>0</v>
      </c>
      <c r="AE28" s="104">
        <v>18</v>
      </c>
      <c r="AF28" s="104">
        <v>0</v>
      </c>
      <c r="AG28" s="104">
        <v>3</v>
      </c>
      <c r="AH28" s="104">
        <f t="shared" si="3"/>
        <v>3</v>
      </c>
      <c r="AI28" s="104">
        <v>0</v>
      </c>
      <c r="AJ28" s="104">
        <v>0</v>
      </c>
      <c r="AK28" s="104">
        <v>0</v>
      </c>
      <c r="AL28" s="104">
        <v>0</v>
      </c>
      <c r="AM28" s="104">
        <v>0</v>
      </c>
      <c r="AN28" s="104">
        <v>0</v>
      </c>
      <c r="AO28" s="104">
        <v>0</v>
      </c>
      <c r="AP28" s="104">
        <v>0</v>
      </c>
      <c r="AQ28" s="104">
        <v>0</v>
      </c>
      <c r="AR28" s="104">
        <v>25</v>
      </c>
    </row>
    <row r="29" spans="1:44" ht="76.5" x14ac:dyDescent="0.25">
      <c r="A29" s="127">
        <v>24</v>
      </c>
      <c r="B29" s="128">
        <v>4</v>
      </c>
      <c r="C29" s="117" t="s">
        <v>97</v>
      </c>
      <c r="D29" s="112" t="s">
        <v>14</v>
      </c>
      <c r="E29" s="101" t="s">
        <v>14</v>
      </c>
      <c r="F29" s="113" t="s">
        <v>22</v>
      </c>
      <c r="G29" s="113" t="s">
        <v>9</v>
      </c>
      <c r="H29" s="113" t="s">
        <v>10</v>
      </c>
      <c r="I29" s="114" t="s">
        <v>313</v>
      </c>
      <c r="J29" s="115" t="s">
        <v>290</v>
      </c>
      <c r="K29" s="102"/>
      <c r="L29" s="102" t="s">
        <v>307</v>
      </c>
      <c r="M29" s="102"/>
      <c r="N29" s="104">
        <v>0</v>
      </c>
      <c r="O29" s="104">
        <v>0</v>
      </c>
      <c r="P29" s="104">
        <v>0</v>
      </c>
      <c r="Q29" s="104">
        <v>0</v>
      </c>
      <c r="R29" s="104">
        <v>0</v>
      </c>
      <c r="S29" s="104">
        <v>0</v>
      </c>
      <c r="T29" s="104">
        <v>0</v>
      </c>
      <c r="U29" s="104">
        <v>0</v>
      </c>
      <c r="V29" s="104">
        <v>0</v>
      </c>
      <c r="W29" s="104">
        <v>20</v>
      </c>
      <c r="X29" s="104">
        <v>0</v>
      </c>
      <c r="Y29" s="104">
        <v>0</v>
      </c>
      <c r="Z29" s="104">
        <v>0</v>
      </c>
      <c r="AA29" s="104">
        <v>0</v>
      </c>
      <c r="AB29" s="104">
        <v>0</v>
      </c>
      <c r="AC29" s="104">
        <v>0</v>
      </c>
      <c r="AD29" s="104">
        <v>0</v>
      </c>
      <c r="AE29" s="104">
        <v>6</v>
      </c>
      <c r="AF29" s="104">
        <v>0</v>
      </c>
      <c r="AG29" s="104">
        <v>0</v>
      </c>
      <c r="AH29" s="104">
        <f t="shared" si="3"/>
        <v>0</v>
      </c>
      <c r="AI29" s="104">
        <v>0</v>
      </c>
      <c r="AJ29" s="104">
        <v>0</v>
      </c>
      <c r="AK29" s="104">
        <v>0</v>
      </c>
      <c r="AL29" s="104">
        <v>0</v>
      </c>
      <c r="AM29" s="104">
        <v>0</v>
      </c>
      <c r="AN29" s="104">
        <v>0</v>
      </c>
      <c r="AO29" s="104">
        <v>25</v>
      </c>
      <c r="AP29" s="104">
        <v>0</v>
      </c>
      <c r="AQ29" s="104">
        <v>0</v>
      </c>
      <c r="AR29" s="104">
        <v>0</v>
      </c>
    </row>
    <row r="30" spans="1:44" ht="76.5" x14ac:dyDescent="0.25">
      <c r="A30" s="127">
        <v>25</v>
      </c>
      <c r="B30" s="127">
        <v>4</v>
      </c>
      <c r="C30" s="117" t="s">
        <v>49</v>
      </c>
      <c r="D30" s="116" t="s">
        <v>7</v>
      </c>
      <c r="E30" s="117" t="s">
        <v>20</v>
      </c>
      <c r="F30" s="113" t="s">
        <v>21</v>
      </c>
      <c r="G30" s="113" t="s">
        <v>9</v>
      </c>
      <c r="H30" s="113" t="s">
        <v>10</v>
      </c>
      <c r="I30" s="114" t="s">
        <v>313</v>
      </c>
      <c r="J30" s="115" t="s">
        <v>291</v>
      </c>
      <c r="K30" s="102"/>
      <c r="L30" s="102" t="s">
        <v>307</v>
      </c>
      <c r="M30" s="102"/>
      <c r="N30" s="104">
        <v>0</v>
      </c>
      <c r="O30" s="104">
        <v>0</v>
      </c>
      <c r="P30" s="104">
        <v>0</v>
      </c>
      <c r="Q30" s="104">
        <v>0</v>
      </c>
      <c r="R30" s="104">
        <v>15</v>
      </c>
      <c r="S30" s="104">
        <v>0</v>
      </c>
      <c r="T30" s="104">
        <v>0</v>
      </c>
      <c r="U30" s="104">
        <v>0</v>
      </c>
      <c r="V30" s="104">
        <v>0</v>
      </c>
      <c r="W30" s="104">
        <v>0</v>
      </c>
      <c r="X30" s="104">
        <v>0</v>
      </c>
      <c r="Y30" s="104">
        <v>12</v>
      </c>
      <c r="Z30" s="104">
        <v>0</v>
      </c>
      <c r="AA30" s="104">
        <v>12</v>
      </c>
      <c r="AB30" s="104">
        <v>0</v>
      </c>
      <c r="AC30" s="104">
        <v>0</v>
      </c>
      <c r="AD30" s="104">
        <v>0</v>
      </c>
      <c r="AE30" s="104">
        <v>7</v>
      </c>
      <c r="AF30" s="104">
        <v>0</v>
      </c>
      <c r="AG30" s="104">
        <v>0</v>
      </c>
      <c r="AH30" s="104">
        <f t="shared" si="3"/>
        <v>0</v>
      </c>
      <c r="AI30" s="104">
        <v>0</v>
      </c>
      <c r="AJ30" s="104">
        <v>0</v>
      </c>
      <c r="AK30" s="104">
        <v>0</v>
      </c>
      <c r="AL30" s="104">
        <v>0</v>
      </c>
      <c r="AM30" s="104">
        <v>10</v>
      </c>
      <c r="AN30" s="104">
        <v>0</v>
      </c>
      <c r="AO30" s="104">
        <v>0</v>
      </c>
      <c r="AP30" s="104">
        <v>0</v>
      </c>
      <c r="AQ30" s="104">
        <v>0</v>
      </c>
      <c r="AR30" s="104">
        <v>10</v>
      </c>
    </row>
    <row r="31" spans="1:44" ht="76.5" x14ac:dyDescent="0.25">
      <c r="A31" s="127">
        <v>26</v>
      </c>
      <c r="B31" s="128">
        <v>4</v>
      </c>
      <c r="C31" s="117" t="s">
        <v>50</v>
      </c>
      <c r="D31" s="116" t="s">
        <v>7</v>
      </c>
      <c r="E31" s="117" t="s">
        <v>14</v>
      </c>
      <c r="F31" s="113" t="s">
        <v>28</v>
      </c>
      <c r="G31" s="113" t="s">
        <v>9</v>
      </c>
      <c r="H31" s="113" t="s">
        <v>10</v>
      </c>
      <c r="I31" s="114" t="s">
        <v>313</v>
      </c>
      <c r="J31" s="115" t="s">
        <v>292</v>
      </c>
      <c r="K31" s="102"/>
      <c r="L31" s="102" t="s">
        <v>307</v>
      </c>
      <c r="M31" s="102"/>
      <c r="N31" s="104">
        <v>0</v>
      </c>
      <c r="O31" s="104">
        <v>0</v>
      </c>
      <c r="P31" s="104">
        <v>0</v>
      </c>
      <c r="Q31" s="104">
        <v>0</v>
      </c>
      <c r="R31" s="104">
        <v>0</v>
      </c>
      <c r="S31" s="104">
        <v>1</v>
      </c>
      <c r="T31" s="104">
        <v>0</v>
      </c>
      <c r="U31" s="104">
        <v>0</v>
      </c>
      <c r="V31" s="104">
        <v>25</v>
      </c>
      <c r="W31" s="104">
        <v>0</v>
      </c>
      <c r="X31" s="104">
        <v>0</v>
      </c>
      <c r="Y31" s="104">
        <v>0</v>
      </c>
      <c r="Z31" s="104">
        <v>0</v>
      </c>
      <c r="AA31" s="104">
        <v>0</v>
      </c>
      <c r="AB31" s="104">
        <v>0</v>
      </c>
      <c r="AC31" s="104">
        <v>0</v>
      </c>
      <c r="AD31" s="104">
        <v>4</v>
      </c>
      <c r="AE31" s="104">
        <v>0</v>
      </c>
      <c r="AF31" s="104">
        <v>1</v>
      </c>
      <c r="AG31" s="104">
        <v>1</v>
      </c>
      <c r="AH31" s="104">
        <f t="shared" si="3"/>
        <v>2</v>
      </c>
      <c r="AI31" s="104">
        <v>0</v>
      </c>
      <c r="AJ31" s="104">
        <v>0</v>
      </c>
      <c r="AK31" s="104">
        <v>2</v>
      </c>
      <c r="AL31" s="104">
        <v>2</v>
      </c>
      <c r="AM31" s="104">
        <v>0</v>
      </c>
      <c r="AN31" s="104">
        <v>0</v>
      </c>
      <c r="AO31" s="104">
        <v>0</v>
      </c>
      <c r="AP31" s="104">
        <v>0</v>
      </c>
      <c r="AQ31" s="104">
        <v>50</v>
      </c>
      <c r="AR31" s="104">
        <v>0</v>
      </c>
    </row>
    <row r="32" spans="1:44" ht="69.75" x14ac:dyDescent="0.25">
      <c r="A32" s="127">
        <v>27</v>
      </c>
      <c r="B32" s="127">
        <v>4</v>
      </c>
      <c r="C32" s="117" t="s">
        <v>128</v>
      </c>
      <c r="D32" s="112" t="s">
        <v>7</v>
      </c>
      <c r="E32" s="101" t="s">
        <v>129</v>
      </c>
      <c r="F32" s="113" t="s">
        <v>33</v>
      </c>
      <c r="G32" s="113" t="s">
        <v>9</v>
      </c>
      <c r="H32" s="113" t="s">
        <v>10</v>
      </c>
      <c r="I32" s="114" t="s">
        <v>313</v>
      </c>
      <c r="J32" s="115" t="s">
        <v>293</v>
      </c>
      <c r="K32" s="102"/>
      <c r="L32" s="102" t="s">
        <v>307</v>
      </c>
      <c r="M32" s="102"/>
      <c r="N32" s="104">
        <v>0</v>
      </c>
      <c r="O32" s="104">
        <v>0</v>
      </c>
      <c r="P32" s="104">
        <v>0</v>
      </c>
      <c r="Q32" s="104">
        <v>0</v>
      </c>
      <c r="R32" s="104">
        <v>0</v>
      </c>
      <c r="S32" s="104">
        <v>0</v>
      </c>
      <c r="T32" s="104">
        <v>0</v>
      </c>
      <c r="U32" s="104">
        <v>0</v>
      </c>
      <c r="V32" s="104">
        <v>0</v>
      </c>
      <c r="W32" s="104">
        <v>0</v>
      </c>
      <c r="X32" s="104">
        <v>0</v>
      </c>
      <c r="Y32" s="104">
        <v>20</v>
      </c>
      <c r="Z32" s="104">
        <v>0</v>
      </c>
      <c r="AA32" s="104">
        <v>0</v>
      </c>
      <c r="AB32" s="104">
        <v>0</v>
      </c>
      <c r="AC32" s="104">
        <v>0</v>
      </c>
      <c r="AD32" s="104">
        <v>0</v>
      </c>
      <c r="AE32" s="104">
        <v>0</v>
      </c>
      <c r="AF32" s="104">
        <v>0</v>
      </c>
      <c r="AG32" s="104">
        <v>0</v>
      </c>
      <c r="AH32" s="104">
        <f t="shared" si="3"/>
        <v>0</v>
      </c>
      <c r="AI32" s="104">
        <v>0</v>
      </c>
      <c r="AJ32" s="104">
        <v>0</v>
      </c>
      <c r="AK32" s="104">
        <v>0</v>
      </c>
      <c r="AL32" s="104">
        <v>0</v>
      </c>
      <c r="AM32" s="104">
        <v>0</v>
      </c>
      <c r="AN32" s="104">
        <v>0</v>
      </c>
      <c r="AO32" s="104">
        <v>0</v>
      </c>
      <c r="AP32" s="104">
        <v>0</v>
      </c>
      <c r="AQ32" s="104">
        <v>0</v>
      </c>
      <c r="AR32" s="104">
        <v>0</v>
      </c>
    </row>
    <row r="33" spans="1:44" ht="101.25" x14ac:dyDescent="0.25">
      <c r="A33" s="127">
        <v>28</v>
      </c>
      <c r="B33" s="128">
        <v>4</v>
      </c>
      <c r="C33" s="115" t="s">
        <v>130</v>
      </c>
      <c r="D33" s="116" t="s">
        <v>125</v>
      </c>
      <c r="E33" s="102" t="s">
        <v>14</v>
      </c>
      <c r="F33" s="113" t="s">
        <v>131</v>
      </c>
      <c r="G33" s="119" t="s">
        <v>9</v>
      </c>
      <c r="H33" s="113" t="s">
        <v>10</v>
      </c>
      <c r="I33" s="114" t="s">
        <v>313</v>
      </c>
      <c r="J33" s="115" t="s">
        <v>294</v>
      </c>
      <c r="K33" s="102"/>
      <c r="L33" s="102" t="s">
        <v>307</v>
      </c>
      <c r="M33" s="102"/>
      <c r="N33" s="104">
        <v>0</v>
      </c>
      <c r="O33" s="104">
        <v>0</v>
      </c>
      <c r="P33" s="104">
        <v>0</v>
      </c>
      <c r="Q33" s="104">
        <v>1</v>
      </c>
      <c r="R33" s="104">
        <v>0</v>
      </c>
      <c r="S33" s="104">
        <v>0</v>
      </c>
      <c r="T33" s="104">
        <v>0</v>
      </c>
      <c r="U33" s="104">
        <v>0</v>
      </c>
      <c r="V33" s="104">
        <v>0</v>
      </c>
      <c r="W33" s="104">
        <v>0</v>
      </c>
      <c r="X33" s="104">
        <v>0</v>
      </c>
      <c r="Y33" s="104">
        <v>0</v>
      </c>
      <c r="Z33" s="104">
        <v>0</v>
      </c>
      <c r="AA33" s="104">
        <v>0</v>
      </c>
      <c r="AB33" s="104">
        <v>0</v>
      </c>
      <c r="AC33" s="104">
        <v>0</v>
      </c>
      <c r="AD33" s="104">
        <v>0</v>
      </c>
      <c r="AE33" s="104">
        <v>0</v>
      </c>
      <c r="AF33" s="104">
        <v>0</v>
      </c>
      <c r="AG33" s="104">
        <v>0</v>
      </c>
      <c r="AH33" s="104">
        <f t="shared" si="3"/>
        <v>0</v>
      </c>
      <c r="AI33" s="104">
        <v>0</v>
      </c>
      <c r="AJ33" s="104">
        <v>0</v>
      </c>
      <c r="AK33" s="104">
        <v>0</v>
      </c>
      <c r="AL33" s="104">
        <v>0</v>
      </c>
      <c r="AM33" s="104"/>
      <c r="AN33" s="104">
        <v>0</v>
      </c>
      <c r="AO33" s="104">
        <v>0</v>
      </c>
      <c r="AP33" s="104">
        <v>0</v>
      </c>
      <c r="AQ33" s="104">
        <v>0</v>
      </c>
      <c r="AR33" s="104">
        <v>0</v>
      </c>
    </row>
    <row r="34" spans="1:44" ht="76.5" x14ac:dyDescent="0.25">
      <c r="A34" s="127">
        <v>29</v>
      </c>
      <c r="B34" s="127">
        <v>4</v>
      </c>
      <c r="C34" s="102" t="s">
        <v>132</v>
      </c>
      <c r="D34" s="116" t="s">
        <v>7</v>
      </c>
      <c r="E34" s="102" t="s">
        <v>8</v>
      </c>
      <c r="F34" s="113" t="s">
        <v>62</v>
      </c>
      <c r="G34" s="119" t="s">
        <v>9</v>
      </c>
      <c r="H34" s="113" t="s">
        <v>10</v>
      </c>
      <c r="I34" s="114" t="s">
        <v>313</v>
      </c>
      <c r="J34" s="115" t="s">
        <v>295</v>
      </c>
      <c r="K34" s="102"/>
      <c r="L34" s="102" t="s">
        <v>307</v>
      </c>
      <c r="M34" s="102"/>
      <c r="N34" s="104">
        <v>0</v>
      </c>
      <c r="O34" s="104">
        <v>0</v>
      </c>
      <c r="P34" s="104">
        <v>0</v>
      </c>
      <c r="Q34" s="104">
        <v>0</v>
      </c>
      <c r="R34" s="104">
        <v>0</v>
      </c>
      <c r="S34" s="104">
        <v>0</v>
      </c>
      <c r="T34" s="104">
        <v>1</v>
      </c>
      <c r="U34" s="104">
        <v>0</v>
      </c>
      <c r="V34" s="104">
        <v>0</v>
      </c>
      <c r="W34" s="104">
        <v>0</v>
      </c>
      <c r="X34" s="104">
        <v>0</v>
      </c>
      <c r="Y34" s="104">
        <v>0</v>
      </c>
      <c r="Z34" s="104">
        <v>0</v>
      </c>
      <c r="AA34" s="104">
        <v>0</v>
      </c>
      <c r="AB34" s="104">
        <v>0</v>
      </c>
      <c r="AC34" s="104">
        <v>0</v>
      </c>
      <c r="AD34" s="104">
        <v>0</v>
      </c>
      <c r="AE34" s="104">
        <v>0</v>
      </c>
      <c r="AF34" s="104">
        <v>0</v>
      </c>
      <c r="AG34" s="104">
        <v>0</v>
      </c>
      <c r="AH34" s="104">
        <f t="shared" si="3"/>
        <v>0</v>
      </c>
      <c r="AI34" s="104">
        <v>0</v>
      </c>
      <c r="AJ34" s="104">
        <v>0</v>
      </c>
      <c r="AK34" s="104">
        <v>0</v>
      </c>
      <c r="AL34" s="104">
        <v>0</v>
      </c>
      <c r="AM34" s="104">
        <v>0</v>
      </c>
      <c r="AN34" s="104">
        <v>0</v>
      </c>
      <c r="AO34" s="104">
        <v>0</v>
      </c>
      <c r="AP34" s="104">
        <v>0</v>
      </c>
      <c r="AQ34" s="104">
        <v>0</v>
      </c>
      <c r="AR34" s="104">
        <v>0</v>
      </c>
    </row>
    <row r="35" spans="1:44" ht="69.75" x14ac:dyDescent="0.25">
      <c r="A35" s="127">
        <v>30</v>
      </c>
      <c r="B35" s="128">
        <v>4</v>
      </c>
      <c r="C35" s="102" t="s">
        <v>133</v>
      </c>
      <c r="D35" s="116" t="s">
        <v>7</v>
      </c>
      <c r="E35" s="102" t="s">
        <v>8</v>
      </c>
      <c r="F35" s="113" t="s">
        <v>25</v>
      </c>
      <c r="G35" s="119" t="s">
        <v>9</v>
      </c>
      <c r="H35" s="113" t="s">
        <v>10</v>
      </c>
      <c r="I35" s="114" t="s">
        <v>313</v>
      </c>
      <c r="J35" s="115" t="s">
        <v>296</v>
      </c>
      <c r="K35" s="102"/>
      <c r="L35" s="102" t="s">
        <v>307</v>
      </c>
      <c r="M35" s="102"/>
      <c r="N35" s="104">
        <v>0</v>
      </c>
      <c r="O35" s="104">
        <v>1</v>
      </c>
      <c r="P35" s="104">
        <v>0</v>
      </c>
      <c r="Q35" s="104">
        <v>0</v>
      </c>
      <c r="R35" s="104">
        <v>0</v>
      </c>
      <c r="S35" s="104">
        <v>0</v>
      </c>
      <c r="T35" s="104">
        <v>0</v>
      </c>
      <c r="U35" s="104">
        <v>0</v>
      </c>
      <c r="V35" s="104">
        <v>0</v>
      </c>
      <c r="W35" s="104">
        <v>0</v>
      </c>
      <c r="X35" s="104">
        <v>0</v>
      </c>
      <c r="Y35" s="104">
        <v>0</v>
      </c>
      <c r="Z35" s="104">
        <v>0</v>
      </c>
      <c r="AA35" s="104">
        <v>0</v>
      </c>
      <c r="AB35" s="104">
        <v>0</v>
      </c>
      <c r="AC35" s="104">
        <v>0</v>
      </c>
      <c r="AD35" s="104">
        <v>0</v>
      </c>
      <c r="AE35" s="104">
        <v>0</v>
      </c>
      <c r="AF35" s="104">
        <v>0</v>
      </c>
      <c r="AG35" s="104">
        <v>0</v>
      </c>
      <c r="AH35" s="104">
        <f t="shared" si="3"/>
        <v>0</v>
      </c>
      <c r="AI35" s="104">
        <v>0</v>
      </c>
      <c r="AJ35" s="104">
        <v>0</v>
      </c>
      <c r="AK35" s="104">
        <v>0</v>
      </c>
      <c r="AL35" s="104">
        <v>0</v>
      </c>
      <c r="AM35" s="104">
        <v>0</v>
      </c>
      <c r="AN35" s="104">
        <v>0</v>
      </c>
      <c r="AO35" s="104">
        <v>0</v>
      </c>
      <c r="AP35" s="104">
        <v>0</v>
      </c>
      <c r="AQ35" s="104">
        <v>0</v>
      </c>
      <c r="AR35" s="104">
        <v>0</v>
      </c>
    </row>
    <row r="36" spans="1:44" ht="69.75" x14ac:dyDescent="0.25">
      <c r="A36" s="127">
        <v>31</v>
      </c>
      <c r="B36" s="127">
        <v>4</v>
      </c>
      <c r="C36" s="115" t="s">
        <v>134</v>
      </c>
      <c r="D36" s="116" t="s">
        <v>7</v>
      </c>
      <c r="E36" s="123">
        <v>0.3</v>
      </c>
      <c r="F36" s="113" t="s">
        <v>28</v>
      </c>
      <c r="G36" s="124" t="s">
        <v>135</v>
      </c>
      <c r="H36" s="113" t="s">
        <v>10</v>
      </c>
      <c r="I36" s="114" t="s">
        <v>313</v>
      </c>
      <c r="J36" s="115" t="s">
        <v>297</v>
      </c>
      <c r="K36" s="102"/>
      <c r="L36" s="102" t="s">
        <v>307</v>
      </c>
      <c r="M36" s="102"/>
      <c r="N36" s="104">
        <v>0</v>
      </c>
      <c r="O36" s="104">
        <v>0</v>
      </c>
      <c r="P36" s="104">
        <v>1</v>
      </c>
      <c r="Q36" s="104">
        <v>0</v>
      </c>
      <c r="R36" s="104">
        <v>0</v>
      </c>
      <c r="S36" s="104">
        <v>0</v>
      </c>
      <c r="T36" s="104">
        <v>0</v>
      </c>
      <c r="U36" s="104">
        <v>0</v>
      </c>
      <c r="V36" s="104">
        <v>0</v>
      </c>
      <c r="W36" s="104">
        <v>0</v>
      </c>
      <c r="X36" s="104">
        <v>0</v>
      </c>
      <c r="Y36" s="104">
        <v>0</v>
      </c>
      <c r="Z36" s="104">
        <v>0</v>
      </c>
      <c r="AA36" s="104">
        <v>0</v>
      </c>
      <c r="AB36" s="104">
        <v>0</v>
      </c>
      <c r="AC36" s="104">
        <v>0</v>
      </c>
      <c r="AD36" s="104">
        <v>0</v>
      </c>
      <c r="AE36" s="104">
        <v>0</v>
      </c>
      <c r="AF36" s="104">
        <v>0</v>
      </c>
      <c r="AG36" s="104">
        <v>0</v>
      </c>
      <c r="AH36" s="104">
        <f t="shared" si="3"/>
        <v>0</v>
      </c>
      <c r="AI36" s="104">
        <v>0</v>
      </c>
      <c r="AJ36" s="104">
        <v>0</v>
      </c>
      <c r="AK36" s="104">
        <v>0</v>
      </c>
      <c r="AL36" s="104">
        <v>0</v>
      </c>
      <c r="AM36" s="104">
        <v>0</v>
      </c>
      <c r="AN36" s="104">
        <v>0</v>
      </c>
      <c r="AO36" s="104">
        <v>0</v>
      </c>
      <c r="AP36" s="104">
        <v>0</v>
      </c>
      <c r="AQ36" s="104">
        <v>0</v>
      </c>
      <c r="AR36" s="104">
        <v>0</v>
      </c>
    </row>
    <row r="37" spans="1:44" ht="76.5" x14ac:dyDescent="0.25">
      <c r="A37" s="127">
        <v>32</v>
      </c>
      <c r="B37" s="128">
        <v>4</v>
      </c>
      <c r="C37" s="115" t="s">
        <v>136</v>
      </c>
      <c r="D37" s="116" t="s">
        <v>137</v>
      </c>
      <c r="E37" s="115" t="s">
        <v>138</v>
      </c>
      <c r="F37" s="113" t="s">
        <v>139</v>
      </c>
      <c r="G37" s="124" t="s">
        <v>135</v>
      </c>
      <c r="H37" s="113" t="s">
        <v>10</v>
      </c>
      <c r="I37" s="114" t="s">
        <v>313</v>
      </c>
      <c r="J37" s="115" t="s">
        <v>298</v>
      </c>
      <c r="K37" s="102"/>
      <c r="L37" s="102" t="s">
        <v>307</v>
      </c>
      <c r="M37" s="102"/>
      <c r="N37" s="104">
        <v>0</v>
      </c>
      <c r="O37" s="104">
        <v>0</v>
      </c>
      <c r="P37" s="104">
        <v>1</v>
      </c>
      <c r="Q37" s="104">
        <v>0</v>
      </c>
      <c r="R37" s="104">
        <v>0</v>
      </c>
      <c r="S37" s="104">
        <v>0</v>
      </c>
      <c r="T37" s="104">
        <v>0</v>
      </c>
      <c r="U37" s="104">
        <v>0</v>
      </c>
      <c r="V37" s="104">
        <v>0</v>
      </c>
      <c r="W37" s="104">
        <v>0</v>
      </c>
      <c r="X37" s="104">
        <v>0</v>
      </c>
      <c r="Y37" s="104">
        <v>0</v>
      </c>
      <c r="Z37" s="104">
        <v>0</v>
      </c>
      <c r="AA37" s="104">
        <v>0</v>
      </c>
      <c r="AB37" s="104">
        <v>0</v>
      </c>
      <c r="AC37" s="104">
        <v>0</v>
      </c>
      <c r="AD37" s="104">
        <v>0</v>
      </c>
      <c r="AE37" s="104">
        <v>0</v>
      </c>
      <c r="AF37" s="104">
        <v>0</v>
      </c>
      <c r="AG37" s="104">
        <v>0</v>
      </c>
      <c r="AH37" s="104">
        <f t="shared" si="3"/>
        <v>0</v>
      </c>
      <c r="AI37" s="104">
        <v>0</v>
      </c>
      <c r="AJ37" s="104">
        <v>0</v>
      </c>
      <c r="AK37" s="104">
        <v>0</v>
      </c>
      <c r="AL37" s="104">
        <v>0</v>
      </c>
      <c r="AM37" s="104">
        <v>0</v>
      </c>
      <c r="AN37" s="104">
        <v>0</v>
      </c>
      <c r="AO37" s="104">
        <v>0</v>
      </c>
      <c r="AP37" s="104">
        <v>0</v>
      </c>
      <c r="AQ37" s="104">
        <v>0</v>
      </c>
      <c r="AR37" s="104">
        <v>0</v>
      </c>
    </row>
    <row r="38" spans="1:44" ht="81" x14ac:dyDescent="0.25">
      <c r="A38" s="127">
        <v>33</v>
      </c>
      <c r="B38" s="127">
        <v>4</v>
      </c>
      <c r="C38" s="115" t="s">
        <v>140</v>
      </c>
      <c r="D38" s="112" t="s">
        <v>141</v>
      </c>
      <c r="E38" s="115" t="s">
        <v>142</v>
      </c>
      <c r="F38" s="113" t="s">
        <v>143</v>
      </c>
      <c r="G38" s="124" t="s">
        <v>135</v>
      </c>
      <c r="H38" s="113" t="s">
        <v>10</v>
      </c>
      <c r="I38" s="114" t="s">
        <v>313</v>
      </c>
      <c r="J38" s="115" t="s">
        <v>299</v>
      </c>
      <c r="K38" s="102"/>
      <c r="L38" s="102" t="s">
        <v>307</v>
      </c>
      <c r="M38" s="102"/>
      <c r="N38" s="104">
        <v>0</v>
      </c>
      <c r="O38" s="104">
        <v>0</v>
      </c>
      <c r="P38" s="104">
        <v>0</v>
      </c>
      <c r="Q38" s="104">
        <v>0</v>
      </c>
      <c r="R38" s="104">
        <v>0</v>
      </c>
      <c r="S38" s="104">
        <v>0</v>
      </c>
      <c r="T38" s="104">
        <v>0</v>
      </c>
      <c r="U38" s="104">
        <v>0</v>
      </c>
      <c r="V38" s="104">
        <v>0</v>
      </c>
      <c r="W38" s="104">
        <v>0</v>
      </c>
      <c r="X38" s="104">
        <v>0</v>
      </c>
      <c r="Y38" s="104">
        <v>2</v>
      </c>
      <c r="Z38" s="104">
        <v>0</v>
      </c>
      <c r="AA38" s="104">
        <v>0</v>
      </c>
      <c r="AB38" s="104">
        <v>0</v>
      </c>
      <c r="AC38" s="104">
        <v>0</v>
      </c>
      <c r="AD38" s="104">
        <v>0</v>
      </c>
      <c r="AE38" s="104">
        <v>0</v>
      </c>
      <c r="AF38" s="104">
        <v>0</v>
      </c>
      <c r="AG38" s="104">
        <v>0</v>
      </c>
      <c r="AH38" s="104">
        <f t="shared" si="3"/>
        <v>0</v>
      </c>
      <c r="AI38" s="104">
        <v>0</v>
      </c>
      <c r="AJ38" s="104">
        <v>0</v>
      </c>
      <c r="AK38" s="104">
        <v>0</v>
      </c>
      <c r="AL38" s="104">
        <v>0</v>
      </c>
      <c r="AM38" s="104">
        <v>0</v>
      </c>
      <c r="AN38" s="104">
        <v>0</v>
      </c>
      <c r="AO38" s="104">
        <v>0</v>
      </c>
      <c r="AP38" s="104">
        <v>0</v>
      </c>
      <c r="AQ38" s="104">
        <v>0</v>
      </c>
      <c r="AR38" s="104">
        <v>0</v>
      </c>
    </row>
    <row r="39" spans="1:44" ht="102" x14ac:dyDescent="0.25">
      <c r="A39" s="127">
        <v>34</v>
      </c>
      <c r="B39" s="128">
        <v>5</v>
      </c>
      <c r="C39" s="117" t="s">
        <v>26</v>
      </c>
      <c r="D39" s="112" t="s">
        <v>7</v>
      </c>
      <c r="E39" s="101" t="s">
        <v>27</v>
      </c>
      <c r="F39" s="113" t="s">
        <v>28</v>
      </c>
      <c r="G39" s="113" t="s">
        <v>9</v>
      </c>
      <c r="H39" s="113" t="s">
        <v>10</v>
      </c>
      <c r="I39" s="114" t="s">
        <v>314</v>
      </c>
      <c r="J39" s="115" t="s">
        <v>276</v>
      </c>
      <c r="K39" s="102"/>
      <c r="L39" s="102"/>
      <c r="M39" s="102" t="s">
        <v>307</v>
      </c>
      <c r="N39" s="104">
        <v>0</v>
      </c>
      <c r="O39" s="104">
        <v>0</v>
      </c>
      <c r="P39" s="104">
        <v>0</v>
      </c>
      <c r="Q39" s="104">
        <v>0</v>
      </c>
      <c r="R39" s="104">
        <v>2</v>
      </c>
      <c r="S39" s="104">
        <v>0</v>
      </c>
      <c r="T39" s="104">
        <v>0</v>
      </c>
      <c r="U39" s="104">
        <v>0</v>
      </c>
      <c r="V39" s="104">
        <v>0</v>
      </c>
      <c r="W39" s="104">
        <v>0</v>
      </c>
      <c r="X39" s="104">
        <v>0</v>
      </c>
      <c r="Y39" s="104">
        <v>0</v>
      </c>
      <c r="Z39" s="104">
        <v>0</v>
      </c>
      <c r="AA39" s="104">
        <v>0</v>
      </c>
      <c r="AB39" s="104">
        <v>0</v>
      </c>
      <c r="AC39" s="104">
        <v>0</v>
      </c>
      <c r="AD39" s="104">
        <v>0</v>
      </c>
      <c r="AE39" s="104">
        <v>0</v>
      </c>
      <c r="AF39" s="104">
        <v>0</v>
      </c>
      <c r="AG39" s="104">
        <v>0</v>
      </c>
      <c r="AH39" s="104">
        <f t="shared" ref="AH39:AH47" si="4">SUM(AF39:AG39)</f>
        <v>0</v>
      </c>
      <c r="AI39" s="104">
        <v>0</v>
      </c>
      <c r="AJ39" s="104">
        <v>0</v>
      </c>
      <c r="AK39" s="104">
        <v>0</v>
      </c>
      <c r="AL39" s="104">
        <v>0</v>
      </c>
      <c r="AM39" s="104">
        <v>0</v>
      </c>
      <c r="AN39" s="104">
        <v>0</v>
      </c>
      <c r="AO39" s="104">
        <v>0</v>
      </c>
      <c r="AP39" s="104">
        <v>0</v>
      </c>
      <c r="AQ39" s="104">
        <v>0</v>
      </c>
      <c r="AR39" s="104">
        <v>0</v>
      </c>
    </row>
    <row r="40" spans="1:44" ht="69.75" x14ac:dyDescent="0.25">
      <c r="A40" s="127">
        <v>35</v>
      </c>
      <c r="B40" s="128">
        <v>5</v>
      </c>
      <c r="C40" s="101" t="s">
        <v>68</v>
      </c>
      <c r="D40" s="120" t="s">
        <v>37</v>
      </c>
      <c r="E40" s="121" t="s">
        <v>34</v>
      </c>
      <c r="F40" s="113" t="s">
        <v>62</v>
      </c>
      <c r="G40" s="113" t="s">
        <v>9</v>
      </c>
      <c r="H40" s="113" t="s">
        <v>10</v>
      </c>
      <c r="I40" s="114" t="s">
        <v>314</v>
      </c>
      <c r="J40" s="115" t="s">
        <v>277</v>
      </c>
      <c r="K40" s="102"/>
      <c r="L40" s="102"/>
      <c r="M40" s="102" t="s">
        <v>307</v>
      </c>
      <c r="N40" s="104">
        <v>0</v>
      </c>
      <c r="O40" s="104">
        <v>0</v>
      </c>
      <c r="P40" s="104">
        <v>0</v>
      </c>
      <c r="Q40" s="104">
        <v>0</v>
      </c>
      <c r="R40" s="104">
        <v>0</v>
      </c>
      <c r="S40" s="104">
        <v>0</v>
      </c>
      <c r="T40" s="104">
        <v>0</v>
      </c>
      <c r="U40" s="104">
        <v>0</v>
      </c>
      <c r="V40" s="104">
        <v>0</v>
      </c>
      <c r="W40" s="104">
        <v>1</v>
      </c>
      <c r="X40" s="104">
        <v>0</v>
      </c>
      <c r="Y40" s="104">
        <v>0</v>
      </c>
      <c r="Z40" s="104">
        <v>0</v>
      </c>
      <c r="AA40" s="104">
        <v>0</v>
      </c>
      <c r="AB40" s="104">
        <v>0</v>
      </c>
      <c r="AC40" s="104">
        <v>0</v>
      </c>
      <c r="AD40" s="104">
        <v>0</v>
      </c>
      <c r="AE40" s="104">
        <v>0</v>
      </c>
      <c r="AF40" s="104">
        <v>0</v>
      </c>
      <c r="AG40" s="104">
        <v>0</v>
      </c>
      <c r="AH40" s="104">
        <f t="shared" si="4"/>
        <v>0</v>
      </c>
      <c r="AI40" s="104">
        <v>0</v>
      </c>
      <c r="AJ40" s="104">
        <v>0</v>
      </c>
      <c r="AK40" s="104">
        <v>0</v>
      </c>
      <c r="AL40" s="104">
        <v>0</v>
      </c>
      <c r="AM40" s="104">
        <v>0</v>
      </c>
      <c r="AN40" s="104">
        <v>0</v>
      </c>
      <c r="AO40" s="104">
        <v>0</v>
      </c>
      <c r="AP40" s="104">
        <v>0</v>
      </c>
      <c r="AQ40" s="104">
        <v>0</v>
      </c>
      <c r="AR40" s="104">
        <v>0</v>
      </c>
    </row>
    <row r="41" spans="1:44" ht="76.5" x14ac:dyDescent="0.25">
      <c r="A41" s="127">
        <v>36</v>
      </c>
      <c r="B41" s="127">
        <v>5</v>
      </c>
      <c r="C41" s="117" t="s">
        <v>36</v>
      </c>
      <c r="D41" s="120" t="s">
        <v>37</v>
      </c>
      <c r="E41" s="101" t="s">
        <v>32</v>
      </c>
      <c r="F41" s="113" t="s">
        <v>21</v>
      </c>
      <c r="G41" s="113" t="s">
        <v>9</v>
      </c>
      <c r="H41" s="113" t="s">
        <v>10</v>
      </c>
      <c r="I41" s="114" t="s">
        <v>314</v>
      </c>
      <c r="J41" s="115" t="s">
        <v>278</v>
      </c>
      <c r="K41" s="102"/>
      <c r="L41" s="102"/>
      <c r="M41" s="102" t="s">
        <v>307</v>
      </c>
      <c r="N41" s="104">
        <v>0</v>
      </c>
      <c r="O41" s="104">
        <v>3</v>
      </c>
      <c r="P41" s="104">
        <v>0</v>
      </c>
      <c r="Q41" s="104">
        <v>0</v>
      </c>
      <c r="R41" s="104">
        <v>8</v>
      </c>
      <c r="S41" s="104">
        <v>0</v>
      </c>
      <c r="T41" s="104">
        <v>0</v>
      </c>
      <c r="U41" s="104">
        <v>0</v>
      </c>
      <c r="V41" s="104">
        <v>0</v>
      </c>
      <c r="W41" s="104">
        <v>3</v>
      </c>
      <c r="X41" s="104">
        <v>0</v>
      </c>
      <c r="Y41" s="104">
        <v>0</v>
      </c>
      <c r="Z41" s="104">
        <v>0</v>
      </c>
      <c r="AA41" s="104">
        <v>0</v>
      </c>
      <c r="AB41" s="104">
        <v>0</v>
      </c>
      <c r="AC41" s="104">
        <v>0</v>
      </c>
      <c r="AD41" s="104">
        <v>0</v>
      </c>
      <c r="AE41" s="104">
        <v>0</v>
      </c>
      <c r="AF41" s="104">
        <v>0</v>
      </c>
      <c r="AG41" s="104">
        <v>0</v>
      </c>
      <c r="AH41" s="104">
        <f t="shared" si="4"/>
        <v>0</v>
      </c>
      <c r="AI41" s="104">
        <v>0</v>
      </c>
      <c r="AJ41" s="104">
        <v>0</v>
      </c>
      <c r="AK41" s="104">
        <v>0</v>
      </c>
      <c r="AL41" s="104">
        <v>0</v>
      </c>
      <c r="AM41" s="104">
        <v>0</v>
      </c>
      <c r="AN41" s="104">
        <v>0</v>
      </c>
      <c r="AO41" s="104">
        <v>0</v>
      </c>
      <c r="AP41" s="104">
        <v>0</v>
      </c>
      <c r="AQ41" s="104">
        <v>0</v>
      </c>
      <c r="AR41" s="104">
        <v>0</v>
      </c>
    </row>
    <row r="42" spans="1:44" ht="69.75" x14ac:dyDescent="0.25">
      <c r="A42" s="127">
        <v>37</v>
      </c>
      <c r="B42" s="128">
        <v>5</v>
      </c>
      <c r="C42" s="117" t="s">
        <v>19</v>
      </c>
      <c r="D42" s="112" t="s">
        <v>7</v>
      </c>
      <c r="E42" s="101" t="s">
        <v>20</v>
      </c>
      <c r="F42" s="113" t="s">
        <v>21</v>
      </c>
      <c r="G42" s="113" t="s">
        <v>9</v>
      </c>
      <c r="H42" s="113" t="s">
        <v>10</v>
      </c>
      <c r="I42" s="114" t="s">
        <v>314</v>
      </c>
      <c r="J42" s="115" t="s">
        <v>279</v>
      </c>
      <c r="K42" s="102"/>
      <c r="L42" s="102"/>
      <c r="M42" s="102" t="s">
        <v>307</v>
      </c>
      <c r="N42" s="104">
        <v>0</v>
      </c>
      <c r="O42" s="104">
        <v>0</v>
      </c>
      <c r="P42" s="104">
        <v>0</v>
      </c>
      <c r="Q42" s="104">
        <v>0</v>
      </c>
      <c r="R42" s="104">
        <v>0</v>
      </c>
      <c r="S42" s="104">
        <v>0</v>
      </c>
      <c r="T42" s="104">
        <v>0</v>
      </c>
      <c r="U42" s="104">
        <v>0</v>
      </c>
      <c r="V42" s="104">
        <v>0</v>
      </c>
      <c r="W42" s="104">
        <v>0</v>
      </c>
      <c r="X42" s="104">
        <v>0</v>
      </c>
      <c r="Y42" s="104">
        <v>0</v>
      </c>
      <c r="Z42" s="104">
        <v>2</v>
      </c>
      <c r="AA42" s="104">
        <v>0</v>
      </c>
      <c r="AB42" s="104">
        <v>0</v>
      </c>
      <c r="AC42" s="104">
        <v>0</v>
      </c>
      <c r="AD42" s="104">
        <v>0</v>
      </c>
      <c r="AE42" s="104">
        <v>0</v>
      </c>
      <c r="AF42" s="104">
        <v>0</v>
      </c>
      <c r="AG42" s="104">
        <v>0</v>
      </c>
      <c r="AH42" s="104">
        <f t="shared" si="4"/>
        <v>0</v>
      </c>
      <c r="AI42" s="104">
        <v>0</v>
      </c>
      <c r="AJ42" s="104">
        <v>0</v>
      </c>
      <c r="AK42" s="104">
        <v>0</v>
      </c>
      <c r="AL42" s="104">
        <v>0</v>
      </c>
      <c r="AM42" s="104">
        <v>0</v>
      </c>
      <c r="AN42" s="104">
        <v>0</v>
      </c>
      <c r="AO42" s="104">
        <v>0</v>
      </c>
      <c r="AP42" s="104">
        <v>0</v>
      </c>
      <c r="AQ42" s="104">
        <v>0</v>
      </c>
      <c r="AR42" s="104">
        <v>0</v>
      </c>
    </row>
    <row r="43" spans="1:44" ht="102" x14ac:dyDescent="0.25">
      <c r="A43" s="127">
        <v>38</v>
      </c>
      <c r="B43" s="128">
        <v>5</v>
      </c>
      <c r="C43" s="117" t="s">
        <v>144</v>
      </c>
      <c r="D43" s="112" t="s">
        <v>7</v>
      </c>
      <c r="E43" s="101" t="s">
        <v>20</v>
      </c>
      <c r="F43" s="113" t="s">
        <v>33</v>
      </c>
      <c r="G43" s="113" t="s">
        <v>9</v>
      </c>
      <c r="H43" s="113" t="s">
        <v>10</v>
      </c>
      <c r="I43" s="114" t="s">
        <v>314</v>
      </c>
      <c r="J43" s="115" t="s">
        <v>280</v>
      </c>
      <c r="K43" s="102"/>
      <c r="L43" s="102"/>
      <c r="M43" s="102" t="s">
        <v>307</v>
      </c>
      <c r="N43" s="104">
        <v>0</v>
      </c>
      <c r="O43" s="104">
        <v>0</v>
      </c>
      <c r="P43" s="104">
        <v>0</v>
      </c>
      <c r="Q43" s="104">
        <v>0</v>
      </c>
      <c r="R43" s="104">
        <v>0</v>
      </c>
      <c r="S43" s="104">
        <v>0</v>
      </c>
      <c r="T43" s="104">
        <v>0</v>
      </c>
      <c r="U43" s="104">
        <v>0</v>
      </c>
      <c r="V43" s="104">
        <v>0</v>
      </c>
      <c r="W43" s="104">
        <v>1</v>
      </c>
      <c r="X43" s="104">
        <v>0</v>
      </c>
      <c r="Y43" s="104">
        <v>0</v>
      </c>
      <c r="Z43" s="104">
        <v>0</v>
      </c>
      <c r="AA43" s="104">
        <v>1</v>
      </c>
      <c r="AB43" s="104">
        <v>0</v>
      </c>
      <c r="AC43" s="104">
        <v>0</v>
      </c>
      <c r="AD43" s="104">
        <v>0</v>
      </c>
      <c r="AE43" s="104">
        <v>0</v>
      </c>
      <c r="AF43" s="104">
        <v>0</v>
      </c>
      <c r="AG43" s="104">
        <v>0</v>
      </c>
      <c r="AH43" s="104">
        <f t="shared" si="4"/>
        <v>0</v>
      </c>
      <c r="AI43" s="104">
        <v>0</v>
      </c>
      <c r="AJ43" s="104">
        <v>0</v>
      </c>
      <c r="AK43" s="104">
        <v>0</v>
      </c>
      <c r="AL43" s="104">
        <v>0</v>
      </c>
      <c r="AM43" s="104">
        <v>0</v>
      </c>
      <c r="AN43" s="104">
        <v>0</v>
      </c>
      <c r="AO43" s="104">
        <v>0</v>
      </c>
      <c r="AP43" s="104">
        <v>0</v>
      </c>
      <c r="AQ43" s="104">
        <v>0</v>
      </c>
      <c r="AR43" s="104">
        <v>1</v>
      </c>
    </row>
    <row r="44" spans="1:44" ht="162.75" x14ac:dyDescent="0.25">
      <c r="A44" s="127">
        <v>39</v>
      </c>
      <c r="B44" s="128">
        <v>5</v>
      </c>
      <c r="C44" s="117" t="s">
        <v>145</v>
      </c>
      <c r="D44" s="116" t="s">
        <v>146</v>
      </c>
      <c r="E44" s="117" t="s">
        <v>14</v>
      </c>
      <c r="F44" s="113" t="s">
        <v>58</v>
      </c>
      <c r="G44" s="113" t="s">
        <v>9</v>
      </c>
      <c r="H44" s="113" t="s">
        <v>70</v>
      </c>
      <c r="I44" s="114" t="s">
        <v>314</v>
      </c>
      <c r="J44" s="115" t="s">
        <v>281</v>
      </c>
      <c r="K44" s="102"/>
      <c r="L44" s="102"/>
      <c r="M44" s="102" t="s">
        <v>307</v>
      </c>
      <c r="N44" s="104">
        <v>0</v>
      </c>
      <c r="O44" s="104">
        <v>0</v>
      </c>
      <c r="P44" s="104">
        <v>0</v>
      </c>
      <c r="Q44" s="104">
        <v>2</v>
      </c>
      <c r="R44" s="104">
        <v>0</v>
      </c>
      <c r="S44" s="104">
        <v>0</v>
      </c>
      <c r="T44" s="104">
        <v>0</v>
      </c>
      <c r="U44" s="104">
        <v>3</v>
      </c>
      <c r="V44" s="104">
        <v>0</v>
      </c>
      <c r="W44" s="104">
        <v>0</v>
      </c>
      <c r="X44" s="104">
        <v>0</v>
      </c>
      <c r="Y44" s="104">
        <v>0</v>
      </c>
      <c r="Z44" s="104">
        <v>0</v>
      </c>
      <c r="AA44" s="104">
        <v>0</v>
      </c>
      <c r="AB44" s="104">
        <v>0</v>
      </c>
      <c r="AC44" s="104">
        <v>0</v>
      </c>
      <c r="AD44" s="104">
        <v>0</v>
      </c>
      <c r="AE44" s="104">
        <v>0</v>
      </c>
      <c r="AF44" s="104">
        <v>0</v>
      </c>
      <c r="AG44" s="104">
        <v>0</v>
      </c>
      <c r="AH44" s="104">
        <f t="shared" si="4"/>
        <v>0</v>
      </c>
      <c r="AI44" s="104">
        <v>0</v>
      </c>
      <c r="AJ44" s="104">
        <v>0</v>
      </c>
      <c r="AK44" s="104">
        <v>0</v>
      </c>
      <c r="AL44" s="104">
        <v>0</v>
      </c>
      <c r="AM44" s="104">
        <v>0</v>
      </c>
      <c r="AN44" s="104">
        <v>0</v>
      </c>
      <c r="AO44" s="104">
        <v>0</v>
      </c>
      <c r="AP44" s="104">
        <v>0</v>
      </c>
      <c r="AQ44" s="104">
        <v>0</v>
      </c>
      <c r="AR44" s="104">
        <v>0</v>
      </c>
    </row>
    <row r="45" spans="1:44" ht="102" x14ac:dyDescent="0.25">
      <c r="A45" s="127">
        <v>40</v>
      </c>
      <c r="B45" s="128">
        <v>5</v>
      </c>
      <c r="C45" s="117" t="s">
        <v>308</v>
      </c>
      <c r="D45" s="116" t="s">
        <v>14</v>
      </c>
      <c r="E45" s="117" t="s">
        <v>14</v>
      </c>
      <c r="F45" s="113" t="s">
        <v>15</v>
      </c>
      <c r="G45" s="113" t="s">
        <v>9</v>
      </c>
      <c r="H45" s="113" t="s">
        <v>10</v>
      </c>
      <c r="I45" s="114" t="s">
        <v>314</v>
      </c>
      <c r="J45" s="115" t="s">
        <v>282</v>
      </c>
      <c r="K45" s="102"/>
      <c r="L45" s="102"/>
      <c r="M45" s="102" t="s">
        <v>307</v>
      </c>
      <c r="N45" s="104">
        <v>0</v>
      </c>
      <c r="O45" s="104">
        <v>0</v>
      </c>
      <c r="P45" s="104">
        <v>0</v>
      </c>
      <c r="Q45" s="104">
        <f>72+72</f>
        <v>144</v>
      </c>
      <c r="R45" s="104">
        <v>0</v>
      </c>
      <c r="S45" s="104">
        <v>0</v>
      </c>
      <c r="T45" s="104">
        <v>0</v>
      </c>
      <c r="U45" s="104">
        <v>72</v>
      </c>
      <c r="V45" s="104">
        <v>0</v>
      </c>
      <c r="W45" s="104">
        <v>0</v>
      </c>
      <c r="X45" s="104">
        <v>0</v>
      </c>
      <c r="Y45" s="104">
        <v>0</v>
      </c>
      <c r="Z45" s="104">
        <v>0</v>
      </c>
      <c r="AA45" s="104">
        <v>0</v>
      </c>
      <c r="AB45" s="104">
        <v>0</v>
      </c>
      <c r="AC45" s="104">
        <v>0</v>
      </c>
      <c r="AD45" s="104">
        <v>0</v>
      </c>
      <c r="AE45" s="104">
        <v>0</v>
      </c>
      <c r="AF45" s="104">
        <v>0</v>
      </c>
      <c r="AG45" s="104">
        <v>0</v>
      </c>
      <c r="AH45" s="104">
        <f t="shared" si="4"/>
        <v>0</v>
      </c>
      <c r="AI45" s="104">
        <v>0</v>
      </c>
      <c r="AJ45" s="104">
        <v>72</v>
      </c>
      <c r="AK45" s="104">
        <v>0</v>
      </c>
      <c r="AL45" s="104">
        <v>0</v>
      </c>
      <c r="AM45" s="104">
        <v>0</v>
      </c>
      <c r="AN45" s="104">
        <v>0</v>
      </c>
      <c r="AO45" s="104">
        <v>0</v>
      </c>
      <c r="AP45" s="104">
        <v>72</v>
      </c>
      <c r="AQ45" s="104">
        <v>0</v>
      </c>
      <c r="AR45" s="104">
        <v>0</v>
      </c>
    </row>
    <row r="46" spans="1:44" ht="76.5" x14ac:dyDescent="0.25">
      <c r="A46" s="127">
        <v>41</v>
      </c>
      <c r="B46" s="128">
        <v>5</v>
      </c>
      <c r="C46" s="121" t="s">
        <v>116</v>
      </c>
      <c r="D46" s="112" t="s">
        <v>29</v>
      </c>
      <c r="E46" s="101" t="s">
        <v>30</v>
      </c>
      <c r="F46" s="113" t="s">
        <v>21</v>
      </c>
      <c r="G46" s="113" t="s">
        <v>9</v>
      </c>
      <c r="H46" s="113" t="s">
        <v>10</v>
      </c>
      <c r="I46" s="114" t="s">
        <v>314</v>
      </c>
      <c r="J46" s="115" t="s">
        <v>283</v>
      </c>
      <c r="K46" s="102"/>
      <c r="L46" s="102"/>
      <c r="M46" s="102" t="s">
        <v>307</v>
      </c>
      <c r="N46" s="104">
        <v>0</v>
      </c>
      <c r="O46" s="104">
        <v>0</v>
      </c>
      <c r="P46" s="104">
        <v>0</v>
      </c>
      <c r="Q46" s="104">
        <v>0</v>
      </c>
      <c r="R46" s="104">
        <v>0</v>
      </c>
      <c r="S46" s="104">
        <v>0</v>
      </c>
      <c r="T46" s="104">
        <v>0</v>
      </c>
      <c r="U46" s="104">
        <v>0</v>
      </c>
      <c r="V46" s="104">
        <v>0</v>
      </c>
      <c r="W46" s="104">
        <v>54</v>
      </c>
      <c r="X46" s="104">
        <v>0</v>
      </c>
      <c r="Y46" s="104">
        <v>0</v>
      </c>
      <c r="Z46" s="104">
        <v>0</v>
      </c>
      <c r="AA46" s="104">
        <v>0</v>
      </c>
      <c r="AB46" s="104">
        <v>0</v>
      </c>
      <c r="AC46" s="104">
        <v>0</v>
      </c>
      <c r="AD46" s="104">
        <v>0</v>
      </c>
      <c r="AE46" s="104">
        <v>0</v>
      </c>
      <c r="AF46" s="104">
        <v>0</v>
      </c>
      <c r="AG46" s="104">
        <v>0</v>
      </c>
      <c r="AH46" s="104">
        <f t="shared" si="4"/>
        <v>0</v>
      </c>
      <c r="AI46" s="104">
        <v>0</v>
      </c>
      <c r="AJ46" s="104">
        <v>0</v>
      </c>
      <c r="AK46" s="104">
        <v>0</v>
      </c>
      <c r="AL46" s="104">
        <v>0</v>
      </c>
      <c r="AM46" s="104">
        <v>0</v>
      </c>
      <c r="AN46" s="104">
        <v>0</v>
      </c>
      <c r="AO46" s="104">
        <v>0</v>
      </c>
      <c r="AP46" s="104">
        <v>0</v>
      </c>
      <c r="AQ46" s="104">
        <v>0</v>
      </c>
      <c r="AR46" s="104">
        <v>0</v>
      </c>
    </row>
    <row r="47" spans="1:44" ht="76.5" x14ac:dyDescent="0.25">
      <c r="A47" s="127">
        <v>42</v>
      </c>
      <c r="B47" s="127">
        <v>5</v>
      </c>
      <c r="C47" s="117" t="s">
        <v>51</v>
      </c>
      <c r="D47" s="116" t="s">
        <v>52</v>
      </c>
      <c r="E47" s="117" t="s">
        <v>14</v>
      </c>
      <c r="F47" s="113" t="s">
        <v>13</v>
      </c>
      <c r="G47" s="113" t="s">
        <v>9</v>
      </c>
      <c r="H47" s="113" t="s">
        <v>10</v>
      </c>
      <c r="I47" s="114" t="s">
        <v>314</v>
      </c>
      <c r="J47" s="115" t="s">
        <v>249</v>
      </c>
      <c r="K47" s="102"/>
      <c r="L47" s="102"/>
      <c r="M47" s="102" t="s">
        <v>307</v>
      </c>
      <c r="N47" s="104">
        <v>0</v>
      </c>
      <c r="O47" s="104">
        <v>0</v>
      </c>
      <c r="P47" s="104">
        <v>0</v>
      </c>
      <c r="Q47" s="104">
        <v>1</v>
      </c>
      <c r="R47" s="104">
        <v>0</v>
      </c>
      <c r="S47" s="104">
        <v>0</v>
      </c>
      <c r="T47" s="104">
        <v>0</v>
      </c>
      <c r="U47" s="104">
        <v>0</v>
      </c>
      <c r="V47" s="104">
        <v>0</v>
      </c>
      <c r="W47" s="104">
        <v>0</v>
      </c>
      <c r="X47" s="104">
        <v>0</v>
      </c>
      <c r="Y47" s="104">
        <v>0</v>
      </c>
      <c r="Z47" s="104">
        <v>0</v>
      </c>
      <c r="AA47" s="104">
        <v>0</v>
      </c>
      <c r="AB47" s="104">
        <v>0</v>
      </c>
      <c r="AC47" s="104">
        <v>0</v>
      </c>
      <c r="AD47" s="104">
        <v>0</v>
      </c>
      <c r="AE47" s="104">
        <v>0</v>
      </c>
      <c r="AF47" s="104">
        <v>0</v>
      </c>
      <c r="AG47" s="104">
        <v>0</v>
      </c>
      <c r="AH47" s="104">
        <f t="shared" si="4"/>
        <v>0</v>
      </c>
      <c r="AI47" s="104">
        <v>0</v>
      </c>
      <c r="AJ47" s="104">
        <v>0</v>
      </c>
      <c r="AK47" s="104">
        <v>0</v>
      </c>
      <c r="AL47" s="104">
        <v>0</v>
      </c>
      <c r="AM47" s="104">
        <v>0</v>
      </c>
      <c r="AN47" s="104">
        <v>0</v>
      </c>
      <c r="AO47" s="104">
        <v>0</v>
      </c>
      <c r="AP47" s="104">
        <v>0</v>
      </c>
      <c r="AQ47" s="104">
        <v>0</v>
      </c>
      <c r="AR47" s="104">
        <v>0</v>
      </c>
    </row>
    <row r="48" spans="1:44" ht="69.75" x14ac:dyDescent="0.25">
      <c r="A48" s="127">
        <v>43</v>
      </c>
      <c r="B48" s="126">
        <v>6</v>
      </c>
      <c r="C48" s="117" t="s">
        <v>53</v>
      </c>
      <c r="D48" s="116" t="s">
        <v>7</v>
      </c>
      <c r="E48" s="117" t="s">
        <v>54</v>
      </c>
      <c r="F48" s="113" t="s">
        <v>21</v>
      </c>
      <c r="G48" s="113" t="s">
        <v>9</v>
      </c>
      <c r="H48" s="113" t="s">
        <v>10</v>
      </c>
      <c r="I48" s="114" t="s">
        <v>315</v>
      </c>
      <c r="J48" s="115" t="s">
        <v>250</v>
      </c>
      <c r="K48" s="102"/>
      <c r="L48" s="102" t="s">
        <v>307</v>
      </c>
      <c r="M48" s="102"/>
      <c r="N48" s="104">
        <v>0</v>
      </c>
      <c r="O48" s="104">
        <v>0</v>
      </c>
      <c r="P48" s="104">
        <v>0</v>
      </c>
      <c r="Q48" s="104">
        <v>0</v>
      </c>
      <c r="R48" s="104">
        <v>4</v>
      </c>
      <c r="S48" s="104">
        <v>0</v>
      </c>
      <c r="T48" s="104">
        <v>0</v>
      </c>
      <c r="U48" s="104">
        <v>0</v>
      </c>
      <c r="V48" s="104">
        <v>0</v>
      </c>
      <c r="W48" s="104">
        <v>0</v>
      </c>
      <c r="X48" s="104">
        <v>0</v>
      </c>
      <c r="Y48" s="104">
        <v>0</v>
      </c>
      <c r="Z48" s="104">
        <v>0</v>
      </c>
      <c r="AA48" s="104">
        <v>0</v>
      </c>
      <c r="AB48" s="104">
        <v>0</v>
      </c>
      <c r="AC48" s="104">
        <v>0</v>
      </c>
      <c r="AD48" s="104">
        <v>0</v>
      </c>
      <c r="AE48" s="104">
        <v>0</v>
      </c>
      <c r="AF48" s="104">
        <v>0</v>
      </c>
      <c r="AG48" s="104">
        <v>0</v>
      </c>
      <c r="AH48" s="104">
        <f t="shared" ref="AH48:AH50" si="5">SUM(AF48:AG48)</f>
        <v>0</v>
      </c>
      <c r="AI48" s="104">
        <v>0</v>
      </c>
      <c r="AJ48" s="104">
        <v>0</v>
      </c>
      <c r="AK48" s="104">
        <v>0</v>
      </c>
      <c r="AL48" s="104">
        <v>0</v>
      </c>
      <c r="AM48" s="104">
        <v>0</v>
      </c>
      <c r="AN48" s="104">
        <v>0</v>
      </c>
      <c r="AO48" s="104">
        <v>0</v>
      </c>
      <c r="AP48" s="104">
        <v>0</v>
      </c>
      <c r="AQ48" s="104">
        <v>0</v>
      </c>
      <c r="AR48" s="104">
        <v>0</v>
      </c>
    </row>
    <row r="49" spans="1:44" ht="69.75" x14ac:dyDescent="0.25">
      <c r="A49" s="127">
        <v>44</v>
      </c>
      <c r="B49" s="125">
        <v>6</v>
      </c>
      <c r="C49" s="117" t="s">
        <v>147</v>
      </c>
      <c r="D49" s="116" t="s">
        <v>7</v>
      </c>
      <c r="E49" s="117" t="s">
        <v>46</v>
      </c>
      <c r="F49" s="113" t="s">
        <v>148</v>
      </c>
      <c r="G49" s="113" t="s">
        <v>9</v>
      </c>
      <c r="H49" s="113" t="s">
        <v>10</v>
      </c>
      <c r="I49" s="114" t="s">
        <v>315</v>
      </c>
      <c r="J49" s="115" t="s">
        <v>251</v>
      </c>
      <c r="K49" s="102"/>
      <c r="L49" s="102" t="s">
        <v>307</v>
      </c>
      <c r="M49" s="102"/>
      <c r="N49" s="104">
        <v>15</v>
      </c>
      <c r="O49" s="104">
        <v>0</v>
      </c>
      <c r="P49" s="104">
        <v>0</v>
      </c>
      <c r="Q49" s="104">
        <v>0</v>
      </c>
      <c r="R49" s="104">
        <v>0</v>
      </c>
      <c r="S49" s="104">
        <v>0</v>
      </c>
      <c r="T49" s="104">
        <v>0</v>
      </c>
      <c r="U49" s="104">
        <v>0</v>
      </c>
      <c r="V49" s="104">
        <v>0</v>
      </c>
      <c r="W49" s="104">
        <v>0</v>
      </c>
      <c r="X49" s="104">
        <v>0</v>
      </c>
      <c r="Y49" s="104">
        <v>0</v>
      </c>
      <c r="Z49" s="104">
        <v>0</v>
      </c>
      <c r="AA49" s="104">
        <v>0</v>
      </c>
      <c r="AB49" s="104">
        <v>0</v>
      </c>
      <c r="AC49" s="104">
        <v>0</v>
      </c>
      <c r="AD49" s="104">
        <v>0</v>
      </c>
      <c r="AE49" s="104">
        <v>0</v>
      </c>
      <c r="AF49" s="104">
        <v>3</v>
      </c>
      <c r="AG49" s="104">
        <v>0</v>
      </c>
      <c r="AH49" s="104">
        <f t="shared" si="5"/>
        <v>3</v>
      </c>
      <c r="AI49" s="104">
        <v>3</v>
      </c>
      <c r="AJ49" s="104">
        <v>0</v>
      </c>
      <c r="AK49" s="104">
        <v>0</v>
      </c>
      <c r="AL49" s="104">
        <v>0</v>
      </c>
      <c r="AM49" s="104">
        <v>0</v>
      </c>
      <c r="AN49" s="104">
        <v>3</v>
      </c>
      <c r="AO49" s="104">
        <v>0</v>
      </c>
      <c r="AP49" s="104">
        <v>0</v>
      </c>
      <c r="AQ49" s="104">
        <v>0</v>
      </c>
      <c r="AR49" s="104">
        <v>0</v>
      </c>
    </row>
    <row r="50" spans="1:44" ht="69.75" x14ac:dyDescent="0.25">
      <c r="A50" s="127">
        <v>45</v>
      </c>
      <c r="B50" s="125">
        <v>6</v>
      </c>
      <c r="C50" s="101" t="s">
        <v>35</v>
      </c>
      <c r="D50" s="112" t="s">
        <v>7</v>
      </c>
      <c r="E50" s="121" t="s">
        <v>34</v>
      </c>
      <c r="F50" s="113" t="s">
        <v>13</v>
      </c>
      <c r="G50" s="113" t="s">
        <v>9</v>
      </c>
      <c r="H50" s="113" t="s">
        <v>10</v>
      </c>
      <c r="I50" s="114" t="s">
        <v>315</v>
      </c>
      <c r="J50" s="115" t="s">
        <v>252</v>
      </c>
      <c r="K50" s="102"/>
      <c r="L50" s="102" t="s">
        <v>307</v>
      </c>
      <c r="M50" s="102"/>
      <c r="N50" s="104">
        <v>0</v>
      </c>
      <c r="O50" s="104">
        <v>0</v>
      </c>
      <c r="P50" s="104">
        <v>0</v>
      </c>
      <c r="Q50" s="104">
        <v>0</v>
      </c>
      <c r="R50" s="104">
        <v>2</v>
      </c>
      <c r="S50" s="104">
        <v>0</v>
      </c>
      <c r="T50" s="104">
        <v>0</v>
      </c>
      <c r="U50" s="104">
        <v>0</v>
      </c>
      <c r="V50" s="104">
        <v>0</v>
      </c>
      <c r="W50" s="104">
        <v>0</v>
      </c>
      <c r="X50" s="104">
        <v>0</v>
      </c>
      <c r="Y50" s="104">
        <v>0</v>
      </c>
      <c r="Z50" s="104">
        <v>0</v>
      </c>
      <c r="AA50" s="104">
        <v>0</v>
      </c>
      <c r="AB50" s="104">
        <v>0</v>
      </c>
      <c r="AC50" s="104">
        <v>0</v>
      </c>
      <c r="AD50" s="104">
        <v>0</v>
      </c>
      <c r="AE50" s="104">
        <v>0</v>
      </c>
      <c r="AF50" s="104">
        <v>0</v>
      </c>
      <c r="AG50" s="104">
        <v>0</v>
      </c>
      <c r="AH50" s="104">
        <f t="shared" si="5"/>
        <v>0</v>
      </c>
      <c r="AI50" s="104">
        <v>0</v>
      </c>
      <c r="AJ50" s="104">
        <v>0</v>
      </c>
      <c r="AK50" s="104">
        <v>5</v>
      </c>
      <c r="AL50" s="104">
        <v>0</v>
      </c>
      <c r="AM50" s="104">
        <v>0</v>
      </c>
      <c r="AN50" s="104">
        <v>0</v>
      </c>
      <c r="AO50" s="104">
        <v>0</v>
      </c>
      <c r="AP50" s="104">
        <v>0</v>
      </c>
      <c r="AQ50" s="104">
        <v>0</v>
      </c>
      <c r="AR50" s="104">
        <v>0</v>
      </c>
    </row>
    <row r="51" spans="1:44" ht="69.75" x14ac:dyDescent="0.35">
      <c r="A51" s="128">
        <v>46</v>
      </c>
      <c r="B51" s="128">
        <v>7</v>
      </c>
      <c r="C51" s="117" t="s">
        <v>11</v>
      </c>
      <c r="D51" s="116" t="s">
        <v>7</v>
      </c>
      <c r="E51" s="117" t="s">
        <v>12</v>
      </c>
      <c r="F51" s="113" t="s">
        <v>13</v>
      </c>
      <c r="G51" s="113" t="s">
        <v>9</v>
      </c>
      <c r="H51" s="113" t="s">
        <v>10</v>
      </c>
      <c r="I51" s="114" t="s">
        <v>315</v>
      </c>
      <c r="J51" s="115" t="s">
        <v>253</v>
      </c>
      <c r="K51" s="102"/>
      <c r="L51" s="102" t="s">
        <v>307</v>
      </c>
      <c r="M51" s="102"/>
      <c r="N51" s="104">
        <v>0</v>
      </c>
      <c r="O51" s="104">
        <v>0</v>
      </c>
      <c r="P51" s="104">
        <v>0</v>
      </c>
      <c r="Q51" s="104">
        <v>0</v>
      </c>
      <c r="R51" s="104">
        <v>1</v>
      </c>
      <c r="S51" s="104">
        <v>0</v>
      </c>
      <c r="T51" s="104">
        <v>0</v>
      </c>
      <c r="U51" s="104">
        <v>0</v>
      </c>
      <c r="V51" s="104">
        <v>0</v>
      </c>
      <c r="W51" s="104">
        <v>1</v>
      </c>
      <c r="X51" s="104">
        <v>0</v>
      </c>
      <c r="Y51" s="104">
        <v>0</v>
      </c>
      <c r="Z51" s="104">
        <v>0</v>
      </c>
      <c r="AA51" s="104">
        <v>0</v>
      </c>
      <c r="AB51" s="104">
        <v>0</v>
      </c>
      <c r="AC51" s="104">
        <v>0</v>
      </c>
      <c r="AD51" s="104">
        <v>0</v>
      </c>
      <c r="AE51" s="104">
        <v>1</v>
      </c>
      <c r="AF51" s="104">
        <v>0</v>
      </c>
      <c r="AG51" s="104">
        <v>0</v>
      </c>
      <c r="AH51" s="104">
        <f t="shared" ref="AH51:AH61" si="6">SUM(AF51:AG51)</f>
        <v>0</v>
      </c>
      <c r="AI51" s="104">
        <v>0</v>
      </c>
      <c r="AJ51" s="104">
        <v>0</v>
      </c>
      <c r="AK51" s="104">
        <v>0</v>
      </c>
      <c r="AL51" s="104">
        <v>0</v>
      </c>
      <c r="AM51" s="104">
        <v>1</v>
      </c>
      <c r="AN51" s="107"/>
      <c r="AO51" s="107"/>
      <c r="AP51" s="107"/>
      <c r="AQ51" s="107"/>
      <c r="AR51" s="107"/>
    </row>
    <row r="52" spans="1:44" ht="69.75" x14ac:dyDescent="0.25">
      <c r="A52" s="128">
        <v>47</v>
      </c>
      <c r="B52" s="128">
        <v>8</v>
      </c>
      <c r="C52" s="117" t="s">
        <v>43</v>
      </c>
      <c r="D52" s="116" t="s">
        <v>14</v>
      </c>
      <c r="E52" s="117" t="s">
        <v>14</v>
      </c>
      <c r="F52" s="113" t="s">
        <v>33</v>
      </c>
      <c r="G52" s="113" t="s">
        <v>9</v>
      </c>
      <c r="H52" s="113" t="s">
        <v>10</v>
      </c>
      <c r="I52" s="114" t="s">
        <v>315</v>
      </c>
      <c r="J52" s="115" t="s">
        <v>254</v>
      </c>
      <c r="K52" s="102"/>
      <c r="L52" s="102" t="s">
        <v>307</v>
      </c>
      <c r="M52" s="102"/>
      <c r="N52" s="104">
        <v>0</v>
      </c>
      <c r="O52" s="104">
        <v>0</v>
      </c>
      <c r="P52" s="104">
        <v>0</v>
      </c>
      <c r="Q52" s="104">
        <v>0</v>
      </c>
      <c r="R52" s="104">
        <v>0</v>
      </c>
      <c r="S52" s="104">
        <v>0</v>
      </c>
      <c r="T52" s="104">
        <v>0</v>
      </c>
      <c r="U52" s="104">
        <v>0</v>
      </c>
      <c r="V52" s="104">
        <v>0</v>
      </c>
      <c r="W52" s="104">
        <v>0</v>
      </c>
      <c r="X52" s="104">
        <v>1</v>
      </c>
      <c r="Y52" s="104">
        <v>0</v>
      </c>
      <c r="Z52" s="104">
        <v>0</v>
      </c>
      <c r="AA52" s="104">
        <v>0</v>
      </c>
      <c r="AB52" s="104">
        <v>0</v>
      </c>
      <c r="AC52" s="104">
        <v>0</v>
      </c>
      <c r="AD52" s="104">
        <v>0</v>
      </c>
      <c r="AE52" s="104">
        <v>0</v>
      </c>
      <c r="AF52" s="104">
        <v>0</v>
      </c>
      <c r="AG52" s="104">
        <v>0</v>
      </c>
      <c r="AH52" s="104">
        <f t="shared" si="6"/>
        <v>0</v>
      </c>
      <c r="AI52" s="104">
        <v>0</v>
      </c>
      <c r="AJ52" s="104">
        <v>0</v>
      </c>
      <c r="AK52" s="104">
        <v>0</v>
      </c>
      <c r="AL52" s="104">
        <v>0</v>
      </c>
      <c r="AM52" s="104">
        <v>0</v>
      </c>
      <c r="AN52" s="104">
        <v>0</v>
      </c>
      <c r="AO52" s="104">
        <v>0</v>
      </c>
      <c r="AP52" s="104">
        <v>0</v>
      </c>
      <c r="AQ52" s="104">
        <v>0</v>
      </c>
      <c r="AR52" s="104">
        <v>0</v>
      </c>
    </row>
    <row r="53" spans="1:44" ht="409.5" x14ac:dyDescent="0.25">
      <c r="A53" s="128">
        <v>49</v>
      </c>
      <c r="B53" s="128">
        <v>10</v>
      </c>
      <c r="C53" s="117" t="s">
        <v>309</v>
      </c>
      <c r="D53" s="112" t="s">
        <v>146</v>
      </c>
      <c r="E53" s="101" t="s">
        <v>14</v>
      </c>
      <c r="F53" s="113" t="s">
        <v>75</v>
      </c>
      <c r="G53" s="113" t="s">
        <v>18</v>
      </c>
      <c r="H53" s="113" t="s">
        <v>70</v>
      </c>
      <c r="I53" s="114" t="s">
        <v>316</v>
      </c>
      <c r="J53" s="115" t="s">
        <v>286</v>
      </c>
      <c r="K53" s="102"/>
      <c r="L53" s="102" t="s">
        <v>307</v>
      </c>
      <c r="M53" s="102"/>
      <c r="N53" s="104">
        <v>0</v>
      </c>
      <c r="O53" s="104">
        <v>0</v>
      </c>
      <c r="P53" s="104">
        <v>0</v>
      </c>
      <c r="Q53" s="104">
        <v>300</v>
      </c>
      <c r="R53" s="104">
        <v>0</v>
      </c>
      <c r="S53" s="104">
        <v>0</v>
      </c>
      <c r="T53" s="104">
        <v>0</v>
      </c>
      <c r="U53" s="104">
        <v>750</v>
      </c>
      <c r="V53" s="104">
        <v>0</v>
      </c>
      <c r="W53" s="104">
        <v>0</v>
      </c>
      <c r="X53" s="104">
        <v>0</v>
      </c>
      <c r="Y53" s="104">
        <v>0</v>
      </c>
      <c r="Z53" s="104">
        <v>0</v>
      </c>
      <c r="AA53" s="104">
        <v>0</v>
      </c>
      <c r="AB53" s="104">
        <v>0</v>
      </c>
      <c r="AC53" s="104">
        <v>0</v>
      </c>
      <c r="AD53" s="104">
        <v>0</v>
      </c>
      <c r="AE53" s="104">
        <v>0</v>
      </c>
      <c r="AF53" s="104">
        <v>0</v>
      </c>
      <c r="AG53" s="104">
        <v>0</v>
      </c>
      <c r="AH53" s="104">
        <f t="shared" si="6"/>
        <v>0</v>
      </c>
      <c r="AI53" s="104">
        <v>0</v>
      </c>
      <c r="AJ53" s="104">
        <v>250</v>
      </c>
      <c r="AK53" s="104">
        <v>0</v>
      </c>
      <c r="AL53" s="104">
        <v>0</v>
      </c>
      <c r="AM53" s="104">
        <v>0</v>
      </c>
      <c r="AN53" s="104">
        <v>0</v>
      </c>
      <c r="AO53" s="104">
        <v>0</v>
      </c>
      <c r="AP53" s="104">
        <v>200</v>
      </c>
      <c r="AQ53" s="104">
        <v>0</v>
      </c>
      <c r="AR53" s="104">
        <v>0</v>
      </c>
    </row>
    <row r="54" spans="1:44" ht="409.5" x14ac:dyDescent="0.25">
      <c r="A54" s="127">
        <v>50</v>
      </c>
      <c r="B54" s="127">
        <v>11</v>
      </c>
      <c r="C54" s="117" t="s">
        <v>76</v>
      </c>
      <c r="D54" s="112" t="s">
        <v>14</v>
      </c>
      <c r="E54" s="101" t="s">
        <v>14</v>
      </c>
      <c r="F54" s="113" t="s">
        <v>149</v>
      </c>
      <c r="G54" s="119" t="s">
        <v>77</v>
      </c>
      <c r="H54" s="119" t="s">
        <v>78</v>
      </c>
      <c r="I54" s="114" t="s">
        <v>311</v>
      </c>
      <c r="J54" s="102" t="s">
        <v>248</v>
      </c>
      <c r="K54" s="102"/>
      <c r="L54" s="102" t="s">
        <v>307</v>
      </c>
      <c r="M54" s="102"/>
      <c r="N54" s="104">
        <v>0</v>
      </c>
      <c r="O54" s="104">
        <v>0</v>
      </c>
      <c r="P54" s="104">
        <v>0</v>
      </c>
      <c r="Q54" s="104">
        <v>4000</v>
      </c>
      <c r="R54" s="104">
        <v>0</v>
      </c>
      <c r="S54" s="104">
        <v>0</v>
      </c>
      <c r="T54" s="104">
        <v>0</v>
      </c>
      <c r="U54" s="104">
        <v>0</v>
      </c>
      <c r="V54" s="104">
        <v>0</v>
      </c>
      <c r="W54" s="104">
        <v>0</v>
      </c>
      <c r="X54" s="104">
        <v>0</v>
      </c>
      <c r="Y54" s="104">
        <v>0</v>
      </c>
      <c r="Z54" s="104">
        <v>0</v>
      </c>
      <c r="AA54" s="104">
        <v>0</v>
      </c>
      <c r="AB54" s="104">
        <v>0</v>
      </c>
      <c r="AC54" s="104">
        <v>0</v>
      </c>
      <c r="AD54" s="104">
        <v>0</v>
      </c>
      <c r="AE54" s="104">
        <v>0</v>
      </c>
      <c r="AF54" s="104">
        <v>0</v>
      </c>
      <c r="AG54" s="104">
        <v>0</v>
      </c>
      <c r="AH54" s="104">
        <f t="shared" si="6"/>
        <v>0</v>
      </c>
      <c r="AI54" s="104">
        <v>0</v>
      </c>
      <c r="AJ54" s="104">
        <v>0</v>
      </c>
      <c r="AK54" s="104">
        <v>0</v>
      </c>
      <c r="AL54" s="104">
        <v>0</v>
      </c>
      <c r="AM54" s="104">
        <v>0</v>
      </c>
      <c r="AN54" s="104">
        <v>0</v>
      </c>
      <c r="AO54" s="104">
        <v>0</v>
      </c>
      <c r="AP54" s="104">
        <v>0</v>
      </c>
      <c r="AQ54" s="104">
        <v>0</v>
      </c>
      <c r="AR54" s="104">
        <v>0</v>
      </c>
    </row>
    <row r="55" spans="1:44" ht="127.5" x14ac:dyDescent="0.25">
      <c r="A55" s="128">
        <v>51</v>
      </c>
      <c r="B55" s="128">
        <v>12</v>
      </c>
      <c r="C55" s="115" t="s">
        <v>150</v>
      </c>
      <c r="D55" s="120" t="s">
        <v>14</v>
      </c>
      <c r="E55" s="102" t="s">
        <v>14</v>
      </c>
      <c r="F55" s="113" t="s">
        <v>151</v>
      </c>
      <c r="G55" s="113" t="s">
        <v>9</v>
      </c>
      <c r="H55" s="124" t="s">
        <v>152</v>
      </c>
      <c r="I55" s="114" t="s">
        <v>313</v>
      </c>
      <c r="J55" s="115" t="s">
        <v>300</v>
      </c>
      <c r="K55" s="102"/>
      <c r="L55" s="102" t="s">
        <v>307</v>
      </c>
      <c r="M55" s="102"/>
      <c r="N55" s="104">
        <v>0</v>
      </c>
      <c r="O55" s="104">
        <v>0</v>
      </c>
      <c r="P55" s="104">
        <v>0</v>
      </c>
      <c r="Q55" s="108">
        <f>20+15</f>
        <v>35</v>
      </c>
      <c r="R55" s="104">
        <v>0</v>
      </c>
      <c r="S55" s="104">
        <v>0</v>
      </c>
      <c r="T55" s="104">
        <v>0</v>
      </c>
      <c r="U55" s="104">
        <v>0</v>
      </c>
      <c r="V55" s="104">
        <v>0</v>
      </c>
      <c r="W55" s="104">
        <v>0</v>
      </c>
      <c r="X55" s="104">
        <v>0</v>
      </c>
      <c r="Y55" s="104">
        <v>0</v>
      </c>
      <c r="Z55" s="104">
        <v>0</v>
      </c>
      <c r="AA55" s="104">
        <v>0</v>
      </c>
      <c r="AB55" s="104">
        <v>0</v>
      </c>
      <c r="AC55" s="104">
        <v>0</v>
      </c>
      <c r="AD55" s="104">
        <v>0</v>
      </c>
      <c r="AE55" s="104">
        <v>0</v>
      </c>
      <c r="AF55" s="104">
        <v>0</v>
      </c>
      <c r="AG55" s="104">
        <v>0</v>
      </c>
      <c r="AH55" s="104">
        <f t="shared" si="6"/>
        <v>0</v>
      </c>
      <c r="AI55" s="104">
        <v>0</v>
      </c>
      <c r="AJ55" s="104">
        <v>1</v>
      </c>
      <c r="AK55" s="104">
        <v>0</v>
      </c>
      <c r="AL55" s="104">
        <v>0</v>
      </c>
      <c r="AM55" s="104"/>
      <c r="AN55" s="104">
        <v>0</v>
      </c>
      <c r="AO55" s="104">
        <v>0</v>
      </c>
      <c r="AP55" s="104">
        <v>20</v>
      </c>
      <c r="AQ55" s="104">
        <v>0</v>
      </c>
      <c r="AR55" s="104">
        <v>0</v>
      </c>
    </row>
    <row r="56" spans="1:44" ht="81" x14ac:dyDescent="0.25">
      <c r="A56" s="128">
        <v>52</v>
      </c>
      <c r="B56" s="127">
        <v>13</v>
      </c>
      <c r="C56" s="117" t="s">
        <v>79</v>
      </c>
      <c r="D56" s="112" t="s">
        <v>153</v>
      </c>
      <c r="E56" s="101" t="s">
        <v>80</v>
      </c>
      <c r="F56" s="113" t="s">
        <v>17</v>
      </c>
      <c r="G56" s="113" t="s">
        <v>9</v>
      </c>
      <c r="H56" s="113" t="s">
        <v>10</v>
      </c>
      <c r="I56" s="114" t="s">
        <v>313</v>
      </c>
      <c r="J56" s="115" t="s">
        <v>301</v>
      </c>
      <c r="K56" s="102"/>
      <c r="L56" s="102" t="s">
        <v>307</v>
      </c>
      <c r="M56" s="102"/>
      <c r="N56" s="104">
        <v>0</v>
      </c>
      <c r="O56" s="104">
        <v>1</v>
      </c>
      <c r="P56" s="104">
        <v>0</v>
      </c>
      <c r="Q56" s="104">
        <v>0</v>
      </c>
      <c r="R56" s="104">
        <v>0</v>
      </c>
      <c r="S56" s="104">
        <v>0</v>
      </c>
      <c r="T56" s="104">
        <v>0</v>
      </c>
      <c r="U56" s="104">
        <v>0</v>
      </c>
      <c r="V56" s="104">
        <v>0</v>
      </c>
      <c r="W56" s="104">
        <v>0</v>
      </c>
      <c r="X56" s="104">
        <v>0</v>
      </c>
      <c r="Y56" s="104">
        <v>0</v>
      </c>
      <c r="Z56" s="104">
        <v>0</v>
      </c>
      <c r="AA56" s="104">
        <v>0</v>
      </c>
      <c r="AB56" s="104">
        <v>0</v>
      </c>
      <c r="AC56" s="104">
        <v>1</v>
      </c>
      <c r="AD56" s="104">
        <v>0</v>
      </c>
      <c r="AE56" s="104">
        <v>0</v>
      </c>
      <c r="AF56" s="104">
        <v>0</v>
      </c>
      <c r="AG56" s="104">
        <v>0</v>
      </c>
      <c r="AH56" s="104">
        <f t="shared" si="6"/>
        <v>0</v>
      </c>
      <c r="AI56" s="104">
        <v>0</v>
      </c>
      <c r="AJ56" s="104">
        <v>0</v>
      </c>
      <c r="AK56" s="104">
        <v>0</v>
      </c>
      <c r="AL56" s="104">
        <v>0</v>
      </c>
      <c r="AM56" s="104">
        <v>0</v>
      </c>
      <c r="AN56" s="104">
        <v>0</v>
      </c>
      <c r="AO56" s="104">
        <v>0</v>
      </c>
      <c r="AP56" s="104">
        <v>0</v>
      </c>
      <c r="AQ56" s="104">
        <v>0</v>
      </c>
      <c r="AR56" s="104">
        <v>0</v>
      </c>
    </row>
    <row r="57" spans="1:44" ht="69.75" x14ac:dyDescent="0.25">
      <c r="A57" s="128">
        <v>53</v>
      </c>
      <c r="B57" s="128">
        <v>14</v>
      </c>
      <c r="C57" s="117" t="s">
        <v>56</v>
      </c>
      <c r="D57" s="112" t="s">
        <v>7</v>
      </c>
      <c r="E57" s="101" t="s">
        <v>57</v>
      </c>
      <c r="F57" s="113" t="s">
        <v>58</v>
      </c>
      <c r="G57" s="113" t="s">
        <v>9</v>
      </c>
      <c r="H57" s="113" t="s">
        <v>10</v>
      </c>
      <c r="I57" s="114" t="s">
        <v>312</v>
      </c>
      <c r="J57" s="115" t="s">
        <v>285</v>
      </c>
      <c r="K57" s="102"/>
      <c r="L57" s="102" t="s">
        <v>307</v>
      </c>
      <c r="M57" s="102"/>
      <c r="N57" s="104">
        <v>12</v>
      </c>
      <c r="O57" s="104">
        <v>0</v>
      </c>
      <c r="P57" s="104">
        <v>0</v>
      </c>
      <c r="Q57" s="104">
        <v>0</v>
      </c>
      <c r="R57" s="104">
        <v>0</v>
      </c>
      <c r="S57" s="104">
        <v>0</v>
      </c>
      <c r="T57" s="104">
        <v>0</v>
      </c>
      <c r="U57" s="104">
        <v>0</v>
      </c>
      <c r="V57" s="104">
        <v>0</v>
      </c>
      <c r="W57" s="104">
        <v>0</v>
      </c>
      <c r="X57" s="104">
        <v>0</v>
      </c>
      <c r="Y57" s="104">
        <v>0</v>
      </c>
      <c r="Z57" s="104">
        <v>0</v>
      </c>
      <c r="AA57" s="104">
        <v>0</v>
      </c>
      <c r="AB57" s="104">
        <v>0</v>
      </c>
      <c r="AC57" s="104">
        <v>0</v>
      </c>
      <c r="AD57" s="104">
        <v>0</v>
      </c>
      <c r="AE57" s="104">
        <v>0</v>
      </c>
      <c r="AF57" s="104">
        <v>0</v>
      </c>
      <c r="AG57" s="104">
        <v>0</v>
      </c>
      <c r="AH57" s="104">
        <f t="shared" si="6"/>
        <v>0</v>
      </c>
      <c r="AI57" s="104">
        <v>0</v>
      </c>
      <c r="AJ57" s="104">
        <v>0</v>
      </c>
      <c r="AK57" s="104">
        <v>0</v>
      </c>
      <c r="AL57" s="104">
        <v>0</v>
      </c>
      <c r="AM57" s="104">
        <v>0</v>
      </c>
      <c r="AN57" s="104">
        <v>0</v>
      </c>
      <c r="AO57" s="104">
        <v>0</v>
      </c>
      <c r="AP57" s="104">
        <v>0</v>
      </c>
      <c r="AQ57" s="104">
        <v>0</v>
      </c>
      <c r="AR57" s="104">
        <v>0</v>
      </c>
    </row>
    <row r="58" spans="1:44" ht="76.5" x14ac:dyDescent="0.25">
      <c r="A58" s="128">
        <v>54</v>
      </c>
      <c r="B58" s="128">
        <v>15</v>
      </c>
      <c r="C58" s="115" t="s">
        <v>154</v>
      </c>
      <c r="D58" s="116" t="s">
        <v>7</v>
      </c>
      <c r="E58" s="115" t="s">
        <v>155</v>
      </c>
      <c r="F58" s="113" t="s">
        <v>21</v>
      </c>
      <c r="G58" s="124" t="s">
        <v>135</v>
      </c>
      <c r="H58" s="113" t="s">
        <v>10</v>
      </c>
      <c r="I58" s="114" t="s">
        <v>313</v>
      </c>
      <c r="J58" s="115" t="s">
        <v>302</v>
      </c>
      <c r="K58" s="102"/>
      <c r="L58" s="102" t="s">
        <v>307</v>
      </c>
      <c r="M58" s="102"/>
      <c r="N58" s="104">
        <v>0</v>
      </c>
      <c r="O58" s="104">
        <v>0</v>
      </c>
      <c r="P58" s="104">
        <v>1</v>
      </c>
      <c r="Q58" s="104">
        <v>0</v>
      </c>
      <c r="R58" s="104">
        <v>0</v>
      </c>
      <c r="S58" s="104">
        <v>0</v>
      </c>
      <c r="T58" s="104">
        <v>0</v>
      </c>
      <c r="U58" s="104">
        <v>0</v>
      </c>
      <c r="V58" s="104">
        <v>0</v>
      </c>
      <c r="W58" s="104">
        <v>0</v>
      </c>
      <c r="X58" s="104">
        <v>0</v>
      </c>
      <c r="Y58" s="104">
        <v>0</v>
      </c>
      <c r="Z58" s="104">
        <v>0</v>
      </c>
      <c r="AA58" s="104">
        <v>0</v>
      </c>
      <c r="AB58" s="104">
        <v>0</v>
      </c>
      <c r="AC58" s="104">
        <v>0</v>
      </c>
      <c r="AD58" s="104">
        <v>0</v>
      </c>
      <c r="AE58" s="104">
        <v>0</v>
      </c>
      <c r="AF58" s="104">
        <v>0</v>
      </c>
      <c r="AG58" s="104">
        <v>0</v>
      </c>
      <c r="AH58" s="104">
        <f t="shared" si="6"/>
        <v>0</v>
      </c>
      <c r="AI58" s="104">
        <v>0</v>
      </c>
      <c r="AJ58" s="104">
        <v>0</v>
      </c>
      <c r="AK58" s="104">
        <v>0</v>
      </c>
      <c r="AL58" s="104">
        <v>0</v>
      </c>
      <c r="AM58" s="104">
        <v>0</v>
      </c>
      <c r="AN58" s="104">
        <v>0</v>
      </c>
      <c r="AO58" s="104">
        <v>0</v>
      </c>
      <c r="AP58" s="104">
        <v>0</v>
      </c>
      <c r="AQ58" s="104">
        <v>0</v>
      </c>
      <c r="AR58" s="104">
        <v>0</v>
      </c>
    </row>
    <row r="59" spans="1:44" ht="409.5" x14ac:dyDescent="0.25">
      <c r="A59" s="128">
        <v>55</v>
      </c>
      <c r="B59" s="128">
        <v>16</v>
      </c>
      <c r="C59" s="117" t="s">
        <v>156</v>
      </c>
      <c r="D59" s="112" t="s">
        <v>146</v>
      </c>
      <c r="E59" s="117" t="s">
        <v>16</v>
      </c>
      <c r="F59" s="113" t="s">
        <v>17</v>
      </c>
      <c r="G59" s="113" t="s">
        <v>18</v>
      </c>
      <c r="H59" s="113" t="s">
        <v>10</v>
      </c>
      <c r="I59" s="114" t="s">
        <v>314</v>
      </c>
      <c r="J59" s="115" t="s">
        <v>284</v>
      </c>
      <c r="K59" s="102"/>
      <c r="L59" s="102"/>
      <c r="M59" s="102" t="s">
        <v>307</v>
      </c>
      <c r="N59" s="104">
        <v>0</v>
      </c>
      <c r="O59" s="104">
        <v>0</v>
      </c>
      <c r="P59" s="104">
        <v>0</v>
      </c>
      <c r="Q59" s="104">
        <v>70</v>
      </c>
      <c r="R59" s="104">
        <v>0</v>
      </c>
      <c r="S59" s="104">
        <v>0</v>
      </c>
      <c r="T59" s="104">
        <v>0</v>
      </c>
      <c r="U59" s="104">
        <v>103</v>
      </c>
      <c r="V59" s="104">
        <v>0</v>
      </c>
      <c r="W59" s="104">
        <v>0</v>
      </c>
      <c r="X59" s="104">
        <v>0</v>
      </c>
      <c r="Y59" s="104">
        <v>0</v>
      </c>
      <c r="Z59" s="104">
        <v>0</v>
      </c>
      <c r="AA59" s="104">
        <v>0</v>
      </c>
      <c r="AB59" s="104">
        <v>0</v>
      </c>
      <c r="AC59" s="104">
        <v>0</v>
      </c>
      <c r="AD59" s="104">
        <v>0</v>
      </c>
      <c r="AE59" s="104">
        <v>0</v>
      </c>
      <c r="AF59" s="104">
        <v>0</v>
      </c>
      <c r="AG59" s="104">
        <v>0</v>
      </c>
      <c r="AH59" s="104">
        <f t="shared" si="6"/>
        <v>0</v>
      </c>
      <c r="AI59" s="104">
        <v>0</v>
      </c>
      <c r="AJ59" s="104">
        <v>10</v>
      </c>
      <c r="AK59" s="104">
        <v>0</v>
      </c>
      <c r="AL59" s="104">
        <v>0</v>
      </c>
      <c r="AM59" s="104">
        <v>0</v>
      </c>
      <c r="AN59" s="104">
        <v>0</v>
      </c>
      <c r="AO59" s="104">
        <v>0</v>
      </c>
      <c r="AP59" s="104">
        <v>40</v>
      </c>
      <c r="AQ59" s="104">
        <v>0</v>
      </c>
      <c r="AR59" s="104">
        <v>0</v>
      </c>
    </row>
    <row r="60" spans="1:44" ht="153" x14ac:dyDescent="0.25">
      <c r="A60" s="127">
        <v>56</v>
      </c>
      <c r="B60" s="128">
        <v>17</v>
      </c>
      <c r="C60" s="117" t="s">
        <v>59</v>
      </c>
      <c r="D60" s="112" t="s">
        <v>14</v>
      </c>
      <c r="E60" s="101" t="s">
        <v>14</v>
      </c>
      <c r="F60" s="113" t="s">
        <v>60</v>
      </c>
      <c r="G60" s="113" t="s">
        <v>9</v>
      </c>
      <c r="H60" s="113" t="s">
        <v>10</v>
      </c>
      <c r="I60" s="114" t="s">
        <v>315</v>
      </c>
      <c r="J60" s="115" t="s">
        <v>255</v>
      </c>
      <c r="K60" s="102"/>
      <c r="L60" s="102" t="s">
        <v>307</v>
      </c>
      <c r="M60" s="102"/>
      <c r="N60" s="104">
        <v>0</v>
      </c>
      <c r="O60" s="104">
        <v>0</v>
      </c>
      <c r="P60" s="104">
        <v>0</v>
      </c>
      <c r="Q60" s="104">
        <v>0</v>
      </c>
      <c r="R60" s="104">
        <v>25</v>
      </c>
      <c r="S60" s="104">
        <v>0</v>
      </c>
      <c r="T60" s="104">
        <v>0</v>
      </c>
      <c r="U60" s="104">
        <v>0</v>
      </c>
      <c r="V60" s="104">
        <v>0</v>
      </c>
      <c r="W60" s="104">
        <v>1</v>
      </c>
      <c r="X60" s="104">
        <v>0</v>
      </c>
      <c r="Y60" s="104">
        <v>15</v>
      </c>
      <c r="Z60" s="104">
        <v>0</v>
      </c>
      <c r="AA60" s="104">
        <v>0</v>
      </c>
      <c r="AB60" s="104">
        <v>0</v>
      </c>
      <c r="AC60" s="104">
        <v>0</v>
      </c>
      <c r="AD60" s="104">
        <v>0</v>
      </c>
      <c r="AE60" s="104">
        <v>5</v>
      </c>
      <c r="AF60" s="104">
        <v>0</v>
      </c>
      <c r="AG60" s="104">
        <v>4</v>
      </c>
      <c r="AH60" s="104">
        <f t="shared" si="6"/>
        <v>4</v>
      </c>
      <c r="AI60" s="104">
        <v>0</v>
      </c>
      <c r="AJ60" s="104">
        <v>0</v>
      </c>
      <c r="AK60" s="104">
        <v>0</v>
      </c>
      <c r="AL60" s="104">
        <v>0</v>
      </c>
      <c r="AM60" s="104">
        <v>6</v>
      </c>
      <c r="AN60" s="104">
        <v>0</v>
      </c>
      <c r="AO60" s="104">
        <v>0</v>
      </c>
      <c r="AP60" s="104">
        <v>0</v>
      </c>
      <c r="AQ60" s="104">
        <v>0</v>
      </c>
      <c r="AR60" s="104">
        <v>6</v>
      </c>
    </row>
    <row r="61" spans="1:44" ht="116.25" x14ac:dyDescent="0.25">
      <c r="A61" s="127">
        <v>57</v>
      </c>
      <c r="B61" s="127">
        <v>17</v>
      </c>
      <c r="C61" s="117" t="s">
        <v>157</v>
      </c>
      <c r="D61" s="112" t="s">
        <v>14</v>
      </c>
      <c r="E61" s="101" t="s">
        <v>14</v>
      </c>
      <c r="F61" s="113" t="s">
        <v>61</v>
      </c>
      <c r="G61" s="113" t="s">
        <v>9</v>
      </c>
      <c r="H61" s="113" t="s">
        <v>158</v>
      </c>
      <c r="I61" s="114" t="s">
        <v>315</v>
      </c>
      <c r="J61" s="115" t="s">
        <v>256</v>
      </c>
      <c r="K61" s="102"/>
      <c r="L61" s="102" t="s">
        <v>307</v>
      </c>
      <c r="M61" s="102"/>
      <c r="N61" s="104">
        <v>0</v>
      </c>
      <c r="O61" s="104">
        <v>0</v>
      </c>
      <c r="P61" s="104">
        <v>0</v>
      </c>
      <c r="Q61" s="104">
        <v>0</v>
      </c>
      <c r="R61" s="104">
        <v>50</v>
      </c>
      <c r="S61" s="104">
        <v>0</v>
      </c>
      <c r="T61" s="104">
        <v>0</v>
      </c>
      <c r="U61" s="104">
        <v>0</v>
      </c>
      <c r="V61" s="104">
        <v>0</v>
      </c>
      <c r="W61" s="104">
        <v>0</v>
      </c>
      <c r="X61" s="104">
        <v>0</v>
      </c>
      <c r="Y61" s="104">
        <v>22</v>
      </c>
      <c r="Z61" s="104">
        <v>0</v>
      </c>
      <c r="AA61" s="104">
        <v>0</v>
      </c>
      <c r="AB61" s="104">
        <v>0</v>
      </c>
      <c r="AC61" s="104">
        <v>0</v>
      </c>
      <c r="AD61" s="104">
        <v>0</v>
      </c>
      <c r="AE61" s="104">
        <v>30</v>
      </c>
      <c r="AF61" s="104">
        <v>0</v>
      </c>
      <c r="AG61" s="104">
        <v>30</v>
      </c>
      <c r="AH61" s="104">
        <f t="shared" si="6"/>
        <v>30</v>
      </c>
      <c r="AI61" s="104">
        <v>0</v>
      </c>
      <c r="AJ61" s="104">
        <v>0</v>
      </c>
      <c r="AK61" s="104">
        <v>0</v>
      </c>
      <c r="AL61" s="104">
        <v>0</v>
      </c>
      <c r="AM61" s="104">
        <v>30</v>
      </c>
      <c r="AN61" s="104">
        <v>0</v>
      </c>
      <c r="AO61" s="104">
        <v>0</v>
      </c>
      <c r="AP61" s="104">
        <v>0</v>
      </c>
      <c r="AQ61" s="104">
        <v>0</v>
      </c>
      <c r="AR61" s="104">
        <v>20</v>
      </c>
    </row>
    <row r="62" spans="1:44" s="97" customFormat="1" x14ac:dyDescent="0.35">
      <c r="A62" s="3"/>
      <c r="B62"/>
      <c r="C62"/>
      <c r="D62"/>
      <c r="E62"/>
      <c r="F62"/>
      <c r="G62"/>
      <c r="H62"/>
      <c r="I62" s="64"/>
      <c r="J62"/>
      <c r="K62" s="57"/>
      <c r="L62" s="57"/>
      <c r="M62" s="57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  <c r="AC62" s="109"/>
      <c r="AD62" s="109"/>
      <c r="AE62" s="109"/>
      <c r="AF62" s="109"/>
      <c r="AG62" s="109"/>
      <c r="AH62" s="109"/>
      <c r="AI62" s="109"/>
      <c r="AJ62" s="109"/>
      <c r="AK62" s="109"/>
      <c r="AL62" s="109"/>
      <c r="AM62" s="109"/>
      <c r="AN62" s="109"/>
      <c r="AO62" s="109"/>
      <c r="AP62" s="109"/>
      <c r="AQ62" s="109"/>
      <c r="AR62" s="109"/>
    </row>
  </sheetData>
  <autoFilter ref="A5:M61" xr:uid="{00000000-0009-0000-0000-000000000000}"/>
  <sortState xmlns:xlrd2="http://schemas.microsoft.com/office/spreadsheetml/2017/richdata2" ref="A8:J61">
    <sortCondition ref="B6:B61"/>
    <sortCondition ref="A6:A61"/>
  </sortState>
  <mergeCells count="25">
    <mergeCell ref="C3:C5"/>
    <mergeCell ref="B3:B5"/>
    <mergeCell ref="A3:A5"/>
    <mergeCell ref="AN3:AR4"/>
    <mergeCell ref="M3:M5"/>
    <mergeCell ref="N3:R4"/>
    <mergeCell ref="X3:Y3"/>
    <mergeCell ref="X4:Y4"/>
    <mergeCell ref="Z3:AA3"/>
    <mergeCell ref="Z4:AA4"/>
    <mergeCell ref="AI4:AJ4"/>
    <mergeCell ref="G3:G5"/>
    <mergeCell ref="F3:F5"/>
    <mergeCell ref="E3:E5"/>
    <mergeCell ref="D3:D5"/>
    <mergeCell ref="AK3:AM3"/>
    <mergeCell ref="K3:K5"/>
    <mergeCell ref="J3:J5"/>
    <mergeCell ref="I3:I5"/>
    <mergeCell ref="H3:H5"/>
    <mergeCell ref="AK4:AM4"/>
    <mergeCell ref="AF3:AJ3"/>
    <mergeCell ref="S3:W4"/>
    <mergeCell ref="AB3:AE4"/>
    <mergeCell ref="L3:L5"/>
  </mergeCells>
  <phoneticPr fontId="14" type="noConversion"/>
  <conditionalFormatting sqref="C38">
    <cfRule type="cellIs" dxfId="13" priority="278" stopIfTrue="1" operator="equal">
      <formula>"NO CUMPLE"</formula>
    </cfRule>
  </conditionalFormatting>
  <conditionalFormatting sqref="N6:AR61">
    <cfRule type="cellIs" dxfId="12" priority="1" operator="greaterThan">
      <formula>0</formula>
    </cfRule>
  </conditionalFormatting>
  <pageMargins left="0.35433070866141736" right="0.70866141732283472" top="0.74803149606299213" bottom="0.74803149606299213" header="0.31496062992125984" footer="0.31496062992125984"/>
  <pageSetup paperSize="5" scale="65" fitToHeight="0" orientation="landscape" horizontalDpi="360" verticalDpi="360" r:id="rId1"/>
  <headerFooter>
    <oddHeader xml:space="preserve">&amp;L&amp;G&amp;C
&amp;"-,Negrita"&amp;20INSTITUTO NACIONAL DE MEDICINA LEGAL Y CIENICAS FORENSES
EVALUACIÓN TECNICA DEFINITIVA PROCESO SASI-007-SG-2026 “SUMINISTRO DE REACTIVOS PARA LOS LABORATORIOS DEL INSTITUTO NACIONAL DE MEDICINA LEGAL Y CIENCIAS FORENSES” </oddHeader>
    <oddFooter xml:space="preserve">&amp;L&amp;18FECHA EMISIÓN: &amp;D&amp;C&amp;20Página No. &amp;P de &amp;N
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5">
    <pageSetUpPr fitToPage="1"/>
  </sheetPr>
  <dimension ref="A1:AJ47"/>
  <sheetViews>
    <sheetView showOutlineSymbols="0" zoomScale="40" zoomScaleNormal="40" zoomScaleSheetLayoutView="40" workbookViewId="0">
      <pane ySplit="5" topLeftCell="A19" activePane="bottomLeft" state="frozen"/>
      <selection activeCell="I1" sqref="I1"/>
      <selection pane="bottomLeft" sqref="A1:AJ48"/>
    </sheetView>
  </sheetViews>
  <sheetFormatPr baseColWidth="10" defaultRowHeight="21" x14ac:dyDescent="0.35"/>
  <cols>
    <col min="1" max="1" width="20" style="3" customWidth="1"/>
    <col min="2" max="2" width="15.85546875" customWidth="1"/>
    <col min="3" max="3" width="51" customWidth="1"/>
    <col min="4" max="4" width="25.7109375" customWidth="1"/>
    <col min="5" max="5" width="22.140625" customWidth="1"/>
    <col min="6" max="6" width="23.5703125" customWidth="1"/>
    <col min="7" max="7" width="29.140625" customWidth="1"/>
    <col min="8" max="8" width="27.5703125" customWidth="1"/>
    <col min="9" max="9" width="37.28515625" style="64" customWidth="1"/>
    <col min="10" max="10" width="38.7109375" customWidth="1"/>
    <col min="11" max="11" width="28.5703125" style="57" customWidth="1"/>
    <col min="12" max="36" width="16.42578125" customWidth="1"/>
  </cols>
  <sheetData>
    <row r="1" spans="1:36" ht="20.25" customHeight="1" x14ac:dyDescent="0.25">
      <c r="A1" s="215" t="s">
        <v>386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</row>
    <row r="2" spans="1:36" ht="20.25" customHeight="1" x14ac:dyDescent="0.25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</row>
    <row r="3" spans="1:36" ht="36" customHeight="1" x14ac:dyDescent="0.25">
      <c r="A3" s="219" t="s">
        <v>111</v>
      </c>
      <c r="B3" s="219" t="s">
        <v>0</v>
      </c>
      <c r="C3" s="217" t="s">
        <v>1</v>
      </c>
      <c r="D3" s="217" t="s">
        <v>112</v>
      </c>
      <c r="E3" s="217" t="s">
        <v>2</v>
      </c>
      <c r="F3" s="217" t="s">
        <v>3</v>
      </c>
      <c r="G3" s="217" t="s">
        <v>4</v>
      </c>
      <c r="H3" s="217" t="s">
        <v>81</v>
      </c>
      <c r="I3" s="205" t="s">
        <v>310</v>
      </c>
      <c r="J3" s="218" t="s">
        <v>303</v>
      </c>
      <c r="K3" s="218" t="s">
        <v>361</v>
      </c>
      <c r="L3" s="220" t="s">
        <v>317</v>
      </c>
      <c r="M3" s="220"/>
      <c r="N3" s="220"/>
      <c r="O3" s="220"/>
      <c r="P3" s="220"/>
      <c r="Q3" s="214" t="s">
        <v>318</v>
      </c>
      <c r="R3" s="214"/>
      <c r="S3" s="214"/>
      <c r="T3" s="214"/>
      <c r="U3" s="214"/>
      <c r="V3" s="167" t="s">
        <v>319</v>
      </c>
      <c r="W3" s="214" t="s">
        <v>320</v>
      </c>
      <c r="X3" s="214"/>
      <c r="Y3" s="168" t="s">
        <v>321</v>
      </c>
      <c r="Z3" s="168"/>
      <c r="AA3" s="168" t="s">
        <v>322</v>
      </c>
      <c r="AB3" s="168"/>
      <c r="AC3" s="168"/>
      <c r="AD3" s="169" t="s">
        <v>323</v>
      </c>
      <c r="AE3" s="169"/>
      <c r="AF3" s="214" t="s">
        <v>324</v>
      </c>
      <c r="AG3" s="214"/>
      <c r="AH3" s="214"/>
      <c r="AI3" s="214"/>
      <c r="AJ3" s="214"/>
    </row>
    <row r="4" spans="1:36" ht="36" customHeight="1" x14ac:dyDescent="0.25">
      <c r="A4" s="219"/>
      <c r="B4" s="219"/>
      <c r="C4" s="217"/>
      <c r="D4" s="217"/>
      <c r="E4" s="217"/>
      <c r="F4" s="217"/>
      <c r="G4" s="217"/>
      <c r="H4" s="217"/>
      <c r="I4" s="205"/>
      <c r="J4" s="218"/>
      <c r="K4" s="218"/>
      <c r="L4" s="220"/>
      <c r="M4" s="220"/>
      <c r="N4" s="220"/>
      <c r="O4" s="220"/>
      <c r="P4" s="220"/>
      <c r="Q4" s="214"/>
      <c r="R4" s="214"/>
      <c r="S4" s="214"/>
      <c r="T4" s="214"/>
      <c r="U4" s="214"/>
      <c r="V4" s="167" t="s">
        <v>325</v>
      </c>
      <c r="W4" s="214" t="s">
        <v>326</v>
      </c>
      <c r="X4" s="214"/>
      <c r="Y4" s="168"/>
      <c r="Z4" s="168"/>
      <c r="AA4" s="170"/>
      <c r="AB4" s="170" t="s">
        <v>327</v>
      </c>
      <c r="AC4" s="168" t="s">
        <v>328</v>
      </c>
      <c r="AD4" s="168" t="s">
        <v>329</v>
      </c>
      <c r="AE4" s="168"/>
      <c r="AF4" s="214"/>
      <c r="AG4" s="214"/>
      <c r="AH4" s="214"/>
      <c r="AI4" s="214"/>
      <c r="AJ4" s="214"/>
    </row>
    <row r="5" spans="1:36" ht="57" customHeight="1" x14ac:dyDescent="0.25">
      <c r="A5" s="219"/>
      <c r="B5" s="219"/>
      <c r="C5" s="217"/>
      <c r="D5" s="217"/>
      <c r="E5" s="217"/>
      <c r="F5" s="217"/>
      <c r="G5" s="217"/>
      <c r="H5" s="217"/>
      <c r="I5" s="205"/>
      <c r="J5" s="218"/>
      <c r="K5" s="218"/>
      <c r="L5" s="129" t="s">
        <v>330</v>
      </c>
      <c r="M5" s="129" t="s">
        <v>331</v>
      </c>
      <c r="N5" s="178" t="s">
        <v>332</v>
      </c>
      <c r="O5" s="129" t="s">
        <v>333</v>
      </c>
      <c r="P5" s="129" t="s">
        <v>334</v>
      </c>
      <c r="Q5" s="129" t="s">
        <v>335</v>
      </c>
      <c r="R5" s="129" t="s">
        <v>336</v>
      </c>
      <c r="S5" s="129" t="s">
        <v>337</v>
      </c>
      <c r="T5" s="129" t="s">
        <v>338</v>
      </c>
      <c r="U5" s="129" t="s">
        <v>339</v>
      </c>
      <c r="V5" s="129" t="s">
        <v>341</v>
      </c>
      <c r="W5" s="129" t="s">
        <v>342</v>
      </c>
      <c r="X5" s="129" t="s">
        <v>343</v>
      </c>
      <c r="Y5" s="129" t="s">
        <v>344</v>
      </c>
      <c r="Z5" s="129" t="s">
        <v>345</v>
      </c>
      <c r="AA5" s="129" t="s">
        <v>348</v>
      </c>
      <c r="AB5" s="129" t="s">
        <v>349</v>
      </c>
      <c r="AC5" s="129" t="s">
        <v>352</v>
      </c>
      <c r="AD5" s="129" t="s">
        <v>353</v>
      </c>
      <c r="AE5" s="129" t="s">
        <v>355</v>
      </c>
      <c r="AF5" s="129" t="s">
        <v>356</v>
      </c>
      <c r="AG5" s="129" t="s">
        <v>357</v>
      </c>
      <c r="AH5" s="129" t="s">
        <v>358</v>
      </c>
      <c r="AI5" s="129" t="s">
        <v>359</v>
      </c>
      <c r="AJ5" s="129" t="s">
        <v>360</v>
      </c>
    </row>
    <row r="6" spans="1:36" ht="45" x14ac:dyDescent="0.25">
      <c r="A6" s="179">
        <v>1</v>
      </c>
      <c r="B6" s="179">
        <v>1</v>
      </c>
      <c r="C6" s="153" t="s">
        <v>113</v>
      </c>
      <c r="D6" s="153" t="s">
        <v>7</v>
      </c>
      <c r="E6" s="153" t="s">
        <v>114</v>
      </c>
      <c r="F6" s="152" t="s">
        <v>21</v>
      </c>
      <c r="G6" s="152" t="s">
        <v>9</v>
      </c>
      <c r="H6" s="152" t="s">
        <v>10</v>
      </c>
      <c r="I6" s="154" t="s">
        <v>314</v>
      </c>
      <c r="J6" s="154" t="s">
        <v>257</v>
      </c>
      <c r="K6" s="155" t="s">
        <v>307</v>
      </c>
      <c r="L6" s="156">
        <v>0</v>
      </c>
      <c r="M6" s="156">
        <v>4</v>
      </c>
      <c r="N6" s="156">
        <v>0</v>
      </c>
      <c r="O6" s="156">
        <v>0</v>
      </c>
      <c r="P6" s="156">
        <v>5</v>
      </c>
      <c r="Q6" s="156">
        <v>0</v>
      </c>
      <c r="R6" s="156">
        <v>0</v>
      </c>
      <c r="S6" s="156">
        <v>0</v>
      </c>
      <c r="T6" s="156">
        <v>0</v>
      </c>
      <c r="U6" s="156">
        <v>0</v>
      </c>
      <c r="V6" s="156">
        <v>4</v>
      </c>
      <c r="W6" s="156">
        <v>0</v>
      </c>
      <c r="X6" s="156">
        <v>0</v>
      </c>
      <c r="Y6" s="156">
        <v>0</v>
      </c>
      <c r="Z6" s="156">
        <v>0</v>
      </c>
      <c r="AA6" s="156">
        <v>0</v>
      </c>
      <c r="AB6" s="156">
        <v>0</v>
      </c>
      <c r="AC6" s="156">
        <v>0</v>
      </c>
      <c r="AD6" s="156">
        <v>0</v>
      </c>
      <c r="AE6" s="156">
        <v>1</v>
      </c>
      <c r="AF6" s="156">
        <v>0</v>
      </c>
      <c r="AG6" s="156">
        <v>0</v>
      </c>
      <c r="AH6" s="156">
        <v>0</v>
      </c>
      <c r="AI6" s="156">
        <v>0</v>
      </c>
      <c r="AJ6" s="156">
        <v>0</v>
      </c>
    </row>
    <row r="7" spans="1:36" ht="45" x14ac:dyDescent="0.25">
      <c r="A7" s="179">
        <v>2</v>
      </c>
      <c r="B7" s="179">
        <v>1</v>
      </c>
      <c r="C7" s="153" t="s">
        <v>44</v>
      </c>
      <c r="D7" s="152" t="s">
        <v>7</v>
      </c>
      <c r="E7" s="152" t="s">
        <v>27</v>
      </c>
      <c r="F7" s="152" t="s">
        <v>21</v>
      </c>
      <c r="G7" s="152" t="s">
        <v>9</v>
      </c>
      <c r="H7" s="152" t="s">
        <v>10</v>
      </c>
      <c r="I7" s="154" t="s">
        <v>314</v>
      </c>
      <c r="J7" s="154" t="s">
        <v>258</v>
      </c>
      <c r="K7" s="155" t="s">
        <v>307</v>
      </c>
      <c r="L7" s="156">
        <v>8</v>
      </c>
      <c r="M7" s="156">
        <v>4</v>
      </c>
      <c r="N7" s="156">
        <v>1</v>
      </c>
      <c r="O7" s="156">
        <v>0</v>
      </c>
      <c r="P7" s="156">
        <v>4</v>
      </c>
      <c r="Q7" s="156">
        <v>1</v>
      </c>
      <c r="R7" s="156">
        <v>3</v>
      </c>
      <c r="S7" s="156">
        <v>0</v>
      </c>
      <c r="T7" s="156">
        <v>0</v>
      </c>
      <c r="U7" s="156">
        <v>3</v>
      </c>
      <c r="V7" s="156">
        <v>0</v>
      </c>
      <c r="W7" s="156">
        <v>0</v>
      </c>
      <c r="X7" s="156">
        <v>0</v>
      </c>
      <c r="Y7" s="156">
        <v>1</v>
      </c>
      <c r="Z7" s="156">
        <v>0</v>
      </c>
      <c r="AA7" s="156">
        <v>3</v>
      </c>
      <c r="AB7" s="156">
        <v>1</v>
      </c>
      <c r="AC7" s="156">
        <v>0</v>
      </c>
      <c r="AD7" s="156">
        <v>2</v>
      </c>
      <c r="AE7" s="156">
        <v>1</v>
      </c>
      <c r="AF7" s="156">
        <v>2</v>
      </c>
      <c r="AG7" s="156">
        <v>0</v>
      </c>
      <c r="AH7" s="156">
        <v>0</v>
      </c>
      <c r="AI7" s="156">
        <v>0</v>
      </c>
      <c r="AJ7" s="156">
        <v>0</v>
      </c>
    </row>
    <row r="8" spans="1:36" ht="45" x14ac:dyDescent="0.25">
      <c r="A8" s="179">
        <v>3</v>
      </c>
      <c r="B8" s="179">
        <v>1</v>
      </c>
      <c r="C8" s="153" t="s">
        <v>40</v>
      </c>
      <c r="D8" s="152" t="s">
        <v>7</v>
      </c>
      <c r="E8" s="152" t="s">
        <v>45</v>
      </c>
      <c r="F8" s="152" t="s">
        <v>24</v>
      </c>
      <c r="G8" s="152" t="s">
        <v>9</v>
      </c>
      <c r="H8" s="152" t="s">
        <v>10</v>
      </c>
      <c r="I8" s="154" t="s">
        <v>314</v>
      </c>
      <c r="J8" s="154" t="s">
        <v>259</v>
      </c>
      <c r="K8" s="155" t="s">
        <v>307</v>
      </c>
      <c r="L8" s="156">
        <v>3</v>
      </c>
      <c r="M8" s="156">
        <v>0</v>
      </c>
      <c r="N8" s="156">
        <v>0</v>
      </c>
      <c r="O8" s="156">
        <v>0</v>
      </c>
      <c r="P8" s="156">
        <v>0</v>
      </c>
      <c r="Q8" s="156">
        <v>0</v>
      </c>
      <c r="R8" s="156">
        <v>0</v>
      </c>
      <c r="S8" s="156">
        <v>0</v>
      </c>
      <c r="T8" s="156">
        <v>1</v>
      </c>
      <c r="U8" s="156">
        <v>3</v>
      </c>
      <c r="V8" s="156">
        <v>0</v>
      </c>
      <c r="W8" s="156">
        <v>0</v>
      </c>
      <c r="X8" s="156">
        <v>0</v>
      </c>
      <c r="Y8" s="156">
        <v>0</v>
      </c>
      <c r="Z8" s="156">
        <v>0</v>
      </c>
      <c r="AA8" s="156">
        <v>0</v>
      </c>
      <c r="AB8" s="156">
        <v>0</v>
      </c>
      <c r="AC8" s="156">
        <v>0</v>
      </c>
      <c r="AD8" s="156">
        <v>0</v>
      </c>
      <c r="AE8" s="156">
        <v>0</v>
      </c>
      <c r="AF8" s="156">
        <v>0</v>
      </c>
      <c r="AG8" s="156">
        <v>0</v>
      </c>
      <c r="AH8" s="156">
        <v>0</v>
      </c>
      <c r="AI8" s="156">
        <v>10</v>
      </c>
      <c r="AJ8" s="156">
        <v>0</v>
      </c>
    </row>
    <row r="9" spans="1:36" ht="45" x14ac:dyDescent="0.25">
      <c r="A9" s="179">
        <v>4</v>
      </c>
      <c r="B9" s="179">
        <v>1</v>
      </c>
      <c r="C9" s="180" t="s">
        <v>65</v>
      </c>
      <c r="D9" s="153" t="s">
        <v>7</v>
      </c>
      <c r="E9" s="181" t="s">
        <v>66</v>
      </c>
      <c r="F9" s="152" t="s">
        <v>24</v>
      </c>
      <c r="G9" s="153" t="s">
        <v>9</v>
      </c>
      <c r="H9" s="152" t="s">
        <v>10</v>
      </c>
      <c r="I9" s="154" t="s">
        <v>314</v>
      </c>
      <c r="J9" s="154" t="s">
        <v>260</v>
      </c>
      <c r="K9" s="155" t="s">
        <v>307</v>
      </c>
      <c r="L9" s="156">
        <v>0</v>
      </c>
      <c r="M9" s="156">
        <v>0</v>
      </c>
      <c r="N9" s="156">
        <v>0</v>
      </c>
      <c r="O9" s="156">
        <v>0</v>
      </c>
      <c r="P9" s="156">
        <v>0</v>
      </c>
      <c r="Q9" s="156">
        <v>1</v>
      </c>
      <c r="R9" s="156">
        <v>0</v>
      </c>
      <c r="S9" s="156">
        <v>0</v>
      </c>
      <c r="T9" s="156">
        <v>0</v>
      </c>
      <c r="U9" s="156">
        <v>0</v>
      </c>
      <c r="V9" s="156">
        <v>0</v>
      </c>
      <c r="W9" s="156">
        <v>0</v>
      </c>
      <c r="X9" s="156">
        <v>0</v>
      </c>
      <c r="Y9" s="156">
        <v>0</v>
      </c>
      <c r="Z9" s="156">
        <v>0</v>
      </c>
      <c r="AA9" s="156">
        <v>0</v>
      </c>
      <c r="AB9" s="156">
        <v>0</v>
      </c>
      <c r="AC9" s="156">
        <v>0</v>
      </c>
      <c r="AD9" s="156">
        <v>0</v>
      </c>
      <c r="AE9" s="156">
        <v>0</v>
      </c>
      <c r="AF9" s="156">
        <v>0</v>
      </c>
      <c r="AG9" s="156">
        <v>0</v>
      </c>
      <c r="AH9" s="156">
        <v>0</v>
      </c>
      <c r="AI9" s="156">
        <v>0</v>
      </c>
      <c r="AJ9" s="156">
        <v>0</v>
      </c>
    </row>
    <row r="10" spans="1:36" ht="45" x14ac:dyDescent="0.25">
      <c r="A10" s="179">
        <v>5</v>
      </c>
      <c r="B10" s="179">
        <v>1</v>
      </c>
      <c r="C10" s="153" t="s">
        <v>115</v>
      </c>
      <c r="D10" s="152" t="s">
        <v>7</v>
      </c>
      <c r="E10" s="152" t="s">
        <v>14</v>
      </c>
      <c r="F10" s="152" t="s">
        <v>33</v>
      </c>
      <c r="G10" s="152" t="s">
        <v>9</v>
      </c>
      <c r="H10" s="152" t="s">
        <v>10</v>
      </c>
      <c r="I10" s="154" t="s">
        <v>314</v>
      </c>
      <c r="J10" s="154" t="s">
        <v>261</v>
      </c>
      <c r="K10" s="155" t="s">
        <v>307</v>
      </c>
      <c r="L10" s="156">
        <v>0</v>
      </c>
      <c r="M10" s="156">
        <v>0</v>
      </c>
      <c r="N10" s="156">
        <v>0</v>
      </c>
      <c r="O10" s="156">
        <v>0</v>
      </c>
      <c r="P10" s="156">
        <v>10</v>
      </c>
      <c r="Q10" s="156">
        <v>0</v>
      </c>
      <c r="R10" s="156">
        <v>0</v>
      </c>
      <c r="S10" s="156">
        <v>0</v>
      </c>
      <c r="T10" s="156">
        <v>0</v>
      </c>
      <c r="U10" s="156">
        <v>2</v>
      </c>
      <c r="V10" s="156">
        <v>2</v>
      </c>
      <c r="W10" s="156">
        <v>0</v>
      </c>
      <c r="X10" s="156">
        <v>0</v>
      </c>
      <c r="Y10" s="156">
        <v>0</v>
      </c>
      <c r="Z10" s="156">
        <v>0</v>
      </c>
      <c r="AA10" s="156">
        <v>0</v>
      </c>
      <c r="AB10" s="156">
        <v>3</v>
      </c>
      <c r="AC10" s="156">
        <v>0</v>
      </c>
      <c r="AD10" s="156">
        <v>0</v>
      </c>
      <c r="AE10" s="156">
        <v>2</v>
      </c>
      <c r="AF10" s="156">
        <v>0</v>
      </c>
      <c r="AG10" s="156">
        <v>0</v>
      </c>
      <c r="AH10" s="156">
        <v>0</v>
      </c>
      <c r="AI10" s="156">
        <v>0</v>
      </c>
      <c r="AJ10" s="156">
        <v>0</v>
      </c>
    </row>
    <row r="11" spans="1:36" ht="45" x14ac:dyDescent="0.25">
      <c r="A11" s="179">
        <v>6</v>
      </c>
      <c r="B11" s="182">
        <v>1</v>
      </c>
      <c r="C11" s="153" t="s">
        <v>31</v>
      </c>
      <c r="D11" s="153" t="s">
        <v>7</v>
      </c>
      <c r="E11" s="153" t="s">
        <v>55</v>
      </c>
      <c r="F11" s="152" t="s">
        <v>21</v>
      </c>
      <c r="G11" s="152" t="s">
        <v>9</v>
      </c>
      <c r="H11" s="152" t="s">
        <v>10</v>
      </c>
      <c r="I11" s="154" t="s">
        <v>314</v>
      </c>
      <c r="J11" s="154" t="s">
        <v>262</v>
      </c>
      <c r="K11" s="155" t="s">
        <v>307</v>
      </c>
      <c r="L11" s="156">
        <v>0</v>
      </c>
      <c r="M11" s="156">
        <v>0</v>
      </c>
      <c r="N11" s="156">
        <v>0</v>
      </c>
      <c r="O11" s="156">
        <v>0</v>
      </c>
      <c r="P11" s="156">
        <v>10</v>
      </c>
      <c r="Q11" s="156">
        <v>0</v>
      </c>
      <c r="R11" s="156">
        <v>0</v>
      </c>
      <c r="S11" s="156">
        <v>0</v>
      </c>
      <c r="T11" s="156">
        <v>0</v>
      </c>
      <c r="U11" s="156">
        <v>0</v>
      </c>
      <c r="V11" s="156">
        <v>12</v>
      </c>
      <c r="W11" s="156">
        <v>2</v>
      </c>
      <c r="X11" s="156">
        <v>2</v>
      </c>
      <c r="Y11" s="156">
        <v>0</v>
      </c>
      <c r="Z11" s="156">
        <v>0</v>
      </c>
      <c r="AA11" s="156">
        <v>0</v>
      </c>
      <c r="AB11" s="156">
        <v>0</v>
      </c>
      <c r="AC11" s="156">
        <v>0</v>
      </c>
      <c r="AD11" s="156">
        <v>2</v>
      </c>
      <c r="AE11" s="156">
        <v>4</v>
      </c>
      <c r="AF11" s="156">
        <v>0</v>
      </c>
      <c r="AG11" s="156">
        <v>0</v>
      </c>
      <c r="AH11" s="156">
        <v>0</v>
      </c>
      <c r="AI11" s="156">
        <v>0</v>
      </c>
      <c r="AJ11" s="156">
        <v>0</v>
      </c>
    </row>
    <row r="12" spans="1:36" ht="45" x14ac:dyDescent="0.25">
      <c r="A12" s="183">
        <v>7</v>
      </c>
      <c r="B12" s="183">
        <v>1</v>
      </c>
      <c r="C12" s="152" t="s">
        <v>116</v>
      </c>
      <c r="D12" s="153" t="s">
        <v>7</v>
      </c>
      <c r="E12" s="153" t="s">
        <v>23</v>
      </c>
      <c r="F12" s="152" t="s">
        <v>24</v>
      </c>
      <c r="G12" s="152" t="s">
        <v>9</v>
      </c>
      <c r="H12" s="152" t="s">
        <v>10</v>
      </c>
      <c r="I12" s="154" t="s">
        <v>314</v>
      </c>
      <c r="J12" s="154" t="s">
        <v>263</v>
      </c>
      <c r="K12" s="155" t="s">
        <v>307</v>
      </c>
      <c r="L12" s="156">
        <v>0</v>
      </c>
      <c r="M12" s="156">
        <v>8</v>
      </c>
      <c r="N12" s="156">
        <v>0</v>
      </c>
      <c r="O12" s="156">
        <v>0</v>
      </c>
      <c r="P12" s="156">
        <v>4</v>
      </c>
      <c r="Q12" s="156">
        <v>1</v>
      </c>
      <c r="R12" s="156">
        <v>0</v>
      </c>
      <c r="S12" s="156">
        <v>0</v>
      </c>
      <c r="T12" s="156">
        <v>0</v>
      </c>
      <c r="U12" s="156">
        <v>0</v>
      </c>
      <c r="V12" s="156">
        <v>0</v>
      </c>
      <c r="W12" s="156">
        <v>0</v>
      </c>
      <c r="X12" s="156">
        <v>0</v>
      </c>
      <c r="Y12" s="156">
        <v>0</v>
      </c>
      <c r="Z12" s="156">
        <v>3</v>
      </c>
      <c r="AA12" s="156">
        <v>0</v>
      </c>
      <c r="AB12" s="156">
        <v>1</v>
      </c>
      <c r="AC12" s="156">
        <v>0</v>
      </c>
      <c r="AD12" s="156">
        <v>1</v>
      </c>
      <c r="AE12" s="156">
        <v>1</v>
      </c>
      <c r="AF12" s="156">
        <v>0</v>
      </c>
      <c r="AG12" s="156">
        <v>0</v>
      </c>
      <c r="AH12" s="156">
        <v>0</v>
      </c>
      <c r="AI12" s="156">
        <v>0</v>
      </c>
      <c r="AJ12" s="156">
        <v>0</v>
      </c>
    </row>
    <row r="13" spans="1:36" ht="45" x14ac:dyDescent="0.25">
      <c r="A13" s="183">
        <v>8</v>
      </c>
      <c r="B13" s="151">
        <v>2</v>
      </c>
      <c r="C13" s="152" t="s">
        <v>117</v>
      </c>
      <c r="D13" s="152" t="s">
        <v>7</v>
      </c>
      <c r="E13" s="152" t="s">
        <v>118</v>
      </c>
      <c r="F13" s="152" t="s">
        <v>28</v>
      </c>
      <c r="G13" s="152" t="s">
        <v>9</v>
      </c>
      <c r="H13" s="152" t="s">
        <v>10</v>
      </c>
      <c r="I13" s="154" t="s">
        <v>314</v>
      </c>
      <c r="J13" s="154" t="s">
        <v>264</v>
      </c>
      <c r="K13" s="155" t="s">
        <v>307</v>
      </c>
      <c r="L13" s="156">
        <v>0</v>
      </c>
      <c r="M13" s="156">
        <v>0</v>
      </c>
      <c r="N13" s="156">
        <v>0</v>
      </c>
      <c r="O13" s="156">
        <v>0</v>
      </c>
      <c r="P13" s="156">
        <v>0</v>
      </c>
      <c r="Q13" s="156">
        <v>1</v>
      </c>
      <c r="R13" s="156">
        <v>0</v>
      </c>
      <c r="S13" s="156">
        <v>0</v>
      </c>
      <c r="T13" s="156">
        <v>0</v>
      </c>
      <c r="U13" s="156">
        <v>0</v>
      </c>
      <c r="V13" s="156">
        <v>0</v>
      </c>
      <c r="W13" s="156">
        <v>0</v>
      </c>
      <c r="X13" s="156">
        <v>0</v>
      </c>
      <c r="Y13" s="156">
        <v>0</v>
      </c>
      <c r="Z13" s="156">
        <v>0</v>
      </c>
      <c r="AA13" s="156">
        <v>0</v>
      </c>
      <c r="AB13" s="156">
        <v>0</v>
      </c>
      <c r="AC13" s="156">
        <v>0</v>
      </c>
      <c r="AD13" s="156">
        <v>0</v>
      </c>
      <c r="AE13" s="156">
        <v>0</v>
      </c>
      <c r="AF13" s="184"/>
      <c r="AG13" s="184"/>
      <c r="AH13" s="184"/>
      <c r="AI13" s="184"/>
      <c r="AJ13" s="184"/>
    </row>
    <row r="14" spans="1:36" ht="45" x14ac:dyDescent="0.25">
      <c r="A14" s="183">
        <v>9</v>
      </c>
      <c r="B14" s="151">
        <v>2</v>
      </c>
      <c r="C14" s="152" t="s">
        <v>36</v>
      </c>
      <c r="D14" s="152" t="s">
        <v>7</v>
      </c>
      <c r="E14" s="152" t="s">
        <v>48</v>
      </c>
      <c r="F14" s="152" t="s">
        <v>28</v>
      </c>
      <c r="G14" s="152" t="s">
        <v>9</v>
      </c>
      <c r="H14" s="152" t="s">
        <v>10</v>
      </c>
      <c r="I14" s="154" t="s">
        <v>314</v>
      </c>
      <c r="J14" s="154" t="s">
        <v>265</v>
      </c>
      <c r="K14" s="155" t="s">
        <v>307</v>
      </c>
      <c r="L14" s="156">
        <v>0</v>
      </c>
      <c r="M14" s="156">
        <v>0</v>
      </c>
      <c r="N14" s="156">
        <v>0</v>
      </c>
      <c r="O14" s="156">
        <v>0</v>
      </c>
      <c r="P14" s="156">
        <v>0</v>
      </c>
      <c r="Q14" s="156">
        <v>0</v>
      </c>
      <c r="R14" s="156">
        <v>0</v>
      </c>
      <c r="S14" s="156">
        <v>0</v>
      </c>
      <c r="T14" s="156">
        <v>0</v>
      </c>
      <c r="U14" s="156">
        <v>1</v>
      </c>
      <c r="V14" s="156">
        <v>0</v>
      </c>
      <c r="W14" s="156">
        <v>0</v>
      </c>
      <c r="X14" s="156">
        <v>0</v>
      </c>
      <c r="Y14" s="156">
        <v>0</v>
      </c>
      <c r="Z14" s="156">
        <v>0</v>
      </c>
      <c r="AA14" s="156">
        <v>0</v>
      </c>
      <c r="AB14" s="156">
        <v>0</v>
      </c>
      <c r="AC14" s="156">
        <v>0</v>
      </c>
      <c r="AD14" s="156">
        <v>1</v>
      </c>
      <c r="AE14" s="156">
        <v>1</v>
      </c>
      <c r="AF14" s="184"/>
      <c r="AG14" s="184"/>
      <c r="AH14" s="184"/>
      <c r="AI14" s="184"/>
      <c r="AJ14" s="184"/>
    </row>
    <row r="15" spans="1:36" ht="30" x14ac:dyDescent="0.25">
      <c r="A15" s="183">
        <v>10</v>
      </c>
      <c r="B15" s="151">
        <v>2</v>
      </c>
      <c r="C15" s="152" t="s">
        <v>67</v>
      </c>
      <c r="D15" s="155" t="s">
        <v>37</v>
      </c>
      <c r="E15" s="153" t="s">
        <v>119</v>
      </c>
      <c r="F15" s="152" t="s">
        <v>17</v>
      </c>
      <c r="G15" s="152" t="s">
        <v>9</v>
      </c>
      <c r="H15" s="152" t="s">
        <v>10</v>
      </c>
      <c r="I15" s="154" t="s">
        <v>314</v>
      </c>
      <c r="J15" s="154" t="s">
        <v>266</v>
      </c>
      <c r="K15" s="155" t="s">
        <v>307</v>
      </c>
      <c r="L15" s="156">
        <v>0</v>
      </c>
      <c r="M15" s="156">
        <v>0</v>
      </c>
      <c r="N15" s="156">
        <v>0</v>
      </c>
      <c r="O15" s="156">
        <v>0</v>
      </c>
      <c r="P15" s="156">
        <v>4</v>
      </c>
      <c r="Q15" s="156">
        <v>0</v>
      </c>
      <c r="R15" s="156">
        <v>0</v>
      </c>
      <c r="S15" s="156">
        <v>0</v>
      </c>
      <c r="T15" s="156">
        <v>0</v>
      </c>
      <c r="U15" s="156">
        <v>0</v>
      </c>
      <c r="V15" s="156">
        <v>0</v>
      </c>
      <c r="W15" s="156">
        <v>0</v>
      </c>
      <c r="X15" s="156">
        <v>0</v>
      </c>
      <c r="Y15" s="156">
        <v>0</v>
      </c>
      <c r="Z15" s="156">
        <v>0</v>
      </c>
      <c r="AA15" s="156">
        <v>0</v>
      </c>
      <c r="AB15" s="156">
        <v>0</v>
      </c>
      <c r="AC15" s="156">
        <v>0</v>
      </c>
      <c r="AD15" s="156">
        <v>0</v>
      </c>
      <c r="AE15" s="156">
        <v>0</v>
      </c>
      <c r="AF15" s="184"/>
      <c r="AG15" s="184"/>
      <c r="AH15" s="184"/>
      <c r="AI15" s="184"/>
      <c r="AJ15" s="184"/>
    </row>
    <row r="16" spans="1:36" ht="45" x14ac:dyDescent="0.25">
      <c r="A16" s="183">
        <v>11</v>
      </c>
      <c r="B16" s="183">
        <v>2</v>
      </c>
      <c r="C16" s="185" t="s">
        <v>63</v>
      </c>
      <c r="D16" s="153" t="s">
        <v>7</v>
      </c>
      <c r="E16" s="185" t="s">
        <v>64</v>
      </c>
      <c r="F16" s="152" t="s">
        <v>13</v>
      </c>
      <c r="G16" s="152" t="s">
        <v>9</v>
      </c>
      <c r="H16" s="152" t="s">
        <v>10</v>
      </c>
      <c r="I16" s="154" t="s">
        <v>314</v>
      </c>
      <c r="J16" s="154" t="s">
        <v>267</v>
      </c>
      <c r="K16" s="155" t="s">
        <v>307</v>
      </c>
      <c r="L16" s="156">
        <v>0</v>
      </c>
      <c r="M16" s="156">
        <v>0</v>
      </c>
      <c r="N16" s="156">
        <v>0</v>
      </c>
      <c r="O16" s="156">
        <v>0</v>
      </c>
      <c r="P16" s="156">
        <v>1</v>
      </c>
      <c r="Q16" s="156">
        <v>0</v>
      </c>
      <c r="R16" s="156">
        <v>0</v>
      </c>
      <c r="S16" s="156">
        <v>0</v>
      </c>
      <c r="T16" s="156">
        <v>0</v>
      </c>
      <c r="U16" s="156">
        <v>0</v>
      </c>
      <c r="V16" s="156">
        <v>1</v>
      </c>
      <c r="W16" s="156">
        <v>0</v>
      </c>
      <c r="X16" s="156">
        <v>0</v>
      </c>
      <c r="Y16" s="156">
        <v>0</v>
      </c>
      <c r="Z16" s="156">
        <v>0</v>
      </c>
      <c r="AA16" s="156">
        <v>0</v>
      </c>
      <c r="AB16" s="156">
        <v>0</v>
      </c>
      <c r="AC16" s="156">
        <v>0</v>
      </c>
      <c r="AD16" s="156">
        <v>0</v>
      </c>
      <c r="AE16" s="156">
        <v>0</v>
      </c>
      <c r="AF16" s="184"/>
      <c r="AG16" s="184"/>
      <c r="AH16" s="184"/>
      <c r="AI16" s="184"/>
      <c r="AJ16" s="184"/>
    </row>
    <row r="17" spans="1:36" ht="45" x14ac:dyDescent="0.25">
      <c r="A17" s="183">
        <v>12</v>
      </c>
      <c r="B17" s="151">
        <v>2</v>
      </c>
      <c r="C17" s="152" t="s">
        <v>71</v>
      </c>
      <c r="D17" s="152" t="s">
        <v>7</v>
      </c>
      <c r="E17" s="152" t="s">
        <v>72</v>
      </c>
      <c r="F17" s="152" t="s">
        <v>13</v>
      </c>
      <c r="G17" s="152" t="s">
        <v>9</v>
      </c>
      <c r="H17" s="152" t="s">
        <v>10</v>
      </c>
      <c r="I17" s="154" t="s">
        <v>314</v>
      </c>
      <c r="J17" s="154" t="s">
        <v>268</v>
      </c>
      <c r="K17" s="155" t="s">
        <v>307</v>
      </c>
      <c r="L17" s="156">
        <v>0</v>
      </c>
      <c r="M17" s="156">
        <v>0</v>
      </c>
      <c r="N17" s="156">
        <v>0</v>
      </c>
      <c r="O17" s="156">
        <v>0</v>
      </c>
      <c r="P17" s="156">
        <v>10</v>
      </c>
      <c r="Q17" s="156">
        <v>0</v>
      </c>
      <c r="R17" s="156">
        <v>0</v>
      </c>
      <c r="S17" s="156">
        <v>0</v>
      </c>
      <c r="T17" s="156">
        <v>0</v>
      </c>
      <c r="U17" s="156">
        <v>0</v>
      </c>
      <c r="V17" s="156">
        <v>18</v>
      </c>
      <c r="W17" s="156">
        <v>0</v>
      </c>
      <c r="X17" s="156">
        <v>0</v>
      </c>
      <c r="Y17" s="156">
        <v>0</v>
      </c>
      <c r="Z17" s="156">
        <v>0</v>
      </c>
      <c r="AA17" s="156">
        <v>0</v>
      </c>
      <c r="AB17" s="156">
        <v>0</v>
      </c>
      <c r="AC17" s="156">
        <v>0</v>
      </c>
      <c r="AD17" s="156">
        <v>0</v>
      </c>
      <c r="AE17" s="156">
        <v>2</v>
      </c>
      <c r="AF17" s="184"/>
      <c r="AG17" s="184"/>
      <c r="AH17" s="184"/>
      <c r="AI17" s="184"/>
      <c r="AJ17" s="184"/>
    </row>
    <row r="18" spans="1:36" ht="45" x14ac:dyDescent="0.25">
      <c r="A18" s="183">
        <v>13</v>
      </c>
      <c r="B18" s="183">
        <v>2</v>
      </c>
      <c r="C18" s="155" t="s">
        <v>120</v>
      </c>
      <c r="D18" s="153" t="s">
        <v>121</v>
      </c>
      <c r="E18" s="186" t="s">
        <v>8</v>
      </c>
      <c r="F18" s="152" t="s">
        <v>28</v>
      </c>
      <c r="G18" s="153" t="s">
        <v>9</v>
      </c>
      <c r="H18" s="152" t="s">
        <v>122</v>
      </c>
      <c r="I18" s="154" t="s">
        <v>314</v>
      </c>
      <c r="J18" s="154" t="s">
        <v>269</v>
      </c>
      <c r="K18" s="155" t="s">
        <v>307</v>
      </c>
      <c r="L18" s="156">
        <v>0</v>
      </c>
      <c r="M18" s="156">
        <v>1</v>
      </c>
      <c r="N18" s="156">
        <v>0</v>
      </c>
      <c r="O18" s="156">
        <v>0</v>
      </c>
      <c r="P18" s="156">
        <v>0</v>
      </c>
      <c r="Q18" s="156">
        <v>0</v>
      </c>
      <c r="R18" s="156">
        <v>0</v>
      </c>
      <c r="S18" s="156">
        <v>0</v>
      </c>
      <c r="T18" s="156">
        <v>0</v>
      </c>
      <c r="U18" s="156">
        <v>0</v>
      </c>
      <c r="V18" s="156">
        <v>0</v>
      </c>
      <c r="W18" s="156">
        <v>0</v>
      </c>
      <c r="X18" s="156">
        <v>0</v>
      </c>
      <c r="Y18" s="156">
        <v>0</v>
      </c>
      <c r="Z18" s="156">
        <v>0</v>
      </c>
      <c r="AA18" s="156">
        <v>0</v>
      </c>
      <c r="AB18" s="156">
        <v>0</v>
      </c>
      <c r="AC18" s="156">
        <v>0</v>
      </c>
      <c r="AD18" s="156">
        <v>0</v>
      </c>
      <c r="AE18" s="156">
        <v>0</v>
      </c>
      <c r="AF18" s="184"/>
      <c r="AG18" s="184"/>
      <c r="AH18" s="184"/>
      <c r="AI18" s="184"/>
      <c r="AJ18" s="184"/>
    </row>
    <row r="19" spans="1:36" ht="45" x14ac:dyDescent="0.25">
      <c r="A19" s="183">
        <v>14</v>
      </c>
      <c r="B19" s="151">
        <v>3</v>
      </c>
      <c r="C19" s="185" t="s">
        <v>123</v>
      </c>
      <c r="D19" s="153" t="s">
        <v>7</v>
      </c>
      <c r="E19" s="185" t="s">
        <v>80</v>
      </c>
      <c r="F19" s="152" t="s">
        <v>33</v>
      </c>
      <c r="G19" s="152" t="s">
        <v>9</v>
      </c>
      <c r="H19" s="152" t="s">
        <v>10</v>
      </c>
      <c r="I19" s="154" t="s">
        <v>314</v>
      </c>
      <c r="J19" s="154" t="s">
        <v>270</v>
      </c>
      <c r="K19" s="155" t="s">
        <v>307</v>
      </c>
      <c r="L19" s="156">
        <v>0</v>
      </c>
      <c r="M19" s="156">
        <v>0</v>
      </c>
      <c r="N19" s="156">
        <v>0</v>
      </c>
      <c r="O19" s="156">
        <v>0</v>
      </c>
      <c r="P19" s="156">
        <v>5</v>
      </c>
      <c r="Q19" s="156">
        <v>0</v>
      </c>
      <c r="R19" s="156">
        <v>0</v>
      </c>
      <c r="S19" s="156">
        <v>0</v>
      </c>
      <c r="T19" s="156">
        <v>0</v>
      </c>
      <c r="U19" s="156">
        <v>0</v>
      </c>
      <c r="V19" s="156">
        <v>0</v>
      </c>
      <c r="W19" s="156">
        <v>0</v>
      </c>
      <c r="X19" s="156">
        <v>0</v>
      </c>
      <c r="Y19" s="156">
        <v>0</v>
      </c>
      <c r="Z19" s="156">
        <v>0</v>
      </c>
      <c r="AA19" s="156">
        <v>0</v>
      </c>
      <c r="AB19" s="156">
        <v>0</v>
      </c>
      <c r="AC19" s="156">
        <v>0</v>
      </c>
      <c r="AD19" s="156">
        <v>0</v>
      </c>
      <c r="AE19" s="156">
        <v>1</v>
      </c>
      <c r="AF19" s="156">
        <v>0</v>
      </c>
      <c r="AG19" s="156">
        <v>0</v>
      </c>
      <c r="AH19" s="156">
        <v>0</v>
      </c>
      <c r="AI19" s="156">
        <v>0</v>
      </c>
      <c r="AJ19" s="156">
        <v>0</v>
      </c>
    </row>
    <row r="20" spans="1:36" ht="30" x14ac:dyDescent="0.25">
      <c r="A20" s="183">
        <v>15</v>
      </c>
      <c r="B20" s="151">
        <v>3</v>
      </c>
      <c r="C20" s="152" t="s">
        <v>53</v>
      </c>
      <c r="D20" s="152" t="s">
        <v>29</v>
      </c>
      <c r="E20" s="152" t="s">
        <v>30</v>
      </c>
      <c r="F20" s="152" t="s">
        <v>24</v>
      </c>
      <c r="G20" s="152" t="s">
        <v>9</v>
      </c>
      <c r="H20" s="152" t="s">
        <v>10</v>
      </c>
      <c r="I20" s="154" t="s">
        <v>314</v>
      </c>
      <c r="J20" s="154" t="s">
        <v>271</v>
      </c>
      <c r="K20" s="155" t="s">
        <v>307</v>
      </c>
      <c r="L20" s="155">
        <v>0</v>
      </c>
      <c r="M20" s="155">
        <v>35</v>
      </c>
      <c r="N20" s="155">
        <v>0</v>
      </c>
      <c r="O20" s="155">
        <v>0</v>
      </c>
      <c r="P20" s="155">
        <v>120</v>
      </c>
      <c r="Q20" s="155">
        <v>0</v>
      </c>
      <c r="R20" s="155">
        <v>0</v>
      </c>
      <c r="S20" s="155">
        <v>0</v>
      </c>
      <c r="T20" s="155">
        <v>0</v>
      </c>
      <c r="U20" s="155">
        <v>50</v>
      </c>
      <c r="V20" s="155">
        <v>0</v>
      </c>
      <c r="W20" s="155">
        <v>0</v>
      </c>
      <c r="X20" s="155">
        <v>0</v>
      </c>
      <c r="Y20" s="155">
        <v>0</v>
      </c>
      <c r="Z20" s="155">
        <v>0</v>
      </c>
      <c r="AA20" s="155">
        <v>0</v>
      </c>
      <c r="AB20" s="155">
        <v>0</v>
      </c>
      <c r="AC20" s="155">
        <v>0</v>
      </c>
      <c r="AD20" s="155">
        <v>0</v>
      </c>
      <c r="AE20" s="155">
        <v>0</v>
      </c>
      <c r="AF20" s="155">
        <v>0</v>
      </c>
      <c r="AG20" s="155">
        <v>0</v>
      </c>
      <c r="AH20" s="155">
        <v>0</v>
      </c>
      <c r="AI20" s="155">
        <v>0</v>
      </c>
      <c r="AJ20" s="155">
        <v>0</v>
      </c>
    </row>
    <row r="21" spans="1:36" ht="30" x14ac:dyDescent="0.25">
      <c r="A21" s="183">
        <v>16</v>
      </c>
      <c r="B21" s="151">
        <v>3</v>
      </c>
      <c r="C21" s="152" t="s">
        <v>38</v>
      </c>
      <c r="D21" s="155" t="s">
        <v>37</v>
      </c>
      <c r="E21" s="185" t="s">
        <v>34</v>
      </c>
      <c r="F21" s="152" t="s">
        <v>39</v>
      </c>
      <c r="G21" s="152" t="s">
        <v>9</v>
      </c>
      <c r="H21" s="152" t="s">
        <v>10</v>
      </c>
      <c r="I21" s="154" t="s">
        <v>314</v>
      </c>
      <c r="J21" s="154" t="s">
        <v>272</v>
      </c>
      <c r="K21" s="155" t="s">
        <v>307</v>
      </c>
      <c r="L21" s="155">
        <v>0</v>
      </c>
      <c r="M21" s="155">
        <v>0</v>
      </c>
      <c r="N21" s="155">
        <v>0</v>
      </c>
      <c r="O21" s="155">
        <v>0</v>
      </c>
      <c r="P21" s="155">
        <v>20</v>
      </c>
      <c r="Q21" s="155">
        <v>0</v>
      </c>
      <c r="R21" s="155">
        <v>0</v>
      </c>
      <c r="S21" s="155">
        <v>0</v>
      </c>
      <c r="T21" s="155">
        <v>0</v>
      </c>
      <c r="U21" s="155">
        <v>0</v>
      </c>
      <c r="V21" s="155">
        <v>0</v>
      </c>
      <c r="W21" s="155">
        <v>0</v>
      </c>
      <c r="X21" s="155">
        <v>0</v>
      </c>
      <c r="Y21" s="155">
        <v>0</v>
      </c>
      <c r="Z21" s="155">
        <v>0</v>
      </c>
      <c r="AA21" s="155">
        <v>0</v>
      </c>
      <c r="AB21" s="155">
        <v>0</v>
      </c>
      <c r="AC21" s="155">
        <v>0</v>
      </c>
      <c r="AD21" s="155">
        <v>0</v>
      </c>
      <c r="AE21" s="155">
        <v>0</v>
      </c>
      <c r="AF21" s="155">
        <v>0</v>
      </c>
      <c r="AG21" s="155">
        <v>0</v>
      </c>
      <c r="AH21" s="155">
        <v>0</v>
      </c>
      <c r="AI21" s="155">
        <v>0</v>
      </c>
      <c r="AJ21" s="155">
        <v>0</v>
      </c>
    </row>
    <row r="22" spans="1:36" ht="45" x14ac:dyDescent="0.25">
      <c r="A22" s="183">
        <v>17</v>
      </c>
      <c r="B22" s="151">
        <v>3</v>
      </c>
      <c r="C22" s="152" t="s">
        <v>41</v>
      </c>
      <c r="D22" s="152" t="s">
        <v>7</v>
      </c>
      <c r="E22" s="152" t="s">
        <v>42</v>
      </c>
      <c r="F22" s="152" t="s">
        <v>24</v>
      </c>
      <c r="G22" s="152" t="s">
        <v>9</v>
      </c>
      <c r="H22" s="152" t="s">
        <v>10</v>
      </c>
      <c r="I22" s="154" t="s">
        <v>314</v>
      </c>
      <c r="J22" s="154" t="s">
        <v>273</v>
      </c>
      <c r="K22" s="155" t="s">
        <v>307</v>
      </c>
      <c r="L22" s="155">
        <v>0</v>
      </c>
      <c r="M22" s="155">
        <v>0</v>
      </c>
      <c r="N22" s="155">
        <v>0</v>
      </c>
      <c r="O22" s="155">
        <v>0</v>
      </c>
      <c r="P22" s="155">
        <v>0</v>
      </c>
      <c r="Q22" s="155">
        <v>0</v>
      </c>
      <c r="R22" s="155">
        <v>20</v>
      </c>
      <c r="S22" s="155">
        <v>0</v>
      </c>
      <c r="T22" s="155">
        <v>0</v>
      </c>
      <c r="U22" s="155">
        <v>0</v>
      </c>
      <c r="V22" s="155">
        <v>0</v>
      </c>
      <c r="W22" s="155">
        <v>0</v>
      </c>
      <c r="X22" s="155">
        <v>0</v>
      </c>
      <c r="Y22" s="155">
        <v>0</v>
      </c>
      <c r="Z22" s="155">
        <v>0</v>
      </c>
      <c r="AA22" s="155">
        <v>0</v>
      </c>
      <c r="AB22" s="155">
        <v>0</v>
      </c>
      <c r="AC22" s="155">
        <v>0</v>
      </c>
      <c r="AD22" s="155">
        <v>0</v>
      </c>
      <c r="AE22" s="155">
        <v>0</v>
      </c>
      <c r="AF22" s="155">
        <v>0</v>
      </c>
      <c r="AG22" s="155">
        <v>15</v>
      </c>
      <c r="AH22" s="155">
        <v>0</v>
      </c>
      <c r="AI22" s="155">
        <v>0</v>
      </c>
      <c r="AJ22" s="155">
        <v>0</v>
      </c>
    </row>
    <row r="23" spans="1:36" ht="45" x14ac:dyDescent="0.25">
      <c r="A23" s="183">
        <v>18</v>
      </c>
      <c r="B23" s="151">
        <v>3</v>
      </c>
      <c r="C23" s="152" t="s">
        <v>47</v>
      </c>
      <c r="D23" s="152" t="s">
        <v>7</v>
      </c>
      <c r="E23" s="152" t="s">
        <v>48</v>
      </c>
      <c r="F23" s="152" t="s">
        <v>24</v>
      </c>
      <c r="G23" s="152" t="s">
        <v>9</v>
      </c>
      <c r="H23" s="152" t="s">
        <v>10</v>
      </c>
      <c r="I23" s="154" t="s">
        <v>314</v>
      </c>
      <c r="J23" s="154" t="s">
        <v>273</v>
      </c>
      <c r="K23" s="155" t="s">
        <v>307</v>
      </c>
      <c r="L23" s="155">
        <v>0</v>
      </c>
      <c r="M23" s="155">
        <v>0</v>
      </c>
      <c r="N23" s="155">
        <v>0</v>
      </c>
      <c r="O23" s="155">
        <v>0</v>
      </c>
      <c r="P23" s="155">
        <v>0</v>
      </c>
      <c r="Q23" s="155">
        <v>0</v>
      </c>
      <c r="R23" s="155">
        <v>0</v>
      </c>
      <c r="S23" s="155">
        <v>0</v>
      </c>
      <c r="T23" s="155">
        <v>0</v>
      </c>
      <c r="U23" s="155">
        <v>0</v>
      </c>
      <c r="V23" s="155">
        <v>0</v>
      </c>
      <c r="W23" s="155">
        <v>23</v>
      </c>
      <c r="X23" s="155">
        <v>0</v>
      </c>
      <c r="Y23" s="155">
        <v>0</v>
      </c>
      <c r="Z23" s="155">
        <v>0</v>
      </c>
      <c r="AA23" s="155">
        <v>0</v>
      </c>
      <c r="AB23" s="155">
        <v>0</v>
      </c>
      <c r="AC23" s="155">
        <v>0</v>
      </c>
      <c r="AD23" s="155">
        <v>0</v>
      </c>
      <c r="AE23" s="155">
        <v>0</v>
      </c>
      <c r="AF23" s="155">
        <v>1</v>
      </c>
      <c r="AG23" s="155">
        <v>25</v>
      </c>
      <c r="AH23" s="155">
        <v>0</v>
      </c>
      <c r="AI23" s="155">
        <v>0</v>
      </c>
      <c r="AJ23" s="155">
        <v>0</v>
      </c>
    </row>
    <row r="24" spans="1:36" ht="60" x14ac:dyDescent="0.25">
      <c r="A24" s="183">
        <v>19</v>
      </c>
      <c r="B24" s="183">
        <v>3</v>
      </c>
      <c r="C24" s="185" t="s">
        <v>124</v>
      </c>
      <c r="D24" s="153" t="s">
        <v>125</v>
      </c>
      <c r="E24" s="185" t="s">
        <v>14</v>
      </c>
      <c r="F24" s="152" t="s">
        <v>33</v>
      </c>
      <c r="G24" s="152" t="s">
        <v>9</v>
      </c>
      <c r="H24" s="152" t="s">
        <v>10</v>
      </c>
      <c r="I24" s="154" t="s">
        <v>314</v>
      </c>
      <c r="J24" s="154" t="s">
        <v>274</v>
      </c>
      <c r="K24" s="155" t="s">
        <v>307</v>
      </c>
      <c r="L24" s="155">
        <v>0</v>
      </c>
      <c r="M24" s="155">
        <v>0</v>
      </c>
      <c r="N24" s="155">
        <v>0</v>
      </c>
      <c r="O24" s="155">
        <v>4</v>
      </c>
      <c r="P24" s="155">
        <v>0</v>
      </c>
      <c r="Q24" s="155">
        <v>0</v>
      </c>
      <c r="R24" s="155">
        <v>0</v>
      </c>
      <c r="S24" s="155">
        <v>26</v>
      </c>
      <c r="T24" s="155">
        <v>0</v>
      </c>
      <c r="U24" s="155">
        <v>0</v>
      </c>
      <c r="V24" s="155">
        <v>0</v>
      </c>
      <c r="W24" s="155">
        <v>0</v>
      </c>
      <c r="X24" s="155">
        <v>0</v>
      </c>
      <c r="Y24" s="155">
        <v>0</v>
      </c>
      <c r="Z24" s="155">
        <v>0</v>
      </c>
      <c r="AA24" s="155">
        <v>0</v>
      </c>
      <c r="AB24" s="155">
        <v>0</v>
      </c>
      <c r="AC24" s="155">
        <v>8</v>
      </c>
      <c r="AD24" s="155">
        <v>0</v>
      </c>
      <c r="AE24" s="155">
        <v>0</v>
      </c>
      <c r="AF24" s="155">
        <v>0</v>
      </c>
      <c r="AG24" s="155">
        <v>0</v>
      </c>
      <c r="AH24" s="155">
        <v>10</v>
      </c>
      <c r="AI24" s="155">
        <v>0</v>
      </c>
      <c r="AJ24" s="155">
        <v>0</v>
      </c>
    </row>
    <row r="25" spans="1:36" ht="45" x14ac:dyDescent="0.25">
      <c r="A25" s="183">
        <v>20</v>
      </c>
      <c r="B25" s="151">
        <v>3</v>
      </c>
      <c r="C25" s="152" t="s">
        <v>73</v>
      </c>
      <c r="D25" s="152" t="s">
        <v>7</v>
      </c>
      <c r="E25" s="152" t="s">
        <v>74</v>
      </c>
      <c r="F25" s="152" t="s">
        <v>33</v>
      </c>
      <c r="G25" s="152" t="s">
        <v>9</v>
      </c>
      <c r="H25" s="152" t="s">
        <v>10</v>
      </c>
      <c r="I25" s="154" t="s">
        <v>314</v>
      </c>
      <c r="J25" s="154" t="s">
        <v>275</v>
      </c>
      <c r="K25" s="155" t="s">
        <v>307</v>
      </c>
      <c r="L25" s="156">
        <v>0</v>
      </c>
      <c r="M25" s="156">
        <v>0</v>
      </c>
      <c r="N25" s="156">
        <v>0</v>
      </c>
      <c r="O25" s="156">
        <v>0</v>
      </c>
      <c r="P25" s="156">
        <v>0</v>
      </c>
      <c r="Q25" s="156">
        <v>0</v>
      </c>
      <c r="R25" s="156">
        <v>0</v>
      </c>
      <c r="S25" s="156">
        <v>0</v>
      </c>
      <c r="T25" s="156">
        <v>0</v>
      </c>
      <c r="U25" s="156">
        <v>0</v>
      </c>
      <c r="V25" s="156">
        <v>10</v>
      </c>
      <c r="W25" s="156">
        <v>0</v>
      </c>
      <c r="X25" s="156">
        <v>0</v>
      </c>
      <c r="Y25" s="156">
        <v>0</v>
      </c>
      <c r="Z25" s="156">
        <v>0</v>
      </c>
      <c r="AA25" s="156">
        <v>0</v>
      </c>
      <c r="AB25" s="156">
        <v>0</v>
      </c>
      <c r="AC25" s="156">
        <v>0</v>
      </c>
      <c r="AD25" s="156">
        <v>0</v>
      </c>
      <c r="AE25" s="156">
        <v>0</v>
      </c>
      <c r="AF25" s="156">
        <v>0</v>
      </c>
      <c r="AG25" s="156">
        <v>0</v>
      </c>
      <c r="AH25" s="156">
        <v>0</v>
      </c>
      <c r="AI25" s="156">
        <v>0</v>
      </c>
      <c r="AJ25" s="156">
        <v>0</v>
      </c>
    </row>
    <row r="26" spans="1:36" ht="45" x14ac:dyDescent="0.25">
      <c r="A26" s="183">
        <v>34</v>
      </c>
      <c r="B26" s="151">
        <v>5</v>
      </c>
      <c r="C26" s="152" t="s">
        <v>26</v>
      </c>
      <c r="D26" s="153" t="s">
        <v>7</v>
      </c>
      <c r="E26" s="153" t="s">
        <v>27</v>
      </c>
      <c r="F26" s="152" t="s">
        <v>28</v>
      </c>
      <c r="G26" s="152" t="s">
        <v>9</v>
      </c>
      <c r="H26" s="152" t="s">
        <v>10</v>
      </c>
      <c r="I26" s="154" t="s">
        <v>314</v>
      </c>
      <c r="J26" s="154" t="s">
        <v>276</v>
      </c>
      <c r="K26" s="155" t="s">
        <v>307</v>
      </c>
      <c r="L26" s="156">
        <v>0</v>
      </c>
      <c r="M26" s="156">
        <v>0</v>
      </c>
      <c r="N26" s="156">
        <v>0</v>
      </c>
      <c r="O26" s="156">
        <v>0</v>
      </c>
      <c r="P26" s="156">
        <v>2</v>
      </c>
      <c r="Q26" s="156">
        <v>0</v>
      </c>
      <c r="R26" s="156">
        <v>0</v>
      </c>
      <c r="S26" s="156">
        <v>0</v>
      </c>
      <c r="T26" s="156">
        <v>0</v>
      </c>
      <c r="U26" s="156">
        <v>0</v>
      </c>
      <c r="V26" s="156">
        <v>0</v>
      </c>
      <c r="W26" s="156">
        <v>0</v>
      </c>
      <c r="X26" s="156">
        <v>0</v>
      </c>
      <c r="Y26" s="156">
        <v>0</v>
      </c>
      <c r="Z26" s="156">
        <v>0</v>
      </c>
      <c r="AA26" s="156">
        <v>0</v>
      </c>
      <c r="AB26" s="156">
        <v>0</v>
      </c>
      <c r="AC26" s="156">
        <v>0</v>
      </c>
      <c r="AD26" s="156">
        <v>0</v>
      </c>
      <c r="AE26" s="156">
        <v>0</v>
      </c>
      <c r="AF26" s="156">
        <v>0</v>
      </c>
      <c r="AG26" s="156">
        <v>0</v>
      </c>
      <c r="AH26" s="156">
        <v>0</v>
      </c>
      <c r="AI26" s="156">
        <v>0</v>
      </c>
      <c r="AJ26" s="156">
        <v>0</v>
      </c>
    </row>
    <row r="27" spans="1:36" ht="30" x14ac:dyDescent="0.25">
      <c r="A27" s="183">
        <v>35</v>
      </c>
      <c r="B27" s="151">
        <v>5</v>
      </c>
      <c r="C27" s="153" t="s">
        <v>68</v>
      </c>
      <c r="D27" s="155" t="s">
        <v>37</v>
      </c>
      <c r="E27" s="185" t="s">
        <v>34</v>
      </c>
      <c r="F27" s="152" t="s">
        <v>62</v>
      </c>
      <c r="G27" s="152" t="s">
        <v>9</v>
      </c>
      <c r="H27" s="152" t="s">
        <v>10</v>
      </c>
      <c r="I27" s="154" t="s">
        <v>314</v>
      </c>
      <c r="J27" s="154" t="s">
        <v>277</v>
      </c>
      <c r="K27" s="155" t="s">
        <v>307</v>
      </c>
      <c r="L27" s="156">
        <v>0</v>
      </c>
      <c r="M27" s="156">
        <v>0</v>
      </c>
      <c r="N27" s="156">
        <v>0</v>
      </c>
      <c r="O27" s="156">
        <v>0</v>
      </c>
      <c r="P27" s="156">
        <v>0</v>
      </c>
      <c r="Q27" s="156">
        <v>0</v>
      </c>
      <c r="R27" s="156">
        <v>0</v>
      </c>
      <c r="S27" s="156">
        <v>0</v>
      </c>
      <c r="T27" s="156">
        <v>0</v>
      </c>
      <c r="U27" s="156">
        <v>1</v>
      </c>
      <c r="V27" s="156">
        <v>0</v>
      </c>
      <c r="W27" s="156">
        <v>0</v>
      </c>
      <c r="X27" s="156">
        <v>0</v>
      </c>
      <c r="Y27" s="156">
        <v>0</v>
      </c>
      <c r="Z27" s="156">
        <v>0</v>
      </c>
      <c r="AA27" s="156">
        <v>0</v>
      </c>
      <c r="AB27" s="156">
        <v>0</v>
      </c>
      <c r="AC27" s="156">
        <v>0</v>
      </c>
      <c r="AD27" s="156">
        <v>0</v>
      </c>
      <c r="AE27" s="156">
        <v>0</v>
      </c>
      <c r="AF27" s="156">
        <v>0</v>
      </c>
      <c r="AG27" s="156">
        <v>0</v>
      </c>
      <c r="AH27" s="156">
        <v>0</v>
      </c>
      <c r="AI27" s="156">
        <v>0</v>
      </c>
      <c r="AJ27" s="156">
        <v>0</v>
      </c>
    </row>
    <row r="28" spans="1:36" ht="30" x14ac:dyDescent="0.25">
      <c r="A28" s="183">
        <v>36</v>
      </c>
      <c r="B28" s="183">
        <v>5</v>
      </c>
      <c r="C28" s="152" t="s">
        <v>36</v>
      </c>
      <c r="D28" s="155" t="s">
        <v>37</v>
      </c>
      <c r="E28" s="153" t="s">
        <v>32</v>
      </c>
      <c r="F28" s="152" t="s">
        <v>21</v>
      </c>
      <c r="G28" s="152" t="s">
        <v>9</v>
      </c>
      <c r="H28" s="152" t="s">
        <v>10</v>
      </c>
      <c r="I28" s="154" t="s">
        <v>314</v>
      </c>
      <c r="J28" s="154" t="s">
        <v>278</v>
      </c>
      <c r="K28" s="155" t="s">
        <v>307</v>
      </c>
      <c r="L28" s="156">
        <v>0</v>
      </c>
      <c r="M28" s="156">
        <v>3</v>
      </c>
      <c r="N28" s="156">
        <v>0</v>
      </c>
      <c r="O28" s="156">
        <v>0</v>
      </c>
      <c r="P28" s="156">
        <v>8</v>
      </c>
      <c r="Q28" s="156">
        <v>0</v>
      </c>
      <c r="R28" s="156">
        <v>0</v>
      </c>
      <c r="S28" s="156">
        <v>0</v>
      </c>
      <c r="T28" s="156">
        <v>0</v>
      </c>
      <c r="U28" s="156">
        <v>3</v>
      </c>
      <c r="V28" s="156">
        <v>0</v>
      </c>
      <c r="W28" s="156">
        <v>0</v>
      </c>
      <c r="X28" s="156">
        <v>0</v>
      </c>
      <c r="Y28" s="156">
        <v>0</v>
      </c>
      <c r="Z28" s="156">
        <v>0</v>
      </c>
      <c r="AA28" s="156">
        <v>0</v>
      </c>
      <c r="AB28" s="156">
        <v>0</v>
      </c>
      <c r="AC28" s="156">
        <v>0</v>
      </c>
      <c r="AD28" s="156">
        <v>0</v>
      </c>
      <c r="AE28" s="156">
        <v>0</v>
      </c>
      <c r="AF28" s="156">
        <v>0</v>
      </c>
      <c r="AG28" s="156">
        <v>0</v>
      </c>
      <c r="AH28" s="156">
        <v>0</v>
      </c>
      <c r="AI28" s="156">
        <v>0</v>
      </c>
      <c r="AJ28" s="156">
        <v>0</v>
      </c>
    </row>
    <row r="29" spans="1:36" ht="45" x14ac:dyDescent="0.25">
      <c r="A29" s="183">
        <v>37</v>
      </c>
      <c r="B29" s="151">
        <v>5</v>
      </c>
      <c r="C29" s="152" t="s">
        <v>19</v>
      </c>
      <c r="D29" s="153" t="s">
        <v>7</v>
      </c>
      <c r="E29" s="153" t="s">
        <v>20</v>
      </c>
      <c r="F29" s="152" t="s">
        <v>21</v>
      </c>
      <c r="G29" s="152" t="s">
        <v>9</v>
      </c>
      <c r="H29" s="152" t="s">
        <v>10</v>
      </c>
      <c r="I29" s="154" t="s">
        <v>314</v>
      </c>
      <c r="J29" s="154" t="s">
        <v>279</v>
      </c>
      <c r="K29" s="155" t="s">
        <v>307</v>
      </c>
      <c r="L29" s="156">
        <v>0</v>
      </c>
      <c r="M29" s="156">
        <v>0</v>
      </c>
      <c r="N29" s="156">
        <v>0</v>
      </c>
      <c r="O29" s="156">
        <v>0</v>
      </c>
      <c r="P29" s="156">
        <v>0</v>
      </c>
      <c r="Q29" s="156">
        <v>0</v>
      </c>
      <c r="R29" s="156">
        <v>0</v>
      </c>
      <c r="S29" s="156">
        <v>0</v>
      </c>
      <c r="T29" s="156">
        <v>0</v>
      </c>
      <c r="U29" s="156">
        <v>0</v>
      </c>
      <c r="V29" s="156">
        <v>0</v>
      </c>
      <c r="W29" s="156">
        <v>2</v>
      </c>
      <c r="X29" s="156">
        <v>0</v>
      </c>
      <c r="Y29" s="156">
        <v>0</v>
      </c>
      <c r="Z29" s="156">
        <v>0</v>
      </c>
      <c r="AA29" s="156">
        <v>0</v>
      </c>
      <c r="AB29" s="156">
        <v>0</v>
      </c>
      <c r="AC29" s="156">
        <v>0</v>
      </c>
      <c r="AD29" s="156">
        <v>0</v>
      </c>
      <c r="AE29" s="156">
        <v>0</v>
      </c>
      <c r="AF29" s="156">
        <v>0</v>
      </c>
      <c r="AG29" s="156">
        <v>0</v>
      </c>
      <c r="AH29" s="156">
        <v>0</v>
      </c>
      <c r="AI29" s="156">
        <v>0</v>
      </c>
      <c r="AJ29" s="156">
        <v>0</v>
      </c>
    </row>
    <row r="30" spans="1:36" ht="45" x14ac:dyDescent="0.25">
      <c r="A30" s="183">
        <v>38</v>
      </c>
      <c r="B30" s="151">
        <v>5</v>
      </c>
      <c r="C30" s="152" t="s">
        <v>144</v>
      </c>
      <c r="D30" s="153" t="s">
        <v>7</v>
      </c>
      <c r="E30" s="153" t="s">
        <v>20</v>
      </c>
      <c r="F30" s="152" t="s">
        <v>33</v>
      </c>
      <c r="G30" s="152" t="s">
        <v>9</v>
      </c>
      <c r="H30" s="152" t="s">
        <v>10</v>
      </c>
      <c r="I30" s="154" t="s">
        <v>314</v>
      </c>
      <c r="J30" s="154" t="s">
        <v>280</v>
      </c>
      <c r="K30" s="155" t="s">
        <v>307</v>
      </c>
      <c r="L30" s="156">
        <v>0</v>
      </c>
      <c r="M30" s="156">
        <v>0</v>
      </c>
      <c r="N30" s="156">
        <v>0</v>
      </c>
      <c r="O30" s="156">
        <v>0</v>
      </c>
      <c r="P30" s="156">
        <v>0</v>
      </c>
      <c r="Q30" s="156">
        <v>0</v>
      </c>
      <c r="R30" s="156">
        <v>0</v>
      </c>
      <c r="S30" s="156">
        <v>0</v>
      </c>
      <c r="T30" s="156">
        <v>0</v>
      </c>
      <c r="U30" s="156">
        <v>1</v>
      </c>
      <c r="V30" s="156">
        <v>0</v>
      </c>
      <c r="W30" s="156">
        <v>0</v>
      </c>
      <c r="X30" s="156">
        <v>1</v>
      </c>
      <c r="Y30" s="156">
        <v>0</v>
      </c>
      <c r="Z30" s="156">
        <v>0</v>
      </c>
      <c r="AA30" s="156">
        <v>0</v>
      </c>
      <c r="AB30" s="156">
        <v>0</v>
      </c>
      <c r="AC30" s="156">
        <v>0</v>
      </c>
      <c r="AD30" s="156">
        <v>0</v>
      </c>
      <c r="AE30" s="156">
        <v>0</v>
      </c>
      <c r="AF30" s="156">
        <v>0</v>
      </c>
      <c r="AG30" s="156">
        <v>0</v>
      </c>
      <c r="AH30" s="156">
        <v>0</v>
      </c>
      <c r="AI30" s="156">
        <v>0</v>
      </c>
      <c r="AJ30" s="156">
        <v>1</v>
      </c>
    </row>
    <row r="31" spans="1:36" ht="75" x14ac:dyDescent="0.25">
      <c r="A31" s="183">
        <v>39</v>
      </c>
      <c r="B31" s="151">
        <v>5</v>
      </c>
      <c r="C31" s="152" t="s">
        <v>145</v>
      </c>
      <c r="D31" s="152" t="s">
        <v>146</v>
      </c>
      <c r="E31" s="152" t="s">
        <v>14</v>
      </c>
      <c r="F31" s="152" t="s">
        <v>58</v>
      </c>
      <c r="G31" s="152" t="s">
        <v>9</v>
      </c>
      <c r="H31" s="152" t="s">
        <v>70</v>
      </c>
      <c r="I31" s="154" t="s">
        <v>314</v>
      </c>
      <c r="J31" s="154" t="s">
        <v>281</v>
      </c>
      <c r="K31" s="155" t="s">
        <v>307</v>
      </c>
      <c r="L31" s="156">
        <v>0</v>
      </c>
      <c r="M31" s="156">
        <v>0</v>
      </c>
      <c r="N31" s="156">
        <v>0</v>
      </c>
      <c r="O31" s="156">
        <v>2</v>
      </c>
      <c r="P31" s="156">
        <v>0</v>
      </c>
      <c r="Q31" s="156">
        <v>0</v>
      </c>
      <c r="R31" s="156">
        <v>0</v>
      </c>
      <c r="S31" s="156">
        <v>3</v>
      </c>
      <c r="T31" s="156">
        <v>0</v>
      </c>
      <c r="U31" s="156">
        <v>0</v>
      </c>
      <c r="V31" s="156">
        <v>0</v>
      </c>
      <c r="W31" s="156">
        <v>0</v>
      </c>
      <c r="X31" s="156">
        <v>0</v>
      </c>
      <c r="Y31" s="156">
        <v>0</v>
      </c>
      <c r="Z31" s="156">
        <v>0</v>
      </c>
      <c r="AA31" s="156">
        <v>0</v>
      </c>
      <c r="AB31" s="156">
        <v>0</v>
      </c>
      <c r="AC31" s="156">
        <v>0</v>
      </c>
      <c r="AD31" s="156">
        <v>0</v>
      </c>
      <c r="AE31" s="156">
        <v>0</v>
      </c>
      <c r="AF31" s="156">
        <v>0</v>
      </c>
      <c r="AG31" s="156">
        <v>0</v>
      </c>
      <c r="AH31" s="156">
        <v>0</v>
      </c>
      <c r="AI31" s="156">
        <v>0</v>
      </c>
      <c r="AJ31" s="156">
        <v>0</v>
      </c>
    </row>
    <row r="32" spans="1:36" ht="45" x14ac:dyDescent="0.25">
      <c r="A32" s="183">
        <v>40</v>
      </c>
      <c r="B32" s="151">
        <v>5</v>
      </c>
      <c r="C32" s="152" t="s">
        <v>385</v>
      </c>
      <c r="D32" s="152" t="s">
        <v>14</v>
      </c>
      <c r="E32" s="152" t="s">
        <v>14</v>
      </c>
      <c r="F32" s="152" t="s">
        <v>15</v>
      </c>
      <c r="G32" s="152" t="s">
        <v>9</v>
      </c>
      <c r="H32" s="152" t="s">
        <v>10</v>
      </c>
      <c r="I32" s="154" t="s">
        <v>314</v>
      </c>
      <c r="J32" s="154" t="s">
        <v>282</v>
      </c>
      <c r="K32" s="155" t="s">
        <v>307</v>
      </c>
      <c r="L32" s="156">
        <v>0</v>
      </c>
      <c r="M32" s="156">
        <v>0</v>
      </c>
      <c r="N32" s="156">
        <v>0</v>
      </c>
      <c r="O32" s="156">
        <f>72+72</f>
        <v>144</v>
      </c>
      <c r="P32" s="156">
        <v>0</v>
      </c>
      <c r="Q32" s="156">
        <v>0</v>
      </c>
      <c r="R32" s="156">
        <v>0</v>
      </c>
      <c r="S32" s="156">
        <v>72</v>
      </c>
      <c r="T32" s="156">
        <v>0</v>
      </c>
      <c r="U32" s="156">
        <v>0</v>
      </c>
      <c r="V32" s="156">
        <v>0</v>
      </c>
      <c r="W32" s="156">
        <v>0</v>
      </c>
      <c r="X32" s="156">
        <v>0</v>
      </c>
      <c r="Y32" s="156">
        <v>0</v>
      </c>
      <c r="Z32" s="156">
        <v>0</v>
      </c>
      <c r="AA32" s="156">
        <v>0</v>
      </c>
      <c r="AB32" s="156">
        <v>0</v>
      </c>
      <c r="AC32" s="156">
        <v>72</v>
      </c>
      <c r="AD32" s="156">
        <v>0</v>
      </c>
      <c r="AE32" s="156">
        <v>0</v>
      </c>
      <c r="AF32" s="156">
        <v>0</v>
      </c>
      <c r="AG32" s="156">
        <v>0</v>
      </c>
      <c r="AH32" s="156">
        <v>72</v>
      </c>
      <c r="AI32" s="156">
        <v>0</v>
      </c>
      <c r="AJ32" s="156">
        <v>0</v>
      </c>
    </row>
    <row r="33" spans="1:36" ht="30" x14ac:dyDescent="0.25">
      <c r="A33" s="183">
        <v>41</v>
      </c>
      <c r="B33" s="151">
        <v>5</v>
      </c>
      <c r="C33" s="185" t="s">
        <v>116</v>
      </c>
      <c r="D33" s="153" t="s">
        <v>29</v>
      </c>
      <c r="E33" s="153" t="s">
        <v>30</v>
      </c>
      <c r="F33" s="152" t="s">
        <v>21</v>
      </c>
      <c r="G33" s="152" t="s">
        <v>9</v>
      </c>
      <c r="H33" s="152" t="s">
        <v>10</v>
      </c>
      <c r="I33" s="154" t="s">
        <v>314</v>
      </c>
      <c r="J33" s="154" t="s">
        <v>283</v>
      </c>
      <c r="K33" s="155" t="s">
        <v>307</v>
      </c>
      <c r="L33" s="156">
        <v>0</v>
      </c>
      <c r="M33" s="156">
        <v>0</v>
      </c>
      <c r="N33" s="156">
        <v>0</v>
      </c>
      <c r="O33" s="156">
        <v>0</v>
      </c>
      <c r="P33" s="156">
        <v>0</v>
      </c>
      <c r="Q33" s="156">
        <v>0</v>
      </c>
      <c r="R33" s="156">
        <v>0</v>
      </c>
      <c r="S33" s="156">
        <v>0</v>
      </c>
      <c r="T33" s="156">
        <v>0</v>
      </c>
      <c r="U33" s="156">
        <v>54</v>
      </c>
      <c r="V33" s="156">
        <v>0</v>
      </c>
      <c r="W33" s="156">
        <v>0</v>
      </c>
      <c r="X33" s="156">
        <v>0</v>
      </c>
      <c r="Y33" s="156">
        <v>0</v>
      </c>
      <c r="Z33" s="156">
        <v>0</v>
      </c>
      <c r="AA33" s="156">
        <v>0</v>
      </c>
      <c r="AB33" s="156">
        <v>0</v>
      </c>
      <c r="AC33" s="156">
        <v>0</v>
      </c>
      <c r="AD33" s="156">
        <v>0</v>
      </c>
      <c r="AE33" s="156">
        <v>0</v>
      </c>
      <c r="AF33" s="156">
        <v>0</v>
      </c>
      <c r="AG33" s="156">
        <v>0</v>
      </c>
      <c r="AH33" s="156">
        <v>0</v>
      </c>
      <c r="AI33" s="156">
        <v>0</v>
      </c>
      <c r="AJ33" s="156">
        <v>0</v>
      </c>
    </row>
    <row r="34" spans="1:36" ht="30" x14ac:dyDescent="0.25">
      <c r="A34" s="183">
        <v>42</v>
      </c>
      <c r="B34" s="183">
        <v>5</v>
      </c>
      <c r="C34" s="152" t="s">
        <v>51</v>
      </c>
      <c r="D34" s="152" t="s">
        <v>52</v>
      </c>
      <c r="E34" s="152" t="s">
        <v>14</v>
      </c>
      <c r="F34" s="152" t="s">
        <v>13</v>
      </c>
      <c r="G34" s="152" t="s">
        <v>9</v>
      </c>
      <c r="H34" s="152" t="s">
        <v>10</v>
      </c>
      <c r="I34" s="154" t="s">
        <v>314</v>
      </c>
      <c r="J34" s="154" t="s">
        <v>249</v>
      </c>
      <c r="K34" s="155" t="s">
        <v>307</v>
      </c>
      <c r="L34" s="156">
        <v>0</v>
      </c>
      <c r="M34" s="156">
        <v>0</v>
      </c>
      <c r="N34" s="156">
        <v>0</v>
      </c>
      <c r="O34" s="156">
        <v>1</v>
      </c>
      <c r="P34" s="156">
        <v>0</v>
      </c>
      <c r="Q34" s="156">
        <v>0</v>
      </c>
      <c r="R34" s="156">
        <v>0</v>
      </c>
      <c r="S34" s="156">
        <v>0</v>
      </c>
      <c r="T34" s="156">
        <v>0</v>
      </c>
      <c r="U34" s="156">
        <v>0</v>
      </c>
      <c r="V34" s="156">
        <v>0</v>
      </c>
      <c r="W34" s="156">
        <v>0</v>
      </c>
      <c r="X34" s="156">
        <v>0</v>
      </c>
      <c r="Y34" s="156">
        <v>0</v>
      </c>
      <c r="Z34" s="156">
        <v>0</v>
      </c>
      <c r="AA34" s="156">
        <v>0</v>
      </c>
      <c r="AB34" s="156">
        <v>0</v>
      </c>
      <c r="AC34" s="156">
        <v>0</v>
      </c>
      <c r="AD34" s="156">
        <v>0</v>
      </c>
      <c r="AE34" s="156">
        <v>0</v>
      </c>
      <c r="AF34" s="156">
        <v>0</v>
      </c>
      <c r="AG34" s="156">
        <v>0</v>
      </c>
      <c r="AH34" s="156">
        <v>0</v>
      </c>
      <c r="AI34" s="156">
        <v>0</v>
      </c>
      <c r="AJ34" s="156">
        <v>0</v>
      </c>
    </row>
    <row r="35" spans="1:36" ht="180" x14ac:dyDescent="0.25">
      <c r="A35" s="151">
        <v>55</v>
      </c>
      <c r="B35" s="151">
        <v>16</v>
      </c>
      <c r="C35" s="152" t="s">
        <v>156</v>
      </c>
      <c r="D35" s="153" t="s">
        <v>146</v>
      </c>
      <c r="E35" s="152" t="s">
        <v>16</v>
      </c>
      <c r="F35" s="152" t="s">
        <v>17</v>
      </c>
      <c r="G35" s="152" t="s">
        <v>18</v>
      </c>
      <c r="H35" s="152" t="s">
        <v>10</v>
      </c>
      <c r="I35" s="154" t="s">
        <v>314</v>
      </c>
      <c r="J35" s="154" t="s">
        <v>284</v>
      </c>
      <c r="K35" s="155" t="s">
        <v>307</v>
      </c>
      <c r="L35" s="156">
        <v>0</v>
      </c>
      <c r="M35" s="156">
        <v>0</v>
      </c>
      <c r="N35" s="156">
        <v>0</v>
      </c>
      <c r="O35" s="156">
        <v>70</v>
      </c>
      <c r="P35" s="156">
        <v>0</v>
      </c>
      <c r="Q35" s="156">
        <v>0</v>
      </c>
      <c r="R35" s="156">
        <v>0</v>
      </c>
      <c r="S35" s="156">
        <v>103</v>
      </c>
      <c r="T35" s="156">
        <v>0</v>
      </c>
      <c r="U35" s="156">
        <v>0</v>
      </c>
      <c r="V35" s="156">
        <v>0</v>
      </c>
      <c r="W35" s="156">
        <v>0</v>
      </c>
      <c r="X35" s="156">
        <v>0</v>
      </c>
      <c r="Y35" s="156">
        <v>0</v>
      </c>
      <c r="Z35" s="156">
        <v>0</v>
      </c>
      <c r="AA35" s="156">
        <v>0</v>
      </c>
      <c r="AB35" s="156">
        <v>0</v>
      </c>
      <c r="AC35" s="156">
        <v>10</v>
      </c>
      <c r="AD35" s="156">
        <v>0</v>
      </c>
      <c r="AE35" s="156">
        <v>0</v>
      </c>
      <c r="AF35" s="156">
        <v>0</v>
      </c>
      <c r="AG35" s="156">
        <v>0</v>
      </c>
      <c r="AH35" s="156">
        <v>40</v>
      </c>
      <c r="AI35" s="156">
        <v>0</v>
      </c>
      <c r="AJ35" s="156">
        <v>0</v>
      </c>
    </row>
    <row r="36" spans="1:36" s="97" customFormat="1" x14ac:dyDescent="0.35">
      <c r="A36" s="3"/>
      <c r="B36"/>
      <c r="C36"/>
      <c r="D36"/>
      <c r="E36"/>
      <c r="F36"/>
      <c r="G36"/>
      <c r="H36"/>
      <c r="I36" s="64"/>
      <c r="J36"/>
      <c r="K36" s="57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  <c r="AH36" s="109"/>
      <c r="AI36" s="109"/>
      <c r="AJ36" s="109"/>
    </row>
    <row r="43" spans="1:36" x14ac:dyDescent="0.35">
      <c r="C43" s="144" t="s">
        <v>382</v>
      </c>
    </row>
    <row r="47" spans="1:36" x14ac:dyDescent="0.35">
      <c r="C47" s="144" t="s">
        <v>381</v>
      </c>
    </row>
  </sheetData>
  <autoFilter ref="A5:K35" xr:uid="{00000000-0009-0000-0000-000001000000}"/>
  <mergeCells count="17">
    <mergeCell ref="Q3:U4"/>
    <mergeCell ref="W3:X3"/>
    <mergeCell ref="A1:AJ2"/>
    <mergeCell ref="G3:G5"/>
    <mergeCell ref="H3:H5"/>
    <mergeCell ref="I3:I5"/>
    <mergeCell ref="J3:J5"/>
    <mergeCell ref="A3:A5"/>
    <mergeCell ref="B3:B5"/>
    <mergeCell ref="C3:C5"/>
    <mergeCell ref="D3:D5"/>
    <mergeCell ref="E3:E5"/>
    <mergeCell ref="F3:F5"/>
    <mergeCell ref="AF3:AJ4"/>
    <mergeCell ref="W4:X4"/>
    <mergeCell ref="K3:K5"/>
    <mergeCell ref="L3:P4"/>
  </mergeCells>
  <conditionalFormatting sqref="L6:AJ35">
    <cfRule type="cellIs" dxfId="11" priority="1" operator="greaterThan">
      <formula>0</formula>
    </cfRule>
  </conditionalFormatting>
  <printOptions horizontalCentered="1" verticalCentered="1"/>
  <pageMargins left="0.35433070866141736" right="0.70866141732283472" top="0.74803149606299213" bottom="0.74803149606299213" header="0.31496062992125984" footer="0.31496062992125984"/>
  <pageSetup paperSize="5" scale="29" orientation="landscape" horizontalDpi="360" verticalDpi="360" r:id="rId1"/>
  <headerFooter>
    <oddHeader>&amp;L&amp;G</oddHeader>
    <oddFooter xml:space="preserve">&amp;L&amp;18FECHA EMISIÓN: &amp;D&amp;C&amp;20Página No. &amp;P de &amp;N
</oddFooter>
  </headerFooter>
  <legacy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6">
    <pageSetUpPr fitToPage="1"/>
  </sheetPr>
  <dimension ref="A1:AH30"/>
  <sheetViews>
    <sheetView showOutlineSymbols="0" zoomScale="55" zoomScaleNormal="55" zoomScaleSheetLayoutView="40" workbookViewId="0">
      <pane ySplit="5" topLeftCell="A6" activePane="bottomLeft" state="frozen"/>
      <selection activeCell="I1" sqref="I1"/>
      <selection pane="bottomLeft" sqref="A1:AH2"/>
    </sheetView>
  </sheetViews>
  <sheetFormatPr baseColWidth="10" defaultRowHeight="21" x14ac:dyDescent="0.35"/>
  <cols>
    <col min="1" max="1" width="20" style="3" customWidth="1"/>
    <col min="2" max="2" width="15.85546875" customWidth="1"/>
    <col min="3" max="3" width="51" customWidth="1"/>
    <col min="4" max="4" width="25.7109375" customWidth="1"/>
    <col min="5" max="5" width="22.140625" customWidth="1"/>
    <col min="6" max="6" width="23.5703125" customWidth="1"/>
    <col min="7" max="7" width="29.140625" customWidth="1"/>
    <col min="8" max="8" width="27.5703125" customWidth="1"/>
    <col min="9" max="9" width="37.28515625" style="64" customWidth="1"/>
    <col min="10" max="10" width="38.7109375" customWidth="1"/>
    <col min="11" max="11" width="28.5703125" style="57" customWidth="1"/>
    <col min="12" max="35" width="17.85546875" customWidth="1"/>
  </cols>
  <sheetData>
    <row r="1" spans="1:34" ht="24.75" customHeight="1" x14ac:dyDescent="0.25">
      <c r="A1" s="228" t="s">
        <v>384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</row>
    <row r="2" spans="1:34" ht="21" customHeight="1" x14ac:dyDescent="0.25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</row>
    <row r="3" spans="1:34" ht="36" customHeight="1" x14ac:dyDescent="0.25">
      <c r="A3" s="219" t="s">
        <v>111</v>
      </c>
      <c r="B3" s="219" t="s">
        <v>0</v>
      </c>
      <c r="C3" s="217" t="s">
        <v>1</v>
      </c>
      <c r="D3" s="217" t="s">
        <v>112</v>
      </c>
      <c r="E3" s="217" t="s">
        <v>2</v>
      </c>
      <c r="F3" s="217" t="s">
        <v>3</v>
      </c>
      <c r="G3" s="217" t="s">
        <v>4</v>
      </c>
      <c r="H3" s="217" t="s">
        <v>81</v>
      </c>
      <c r="I3" s="205" t="s">
        <v>310</v>
      </c>
      <c r="J3" s="218" t="s">
        <v>303</v>
      </c>
      <c r="K3" s="218" t="s">
        <v>361</v>
      </c>
      <c r="L3" s="230" t="s">
        <v>317</v>
      </c>
      <c r="M3" s="231"/>
      <c r="N3" s="231"/>
      <c r="O3" s="232"/>
      <c r="P3" s="236" t="s">
        <v>318</v>
      </c>
      <c r="Q3" s="237"/>
      <c r="R3" s="237"/>
      <c r="S3" s="238"/>
      <c r="T3" s="162" t="s">
        <v>319</v>
      </c>
      <c r="U3" s="162" t="s">
        <v>320</v>
      </c>
      <c r="V3" s="236" t="s">
        <v>321</v>
      </c>
      <c r="W3" s="237"/>
      <c r="X3" s="238"/>
      <c r="Y3" s="221" t="s">
        <v>322</v>
      </c>
      <c r="Z3" s="222"/>
      <c r="AA3" s="223"/>
      <c r="AB3" s="226" t="s">
        <v>323</v>
      </c>
      <c r="AC3" s="226"/>
      <c r="AD3" s="226"/>
      <c r="AE3" s="236" t="s">
        <v>324</v>
      </c>
      <c r="AF3" s="237"/>
      <c r="AG3" s="237"/>
      <c r="AH3" s="238"/>
    </row>
    <row r="4" spans="1:34" ht="45.75" customHeight="1" x14ac:dyDescent="0.25">
      <c r="A4" s="219"/>
      <c r="B4" s="219"/>
      <c r="C4" s="217"/>
      <c r="D4" s="217"/>
      <c r="E4" s="217"/>
      <c r="F4" s="217"/>
      <c r="G4" s="217"/>
      <c r="H4" s="217"/>
      <c r="I4" s="205"/>
      <c r="J4" s="218"/>
      <c r="K4" s="218"/>
      <c r="L4" s="233"/>
      <c r="M4" s="234"/>
      <c r="N4" s="234"/>
      <c r="O4" s="235"/>
      <c r="P4" s="239"/>
      <c r="Q4" s="240"/>
      <c r="R4" s="240"/>
      <c r="S4" s="241"/>
      <c r="T4" s="162" t="s">
        <v>325</v>
      </c>
      <c r="U4" s="162" t="s">
        <v>326</v>
      </c>
      <c r="V4" s="239"/>
      <c r="W4" s="240"/>
      <c r="X4" s="241"/>
      <c r="Y4" s="224" t="s">
        <v>327</v>
      </c>
      <c r="Z4" s="225"/>
      <c r="AA4" s="162" t="s">
        <v>328</v>
      </c>
      <c r="AB4" s="227" t="s">
        <v>329</v>
      </c>
      <c r="AC4" s="227"/>
      <c r="AD4" s="227"/>
      <c r="AE4" s="239"/>
      <c r="AF4" s="240"/>
      <c r="AG4" s="240"/>
      <c r="AH4" s="241"/>
    </row>
    <row r="5" spans="1:34" ht="33.75" customHeight="1" x14ac:dyDescent="0.25">
      <c r="A5" s="219"/>
      <c r="B5" s="219"/>
      <c r="C5" s="217"/>
      <c r="D5" s="217"/>
      <c r="E5" s="217"/>
      <c r="F5" s="217"/>
      <c r="G5" s="217"/>
      <c r="H5" s="217"/>
      <c r="I5" s="205"/>
      <c r="J5" s="218"/>
      <c r="K5" s="218"/>
      <c r="L5" s="130" t="s">
        <v>331</v>
      </c>
      <c r="M5" s="131" t="s">
        <v>332</v>
      </c>
      <c r="N5" s="130" t="s">
        <v>333</v>
      </c>
      <c r="O5" s="130" t="s">
        <v>334</v>
      </c>
      <c r="P5" s="130" t="s">
        <v>335</v>
      </c>
      <c r="Q5" s="130" t="s">
        <v>336</v>
      </c>
      <c r="R5" s="130" t="s">
        <v>338</v>
      </c>
      <c r="S5" s="130" t="s">
        <v>339</v>
      </c>
      <c r="T5" s="130" t="s">
        <v>341</v>
      </c>
      <c r="U5" s="130" t="s">
        <v>343</v>
      </c>
      <c r="V5" s="130" t="s">
        <v>345</v>
      </c>
      <c r="W5" s="130" t="s">
        <v>346</v>
      </c>
      <c r="X5" s="130" t="s">
        <v>347</v>
      </c>
      <c r="Y5" s="130" t="s">
        <v>348</v>
      </c>
      <c r="Z5" s="130" t="s">
        <v>349</v>
      </c>
      <c r="AA5" s="130" t="s">
        <v>352</v>
      </c>
      <c r="AB5" s="130" t="s">
        <v>353</v>
      </c>
      <c r="AC5" s="130" t="s">
        <v>354</v>
      </c>
      <c r="AD5" s="130" t="s">
        <v>355</v>
      </c>
      <c r="AE5" s="130" t="s">
        <v>357</v>
      </c>
      <c r="AF5" s="130" t="s">
        <v>358</v>
      </c>
      <c r="AG5" s="130" t="s">
        <v>359</v>
      </c>
      <c r="AH5" s="130" t="s">
        <v>360</v>
      </c>
    </row>
    <row r="6" spans="1:34" ht="54" x14ac:dyDescent="0.25">
      <c r="A6" s="146">
        <v>21</v>
      </c>
      <c r="B6" s="146">
        <v>4</v>
      </c>
      <c r="C6" s="136" t="s">
        <v>126</v>
      </c>
      <c r="D6" s="136" t="s">
        <v>7</v>
      </c>
      <c r="E6" s="136" t="s">
        <v>69</v>
      </c>
      <c r="F6" s="136" t="s">
        <v>28</v>
      </c>
      <c r="G6" s="136" t="s">
        <v>9</v>
      </c>
      <c r="H6" s="136" t="s">
        <v>10</v>
      </c>
      <c r="I6" s="148" t="s">
        <v>313</v>
      </c>
      <c r="J6" s="148" t="s">
        <v>287</v>
      </c>
      <c r="K6" s="149" t="s">
        <v>307</v>
      </c>
      <c r="L6" s="150">
        <v>0</v>
      </c>
      <c r="M6" s="150">
        <v>0</v>
      </c>
      <c r="N6" s="150">
        <v>0</v>
      </c>
      <c r="O6" s="150">
        <v>2</v>
      </c>
      <c r="P6" s="150">
        <v>0</v>
      </c>
      <c r="Q6" s="150">
        <v>0</v>
      </c>
      <c r="R6" s="150">
        <v>0</v>
      </c>
      <c r="S6" s="150">
        <v>0</v>
      </c>
      <c r="T6" s="150">
        <v>0</v>
      </c>
      <c r="U6" s="150">
        <v>0</v>
      </c>
      <c r="V6" s="150">
        <v>0</v>
      </c>
      <c r="W6" s="150">
        <v>0</v>
      </c>
      <c r="X6" s="150">
        <v>0</v>
      </c>
      <c r="Y6" s="150">
        <v>0</v>
      </c>
      <c r="Z6" s="150">
        <v>1</v>
      </c>
      <c r="AA6" s="150">
        <v>0</v>
      </c>
      <c r="AB6" s="150">
        <v>0</v>
      </c>
      <c r="AC6" s="150">
        <v>0</v>
      </c>
      <c r="AD6" s="150">
        <v>0</v>
      </c>
      <c r="AE6" s="150">
        <v>0</v>
      </c>
      <c r="AF6" s="150">
        <v>0</v>
      </c>
      <c r="AG6" s="150">
        <v>0</v>
      </c>
      <c r="AH6" s="150">
        <v>0</v>
      </c>
    </row>
    <row r="7" spans="1:34" ht="36" x14ac:dyDescent="0.25">
      <c r="A7" s="146">
        <v>22</v>
      </c>
      <c r="B7" s="157">
        <v>4</v>
      </c>
      <c r="C7" s="158" t="s">
        <v>65</v>
      </c>
      <c r="D7" s="147" t="s">
        <v>127</v>
      </c>
      <c r="E7" s="159" t="s">
        <v>66</v>
      </c>
      <c r="F7" s="136" t="s">
        <v>28</v>
      </c>
      <c r="G7" s="147" t="s">
        <v>9</v>
      </c>
      <c r="H7" s="136" t="s">
        <v>10</v>
      </c>
      <c r="I7" s="148" t="s">
        <v>313</v>
      </c>
      <c r="J7" s="148" t="s">
        <v>288</v>
      </c>
      <c r="K7" s="149" t="s">
        <v>307</v>
      </c>
      <c r="L7" s="150">
        <v>0</v>
      </c>
      <c r="M7" s="150">
        <v>12</v>
      </c>
      <c r="N7" s="150">
        <v>0</v>
      </c>
      <c r="O7" s="150">
        <v>0</v>
      </c>
      <c r="P7" s="150">
        <v>0</v>
      </c>
      <c r="Q7" s="150">
        <v>0</v>
      </c>
      <c r="R7" s="150">
        <v>0</v>
      </c>
      <c r="S7" s="150">
        <v>0</v>
      </c>
      <c r="T7" s="150">
        <v>0</v>
      </c>
      <c r="U7" s="150">
        <v>0</v>
      </c>
      <c r="V7" s="150">
        <v>0</v>
      </c>
      <c r="W7" s="150">
        <v>0</v>
      </c>
      <c r="X7" s="150">
        <v>0</v>
      </c>
      <c r="Y7" s="150">
        <v>0</v>
      </c>
      <c r="Z7" s="150">
        <v>0</v>
      </c>
      <c r="AA7" s="150">
        <v>0</v>
      </c>
      <c r="AB7" s="150">
        <v>0</v>
      </c>
      <c r="AC7" s="150">
        <v>0</v>
      </c>
      <c r="AD7" s="150">
        <v>0</v>
      </c>
      <c r="AE7" s="150">
        <v>0</v>
      </c>
      <c r="AF7" s="150">
        <v>0</v>
      </c>
      <c r="AG7" s="150">
        <v>0</v>
      </c>
      <c r="AH7" s="150">
        <v>0</v>
      </c>
    </row>
    <row r="8" spans="1:34" ht="36" x14ac:dyDescent="0.25">
      <c r="A8" s="146">
        <v>23</v>
      </c>
      <c r="B8" s="157">
        <v>4</v>
      </c>
      <c r="C8" s="136" t="s">
        <v>96</v>
      </c>
      <c r="D8" s="147" t="s">
        <v>14</v>
      </c>
      <c r="E8" s="147" t="s">
        <v>14</v>
      </c>
      <c r="F8" s="136" t="s">
        <v>22</v>
      </c>
      <c r="G8" s="136" t="s">
        <v>9</v>
      </c>
      <c r="H8" s="136" t="s">
        <v>10</v>
      </c>
      <c r="I8" s="148" t="s">
        <v>313</v>
      </c>
      <c r="J8" s="148" t="s">
        <v>289</v>
      </c>
      <c r="K8" s="149" t="s">
        <v>307</v>
      </c>
      <c r="L8" s="150">
        <v>6</v>
      </c>
      <c r="M8" s="150">
        <v>10</v>
      </c>
      <c r="N8" s="150">
        <v>0</v>
      </c>
      <c r="O8" s="150">
        <v>7</v>
      </c>
      <c r="P8" s="150">
        <v>0</v>
      </c>
      <c r="Q8" s="150">
        <v>20</v>
      </c>
      <c r="R8" s="150">
        <v>0</v>
      </c>
      <c r="S8" s="150">
        <v>0</v>
      </c>
      <c r="T8" s="150">
        <v>0</v>
      </c>
      <c r="U8" s="150">
        <v>0</v>
      </c>
      <c r="V8" s="150">
        <v>12</v>
      </c>
      <c r="W8" s="150">
        <v>0</v>
      </c>
      <c r="X8" s="150">
        <v>18</v>
      </c>
      <c r="Y8" s="150">
        <v>0</v>
      </c>
      <c r="Z8" s="150">
        <v>3</v>
      </c>
      <c r="AA8" s="150">
        <v>0</v>
      </c>
      <c r="AB8" s="150">
        <v>0</v>
      </c>
      <c r="AC8" s="150">
        <v>0</v>
      </c>
      <c r="AD8" s="150">
        <v>0</v>
      </c>
      <c r="AE8" s="150">
        <v>0</v>
      </c>
      <c r="AF8" s="150">
        <v>0</v>
      </c>
      <c r="AG8" s="150">
        <v>0</v>
      </c>
      <c r="AH8" s="150">
        <v>25</v>
      </c>
    </row>
    <row r="9" spans="1:34" ht="36" x14ac:dyDescent="0.25">
      <c r="A9" s="146">
        <v>24</v>
      </c>
      <c r="B9" s="157">
        <v>4</v>
      </c>
      <c r="C9" s="136" t="s">
        <v>97</v>
      </c>
      <c r="D9" s="147" t="s">
        <v>14</v>
      </c>
      <c r="E9" s="147" t="s">
        <v>14</v>
      </c>
      <c r="F9" s="136" t="s">
        <v>22</v>
      </c>
      <c r="G9" s="136" t="s">
        <v>9</v>
      </c>
      <c r="H9" s="136" t="s">
        <v>10</v>
      </c>
      <c r="I9" s="148" t="s">
        <v>313</v>
      </c>
      <c r="J9" s="148" t="s">
        <v>290</v>
      </c>
      <c r="K9" s="149" t="s">
        <v>307</v>
      </c>
      <c r="L9" s="150">
        <v>0</v>
      </c>
      <c r="M9" s="150">
        <v>0</v>
      </c>
      <c r="N9" s="150">
        <v>0</v>
      </c>
      <c r="O9" s="150">
        <v>0</v>
      </c>
      <c r="P9" s="150">
        <v>0</v>
      </c>
      <c r="Q9" s="150">
        <v>0</v>
      </c>
      <c r="R9" s="150">
        <v>0</v>
      </c>
      <c r="S9" s="150">
        <v>20</v>
      </c>
      <c r="T9" s="150">
        <v>0</v>
      </c>
      <c r="U9" s="150">
        <v>0</v>
      </c>
      <c r="V9" s="150">
        <v>0</v>
      </c>
      <c r="W9" s="150">
        <v>0</v>
      </c>
      <c r="X9" s="150">
        <v>6</v>
      </c>
      <c r="Y9" s="150">
        <v>0</v>
      </c>
      <c r="Z9" s="150">
        <v>0</v>
      </c>
      <c r="AA9" s="150">
        <v>0</v>
      </c>
      <c r="AB9" s="150">
        <v>0</v>
      </c>
      <c r="AC9" s="150">
        <v>0</v>
      </c>
      <c r="AD9" s="150">
        <v>0</v>
      </c>
      <c r="AE9" s="150">
        <v>25</v>
      </c>
      <c r="AF9" s="150">
        <v>0</v>
      </c>
      <c r="AG9" s="150">
        <v>0</v>
      </c>
      <c r="AH9" s="150">
        <v>0</v>
      </c>
    </row>
    <row r="10" spans="1:34" ht="54" x14ac:dyDescent="0.25">
      <c r="A10" s="146">
        <v>25</v>
      </c>
      <c r="B10" s="146">
        <v>4</v>
      </c>
      <c r="C10" s="136" t="s">
        <v>49</v>
      </c>
      <c r="D10" s="136" t="s">
        <v>7</v>
      </c>
      <c r="E10" s="136" t="s">
        <v>20</v>
      </c>
      <c r="F10" s="136" t="s">
        <v>21</v>
      </c>
      <c r="G10" s="136" t="s">
        <v>9</v>
      </c>
      <c r="H10" s="136" t="s">
        <v>10</v>
      </c>
      <c r="I10" s="148" t="s">
        <v>313</v>
      </c>
      <c r="J10" s="148" t="s">
        <v>291</v>
      </c>
      <c r="K10" s="149" t="s">
        <v>307</v>
      </c>
      <c r="L10" s="150">
        <v>0</v>
      </c>
      <c r="M10" s="150">
        <v>0</v>
      </c>
      <c r="N10" s="150">
        <v>0</v>
      </c>
      <c r="O10" s="150">
        <v>15</v>
      </c>
      <c r="P10" s="150">
        <v>0</v>
      </c>
      <c r="Q10" s="150">
        <v>0</v>
      </c>
      <c r="R10" s="150">
        <v>0</v>
      </c>
      <c r="S10" s="150">
        <v>0</v>
      </c>
      <c r="T10" s="150">
        <v>12</v>
      </c>
      <c r="U10" s="150">
        <v>12</v>
      </c>
      <c r="V10" s="150">
        <v>0</v>
      </c>
      <c r="W10" s="150">
        <v>0</v>
      </c>
      <c r="X10" s="150">
        <v>7</v>
      </c>
      <c r="Y10" s="150">
        <v>0</v>
      </c>
      <c r="Z10" s="150">
        <v>0</v>
      </c>
      <c r="AA10" s="150">
        <v>0</v>
      </c>
      <c r="AB10" s="150">
        <v>0</v>
      </c>
      <c r="AC10" s="150">
        <v>0</v>
      </c>
      <c r="AD10" s="150">
        <v>10</v>
      </c>
      <c r="AE10" s="150">
        <v>0</v>
      </c>
      <c r="AF10" s="150">
        <v>0</v>
      </c>
      <c r="AG10" s="150">
        <v>0</v>
      </c>
      <c r="AH10" s="150">
        <v>10</v>
      </c>
    </row>
    <row r="11" spans="1:34" ht="54" x14ac:dyDescent="0.25">
      <c r="A11" s="146">
        <v>26</v>
      </c>
      <c r="B11" s="157">
        <v>4</v>
      </c>
      <c r="C11" s="136" t="s">
        <v>50</v>
      </c>
      <c r="D11" s="136" t="s">
        <v>7</v>
      </c>
      <c r="E11" s="136" t="s">
        <v>14</v>
      </c>
      <c r="F11" s="136" t="s">
        <v>28</v>
      </c>
      <c r="G11" s="136" t="s">
        <v>9</v>
      </c>
      <c r="H11" s="136" t="s">
        <v>10</v>
      </c>
      <c r="I11" s="148" t="s">
        <v>313</v>
      </c>
      <c r="J11" s="148" t="s">
        <v>292</v>
      </c>
      <c r="K11" s="149" t="s">
        <v>307</v>
      </c>
      <c r="L11" s="150">
        <v>0</v>
      </c>
      <c r="M11" s="150">
        <v>0</v>
      </c>
      <c r="N11" s="150">
        <v>0</v>
      </c>
      <c r="O11" s="150">
        <v>0</v>
      </c>
      <c r="P11" s="150">
        <v>1</v>
      </c>
      <c r="Q11" s="150">
        <v>0</v>
      </c>
      <c r="R11" s="150">
        <v>25</v>
      </c>
      <c r="S11" s="150">
        <v>0</v>
      </c>
      <c r="T11" s="150">
        <v>0</v>
      </c>
      <c r="U11" s="150">
        <v>0</v>
      </c>
      <c r="V11" s="150">
        <v>0</v>
      </c>
      <c r="W11" s="150">
        <v>4</v>
      </c>
      <c r="X11" s="150">
        <v>0</v>
      </c>
      <c r="Y11" s="150">
        <v>1</v>
      </c>
      <c r="Z11" s="150">
        <v>1</v>
      </c>
      <c r="AA11" s="150">
        <v>0</v>
      </c>
      <c r="AB11" s="150">
        <v>2</v>
      </c>
      <c r="AC11" s="150">
        <v>2</v>
      </c>
      <c r="AD11" s="150">
        <v>0</v>
      </c>
      <c r="AE11" s="150">
        <v>0</v>
      </c>
      <c r="AF11" s="150">
        <v>0</v>
      </c>
      <c r="AG11" s="150">
        <v>50</v>
      </c>
      <c r="AH11" s="150">
        <v>0</v>
      </c>
    </row>
    <row r="12" spans="1:34" ht="54" x14ac:dyDescent="0.25">
      <c r="A12" s="146">
        <v>27</v>
      </c>
      <c r="B12" s="146">
        <v>4</v>
      </c>
      <c r="C12" s="136" t="s">
        <v>128</v>
      </c>
      <c r="D12" s="147" t="s">
        <v>7</v>
      </c>
      <c r="E12" s="147" t="s">
        <v>129</v>
      </c>
      <c r="F12" s="136" t="s">
        <v>33</v>
      </c>
      <c r="G12" s="136" t="s">
        <v>9</v>
      </c>
      <c r="H12" s="136" t="s">
        <v>10</v>
      </c>
      <c r="I12" s="148" t="s">
        <v>313</v>
      </c>
      <c r="J12" s="148" t="s">
        <v>293</v>
      </c>
      <c r="K12" s="149" t="s">
        <v>307</v>
      </c>
      <c r="L12" s="150">
        <v>0</v>
      </c>
      <c r="M12" s="150">
        <v>0</v>
      </c>
      <c r="N12" s="150">
        <v>0</v>
      </c>
      <c r="O12" s="150">
        <v>0</v>
      </c>
      <c r="P12" s="150">
        <v>0</v>
      </c>
      <c r="Q12" s="150">
        <v>0</v>
      </c>
      <c r="R12" s="150">
        <v>0</v>
      </c>
      <c r="S12" s="150">
        <v>0</v>
      </c>
      <c r="T12" s="150">
        <v>20</v>
      </c>
      <c r="U12" s="150">
        <v>0</v>
      </c>
      <c r="V12" s="150">
        <v>0</v>
      </c>
      <c r="W12" s="150">
        <v>0</v>
      </c>
      <c r="X12" s="150">
        <v>0</v>
      </c>
      <c r="Y12" s="150">
        <v>0</v>
      </c>
      <c r="Z12" s="150">
        <v>0</v>
      </c>
      <c r="AA12" s="150">
        <v>0</v>
      </c>
      <c r="AB12" s="150">
        <v>0</v>
      </c>
      <c r="AC12" s="150">
        <v>0</v>
      </c>
      <c r="AD12" s="150">
        <v>0</v>
      </c>
      <c r="AE12" s="150">
        <v>0</v>
      </c>
      <c r="AF12" s="150">
        <v>0</v>
      </c>
      <c r="AG12" s="150">
        <v>0</v>
      </c>
      <c r="AH12" s="150">
        <v>0</v>
      </c>
    </row>
    <row r="13" spans="1:34" ht="72" x14ac:dyDescent="0.25">
      <c r="A13" s="146">
        <v>28</v>
      </c>
      <c r="B13" s="157">
        <v>4</v>
      </c>
      <c r="C13" s="148" t="s">
        <v>130</v>
      </c>
      <c r="D13" s="136" t="s">
        <v>125</v>
      </c>
      <c r="E13" s="149" t="s">
        <v>14</v>
      </c>
      <c r="F13" s="136" t="s">
        <v>131</v>
      </c>
      <c r="G13" s="147" t="s">
        <v>9</v>
      </c>
      <c r="H13" s="136" t="s">
        <v>10</v>
      </c>
      <c r="I13" s="148" t="s">
        <v>313</v>
      </c>
      <c r="J13" s="148" t="s">
        <v>294</v>
      </c>
      <c r="K13" s="149" t="s">
        <v>307</v>
      </c>
      <c r="L13" s="150">
        <v>0</v>
      </c>
      <c r="M13" s="150">
        <v>0</v>
      </c>
      <c r="N13" s="150">
        <v>1</v>
      </c>
      <c r="O13" s="150">
        <v>0</v>
      </c>
      <c r="P13" s="150">
        <v>0</v>
      </c>
      <c r="Q13" s="150">
        <v>0</v>
      </c>
      <c r="R13" s="150">
        <v>0</v>
      </c>
      <c r="S13" s="150">
        <v>0</v>
      </c>
      <c r="T13" s="150">
        <v>0</v>
      </c>
      <c r="U13" s="150">
        <v>0</v>
      </c>
      <c r="V13" s="150">
        <v>0</v>
      </c>
      <c r="W13" s="150">
        <v>0</v>
      </c>
      <c r="X13" s="150">
        <v>0</v>
      </c>
      <c r="Y13" s="150">
        <v>0</v>
      </c>
      <c r="Z13" s="150">
        <v>0</v>
      </c>
      <c r="AA13" s="150">
        <v>0</v>
      </c>
      <c r="AB13" s="150">
        <v>0</v>
      </c>
      <c r="AC13" s="150">
        <v>0</v>
      </c>
      <c r="AD13" s="150"/>
      <c r="AE13" s="150">
        <v>0</v>
      </c>
      <c r="AF13" s="150">
        <v>0</v>
      </c>
      <c r="AG13" s="150">
        <v>0</v>
      </c>
      <c r="AH13" s="150">
        <v>0</v>
      </c>
    </row>
    <row r="14" spans="1:34" ht="54" x14ac:dyDescent="0.25">
      <c r="A14" s="146">
        <v>29</v>
      </c>
      <c r="B14" s="146">
        <v>4</v>
      </c>
      <c r="C14" s="149" t="s">
        <v>132</v>
      </c>
      <c r="D14" s="136" t="s">
        <v>7</v>
      </c>
      <c r="E14" s="149" t="s">
        <v>8</v>
      </c>
      <c r="F14" s="136" t="s">
        <v>62</v>
      </c>
      <c r="G14" s="147" t="s">
        <v>9</v>
      </c>
      <c r="H14" s="136" t="s">
        <v>10</v>
      </c>
      <c r="I14" s="148" t="s">
        <v>313</v>
      </c>
      <c r="J14" s="148" t="s">
        <v>295</v>
      </c>
      <c r="K14" s="149" t="s">
        <v>307</v>
      </c>
      <c r="L14" s="150">
        <v>0</v>
      </c>
      <c r="M14" s="150">
        <v>0</v>
      </c>
      <c r="N14" s="150">
        <v>0</v>
      </c>
      <c r="O14" s="150">
        <v>0</v>
      </c>
      <c r="P14" s="150">
        <v>0</v>
      </c>
      <c r="Q14" s="150">
        <v>1</v>
      </c>
      <c r="R14" s="150">
        <v>0</v>
      </c>
      <c r="S14" s="150">
        <v>0</v>
      </c>
      <c r="T14" s="150">
        <v>0</v>
      </c>
      <c r="U14" s="150">
        <v>0</v>
      </c>
      <c r="V14" s="150">
        <v>0</v>
      </c>
      <c r="W14" s="150">
        <v>0</v>
      </c>
      <c r="X14" s="150">
        <v>0</v>
      </c>
      <c r="Y14" s="150">
        <v>0</v>
      </c>
      <c r="Z14" s="150">
        <v>0</v>
      </c>
      <c r="AA14" s="150">
        <v>0</v>
      </c>
      <c r="AB14" s="150">
        <v>0</v>
      </c>
      <c r="AC14" s="150">
        <v>0</v>
      </c>
      <c r="AD14" s="150">
        <v>0</v>
      </c>
      <c r="AE14" s="150">
        <v>0</v>
      </c>
      <c r="AF14" s="150">
        <v>0</v>
      </c>
      <c r="AG14" s="150">
        <v>0</v>
      </c>
      <c r="AH14" s="150">
        <v>0</v>
      </c>
    </row>
    <row r="15" spans="1:34" ht="54" x14ac:dyDescent="0.25">
      <c r="A15" s="146">
        <v>30</v>
      </c>
      <c r="B15" s="157">
        <v>4</v>
      </c>
      <c r="C15" s="149" t="s">
        <v>133</v>
      </c>
      <c r="D15" s="136" t="s">
        <v>7</v>
      </c>
      <c r="E15" s="149" t="s">
        <v>8</v>
      </c>
      <c r="F15" s="136" t="s">
        <v>25</v>
      </c>
      <c r="G15" s="147" t="s">
        <v>9</v>
      </c>
      <c r="H15" s="136" t="s">
        <v>10</v>
      </c>
      <c r="I15" s="148" t="s">
        <v>313</v>
      </c>
      <c r="J15" s="148" t="s">
        <v>296</v>
      </c>
      <c r="K15" s="149" t="s">
        <v>307</v>
      </c>
      <c r="L15" s="150">
        <v>1</v>
      </c>
      <c r="M15" s="150">
        <v>0</v>
      </c>
      <c r="N15" s="150">
        <v>0</v>
      </c>
      <c r="O15" s="150">
        <v>0</v>
      </c>
      <c r="P15" s="150">
        <v>0</v>
      </c>
      <c r="Q15" s="150">
        <v>0</v>
      </c>
      <c r="R15" s="150">
        <v>0</v>
      </c>
      <c r="S15" s="150">
        <v>0</v>
      </c>
      <c r="T15" s="150">
        <v>0</v>
      </c>
      <c r="U15" s="150">
        <v>0</v>
      </c>
      <c r="V15" s="150">
        <v>0</v>
      </c>
      <c r="W15" s="150">
        <v>0</v>
      </c>
      <c r="X15" s="150">
        <v>0</v>
      </c>
      <c r="Y15" s="150">
        <v>0</v>
      </c>
      <c r="Z15" s="150">
        <v>0</v>
      </c>
      <c r="AA15" s="150">
        <v>0</v>
      </c>
      <c r="AB15" s="150">
        <v>0</v>
      </c>
      <c r="AC15" s="150">
        <v>0</v>
      </c>
      <c r="AD15" s="150">
        <v>0</v>
      </c>
      <c r="AE15" s="150">
        <v>0</v>
      </c>
      <c r="AF15" s="150">
        <v>0</v>
      </c>
      <c r="AG15" s="150">
        <v>0</v>
      </c>
      <c r="AH15" s="150">
        <v>0</v>
      </c>
    </row>
    <row r="16" spans="1:34" ht="54" x14ac:dyDescent="0.25">
      <c r="A16" s="146">
        <v>31</v>
      </c>
      <c r="B16" s="146">
        <v>4</v>
      </c>
      <c r="C16" s="148" t="s">
        <v>134</v>
      </c>
      <c r="D16" s="136" t="s">
        <v>7</v>
      </c>
      <c r="E16" s="160">
        <v>0.3</v>
      </c>
      <c r="F16" s="136" t="s">
        <v>28</v>
      </c>
      <c r="G16" s="148" t="s">
        <v>135</v>
      </c>
      <c r="H16" s="136" t="s">
        <v>10</v>
      </c>
      <c r="I16" s="148" t="s">
        <v>313</v>
      </c>
      <c r="J16" s="148" t="s">
        <v>297</v>
      </c>
      <c r="K16" s="149" t="s">
        <v>307</v>
      </c>
      <c r="L16" s="150">
        <v>0</v>
      </c>
      <c r="M16" s="150">
        <v>1</v>
      </c>
      <c r="N16" s="150">
        <v>0</v>
      </c>
      <c r="O16" s="150">
        <v>0</v>
      </c>
      <c r="P16" s="150">
        <v>0</v>
      </c>
      <c r="Q16" s="150">
        <v>0</v>
      </c>
      <c r="R16" s="150">
        <v>0</v>
      </c>
      <c r="S16" s="150">
        <v>0</v>
      </c>
      <c r="T16" s="150">
        <v>0</v>
      </c>
      <c r="U16" s="150">
        <v>0</v>
      </c>
      <c r="V16" s="150">
        <v>0</v>
      </c>
      <c r="W16" s="150">
        <v>0</v>
      </c>
      <c r="X16" s="150">
        <v>0</v>
      </c>
      <c r="Y16" s="150">
        <v>0</v>
      </c>
      <c r="Z16" s="150">
        <v>0</v>
      </c>
      <c r="AA16" s="150">
        <v>0</v>
      </c>
      <c r="AB16" s="150">
        <v>0</v>
      </c>
      <c r="AC16" s="150">
        <v>0</v>
      </c>
      <c r="AD16" s="150">
        <v>0</v>
      </c>
      <c r="AE16" s="150">
        <v>0</v>
      </c>
      <c r="AF16" s="150">
        <v>0</v>
      </c>
      <c r="AG16" s="150">
        <v>0</v>
      </c>
      <c r="AH16" s="150">
        <v>0</v>
      </c>
    </row>
    <row r="17" spans="1:34" ht="54" x14ac:dyDescent="0.25">
      <c r="A17" s="146">
        <v>32</v>
      </c>
      <c r="B17" s="157">
        <v>4</v>
      </c>
      <c r="C17" s="148" t="s">
        <v>136</v>
      </c>
      <c r="D17" s="136" t="s">
        <v>137</v>
      </c>
      <c r="E17" s="148" t="s">
        <v>138</v>
      </c>
      <c r="F17" s="136" t="s">
        <v>139</v>
      </c>
      <c r="G17" s="148" t="s">
        <v>135</v>
      </c>
      <c r="H17" s="136" t="s">
        <v>10</v>
      </c>
      <c r="I17" s="148" t="s">
        <v>313</v>
      </c>
      <c r="J17" s="148" t="s">
        <v>298</v>
      </c>
      <c r="K17" s="149" t="s">
        <v>307</v>
      </c>
      <c r="L17" s="150">
        <v>0</v>
      </c>
      <c r="M17" s="150">
        <v>1</v>
      </c>
      <c r="N17" s="150">
        <v>0</v>
      </c>
      <c r="O17" s="150">
        <v>0</v>
      </c>
      <c r="P17" s="150">
        <v>0</v>
      </c>
      <c r="Q17" s="150">
        <v>0</v>
      </c>
      <c r="R17" s="150">
        <v>0</v>
      </c>
      <c r="S17" s="150">
        <v>0</v>
      </c>
      <c r="T17" s="150">
        <v>0</v>
      </c>
      <c r="U17" s="150">
        <v>0</v>
      </c>
      <c r="V17" s="150">
        <v>0</v>
      </c>
      <c r="W17" s="150">
        <v>0</v>
      </c>
      <c r="X17" s="150">
        <v>0</v>
      </c>
      <c r="Y17" s="150">
        <v>0</v>
      </c>
      <c r="Z17" s="150">
        <v>0</v>
      </c>
      <c r="AA17" s="150">
        <v>0</v>
      </c>
      <c r="AB17" s="150">
        <v>0</v>
      </c>
      <c r="AC17" s="150">
        <v>0</v>
      </c>
      <c r="AD17" s="150">
        <v>0</v>
      </c>
      <c r="AE17" s="150">
        <v>0</v>
      </c>
      <c r="AF17" s="150">
        <v>0</v>
      </c>
      <c r="AG17" s="150">
        <v>0</v>
      </c>
      <c r="AH17" s="150">
        <v>0</v>
      </c>
    </row>
    <row r="18" spans="1:34" ht="72" x14ac:dyDescent="0.25">
      <c r="A18" s="146">
        <v>33</v>
      </c>
      <c r="B18" s="146">
        <v>4</v>
      </c>
      <c r="C18" s="148" t="s">
        <v>140</v>
      </c>
      <c r="D18" s="147" t="s">
        <v>141</v>
      </c>
      <c r="E18" s="148" t="s">
        <v>142</v>
      </c>
      <c r="F18" s="136" t="s">
        <v>143</v>
      </c>
      <c r="G18" s="148" t="s">
        <v>135</v>
      </c>
      <c r="H18" s="136" t="s">
        <v>10</v>
      </c>
      <c r="I18" s="148" t="s">
        <v>313</v>
      </c>
      <c r="J18" s="148" t="s">
        <v>299</v>
      </c>
      <c r="K18" s="149" t="s">
        <v>307</v>
      </c>
      <c r="L18" s="150">
        <v>0</v>
      </c>
      <c r="M18" s="150">
        <v>0</v>
      </c>
      <c r="N18" s="150">
        <v>0</v>
      </c>
      <c r="O18" s="150">
        <v>0</v>
      </c>
      <c r="P18" s="150">
        <v>0</v>
      </c>
      <c r="Q18" s="150">
        <v>0</v>
      </c>
      <c r="R18" s="150">
        <v>0</v>
      </c>
      <c r="S18" s="150">
        <v>0</v>
      </c>
      <c r="T18" s="150">
        <v>2</v>
      </c>
      <c r="U18" s="150">
        <v>0</v>
      </c>
      <c r="V18" s="150">
        <v>0</v>
      </c>
      <c r="W18" s="150">
        <v>0</v>
      </c>
      <c r="X18" s="150">
        <v>0</v>
      </c>
      <c r="Y18" s="150">
        <v>0</v>
      </c>
      <c r="Z18" s="150">
        <v>0</v>
      </c>
      <c r="AA18" s="150">
        <v>0</v>
      </c>
      <c r="AB18" s="150">
        <v>0</v>
      </c>
      <c r="AC18" s="150">
        <v>0</v>
      </c>
      <c r="AD18" s="150">
        <v>0</v>
      </c>
      <c r="AE18" s="150">
        <v>0</v>
      </c>
      <c r="AF18" s="150">
        <v>0</v>
      </c>
      <c r="AG18" s="150">
        <v>0</v>
      </c>
      <c r="AH18" s="150">
        <v>0</v>
      </c>
    </row>
    <row r="19" spans="1:34" ht="72" x14ac:dyDescent="0.25">
      <c r="A19" s="157">
        <v>51</v>
      </c>
      <c r="B19" s="157">
        <v>12</v>
      </c>
      <c r="C19" s="148" t="s">
        <v>150</v>
      </c>
      <c r="D19" s="149" t="s">
        <v>14</v>
      </c>
      <c r="E19" s="149" t="s">
        <v>14</v>
      </c>
      <c r="F19" s="136" t="s">
        <v>151</v>
      </c>
      <c r="G19" s="136" t="s">
        <v>9</v>
      </c>
      <c r="H19" s="148" t="s">
        <v>152</v>
      </c>
      <c r="I19" s="148" t="s">
        <v>313</v>
      </c>
      <c r="J19" s="148" t="s">
        <v>300</v>
      </c>
      <c r="K19" s="149" t="s">
        <v>307</v>
      </c>
      <c r="L19" s="150">
        <v>0</v>
      </c>
      <c r="M19" s="150">
        <v>0</v>
      </c>
      <c r="N19" s="161">
        <f>20+15</f>
        <v>35</v>
      </c>
      <c r="O19" s="150">
        <v>0</v>
      </c>
      <c r="P19" s="150">
        <v>0</v>
      </c>
      <c r="Q19" s="150">
        <v>0</v>
      </c>
      <c r="R19" s="150">
        <v>0</v>
      </c>
      <c r="S19" s="150">
        <v>0</v>
      </c>
      <c r="T19" s="150">
        <v>0</v>
      </c>
      <c r="U19" s="150">
        <v>0</v>
      </c>
      <c r="V19" s="150">
        <v>0</v>
      </c>
      <c r="W19" s="150">
        <v>0</v>
      </c>
      <c r="X19" s="150">
        <v>0</v>
      </c>
      <c r="Y19" s="150">
        <v>0</v>
      </c>
      <c r="Z19" s="150">
        <v>0</v>
      </c>
      <c r="AA19" s="150">
        <v>1</v>
      </c>
      <c r="AB19" s="150">
        <v>0</v>
      </c>
      <c r="AC19" s="150">
        <v>0</v>
      </c>
      <c r="AD19" s="150"/>
      <c r="AE19" s="150">
        <v>0</v>
      </c>
      <c r="AF19" s="150">
        <v>20</v>
      </c>
      <c r="AG19" s="150">
        <v>0</v>
      </c>
      <c r="AH19" s="150">
        <v>0</v>
      </c>
    </row>
    <row r="20" spans="1:34" ht="72" x14ac:dyDescent="0.25">
      <c r="A20" s="157">
        <v>52</v>
      </c>
      <c r="B20" s="146">
        <v>13</v>
      </c>
      <c r="C20" s="136" t="s">
        <v>79</v>
      </c>
      <c r="D20" s="147" t="s">
        <v>153</v>
      </c>
      <c r="E20" s="147" t="s">
        <v>80</v>
      </c>
      <c r="F20" s="136" t="s">
        <v>17</v>
      </c>
      <c r="G20" s="136" t="s">
        <v>9</v>
      </c>
      <c r="H20" s="136" t="s">
        <v>10</v>
      </c>
      <c r="I20" s="148" t="s">
        <v>313</v>
      </c>
      <c r="J20" s="148" t="s">
        <v>301</v>
      </c>
      <c r="K20" s="149" t="s">
        <v>307</v>
      </c>
      <c r="L20" s="150">
        <v>1</v>
      </c>
      <c r="M20" s="150">
        <v>0</v>
      </c>
      <c r="N20" s="150">
        <v>0</v>
      </c>
      <c r="O20" s="150">
        <v>0</v>
      </c>
      <c r="P20" s="150">
        <v>0</v>
      </c>
      <c r="Q20" s="150">
        <v>0</v>
      </c>
      <c r="R20" s="150">
        <v>0</v>
      </c>
      <c r="S20" s="150">
        <v>0</v>
      </c>
      <c r="T20" s="150">
        <v>0</v>
      </c>
      <c r="U20" s="150">
        <v>0</v>
      </c>
      <c r="V20" s="150">
        <v>1</v>
      </c>
      <c r="W20" s="150">
        <v>0</v>
      </c>
      <c r="X20" s="150">
        <v>0</v>
      </c>
      <c r="Y20" s="150">
        <v>0</v>
      </c>
      <c r="Z20" s="150">
        <v>0</v>
      </c>
      <c r="AA20" s="150">
        <v>0</v>
      </c>
      <c r="AB20" s="150">
        <v>0</v>
      </c>
      <c r="AC20" s="150">
        <v>0</v>
      </c>
      <c r="AD20" s="150">
        <v>0</v>
      </c>
      <c r="AE20" s="150">
        <v>0</v>
      </c>
      <c r="AF20" s="150">
        <v>0</v>
      </c>
      <c r="AG20" s="150">
        <v>0</v>
      </c>
      <c r="AH20" s="150">
        <v>0</v>
      </c>
    </row>
    <row r="21" spans="1:34" ht="54" x14ac:dyDescent="0.25">
      <c r="A21" s="157">
        <v>54</v>
      </c>
      <c r="B21" s="157">
        <v>15</v>
      </c>
      <c r="C21" s="148" t="s">
        <v>154</v>
      </c>
      <c r="D21" s="136" t="s">
        <v>7</v>
      </c>
      <c r="E21" s="148" t="s">
        <v>155</v>
      </c>
      <c r="F21" s="136" t="s">
        <v>21</v>
      </c>
      <c r="G21" s="148" t="s">
        <v>135</v>
      </c>
      <c r="H21" s="136" t="s">
        <v>10</v>
      </c>
      <c r="I21" s="148" t="s">
        <v>313</v>
      </c>
      <c r="J21" s="148" t="s">
        <v>302</v>
      </c>
      <c r="K21" s="149" t="s">
        <v>307</v>
      </c>
      <c r="L21" s="150">
        <v>0</v>
      </c>
      <c r="M21" s="150">
        <v>1</v>
      </c>
      <c r="N21" s="150">
        <v>0</v>
      </c>
      <c r="O21" s="150">
        <v>0</v>
      </c>
      <c r="P21" s="150">
        <v>0</v>
      </c>
      <c r="Q21" s="150">
        <v>0</v>
      </c>
      <c r="R21" s="150">
        <v>0</v>
      </c>
      <c r="S21" s="150">
        <v>0</v>
      </c>
      <c r="T21" s="150">
        <v>0</v>
      </c>
      <c r="U21" s="150">
        <v>0</v>
      </c>
      <c r="V21" s="150">
        <v>0</v>
      </c>
      <c r="W21" s="150">
        <v>0</v>
      </c>
      <c r="X21" s="150">
        <v>0</v>
      </c>
      <c r="Y21" s="150">
        <v>0</v>
      </c>
      <c r="Z21" s="150">
        <v>0</v>
      </c>
      <c r="AA21" s="150">
        <v>0</v>
      </c>
      <c r="AB21" s="150">
        <v>0</v>
      </c>
      <c r="AC21" s="150">
        <v>0</v>
      </c>
      <c r="AD21" s="150">
        <v>0</v>
      </c>
      <c r="AE21" s="150">
        <v>0</v>
      </c>
      <c r="AF21" s="150">
        <v>0</v>
      </c>
      <c r="AG21" s="150">
        <v>0</v>
      </c>
      <c r="AH21" s="150">
        <v>0</v>
      </c>
    </row>
    <row r="22" spans="1:34" s="97" customFormat="1" x14ac:dyDescent="0.35">
      <c r="A22" s="3"/>
      <c r="B22"/>
      <c r="C22"/>
      <c r="D22"/>
      <c r="E22"/>
      <c r="F22"/>
      <c r="G22"/>
      <c r="H22"/>
      <c r="I22" s="64"/>
      <c r="J22"/>
      <c r="K22" s="57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</row>
    <row r="26" spans="1:34" x14ac:dyDescent="0.35">
      <c r="C26" s="144" t="s">
        <v>382</v>
      </c>
    </row>
    <row r="30" spans="1:34" x14ac:dyDescent="0.35">
      <c r="C30" s="144" t="s">
        <v>381</v>
      </c>
    </row>
  </sheetData>
  <autoFilter ref="A5:K21" xr:uid="{00000000-0009-0000-0000-000002000000}"/>
  <mergeCells count="20">
    <mergeCell ref="L3:O4"/>
    <mergeCell ref="P3:S4"/>
    <mergeCell ref="V3:X4"/>
    <mergeCell ref="AE3:AH4"/>
    <mergeCell ref="Y3:AA3"/>
    <mergeCell ref="Y4:Z4"/>
    <mergeCell ref="AB3:AD3"/>
    <mergeCell ref="AB4:AD4"/>
    <mergeCell ref="A1:AH2"/>
    <mergeCell ref="F3:F5"/>
    <mergeCell ref="A3:A5"/>
    <mergeCell ref="B3:B5"/>
    <mergeCell ref="C3:C5"/>
    <mergeCell ref="D3:D5"/>
    <mergeCell ref="E3:E5"/>
    <mergeCell ref="G3:G5"/>
    <mergeCell ref="H3:H5"/>
    <mergeCell ref="I3:I5"/>
    <mergeCell ref="J3:J5"/>
    <mergeCell ref="K3:K5"/>
  </mergeCells>
  <conditionalFormatting sqref="C18">
    <cfRule type="cellIs" dxfId="10" priority="2" stopIfTrue="1" operator="equal">
      <formula>"NO CUMPLE"</formula>
    </cfRule>
  </conditionalFormatting>
  <conditionalFormatting sqref="L6:AH21">
    <cfRule type="cellIs" dxfId="9" priority="1" operator="greaterThan">
      <formula>0</formula>
    </cfRule>
  </conditionalFormatting>
  <printOptions horizontalCentered="1" verticalCentered="1"/>
  <pageMargins left="0.35433070866141736" right="0.70866141732283472" top="0.74803149606299213" bottom="0.74803149606299213" header="0.31496062992125984" footer="0.31496062992125984"/>
  <pageSetup paperSize="5" scale="65" fitToHeight="0" orientation="landscape" horizontalDpi="360" verticalDpi="360" r:id="rId1"/>
  <headerFooter>
    <oddHeader>&amp;L&amp;G</oddHeader>
    <oddFooter xml:space="preserve">&amp;L&amp;18FECHA EMISIÓN: &amp;D&amp;C&amp;20Página No. &amp;P de &amp;N
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7">
    <pageSetUpPr fitToPage="1"/>
  </sheetPr>
  <dimension ref="A1:X24"/>
  <sheetViews>
    <sheetView showOutlineSymbols="0" zoomScale="55" zoomScaleNormal="55" zoomScaleSheetLayoutView="40" workbookViewId="0">
      <pane ySplit="5" topLeftCell="A6" activePane="bottomLeft" state="frozen"/>
      <selection activeCell="I1" sqref="I1"/>
      <selection pane="bottomLeft" activeCell="J15" sqref="J15"/>
    </sheetView>
  </sheetViews>
  <sheetFormatPr baseColWidth="10" defaultRowHeight="21" x14ac:dyDescent="0.35"/>
  <cols>
    <col min="1" max="1" width="20" style="3" customWidth="1"/>
    <col min="2" max="2" width="15.85546875" customWidth="1"/>
    <col min="3" max="3" width="51" customWidth="1"/>
    <col min="4" max="4" width="25.7109375" customWidth="1"/>
    <col min="5" max="5" width="22.140625" customWidth="1"/>
    <col min="6" max="6" width="23.5703125" customWidth="1"/>
    <col min="7" max="7" width="29.140625" customWidth="1"/>
    <col min="8" max="8" width="27.5703125" customWidth="1"/>
    <col min="9" max="9" width="37.28515625" style="64" customWidth="1"/>
    <col min="10" max="10" width="38.7109375" customWidth="1"/>
    <col min="11" max="11" width="28.5703125" style="57" customWidth="1"/>
    <col min="12" max="24" width="17.85546875" customWidth="1"/>
  </cols>
  <sheetData>
    <row r="1" spans="1:24" ht="20.25" customHeight="1" x14ac:dyDescent="0.25">
      <c r="A1" s="215" t="s">
        <v>389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</row>
    <row r="2" spans="1:24" ht="20.25" customHeight="1" x14ac:dyDescent="0.25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</row>
    <row r="3" spans="1:24" ht="36" customHeight="1" x14ac:dyDescent="0.25">
      <c r="A3" s="219" t="s">
        <v>111</v>
      </c>
      <c r="B3" s="219" t="s">
        <v>0</v>
      </c>
      <c r="C3" s="217" t="s">
        <v>1</v>
      </c>
      <c r="D3" s="217" t="s">
        <v>112</v>
      </c>
      <c r="E3" s="217" t="s">
        <v>2</v>
      </c>
      <c r="F3" s="217" t="s">
        <v>3</v>
      </c>
      <c r="G3" s="217" t="s">
        <v>4</v>
      </c>
      <c r="H3" s="217" t="s">
        <v>81</v>
      </c>
      <c r="I3" s="205" t="s">
        <v>310</v>
      </c>
      <c r="J3" s="218" t="s">
        <v>303</v>
      </c>
      <c r="K3" s="218" t="s">
        <v>361</v>
      </c>
      <c r="L3" s="255" t="s">
        <v>317</v>
      </c>
      <c r="M3" s="256"/>
      <c r="N3" s="248" t="s">
        <v>318</v>
      </c>
      <c r="O3" s="242" t="s">
        <v>319</v>
      </c>
      <c r="P3" s="243"/>
      <c r="Q3" s="251" t="s">
        <v>321</v>
      </c>
      <c r="R3" s="242" t="s">
        <v>322</v>
      </c>
      <c r="S3" s="250"/>
      <c r="T3" s="243"/>
      <c r="U3" s="198" t="s">
        <v>323</v>
      </c>
      <c r="V3" s="198"/>
      <c r="W3" s="244" t="s">
        <v>324</v>
      </c>
      <c r="X3" s="245"/>
    </row>
    <row r="4" spans="1:24" ht="36" customHeight="1" x14ac:dyDescent="0.25">
      <c r="A4" s="219"/>
      <c r="B4" s="219"/>
      <c r="C4" s="217"/>
      <c r="D4" s="217"/>
      <c r="E4" s="217"/>
      <c r="F4" s="217"/>
      <c r="G4" s="217"/>
      <c r="H4" s="217"/>
      <c r="I4" s="205"/>
      <c r="J4" s="218"/>
      <c r="K4" s="218"/>
      <c r="L4" s="257"/>
      <c r="M4" s="258"/>
      <c r="N4" s="249"/>
      <c r="O4" s="242" t="s">
        <v>325</v>
      </c>
      <c r="P4" s="243"/>
      <c r="Q4" s="251"/>
      <c r="R4" s="259" t="s">
        <v>327</v>
      </c>
      <c r="S4" s="260"/>
      <c r="T4" s="199" t="s">
        <v>328</v>
      </c>
      <c r="U4" s="242" t="s">
        <v>329</v>
      </c>
      <c r="V4" s="243"/>
      <c r="W4" s="246"/>
      <c r="X4" s="247"/>
    </row>
    <row r="5" spans="1:24" ht="47.25" x14ac:dyDescent="0.25">
      <c r="A5" s="219"/>
      <c r="B5" s="219"/>
      <c r="C5" s="217"/>
      <c r="D5" s="217"/>
      <c r="E5" s="217"/>
      <c r="F5" s="217"/>
      <c r="G5" s="217"/>
      <c r="H5" s="217"/>
      <c r="I5" s="205"/>
      <c r="J5" s="218"/>
      <c r="K5" s="218"/>
      <c r="L5" s="129" t="s">
        <v>330</v>
      </c>
      <c r="M5" s="129" t="s">
        <v>334</v>
      </c>
      <c r="N5" s="129" t="s">
        <v>339</v>
      </c>
      <c r="O5" s="129" t="s">
        <v>340</v>
      </c>
      <c r="P5" s="129" t="s">
        <v>341</v>
      </c>
      <c r="Q5" s="129" t="s">
        <v>347</v>
      </c>
      <c r="R5" s="129" t="s">
        <v>348</v>
      </c>
      <c r="S5" s="129" t="s">
        <v>349</v>
      </c>
      <c r="T5" s="129" t="s">
        <v>351</v>
      </c>
      <c r="U5" s="129" t="s">
        <v>353</v>
      </c>
      <c r="V5" s="129" t="s">
        <v>355</v>
      </c>
      <c r="W5" s="129" t="s">
        <v>356</v>
      </c>
      <c r="X5" s="129" t="s">
        <v>360</v>
      </c>
    </row>
    <row r="6" spans="1:24" ht="60.75" x14ac:dyDescent="0.25">
      <c r="A6" s="174">
        <v>43</v>
      </c>
      <c r="B6" s="173">
        <v>6</v>
      </c>
      <c r="C6" s="116" t="s">
        <v>53</v>
      </c>
      <c r="D6" s="116" t="s">
        <v>7</v>
      </c>
      <c r="E6" s="116" t="s">
        <v>54</v>
      </c>
      <c r="F6" s="116" t="s">
        <v>21</v>
      </c>
      <c r="G6" s="116" t="s">
        <v>9</v>
      </c>
      <c r="H6" s="116" t="s">
        <v>10</v>
      </c>
      <c r="I6" s="114" t="s">
        <v>315</v>
      </c>
      <c r="J6" s="114" t="s">
        <v>250</v>
      </c>
      <c r="K6" s="120" t="s">
        <v>307</v>
      </c>
      <c r="L6" s="172">
        <v>0</v>
      </c>
      <c r="M6" s="172">
        <v>4</v>
      </c>
      <c r="N6" s="172">
        <v>0</v>
      </c>
      <c r="O6" s="172">
        <v>0</v>
      </c>
      <c r="P6" s="172">
        <v>0</v>
      </c>
      <c r="Q6" s="172">
        <v>0</v>
      </c>
      <c r="R6" s="172">
        <v>0</v>
      </c>
      <c r="S6" s="172">
        <v>0</v>
      </c>
      <c r="T6" s="172">
        <v>0</v>
      </c>
      <c r="U6" s="172">
        <v>0</v>
      </c>
      <c r="V6" s="172">
        <v>0</v>
      </c>
      <c r="W6" s="172">
        <v>0</v>
      </c>
      <c r="X6" s="172">
        <v>0</v>
      </c>
    </row>
    <row r="7" spans="1:24" ht="60.75" x14ac:dyDescent="0.25">
      <c r="A7" s="174">
        <v>44</v>
      </c>
      <c r="B7" s="171">
        <v>6</v>
      </c>
      <c r="C7" s="116" t="s">
        <v>147</v>
      </c>
      <c r="D7" s="116" t="s">
        <v>7</v>
      </c>
      <c r="E7" s="116" t="s">
        <v>46</v>
      </c>
      <c r="F7" s="116" t="s">
        <v>148</v>
      </c>
      <c r="G7" s="116" t="s">
        <v>9</v>
      </c>
      <c r="H7" s="116" t="s">
        <v>10</v>
      </c>
      <c r="I7" s="114" t="s">
        <v>315</v>
      </c>
      <c r="J7" s="114" t="s">
        <v>251</v>
      </c>
      <c r="K7" s="120" t="s">
        <v>307</v>
      </c>
      <c r="L7" s="172">
        <v>15</v>
      </c>
      <c r="M7" s="172">
        <v>0</v>
      </c>
      <c r="N7" s="172">
        <v>0</v>
      </c>
      <c r="O7" s="172">
        <v>0</v>
      </c>
      <c r="P7" s="172">
        <v>0</v>
      </c>
      <c r="Q7" s="172">
        <v>0</v>
      </c>
      <c r="R7" s="172">
        <v>3</v>
      </c>
      <c r="S7" s="172">
        <v>0</v>
      </c>
      <c r="T7" s="172">
        <v>3</v>
      </c>
      <c r="U7" s="172">
        <v>0</v>
      </c>
      <c r="V7" s="172">
        <v>0</v>
      </c>
      <c r="W7" s="172">
        <v>3</v>
      </c>
      <c r="X7" s="172">
        <v>0</v>
      </c>
    </row>
    <row r="8" spans="1:24" ht="60.75" x14ac:dyDescent="0.25">
      <c r="A8" s="174">
        <v>45</v>
      </c>
      <c r="B8" s="171">
        <v>6</v>
      </c>
      <c r="C8" s="112" t="s">
        <v>35</v>
      </c>
      <c r="D8" s="112" t="s">
        <v>7</v>
      </c>
      <c r="E8" s="177" t="s">
        <v>34</v>
      </c>
      <c r="F8" s="116" t="s">
        <v>13</v>
      </c>
      <c r="G8" s="116" t="s">
        <v>9</v>
      </c>
      <c r="H8" s="116" t="s">
        <v>10</v>
      </c>
      <c r="I8" s="114" t="s">
        <v>315</v>
      </c>
      <c r="J8" s="114" t="s">
        <v>252</v>
      </c>
      <c r="K8" s="120" t="s">
        <v>307</v>
      </c>
      <c r="L8" s="172">
        <v>0</v>
      </c>
      <c r="M8" s="172">
        <v>2</v>
      </c>
      <c r="N8" s="172">
        <v>0</v>
      </c>
      <c r="O8" s="172">
        <v>0</v>
      </c>
      <c r="P8" s="172">
        <v>0</v>
      </c>
      <c r="Q8" s="172">
        <v>0</v>
      </c>
      <c r="R8" s="172">
        <v>0</v>
      </c>
      <c r="S8" s="172">
        <v>0</v>
      </c>
      <c r="T8" s="172">
        <v>0</v>
      </c>
      <c r="U8" s="172">
        <v>5</v>
      </c>
      <c r="V8" s="172">
        <v>0</v>
      </c>
      <c r="W8" s="172">
        <v>0</v>
      </c>
      <c r="X8" s="172">
        <v>0</v>
      </c>
    </row>
    <row r="9" spans="1:24" ht="60.75" x14ac:dyDescent="0.3">
      <c r="A9" s="175">
        <v>46</v>
      </c>
      <c r="B9" s="175">
        <v>7</v>
      </c>
      <c r="C9" s="116" t="s">
        <v>11</v>
      </c>
      <c r="D9" s="116" t="s">
        <v>7</v>
      </c>
      <c r="E9" s="116" t="s">
        <v>12</v>
      </c>
      <c r="F9" s="116" t="s">
        <v>13</v>
      </c>
      <c r="G9" s="116" t="s">
        <v>9</v>
      </c>
      <c r="H9" s="116" t="s">
        <v>10</v>
      </c>
      <c r="I9" s="114" t="s">
        <v>315</v>
      </c>
      <c r="J9" s="114" t="s">
        <v>253</v>
      </c>
      <c r="K9" s="120" t="s">
        <v>307</v>
      </c>
      <c r="L9" s="172">
        <v>0</v>
      </c>
      <c r="M9" s="172">
        <v>1</v>
      </c>
      <c r="N9" s="172">
        <v>1</v>
      </c>
      <c r="O9" s="172">
        <v>0</v>
      </c>
      <c r="P9" s="172">
        <v>0</v>
      </c>
      <c r="Q9" s="172">
        <v>1</v>
      </c>
      <c r="R9" s="172">
        <v>0</v>
      </c>
      <c r="S9" s="172">
        <v>0</v>
      </c>
      <c r="T9" s="172">
        <v>0</v>
      </c>
      <c r="U9" s="172">
        <v>0</v>
      </c>
      <c r="V9" s="172">
        <v>1</v>
      </c>
      <c r="W9" s="176"/>
      <c r="X9" s="176"/>
    </row>
    <row r="10" spans="1:24" ht="40.5" x14ac:dyDescent="0.25">
      <c r="A10" s="175">
        <v>47</v>
      </c>
      <c r="B10" s="175">
        <v>8</v>
      </c>
      <c r="C10" s="116" t="s">
        <v>43</v>
      </c>
      <c r="D10" s="116" t="s">
        <v>14</v>
      </c>
      <c r="E10" s="116" t="s">
        <v>14</v>
      </c>
      <c r="F10" s="116" t="s">
        <v>33</v>
      </c>
      <c r="G10" s="116" t="s">
        <v>9</v>
      </c>
      <c r="H10" s="116" t="s">
        <v>10</v>
      </c>
      <c r="I10" s="114" t="s">
        <v>315</v>
      </c>
      <c r="J10" s="114" t="s">
        <v>254</v>
      </c>
      <c r="K10" s="120" t="s">
        <v>307</v>
      </c>
      <c r="L10" s="172">
        <v>0</v>
      </c>
      <c r="M10" s="172">
        <v>0</v>
      </c>
      <c r="N10" s="172">
        <v>0</v>
      </c>
      <c r="O10" s="172">
        <v>1</v>
      </c>
      <c r="P10" s="172">
        <v>0</v>
      </c>
      <c r="Q10" s="172">
        <v>0</v>
      </c>
      <c r="R10" s="172">
        <v>0</v>
      </c>
      <c r="S10" s="172">
        <v>0</v>
      </c>
      <c r="T10" s="172">
        <v>0</v>
      </c>
      <c r="U10" s="172">
        <v>0</v>
      </c>
      <c r="V10" s="172">
        <v>0</v>
      </c>
      <c r="W10" s="172">
        <v>0</v>
      </c>
      <c r="X10" s="172">
        <v>0</v>
      </c>
    </row>
    <row r="11" spans="1:24" ht="81" x14ac:dyDescent="0.25">
      <c r="A11" s="190">
        <v>56</v>
      </c>
      <c r="B11" s="191">
        <v>17</v>
      </c>
      <c r="C11" s="116" t="s">
        <v>59</v>
      </c>
      <c r="D11" s="112" t="s">
        <v>14</v>
      </c>
      <c r="E11" s="112" t="s">
        <v>14</v>
      </c>
      <c r="F11" s="116" t="s">
        <v>60</v>
      </c>
      <c r="G11" s="116" t="s">
        <v>9</v>
      </c>
      <c r="H11" s="116" t="s">
        <v>10</v>
      </c>
      <c r="I11" s="114" t="s">
        <v>315</v>
      </c>
      <c r="J11" s="114" t="s">
        <v>255</v>
      </c>
      <c r="K11" s="120" t="s">
        <v>307</v>
      </c>
      <c r="L11" s="172">
        <v>0</v>
      </c>
      <c r="M11" s="192">
        <v>34</v>
      </c>
      <c r="N11" s="172">
        <v>1</v>
      </c>
      <c r="O11" s="172">
        <v>0</v>
      </c>
      <c r="P11" s="192">
        <v>20</v>
      </c>
      <c r="Q11" s="192">
        <v>6</v>
      </c>
      <c r="R11" s="172">
        <v>0</v>
      </c>
      <c r="S11" s="192">
        <v>5</v>
      </c>
      <c r="T11" s="172">
        <v>0</v>
      </c>
      <c r="U11" s="172">
        <v>0</v>
      </c>
      <c r="V11" s="192">
        <v>8</v>
      </c>
      <c r="W11" s="172">
        <v>0</v>
      </c>
      <c r="X11" s="192">
        <v>8</v>
      </c>
    </row>
    <row r="12" spans="1:24" ht="81" x14ac:dyDescent="0.25">
      <c r="A12" s="190">
        <v>57</v>
      </c>
      <c r="B12" s="190">
        <v>17</v>
      </c>
      <c r="C12" s="116" t="s">
        <v>157</v>
      </c>
      <c r="D12" s="112" t="s">
        <v>14</v>
      </c>
      <c r="E12" s="112" t="s">
        <v>14</v>
      </c>
      <c r="F12" s="116" t="s">
        <v>61</v>
      </c>
      <c r="G12" s="116" t="s">
        <v>9</v>
      </c>
      <c r="H12" s="116" t="s">
        <v>158</v>
      </c>
      <c r="I12" s="114" t="s">
        <v>315</v>
      </c>
      <c r="J12" s="114" t="s">
        <v>256</v>
      </c>
      <c r="K12" s="120" t="s">
        <v>307</v>
      </c>
      <c r="L12" s="172">
        <v>0</v>
      </c>
      <c r="M12" s="192">
        <v>69</v>
      </c>
      <c r="N12" s="172">
        <v>0</v>
      </c>
      <c r="O12" s="172">
        <v>0</v>
      </c>
      <c r="P12" s="192">
        <v>30</v>
      </c>
      <c r="Q12" s="192">
        <v>41</v>
      </c>
      <c r="R12" s="172">
        <v>0</v>
      </c>
      <c r="S12" s="192">
        <v>41</v>
      </c>
      <c r="T12" s="172">
        <v>0</v>
      </c>
      <c r="U12" s="172">
        <v>0</v>
      </c>
      <c r="V12" s="192">
        <v>41</v>
      </c>
      <c r="W12" s="172">
        <v>0</v>
      </c>
      <c r="X12" s="192">
        <v>27</v>
      </c>
    </row>
    <row r="13" spans="1:24" s="97" customFormat="1" ht="20.25" x14ac:dyDescent="0.3">
      <c r="A13" s="164"/>
      <c r="B13" s="165"/>
      <c r="C13" s="165"/>
      <c r="D13" s="165"/>
      <c r="E13" s="165"/>
      <c r="F13" s="165"/>
      <c r="G13" s="165"/>
      <c r="H13" s="165"/>
      <c r="I13" s="163"/>
      <c r="J13" s="165"/>
      <c r="K13" s="166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  <c r="W13" s="164"/>
      <c r="X13" s="164"/>
    </row>
    <row r="14" spans="1:24" ht="87.75" customHeight="1" x14ac:dyDescent="0.3">
      <c r="A14" s="254" t="s">
        <v>387</v>
      </c>
      <c r="B14" s="254"/>
      <c r="C14" s="254"/>
      <c r="D14" s="254"/>
      <c r="E14" s="254"/>
      <c r="F14" s="254"/>
      <c r="G14" s="165"/>
      <c r="H14" s="165"/>
      <c r="I14" s="163"/>
      <c r="J14" s="165"/>
      <c r="K14" s="166"/>
      <c r="L14" s="165"/>
      <c r="M14" s="165"/>
      <c r="N14" s="165"/>
      <c r="O14" s="165"/>
      <c r="P14" s="165"/>
      <c r="Q14" s="165"/>
      <c r="R14" s="165"/>
      <c r="S14" s="165"/>
      <c r="T14" s="165"/>
      <c r="U14" s="165"/>
      <c r="V14" s="165"/>
      <c r="W14" s="165"/>
      <c r="X14" s="165"/>
    </row>
    <row r="15" spans="1:24" ht="132.75" customHeight="1" x14ac:dyDescent="0.3">
      <c r="A15" s="254"/>
      <c r="B15" s="254"/>
      <c r="C15" s="254"/>
      <c r="D15" s="254"/>
      <c r="E15" s="254"/>
      <c r="F15" s="254"/>
      <c r="G15" s="165"/>
      <c r="H15" s="165"/>
      <c r="I15" s="163"/>
      <c r="J15" s="165"/>
      <c r="K15" s="166"/>
      <c r="L15" s="165"/>
      <c r="M15" s="165"/>
      <c r="N15" s="165"/>
      <c r="O15" s="165"/>
      <c r="P15" s="165"/>
      <c r="Q15" s="165"/>
      <c r="R15" s="165"/>
      <c r="S15" s="165"/>
      <c r="T15" s="165"/>
      <c r="U15" s="165"/>
      <c r="V15" s="165"/>
      <c r="W15" s="165"/>
      <c r="X15" s="165"/>
    </row>
    <row r="16" spans="1:24" ht="20.25" x14ac:dyDescent="0.3">
      <c r="A16" s="164"/>
      <c r="B16" s="165"/>
      <c r="C16" s="165"/>
      <c r="D16" s="165"/>
      <c r="E16" s="165"/>
      <c r="F16" s="165"/>
      <c r="G16" s="165"/>
      <c r="H16" s="165"/>
      <c r="I16" s="163"/>
      <c r="J16" s="165"/>
      <c r="K16" s="166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</row>
    <row r="17" spans="1:24" ht="51" customHeight="1" x14ac:dyDescent="0.3">
      <c r="A17" s="164"/>
      <c r="B17" s="165"/>
      <c r="C17" s="165"/>
      <c r="D17" s="165"/>
      <c r="E17" s="165"/>
      <c r="F17" s="165"/>
      <c r="G17" s="165"/>
      <c r="H17" s="165"/>
      <c r="I17" s="163"/>
      <c r="J17" s="165"/>
      <c r="K17" s="166"/>
      <c r="L17" s="216" t="s">
        <v>388</v>
      </c>
      <c r="M17" s="216"/>
      <c r="N17" s="216"/>
      <c r="O17" s="216"/>
      <c r="P17" s="216"/>
      <c r="Q17" s="216"/>
      <c r="R17" s="216"/>
      <c r="S17" s="216"/>
      <c r="T17" s="252"/>
      <c r="U17" s="165"/>
      <c r="V17" s="165"/>
      <c r="W17" s="165"/>
      <c r="X17" s="165"/>
    </row>
    <row r="18" spans="1:24" ht="42" customHeight="1" x14ac:dyDescent="0.3">
      <c r="A18" s="164"/>
      <c r="B18" s="165"/>
      <c r="C18" s="165"/>
      <c r="D18" s="165"/>
      <c r="E18" s="165"/>
      <c r="F18" s="165"/>
      <c r="G18" s="165"/>
      <c r="H18" s="165"/>
      <c r="I18" s="163"/>
      <c r="J18" s="193"/>
      <c r="K18" s="187"/>
      <c r="L18" s="197" t="s">
        <v>375</v>
      </c>
      <c r="M18" s="194" t="s">
        <v>363</v>
      </c>
      <c r="N18" s="194" t="s">
        <v>364</v>
      </c>
      <c r="O18" s="194" t="s">
        <v>365</v>
      </c>
      <c r="P18" s="194" t="s">
        <v>366</v>
      </c>
      <c r="Q18" s="194" t="s">
        <v>321</v>
      </c>
      <c r="R18" s="194" t="s">
        <v>367</v>
      </c>
      <c r="S18" s="194" t="s">
        <v>368</v>
      </c>
      <c r="T18" s="194" t="s">
        <v>324</v>
      </c>
      <c r="U18" s="165"/>
      <c r="V18" s="165"/>
      <c r="W18" s="165"/>
      <c r="X18" s="165"/>
    </row>
    <row r="19" spans="1:24" ht="20.25" x14ac:dyDescent="0.3">
      <c r="A19" s="164"/>
      <c r="B19" s="165"/>
      <c r="C19" s="144" t="s">
        <v>382</v>
      </c>
      <c r="D19" s="165"/>
      <c r="E19" s="165"/>
      <c r="F19" s="165"/>
      <c r="G19" s="165"/>
      <c r="H19" s="165"/>
      <c r="I19" s="163"/>
      <c r="J19" s="165"/>
      <c r="K19" s="187" t="s">
        <v>373</v>
      </c>
      <c r="L19" s="188">
        <v>2078600</v>
      </c>
      <c r="M19" s="195">
        <v>71993975</v>
      </c>
      <c r="N19" s="195">
        <v>2879759</v>
      </c>
      <c r="O19" s="195">
        <v>43196385</v>
      </c>
      <c r="P19" s="195">
        <v>0</v>
      </c>
      <c r="Q19" s="195">
        <v>14398795</v>
      </c>
      <c r="R19" s="195">
        <v>11519036</v>
      </c>
      <c r="S19" s="195">
        <v>17278554</v>
      </c>
      <c r="T19" s="195">
        <v>17278554</v>
      </c>
      <c r="U19" s="165"/>
      <c r="V19" s="165"/>
      <c r="W19" s="165"/>
      <c r="X19" s="165"/>
    </row>
    <row r="20" spans="1:24" ht="20.25" x14ac:dyDescent="0.3">
      <c r="A20" s="164"/>
      <c r="B20" s="165"/>
      <c r="C20" s="165"/>
      <c r="D20" s="165"/>
      <c r="E20" s="165"/>
      <c r="F20" s="165"/>
      <c r="G20" s="165"/>
      <c r="H20" s="165"/>
      <c r="I20" s="163"/>
      <c r="J20" s="165"/>
      <c r="K20" s="187" t="s">
        <v>374</v>
      </c>
      <c r="L20" s="188">
        <v>467400</v>
      </c>
      <c r="M20" s="195">
        <v>32376050</v>
      </c>
      <c r="N20" s="195">
        <v>0</v>
      </c>
      <c r="O20" s="195">
        <v>14245462</v>
      </c>
      <c r="P20" s="195">
        <v>0</v>
      </c>
      <c r="Q20" s="195">
        <v>19425630</v>
      </c>
      <c r="R20" s="195">
        <v>19425630</v>
      </c>
      <c r="S20" s="195">
        <v>19425630</v>
      </c>
      <c r="T20" s="195">
        <v>12950420</v>
      </c>
      <c r="U20" s="165"/>
      <c r="V20" s="165"/>
      <c r="W20" s="165"/>
      <c r="X20" s="165"/>
    </row>
    <row r="21" spans="1:24" ht="20.25" x14ac:dyDescent="0.3">
      <c r="A21" s="164"/>
      <c r="B21" s="165"/>
      <c r="C21" s="165"/>
      <c r="D21" s="165"/>
      <c r="E21" s="165"/>
      <c r="F21" s="165"/>
      <c r="G21" s="165"/>
      <c r="H21" s="165"/>
      <c r="I21" s="163"/>
      <c r="J21" s="165"/>
      <c r="K21" s="253" t="s">
        <v>376</v>
      </c>
      <c r="L21" s="196" t="s">
        <v>373</v>
      </c>
      <c r="M21" s="189">
        <f t="shared" ref="M21:T21" si="0">+M19/$L$19</f>
        <v>34.635800538824206</v>
      </c>
      <c r="N21" s="189">
        <f t="shared" si="0"/>
        <v>1.3854320215529683</v>
      </c>
      <c r="O21" s="189">
        <f t="shared" si="0"/>
        <v>20.781480323294524</v>
      </c>
      <c r="P21" s="189">
        <f t="shared" si="0"/>
        <v>0</v>
      </c>
      <c r="Q21" s="189">
        <f t="shared" si="0"/>
        <v>6.9271601077648421</v>
      </c>
      <c r="R21" s="189">
        <f t="shared" si="0"/>
        <v>5.5417280862118732</v>
      </c>
      <c r="S21" s="189">
        <f t="shared" si="0"/>
        <v>8.3125921293178102</v>
      </c>
      <c r="T21" s="189">
        <f t="shared" si="0"/>
        <v>8.3125921293178102</v>
      </c>
      <c r="U21" s="165"/>
      <c r="V21" s="165"/>
      <c r="W21" s="165"/>
      <c r="X21" s="165"/>
    </row>
    <row r="22" spans="1:24" ht="20.25" x14ac:dyDescent="0.3">
      <c r="A22" s="164"/>
      <c r="B22" s="165"/>
      <c r="C22" s="165"/>
      <c r="D22" s="165"/>
      <c r="E22" s="165"/>
      <c r="F22" s="165"/>
      <c r="G22" s="165"/>
      <c r="H22" s="165"/>
      <c r="I22" s="163"/>
      <c r="J22" s="165"/>
      <c r="K22" s="253"/>
      <c r="L22" s="196" t="s">
        <v>374</v>
      </c>
      <c r="M22" s="189">
        <f t="shared" ref="M22:T22" si="1">+M20/$L$20</f>
        <v>69.268399657680789</v>
      </c>
      <c r="N22" s="189">
        <f t="shared" si="1"/>
        <v>0</v>
      </c>
      <c r="O22" s="189">
        <f t="shared" si="1"/>
        <v>30.478095849379546</v>
      </c>
      <c r="P22" s="189">
        <f t="shared" si="1"/>
        <v>0</v>
      </c>
      <c r="Q22" s="189">
        <f t="shared" si="1"/>
        <v>41.561039794608469</v>
      </c>
      <c r="R22" s="189">
        <f t="shared" si="1"/>
        <v>41.561039794608469</v>
      </c>
      <c r="S22" s="189">
        <f t="shared" si="1"/>
        <v>41.561039794608469</v>
      </c>
      <c r="T22" s="189">
        <f t="shared" si="1"/>
        <v>27.707359863072316</v>
      </c>
      <c r="U22" s="165"/>
      <c r="V22" s="165"/>
      <c r="W22" s="165"/>
      <c r="X22" s="165"/>
    </row>
    <row r="23" spans="1:24" ht="20.25" x14ac:dyDescent="0.3">
      <c r="A23" s="164"/>
      <c r="B23" s="165"/>
      <c r="C23" s="165"/>
      <c r="D23" s="165"/>
      <c r="E23" s="165"/>
      <c r="F23" s="165"/>
      <c r="G23" s="165"/>
      <c r="H23" s="165"/>
      <c r="I23" s="163"/>
      <c r="J23" s="165"/>
      <c r="K23" s="166"/>
      <c r="L23" s="165"/>
      <c r="M23" s="165"/>
      <c r="N23" s="165"/>
      <c r="O23" s="165"/>
      <c r="P23" s="165"/>
      <c r="Q23" s="165"/>
      <c r="R23" s="165"/>
      <c r="S23" s="165"/>
      <c r="T23" s="165"/>
      <c r="U23" s="165"/>
      <c r="V23" s="165"/>
      <c r="W23" s="165"/>
      <c r="X23" s="165"/>
    </row>
    <row r="24" spans="1:24" x14ac:dyDescent="0.35">
      <c r="C24" s="144" t="s">
        <v>381</v>
      </c>
    </row>
  </sheetData>
  <autoFilter ref="A5:K12" xr:uid="{00000000-0009-0000-0000-000003000000}"/>
  <mergeCells count="24">
    <mergeCell ref="L17:T17"/>
    <mergeCell ref="A1:X2"/>
    <mergeCell ref="K21:K22"/>
    <mergeCell ref="F3:F5"/>
    <mergeCell ref="A14:F15"/>
    <mergeCell ref="A3:A5"/>
    <mergeCell ref="B3:B5"/>
    <mergeCell ref="C3:C5"/>
    <mergeCell ref="D3:D5"/>
    <mergeCell ref="E3:E5"/>
    <mergeCell ref="G3:G5"/>
    <mergeCell ref="H3:H5"/>
    <mergeCell ref="I3:I5"/>
    <mergeCell ref="J3:J5"/>
    <mergeCell ref="L3:M4"/>
    <mergeCell ref="R4:S4"/>
    <mergeCell ref="U4:V4"/>
    <mergeCell ref="W3:X4"/>
    <mergeCell ref="K3:K5"/>
    <mergeCell ref="N3:N4"/>
    <mergeCell ref="O3:P3"/>
    <mergeCell ref="O4:P4"/>
    <mergeCell ref="R3:T3"/>
    <mergeCell ref="Q3:Q4"/>
  </mergeCells>
  <conditionalFormatting sqref="L6:X12">
    <cfRule type="cellIs" dxfId="8" priority="1" operator="greaterThan">
      <formula>0</formula>
    </cfRule>
  </conditionalFormatting>
  <printOptions horizontalCentered="1" verticalCentered="1"/>
  <pageMargins left="0.35433070866141736" right="0.70866141732283472" top="0.74803149606299213" bottom="0.74803149606299213" header="0.31496062992125984" footer="0.31496062992125984"/>
  <pageSetup paperSize="5" scale="65" fitToHeight="0" orientation="landscape" horizontalDpi="360" verticalDpi="360" r:id="rId1"/>
  <headerFooter>
    <oddHeader>&amp;L&amp;G</oddHeader>
    <oddFooter xml:space="preserve">&amp;L&amp;18FECHA EMISIÓN: &amp;D&amp;C&amp;20Página No. &amp;P de &amp;N
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8">
    <pageSetUpPr fitToPage="1"/>
  </sheetPr>
  <dimension ref="A1:L17"/>
  <sheetViews>
    <sheetView showOutlineSymbols="0" zoomScale="55" zoomScaleNormal="55" zoomScaleSheetLayoutView="40" workbookViewId="0">
      <pane ySplit="5" topLeftCell="A6" activePane="bottomLeft" state="frozen"/>
      <selection activeCell="I1" sqref="I1"/>
      <selection pane="bottomLeft" activeCell="C17" activeCellId="1" sqref="C12 C17"/>
    </sheetView>
  </sheetViews>
  <sheetFormatPr baseColWidth="10" defaultRowHeight="21" x14ac:dyDescent="0.35"/>
  <cols>
    <col min="1" max="1" width="20" style="3" customWidth="1"/>
    <col min="2" max="2" width="15.85546875" customWidth="1"/>
    <col min="3" max="3" width="51" customWidth="1"/>
    <col min="4" max="4" width="25.7109375" customWidth="1"/>
    <col min="5" max="5" width="22.140625" customWidth="1"/>
    <col min="6" max="6" width="23.5703125" customWidth="1"/>
    <col min="7" max="7" width="29.140625" customWidth="1"/>
    <col min="8" max="8" width="27.5703125" customWidth="1"/>
    <col min="9" max="9" width="37.28515625" style="64" customWidth="1"/>
    <col min="10" max="10" width="38.7109375" customWidth="1"/>
    <col min="11" max="11" width="28.5703125" style="57" customWidth="1"/>
    <col min="12" max="12" width="28.140625" customWidth="1"/>
  </cols>
  <sheetData>
    <row r="1" spans="1:12" ht="21" customHeight="1" x14ac:dyDescent="0.25">
      <c r="A1" s="261" t="s">
        <v>383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</row>
    <row r="2" spans="1:12" ht="21" customHeight="1" x14ac:dyDescent="0.25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</row>
    <row r="3" spans="1:12" ht="36" customHeight="1" x14ac:dyDescent="0.25">
      <c r="A3" s="263" t="s">
        <v>111</v>
      </c>
      <c r="B3" s="263" t="s">
        <v>0</v>
      </c>
      <c r="C3" s="204" t="s">
        <v>1</v>
      </c>
      <c r="D3" s="204" t="s">
        <v>112</v>
      </c>
      <c r="E3" s="204" t="s">
        <v>2</v>
      </c>
      <c r="F3" s="204" t="s">
        <v>3</v>
      </c>
      <c r="G3" s="204" t="s">
        <v>4</v>
      </c>
      <c r="H3" s="204" t="s">
        <v>81</v>
      </c>
      <c r="I3" s="264" t="s">
        <v>310</v>
      </c>
      <c r="J3" s="265" t="s">
        <v>303</v>
      </c>
      <c r="K3" s="265" t="s">
        <v>362</v>
      </c>
      <c r="L3" s="248" t="s">
        <v>317</v>
      </c>
    </row>
    <row r="4" spans="1:12" ht="36" customHeight="1" x14ac:dyDescent="0.25">
      <c r="A4" s="263"/>
      <c r="B4" s="263"/>
      <c r="C4" s="204"/>
      <c r="D4" s="204"/>
      <c r="E4" s="204"/>
      <c r="F4" s="204"/>
      <c r="G4" s="204"/>
      <c r="H4" s="204"/>
      <c r="I4" s="264"/>
      <c r="J4" s="265"/>
      <c r="K4" s="265"/>
      <c r="L4" s="249"/>
    </row>
    <row r="5" spans="1:12" ht="42.75" customHeight="1" x14ac:dyDescent="0.25">
      <c r="A5" s="263"/>
      <c r="B5" s="263"/>
      <c r="C5" s="204"/>
      <c r="D5" s="204"/>
      <c r="E5" s="204"/>
      <c r="F5" s="204"/>
      <c r="G5" s="204"/>
      <c r="H5" s="204"/>
      <c r="I5" s="264"/>
      <c r="J5" s="265"/>
      <c r="K5" s="265"/>
      <c r="L5" s="145" t="s">
        <v>330</v>
      </c>
    </row>
    <row r="6" spans="1:12" ht="54" x14ac:dyDescent="0.25">
      <c r="A6" s="157">
        <v>53</v>
      </c>
      <c r="B6" s="157">
        <v>14</v>
      </c>
      <c r="C6" s="136" t="s">
        <v>56</v>
      </c>
      <c r="D6" s="147" t="s">
        <v>7</v>
      </c>
      <c r="E6" s="147" t="s">
        <v>57</v>
      </c>
      <c r="F6" s="136" t="s">
        <v>58</v>
      </c>
      <c r="G6" s="136" t="s">
        <v>9</v>
      </c>
      <c r="H6" s="136" t="s">
        <v>10</v>
      </c>
      <c r="I6" s="148" t="s">
        <v>312</v>
      </c>
      <c r="J6" s="148" t="s">
        <v>285</v>
      </c>
      <c r="K6" s="149" t="s">
        <v>307</v>
      </c>
      <c r="L6" s="150">
        <v>12</v>
      </c>
    </row>
    <row r="7" spans="1:12" s="97" customFormat="1" x14ac:dyDescent="0.35">
      <c r="A7" s="3"/>
      <c r="B7"/>
      <c r="C7"/>
      <c r="D7"/>
      <c r="E7"/>
      <c r="F7"/>
      <c r="G7"/>
      <c r="H7"/>
      <c r="I7" s="64"/>
      <c r="J7"/>
      <c r="K7" s="57"/>
      <c r="L7" s="109"/>
    </row>
    <row r="12" spans="1:12" x14ac:dyDescent="0.35">
      <c r="C12" s="144" t="s">
        <v>382</v>
      </c>
    </row>
    <row r="17" spans="3:3" x14ac:dyDescent="0.35">
      <c r="C17" s="144" t="s">
        <v>381</v>
      </c>
    </row>
  </sheetData>
  <autoFilter ref="A5:K6" xr:uid="{00000000-0009-0000-0000-000004000000}"/>
  <mergeCells count="13">
    <mergeCell ref="A1:L2"/>
    <mergeCell ref="F3:F5"/>
    <mergeCell ref="A3:A5"/>
    <mergeCell ref="B3:B5"/>
    <mergeCell ref="C3:C5"/>
    <mergeCell ref="D3:D5"/>
    <mergeCell ref="E3:E5"/>
    <mergeCell ref="L3:L4"/>
    <mergeCell ref="G3:G5"/>
    <mergeCell ref="H3:H5"/>
    <mergeCell ref="I3:I5"/>
    <mergeCell ref="J3:J5"/>
    <mergeCell ref="K3:K5"/>
  </mergeCells>
  <conditionalFormatting sqref="L6">
    <cfRule type="cellIs" dxfId="7" priority="1" operator="greaterThan">
      <formula>0</formula>
    </cfRule>
  </conditionalFormatting>
  <printOptions horizontalCentered="1" verticalCentered="1"/>
  <pageMargins left="0.35433070866141736" right="0.70866141732283472" top="0.74803149606299213" bottom="0.74803149606299213" header="0.31496062992125984" footer="0.31496062992125984"/>
  <pageSetup paperSize="5" scale="65" orientation="landscape" horizontalDpi="360" verticalDpi="360" r:id="rId1"/>
  <headerFooter>
    <oddHeader>&amp;L&amp;G</oddHeader>
    <oddFooter xml:space="preserve">&amp;L&amp;18FECHA EMISIÓN: &amp;D&amp;C&amp;20Página No. &amp;P de &amp;N
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>
    <pageSetUpPr fitToPage="1"/>
  </sheetPr>
  <dimension ref="A3:Q19"/>
  <sheetViews>
    <sheetView tabSelected="1" showOutlineSymbols="0" zoomScale="55" zoomScaleNormal="55" zoomScaleSheetLayoutView="40" workbookViewId="0">
      <pane ySplit="5" topLeftCell="A6" activePane="bottomLeft" state="frozen"/>
      <selection activeCell="I1" sqref="I1"/>
      <selection pane="bottomLeft" activeCell="A3" sqref="A3:O11"/>
    </sheetView>
  </sheetViews>
  <sheetFormatPr baseColWidth="10" defaultRowHeight="21" x14ac:dyDescent="0.35"/>
  <cols>
    <col min="1" max="1" width="20" style="3" customWidth="1"/>
    <col min="2" max="2" width="15.85546875" customWidth="1"/>
    <col min="3" max="3" width="51" customWidth="1"/>
    <col min="4" max="4" width="25.7109375" customWidth="1"/>
    <col min="5" max="5" width="22.140625" customWidth="1"/>
    <col min="6" max="6" width="23.5703125" customWidth="1"/>
    <col min="7" max="7" width="29.140625" customWidth="1"/>
    <col min="8" max="8" width="27.5703125" customWidth="1"/>
    <col min="9" max="9" width="37.28515625" style="64" customWidth="1"/>
    <col min="10" max="10" width="38.7109375" customWidth="1"/>
    <col min="11" max="11" width="28.5703125" style="57" customWidth="1"/>
    <col min="12" max="15" width="20.85546875" customWidth="1"/>
    <col min="16" max="16" width="35" customWidth="1"/>
    <col min="17" max="17" width="40" customWidth="1"/>
  </cols>
  <sheetData>
    <row r="3" spans="1:17" ht="36" customHeight="1" x14ac:dyDescent="0.25">
      <c r="A3" s="202" t="s">
        <v>111</v>
      </c>
      <c r="B3" s="202" t="s">
        <v>0</v>
      </c>
      <c r="C3" s="203" t="s">
        <v>1</v>
      </c>
      <c r="D3" s="200" t="s">
        <v>112</v>
      </c>
      <c r="E3" s="200" t="s">
        <v>2</v>
      </c>
      <c r="F3" s="200" t="s">
        <v>3</v>
      </c>
      <c r="G3" s="200" t="s">
        <v>4</v>
      </c>
      <c r="H3" s="204" t="s">
        <v>81</v>
      </c>
      <c r="I3" s="205" t="s">
        <v>310</v>
      </c>
      <c r="J3" s="206" t="s">
        <v>303</v>
      </c>
      <c r="K3" s="206" t="s">
        <v>362</v>
      </c>
      <c r="L3" s="210" t="s">
        <v>317</v>
      </c>
      <c r="M3" s="210" t="s">
        <v>318</v>
      </c>
      <c r="N3" s="210" t="s">
        <v>328</v>
      </c>
      <c r="O3" s="210" t="s">
        <v>324</v>
      </c>
    </row>
    <row r="4" spans="1:17" ht="36" customHeight="1" x14ac:dyDescent="0.25">
      <c r="A4" s="202"/>
      <c r="B4" s="202"/>
      <c r="C4" s="203"/>
      <c r="D4" s="200"/>
      <c r="E4" s="200"/>
      <c r="F4" s="200"/>
      <c r="G4" s="200"/>
      <c r="H4" s="204"/>
      <c r="I4" s="205"/>
      <c r="J4" s="206"/>
      <c r="K4" s="206"/>
      <c r="L4" s="211"/>
      <c r="M4" s="211"/>
      <c r="N4" s="211"/>
      <c r="O4" s="211"/>
    </row>
    <row r="5" spans="1:17" ht="66.75" customHeight="1" x14ac:dyDescent="0.25">
      <c r="A5" s="202"/>
      <c r="B5" s="202"/>
      <c r="C5" s="203"/>
      <c r="D5" s="200"/>
      <c r="E5" s="200"/>
      <c r="F5" s="200"/>
      <c r="G5" s="200"/>
      <c r="H5" s="204"/>
      <c r="I5" s="205"/>
      <c r="J5" s="206"/>
      <c r="K5" s="206"/>
      <c r="L5" s="129" t="s">
        <v>333</v>
      </c>
      <c r="M5" s="129" t="s">
        <v>337</v>
      </c>
      <c r="N5" s="129" t="s">
        <v>352</v>
      </c>
      <c r="O5" s="129" t="s">
        <v>358</v>
      </c>
    </row>
    <row r="6" spans="1:17" ht="270" x14ac:dyDescent="0.25">
      <c r="A6" s="128">
        <v>49</v>
      </c>
      <c r="B6" s="128">
        <v>10</v>
      </c>
      <c r="C6" s="117" t="s">
        <v>309</v>
      </c>
      <c r="D6" s="112" t="s">
        <v>146</v>
      </c>
      <c r="E6" s="101" t="s">
        <v>14</v>
      </c>
      <c r="F6" s="113" t="s">
        <v>75</v>
      </c>
      <c r="G6" s="136" t="s">
        <v>18</v>
      </c>
      <c r="H6" s="113" t="s">
        <v>70</v>
      </c>
      <c r="I6" s="114" t="s">
        <v>316</v>
      </c>
      <c r="J6" s="115" t="s">
        <v>286</v>
      </c>
      <c r="K6" s="102" t="s">
        <v>307</v>
      </c>
      <c r="L6" s="104">
        <f>500+500+300</f>
        <v>1300</v>
      </c>
      <c r="M6" s="104">
        <f>1500+200</f>
        <v>1700</v>
      </c>
      <c r="N6" s="104">
        <f>500+1500</f>
        <v>2000</v>
      </c>
      <c r="O6" s="104">
        <f>400+200</f>
        <v>600</v>
      </c>
      <c r="Q6" s="272"/>
    </row>
    <row r="7" spans="1:17" s="97" customFormat="1" x14ac:dyDescent="0.35">
      <c r="A7" s="3"/>
      <c r="B7"/>
      <c r="C7"/>
      <c r="D7"/>
      <c r="E7"/>
      <c r="F7"/>
      <c r="G7"/>
      <c r="H7"/>
      <c r="I7" s="64"/>
      <c r="J7"/>
      <c r="K7" s="57"/>
      <c r="L7" s="109"/>
      <c r="M7" s="109"/>
      <c r="N7" s="109"/>
      <c r="O7" s="109"/>
    </row>
    <row r="8" spans="1:17" ht="75.75" customHeight="1" x14ac:dyDescent="0.35">
      <c r="A8" s="201" t="s">
        <v>392</v>
      </c>
      <c r="B8" s="201"/>
      <c r="C8" s="201"/>
      <c r="D8" s="201"/>
      <c r="E8" s="201"/>
      <c r="F8" s="201"/>
    </row>
    <row r="9" spans="1:17" ht="64.5" customHeight="1" x14ac:dyDescent="0.35">
      <c r="A9" s="201"/>
      <c r="B9" s="201"/>
      <c r="C9" s="201"/>
      <c r="D9" s="201"/>
      <c r="E9" s="201"/>
      <c r="F9" s="201"/>
      <c r="H9" s="274" t="s">
        <v>393</v>
      </c>
      <c r="I9" s="274"/>
    </row>
    <row r="10" spans="1:17" ht="67.5" customHeight="1" x14ac:dyDescent="0.35">
      <c r="A10" s="201"/>
      <c r="B10" s="201"/>
      <c r="C10" s="201"/>
      <c r="D10" s="201"/>
      <c r="E10" s="201"/>
      <c r="F10" s="201"/>
    </row>
    <row r="11" spans="1:17" ht="3" hidden="1" customHeight="1" x14ac:dyDescent="0.35">
      <c r="A11" s="201"/>
      <c r="B11" s="201"/>
      <c r="C11" s="201"/>
      <c r="D11" s="201"/>
      <c r="E11" s="201"/>
      <c r="F11" s="201"/>
      <c r="L11" s="207" t="s">
        <v>377</v>
      </c>
      <c r="M11" s="208"/>
      <c r="N11" s="208"/>
      <c r="O11" s="209"/>
    </row>
    <row r="12" spans="1:17" ht="57.75" customHeight="1" x14ac:dyDescent="0.35">
      <c r="L12" s="17" t="s">
        <v>363</v>
      </c>
      <c r="M12" s="17" t="s">
        <v>364</v>
      </c>
      <c r="N12" s="17" t="s">
        <v>367</v>
      </c>
      <c r="O12" s="17" t="s">
        <v>324</v>
      </c>
    </row>
    <row r="13" spans="1:17" ht="41.25" customHeight="1" x14ac:dyDescent="0.25">
      <c r="I13" s="139" t="s">
        <v>372</v>
      </c>
      <c r="J13" s="16" t="s">
        <v>371</v>
      </c>
      <c r="K13" s="133" t="s">
        <v>369</v>
      </c>
      <c r="L13" s="132">
        <v>282367200</v>
      </c>
      <c r="M13" s="132">
        <v>705918000</v>
      </c>
      <c r="N13" s="132">
        <v>235306000</v>
      </c>
      <c r="O13" s="132">
        <v>188244800</v>
      </c>
    </row>
    <row r="14" spans="1:17" ht="66" customHeight="1" x14ac:dyDescent="0.25">
      <c r="C14" s="137"/>
      <c r="I14" s="140">
        <v>941224</v>
      </c>
      <c r="J14" s="135">
        <v>113050</v>
      </c>
      <c r="K14" s="29" t="s">
        <v>370</v>
      </c>
      <c r="L14" s="273">
        <f>+L13/$J$14</f>
        <v>2497.719593100398</v>
      </c>
      <c r="M14" s="273">
        <f t="shared" ref="M14:O14" si="0">+M13/$J$14</f>
        <v>6244.2989827509955</v>
      </c>
      <c r="N14" s="273">
        <f>+N13/$J$14</f>
        <v>2081.4329942503318</v>
      </c>
      <c r="O14" s="273">
        <f t="shared" si="0"/>
        <v>1665.1463954002654</v>
      </c>
      <c r="Q14" s="143"/>
    </row>
    <row r="15" spans="1:17" x14ac:dyDescent="0.35">
      <c r="C15" s="137"/>
    </row>
    <row r="16" spans="1:17" x14ac:dyDescent="0.35">
      <c r="C16" s="137"/>
    </row>
    <row r="17" spans="3:17" ht="83.25" customHeight="1" x14ac:dyDescent="0.35">
      <c r="C17" s="138"/>
      <c r="H17" s="134"/>
      <c r="L17" s="129" t="s">
        <v>333</v>
      </c>
      <c r="M17" s="129" t="s">
        <v>337</v>
      </c>
      <c r="N17" s="129" t="s">
        <v>352</v>
      </c>
      <c r="O17" s="129" t="s">
        <v>358</v>
      </c>
      <c r="P17" s="142" t="s">
        <v>378</v>
      </c>
      <c r="Q17" s="142" t="s">
        <v>379</v>
      </c>
    </row>
    <row r="18" spans="3:17" ht="23.25" x14ac:dyDescent="0.35">
      <c r="K18" s="57" t="s">
        <v>390</v>
      </c>
      <c r="L18" s="104">
        <v>300</v>
      </c>
      <c r="M18" s="104">
        <v>750</v>
      </c>
      <c r="N18" s="104">
        <v>250</v>
      </c>
      <c r="O18" s="104">
        <v>200</v>
      </c>
      <c r="P18" s="141">
        <f>(SUM(L18:O18))*113050</f>
        <v>169575000</v>
      </c>
      <c r="Q18" s="141">
        <f>+P18*2</f>
        <v>339150000</v>
      </c>
    </row>
    <row r="19" spans="3:17" ht="23.25" x14ac:dyDescent="0.35">
      <c r="K19" s="57" t="s">
        <v>391</v>
      </c>
      <c r="L19" s="104">
        <v>500</v>
      </c>
      <c r="M19" s="104">
        <v>1500</v>
      </c>
      <c r="N19" s="104">
        <v>500</v>
      </c>
      <c r="O19" s="104">
        <v>400</v>
      </c>
    </row>
  </sheetData>
  <autoFilter ref="A5:K6" xr:uid="{00000000-0009-0000-0000-000005000000}"/>
  <mergeCells count="18">
    <mergeCell ref="H3:H5"/>
    <mergeCell ref="I3:I5"/>
    <mergeCell ref="J3:J5"/>
    <mergeCell ref="K3:K5"/>
    <mergeCell ref="L11:O11"/>
    <mergeCell ref="O3:O4"/>
    <mergeCell ref="M3:M4"/>
    <mergeCell ref="L3:L4"/>
    <mergeCell ref="N3:N4"/>
    <mergeCell ref="H9:I9"/>
    <mergeCell ref="G3:G5"/>
    <mergeCell ref="F3:F5"/>
    <mergeCell ref="A8:F11"/>
    <mergeCell ref="A3:A5"/>
    <mergeCell ref="B3:B5"/>
    <mergeCell ref="C3:C5"/>
    <mergeCell ref="D3:D5"/>
    <mergeCell ref="E3:E5"/>
  </mergeCells>
  <conditionalFormatting sqref="L6:O6">
    <cfRule type="cellIs" dxfId="6" priority="3" operator="greaterThan">
      <formula>0</formula>
    </cfRule>
  </conditionalFormatting>
  <conditionalFormatting sqref="L18:O18">
    <cfRule type="cellIs" dxfId="5" priority="2" operator="greaterThan">
      <formula>0</formula>
    </cfRule>
  </conditionalFormatting>
  <conditionalFormatting sqref="L19:O19">
    <cfRule type="cellIs" dxfId="4" priority="1" operator="greaterThan">
      <formula>0</formula>
    </cfRule>
  </conditionalFormatting>
  <printOptions horizontalCentered="1" verticalCentered="1"/>
  <pageMargins left="0.35433070866141736" right="0.70866141732283472" top="0.74803149606299213" bottom="0.74803149606299213" header="0.31496062992125984" footer="0.31496062992125984"/>
  <pageSetup paperSize="5" scale="65" orientation="landscape" horizontalDpi="360" verticalDpi="360" r:id="rId1"/>
  <headerFooter>
    <oddHeader>&amp;L&amp;G&amp;CCRONOGRAMA ENTREGAS CONTRATO 097-SG-2026 QUIMICA MG</oddHeader>
    <oddFooter xml:space="preserve">&amp;L&amp;18FECHA EMISIÓN: &amp;D&amp;C&amp;20Página No. &amp;P de &amp;N
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>
    <pageSetUpPr fitToPage="1"/>
  </sheetPr>
  <dimension ref="A1:L17"/>
  <sheetViews>
    <sheetView showOutlineSymbols="0" zoomScale="55" zoomScaleNormal="55" zoomScaleSheetLayoutView="40" workbookViewId="0">
      <pane ySplit="5" topLeftCell="A6" activePane="bottomLeft" state="frozen"/>
      <selection activeCell="I1" sqref="I1"/>
      <selection pane="bottomLeft" activeCell="C17" sqref="C17"/>
    </sheetView>
  </sheetViews>
  <sheetFormatPr baseColWidth="10" defaultRowHeight="21" x14ac:dyDescent="0.35"/>
  <cols>
    <col min="1" max="1" width="16.5703125" style="3" customWidth="1"/>
    <col min="2" max="2" width="15.85546875" customWidth="1"/>
    <col min="3" max="3" width="59.5703125" customWidth="1"/>
    <col min="4" max="4" width="25.7109375" customWidth="1"/>
    <col min="5" max="5" width="19" customWidth="1"/>
    <col min="6" max="6" width="23.5703125" customWidth="1"/>
    <col min="7" max="7" width="25.5703125" customWidth="1"/>
    <col min="8" max="8" width="27.5703125" customWidth="1"/>
    <col min="9" max="9" width="35.42578125" style="64" customWidth="1"/>
    <col min="10" max="10" width="35.28515625" customWidth="1"/>
    <col min="11" max="11" width="19.7109375" style="57" customWidth="1"/>
    <col min="12" max="12" width="40.7109375" customWidth="1"/>
  </cols>
  <sheetData>
    <row r="1" spans="1:12" ht="37.5" customHeight="1" x14ac:dyDescent="0.25">
      <c r="A1" s="266" t="s">
        <v>380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</row>
    <row r="2" spans="1:12" ht="50.25" customHeight="1" x14ac:dyDescent="0.25">
      <c r="A2" s="266"/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</row>
    <row r="3" spans="1:12" ht="36" customHeight="1" x14ac:dyDescent="0.25">
      <c r="A3" s="263" t="s">
        <v>111</v>
      </c>
      <c r="B3" s="263" t="s">
        <v>0</v>
      </c>
      <c r="C3" s="204" t="s">
        <v>1</v>
      </c>
      <c r="D3" s="204" t="s">
        <v>112</v>
      </c>
      <c r="E3" s="204" t="s">
        <v>2</v>
      </c>
      <c r="F3" s="204" t="s">
        <v>3</v>
      </c>
      <c r="G3" s="204" t="s">
        <v>4</v>
      </c>
      <c r="H3" s="204" t="s">
        <v>81</v>
      </c>
      <c r="I3" s="264" t="s">
        <v>310</v>
      </c>
      <c r="J3" s="265" t="s">
        <v>303</v>
      </c>
      <c r="K3" s="265" t="s">
        <v>362</v>
      </c>
      <c r="L3" s="267" t="s">
        <v>317</v>
      </c>
    </row>
    <row r="4" spans="1:12" ht="36" customHeight="1" x14ac:dyDescent="0.25">
      <c r="A4" s="263"/>
      <c r="B4" s="263"/>
      <c r="C4" s="204"/>
      <c r="D4" s="204"/>
      <c r="E4" s="204"/>
      <c r="F4" s="204"/>
      <c r="G4" s="204"/>
      <c r="H4" s="204"/>
      <c r="I4" s="264"/>
      <c r="J4" s="265"/>
      <c r="K4" s="265"/>
      <c r="L4" s="267"/>
    </row>
    <row r="5" spans="1:12" ht="18" x14ac:dyDescent="0.25">
      <c r="A5" s="263"/>
      <c r="B5" s="263"/>
      <c r="C5" s="204"/>
      <c r="D5" s="204"/>
      <c r="E5" s="204"/>
      <c r="F5" s="204"/>
      <c r="G5" s="204"/>
      <c r="H5" s="204"/>
      <c r="I5" s="264"/>
      <c r="J5" s="265"/>
      <c r="K5" s="265"/>
      <c r="L5" s="145" t="s">
        <v>333</v>
      </c>
    </row>
    <row r="6" spans="1:12" ht="180" x14ac:dyDescent="0.25">
      <c r="A6" s="146">
        <v>50</v>
      </c>
      <c r="B6" s="146">
        <v>11</v>
      </c>
      <c r="C6" s="136" t="s">
        <v>76</v>
      </c>
      <c r="D6" s="147" t="s">
        <v>14</v>
      </c>
      <c r="E6" s="147" t="s">
        <v>14</v>
      </c>
      <c r="F6" s="136" t="s">
        <v>149</v>
      </c>
      <c r="G6" s="147" t="s">
        <v>77</v>
      </c>
      <c r="H6" s="147" t="s">
        <v>78</v>
      </c>
      <c r="I6" s="148" t="s">
        <v>311</v>
      </c>
      <c r="J6" s="149" t="s">
        <v>248</v>
      </c>
      <c r="K6" s="149" t="s">
        <v>307</v>
      </c>
      <c r="L6" s="150">
        <v>4000</v>
      </c>
    </row>
    <row r="7" spans="1:12" s="97" customFormat="1" x14ac:dyDescent="0.35">
      <c r="A7" s="3"/>
      <c r="B7"/>
      <c r="C7"/>
      <c r="D7"/>
      <c r="E7"/>
      <c r="F7"/>
      <c r="G7"/>
      <c r="H7"/>
      <c r="I7" s="64"/>
      <c r="J7"/>
      <c r="K7" s="57"/>
      <c r="L7" s="109"/>
    </row>
    <row r="12" spans="1:12" x14ac:dyDescent="0.35">
      <c r="C12" s="144" t="s">
        <v>382</v>
      </c>
    </row>
    <row r="13" spans="1:12" x14ac:dyDescent="0.35">
      <c r="C13" s="144"/>
    </row>
    <row r="14" spans="1:12" x14ac:dyDescent="0.35">
      <c r="C14" s="144"/>
    </row>
    <row r="15" spans="1:12" x14ac:dyDescent="0.35">
      <c r="C15" s="144"/>
    </row>
    <row r="16" spans="1:12" x14ac:dyDescent="0.35">
      <c r="C16" s="144"/>
    </row>
    <row r="17" spans="3:3" x14ac:dyDescent="0.35">
      <c r="C17" s="144" t="s">
        <v>381</v>
      </c>
    </row>
  </sheetData>
  <autoFilter ref="A5:K6" xr:uid="{00000000-0009-0000-0000-000006000000}"/>
  <mergeCells count="13">
    <mergeCell ref="A1:L2"/>
    <mergeCell ref="F3:F5"/>
    <mergeCell ref="A3:A5"/>
    <mergeCell ref="B3:B5"/>
    <mergeCell ref="C3:C5"/>
    <mergeCell ref="D3:D5"/>
    <mergeCell ref="E3:E5"/>
    <mergeCell ref="L3:L4"/>
    <mergeCell ref="G3:G5"/>
    <mergeCell ref="H3:H5"/>
    <mergeCell ref="I3:I5"/>
    <mergeCell ref="J3:J5"/>
    <mergeCell ref="K3:K5"/>
  </mergeCells>
  <conditionalFormatting sqref="L6">
    <cfRule type="cellIs" dxfId="3" priority="1" operator="greaterThan">
      <formula>0</formula>
    </cfRule>
  </conditionalFormatting>
  <printOptions horizontalCentered="1" verticalCentered="1"/>
  <pageMargins left="0.35433070866141736" right="0.70866141732283472" top="0.74803149606299213" bottom="0.74803149606299213" header="0.31496062992125984" footer="0.31496062992125984"/>
  <pageSetup paperSize="5" scale="66" orientation="landscape" horizontalDpi="360" verticalDpi="360" r:id="rId1"/>
  <headerFooter>
    <oddHeader>&amp;L&amp;G</oddHeader>
    <oddFooter xml:space="preserve">&amp;L&amp;18FECHA EMISIÓN: &amp;D&amp;C&amp;20Página No. &amp;P de &amp;N
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2"/>
  <dimension ref="B2:F17"/>
  <sheetViews>
    <sheetView showOutlineSymbols="0" workbookViewId="0"/>
  </sheetViews>
  <sheetFormatPr baseColWidth="10" defaultRowHeight="15" x14ac:dyDescent="0.25"/>
  <cols>
    <col min="2" max="2" width="47.42578125" customWidth="1"/>
    <col min="3" max="3" width="89.28515625" customWidth="1"/>
    <col min="4" max="4" width="32.7109375" customWidth="1"/>
    <col min="6" max="6" width="66.85546875" customWidth="1"/>
  </cols>
  <sheetData>
    <row r="2" spans="2:6" x14ac:dyDescent="0.25">
      <c r="B2" s="268" t="s">
        <v>82</v>
      </c>
      <c r="C2" s="4" t="s">
        <v>83</v>
      </c>
    </row>
    <row r="3" spans="2:6" ht="30" x14ac:dyDescent="0.25">
      <c r="B3" s="268"/>
      <c r="C3" s="5" t="s">
        <v>94</v>
      </c>
    </row>
    <row r="4" spans="2:6" x14ac:dyDescent="0.25">
      <c r="B4" s="268"/>
      <c r="C4" s="4" t="s">
        <v>84</v>
      </c>
    </row>
    <row r="5" spans="2:6" ht="15" customHeight="1" x14ac:dyDescent="0.25">
      <c r="B5" s="269" t="s">
        <v>85</v>
      </c>
      <c r="C5" s="6" t="s">
        <v>99</v>
      </c>
    </row>
    <row r="6" spans="2:6" ht="30" x14ac:dyDescent="0.25">
      <c r="B6" s="270"/>
      <c r="C6" s="7" t="s">
        <v>86</v>
      </c>
    </row>
    <row r="7" spans="2:6" ht="15" customHeight="1" x14ac:dyDescent="0.25">
      <c r="B7" s="270"/>
      <c r="C7" s="7" t="s">
        <v>100</v>
      </c>
      <c r="F7" s="14"/>
    </row>
    <row r="8" spans="2:6" ht="30" x14ac:dyDescent="0.25">
      <c r="B8" s="270"/>
      <c r="C8" s="7" t="s">
        <v>98</v>
      </c>
      <c r="F8" s="14"/>
    </row>
    <row r="9" spans="2:6" ht="45" customHeight="1" x14ac:dyDescent="0.25">
      <c r="B9" s="270"/>
      <c r="C9" s="7" t="s">
        <v>101</v>
      </c>
      <c r="F9" s="14"/>
    </row>
    <row r="10" spans="2:6" ht="64.5" customHeight="1" x14ac:dyDescent="0.25">
      <c r="B10" s="270"/>
      <c r="C10" s="7" t="s">
        <v>95</v>
      </c>
      <c r="F10" s="14"/>
    </row>
    <row r="11" spans="2:6" ht="80.25" customHeight="1" x14ac:dyDescent="0.25">
      <c r="B11" s="271"/>
      <c r="C11" s="7" t="s">
        <v>103</v>
      </c>
      <c r="F11" s="14"/>
    </row>
    <row r="12" spans="2:6" ht="62.25" customHeight="1" x14ac:dyDescent="0.25">
      <c r="B12" s="269" t="s">
        <v>87</v>
      </c>
      <c r="C12" s="8" t="s">
        <v>104</v>
      </c>
      <c r="F12" s="14"/>
    </row>
    <row r="13" spans="2:6" ht="60" x14ac:dyDescent="0.25">
      <c r="B13" s="270"/>
      <c r="C13" s="8" t="s">
        <v>102</v>
      </c>
    </row>
    <row r="14" spans="2:6" ht="33.75" customHeight="1" x14ac:dyDescent="0.25">
      <c r="B14" s="9" t="s">
        <v>88</v>
      </c>
      <c r="C14" s="10" t="s">
        <v>89</v>
      </c>
    </row>
    <row r="15" spans="2:6" ht="18.75" x14ac:dyDescent="0.3">
      <c r="B15" s="11" t="s">
        <v>90</v>
      </c>
      <c r="C15" s="12" t="s">
        <v>93</v>
      </c>
    </row>
    <row r="16" spans="2:6" ht="40.5" customHeight="1" x14ac:dyDescent="0.25">
      <c r="B16" s="9" t="s">
        <v>91</v>
      </c>
      <c r="C16" s="10" t="s">
        <v>106</v>
      </c>
    </row>
    <row r="17" spans="2:3" ht="27" x14ac:dyDescent="0.25">
      <c r="B17" s="15" t="s">
        <v>105</v>
      </c>
      <c r="C17" s="13" t="s">
        <v>92</v>
      </c>
    </row>
  </sheetData>
  <mergeCells count="3">
    <mergeCell ref="B2:B4"/>
    <mergeCell ref="B12:B13"/>
    <mergeCell ref="B5:B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3"/>
  <dimension ref="C1:V23"/>
  <sheetViews>
    <sheetView showOutlineSymbols="0" zoomScale="70" zoomScaleNormal="70" workbookViewId="0"/>
  </sheetViews>
  <sheetFormatPr baseColWidth="10" defaultRowHeight="37.5" customHeight="1" x14ac:dyDescent="0.25"/>
  <cols>
    <col min="2" max="2" width="12.85546875" customWidth="1"/>
    <col min="3" max="3" width="26.5703125" style="14" customWidth="1"/>
    <col min="4" max="4" width="12.42578125" customWidth="1"/>
    <col min="5" max="5" width="13" customWidth="1"/>
    <col min="6" max="19" width="11.42578125" customWidth="1"/>
    <col min="20" max="20" width="15.28515625" customWidth="1"/>
    <col min="22" max="22" width="34.28515625" customWidth="1"/>
  </cols>
  <sheetData>
    <row r="1" spans="3:22" ht="62.25" customHeight="1" x14ac:dyDescent="0.25">
      <c r="C1" s="27" t="s">
        <v>180</v>
      </c>
      <c r="D1" s="28" t="s">
        <v>161</v>
      </c>
      <c r="E1" s="28" t="s">
        <v>162</v>
      </c>
      <c r="F1" s="28" t="s">
        <v>163</v>
      </c>
      <c r="G1" s="28" t="s">
        <v>164</v>
      </c>
      <c r="H1" s="28" t="s">
        <v>165</v>
      </c>
      <c r="I1" s="28" t="s">
        <v>166</v>
      </c>
      <c r="J1" s="28" t="s">
        <v>167</v>
      </c>
      <c r="K1" s="28" t="s">
        <v>168</v>
      </c>
      <c r="L1" s="28" t="s">
        <v>169</v>
      </c>
      <c r="M1" s="60" t="s">
        <v>241</v>
      </c>
      <c r="N1" s="60" t="s">
        <v>185</v>
      </c>
      <c r="O1" s="60" t="s">
        <v>186</v>
      </c>
      <c r="P1" s="28" t="s">
        <v>170</v>
      </c>
      <c r="Q1" s="28" t="s">
        <v>171</v>
      </c>
      <c r="R1" s="28" t="s">
        <v>172</v>
      </c>
      <c r="S1" s="60" t="s">
        <v>187</v>
      </c>
      <c r="T1" s="99" t="s">
        <v>247</v>
      </c>
    </row>
    <row r="2" spans="3:22" ht="37.5" customHeight="1" x14ac:dyDescent="0.25">
      <c r="C2" s="27" t="s">
        <v>159</v>
      </c>
      <c r="D2" s="98" t="s">
        <v>192</v>
      </c>
      <c r="E2" s="27"/>
      <c r="F2" s="98" t="s">
        <v>192</v>
      </c>
      <c r="G2" s="27"/>
      <c r="H2" s="27"/>
      <c r="I2" s="65" t="s">
        <v>206</v>
      </c>
      <c r="J2" s="27"/>
      <c r="K2" s="27"/>
      <c r="L2" s="27"/>
      <c r="M2" s="27"/>
      <c r="N2" s="98" t="s">
        <v>206</v>
      </c>
      <c r="O2" s="27"/>
      <c r="P2" s="27"/>
      <c r="Q2" s="27"/>
      <c r="R2" s="27"/>
      <c r="S2" s="27"/>
      <c r="T2" s="27"/>
      <c r="U2" s="58"/>
      <c r="V2" s="63"/>
    </row>
    <row r="3" spans="3:22" ht="69.75" customHeight="1" x14ac:dyDescent="0.25">
      <c r="C3" s="27" t="s">
        <v>107</v>
      </c>
      <c r="D3" s="65" t="s">
        <v>192</v>
      </c>
      <c r="E3" s="65" t="s">
        <v>192</v>
      </c>
      <c r="F3" s="65" t="s">
        <v>192</v>
      </c>
      <c r="G3" s="98" t="s">
        <v>192</v>
      </c>
      <c r="H3" s="98" t="s">
        <v>192</v>
      </c>
      <c r="I3" s="65" t="s">
        <v>206</v>
      </c>
      <c r="J3" s="98" t="s">
        <v>192</v>
      </c>
      <c r="K3" s="65" t="s">
        <v>192</v>
      </c>
      <c r="L3" s="27"/>
      <c r="M3" s="98" t="s">
        <v>192</v>
      </c>
      <c r="N3" s="27"/>
      <c r="O3" s="27"/>
      <c r="P3" s="27"/>
      <c r="Q3" s="98" t="s">
        <v>192</v>
      </c>
      <c r="R3" s="65" t="s">
        <v>206</v>
      </c>
      <c r="S3" s="65" t="s">
        <v>192</v>
      </c>
      <c r="T3" s="98" t="s">
        <v>192</v>
      </c>
      <c r="U3" s="58"/>
      <c r="V3" s="63"/>
    </row>
    <row r="4" spans="3:22" ht="37.5" customHeight="1" x14ac:dyDescent="0.25">
      <c r="C4" s="27" t="s">
        <v>109</v>
      </c>
      <c r="D4" s="27"/>
      <c r="E4" s="65" t="s">
        <v>192</v>
      </c>
      <c r="F4" s="27"/>
      <c r="G4" s="65" t="s">
        <v>206</v>
      </c>
      <c r="H4" s="27"/>
      <c r="I4" s="98" t="s">
        <v>192</v>
      </c>
      <c r="J4" s="98" t="s">
        <v>192</v>
      </c>
      <c r="K4" s="65" t="s">
        <v>192</v>
      </c>
      <c r="L4" s="65" t="s">
        <v>206</v>
      </c>
      <c r="M4" s="27"/>
      <c r="N4" s="27"/>
      <c r="O4" s="27"/>
      <c r="P4" s="27"/>
      <c r="Q4" s="27"/>
      <c r="R4" s="27"/>
      <c r="S4" s="65" t="s">
        <v>192</v>
      </c>
      <c r="T4" s="27"/>
      <c r="U4" s="58"/>
      <c r="V4" s="63" t="s">
        <v>246</v>
      </c>
    </row>
    <row r="5" spans="3:22" ht="37.5" customHeight="1" x14ac:dyDescent="0.25">
      <c r="C5" s="27" t="s">
        <v>108</v>
      </c>
      <c r="D5" s="98" t="s">
        <v>192</v>
      </c>
      <c r="E5" s="98" t="s">
        <v>192</v>
      </c>
      <c r="F5" s="98" t="s">
        <v>192</v>
      </c>
      <c r="G5" s="98" t="s">
        <v>192</v>
      </c>
      <c r="H5" s="98" t="s">
        <v>192</v>
      </c>
      <c r="I5" s="98" t="s">
        <v>192</v>
      </c>
      <c r="J5" s="98" t="s">
        <v>192</v>
      </c>
      <c r="K5" s="98" t="s">
        <v>192</v>
      </c>
      <c r="L5" s="27"/>
      <c r="M5" s="98" t="s">
        <v>192</v>
      </c>
      <c r="N5" s="27"/>
      <c r="O5" s="98" t="s">
        <v>192</v>
      </c>
      <c r="P5" s="27"/>
      <c r="Q5" s="27"/>
      <c r="R5" s="27"/>
      <c r="S5" s="98" t="s">
        <v>192</v>
      </c>
      <c r="T5" s="98" t="s">
        <v>192</v>
      </c>
      <c r="U5" s="58"/>
      <c r="V5" s="63"/>
    </row>
    <row r="6" spans="3:22" ht="37.5" customHeight="1" x14ac:dyDescent="0.25">
      <c r="C6" s="27" t="s">
        <v>110</v>
      </c>
      <c r="D6" s="27"/>
      <c r="E6" s="27"/>
      <c r="F6" s="27"/>
      <c r="G6" s="27"/>
      <c r="H6" s="27"/>
      <c r="I6" s="27"/>
      <c r="J6" s="27"/>
      <c r="K6" s="27"/>
      <c r="L6" s="27"/>
      <c r="M6" s="65" t="s">
        <v>192</v>
      </c>
      <c r="N6" s="27"/>
      <c r="O6" s="27"/>
      <c r="P6" s="27"/>
      <c r="Q6" s="27"/>
      <c r="R6" s="27"/>
      <c r="S6" s="27"/>
      <c r="T6" s="27"/>
      <c r="U6" s="58"/>
      <c r="V6" s="63"/>
    </row>
    <row r="7" spans="3:22" ht="37.5" customHeight="1" x14ac:dyDescent="0.25">
      <c r="C7" s="27" t="s">
        <v>160</v>
      </c>
      <c r="D7" s="98" t="s">
        <v>192</v>
      </c>
      <c r="E7" s="98" t="s">
        <v>192</v>
      </c>
      <c r="F7" s="65" t="s">
        <v>206</v>
      </c>
      <c r="G7" s="65" t="s">
        <v>206</v>
      </c>
      <c r="H7" s="65" t="s">
        <v>206</v>
      </c>
      <c r="I7" s="65" t="s">
        <v>192</v>
      </c>
      <c r="J7" s="27"/>
      <c r="K7" s="27"/>
      <c r="L7" s="27"/>
      <c r="M7" s="65" t="s">
        <v>192</v>
      </c>
      <c r="N7" s="27"/>
      <c r="O7" s="65" t="s">
        <v>206</v>
      </c>
      <c r="P7" s="27"/>
      <c r="Q7" s="27"/>
      <c r="R7" s="27"/>
      <c r="S7" s="65" t="s">
        <v>192</v>
      </c>
      <c r="T7" s="27"/>
      <c r="U7" s="58"/>
      <c r="V7" s="63"/>
    </row>
    <row r="8" spans="3:22" ht="37.5" customHeight="1" x14ac:dyDescent="0.25">
      <c r="C8" s="27" t="s">
        <v>173</v>
      </c>
      <c r="D8" s="27"/>
      <c r="E8" s="27"/>
      <c r="F8" s="27"/>
      <c r="G8" s="27"/>
      <c r="H8" s="27"/>
      <c r="I8" s="27"/>
      <c r="J8" s="27"/>
      <c r="K8" s="27"/>
      <c r="L8" s="27"/>
      <c r="M8" s="98" t="s">
        <v>192</v>
      </c>
      <c r="N8" s="27"/>
      <c r="O8" s="27"/>
      <c r="P8" s="27"/>
      <c r="Q8" s="27"/>
      <c r="R8" s="27"/>
      <c r="S8" s="27"/>
      <c r="T8" s="27"/>
      <c r="U8" s="58"/>
      <c r="V8" s="63"/>
    </row>
    <row r="9" spans="3:22" ht="37.5" customHeight="1" x14ac:dyDescent="0.25">
      <c r="C9" s="27" t="s">
        <v>174</v>
      </c>
      <c r="D9" s="27"/>
      <c r="E9" s="27"/>
      <c r="F9" s="27"/>
      <c r="G9" s="27"/>
      <c r="H9" s="27"/>
      <c r="I9" s="27"/>
      <c r="J9" s="27"/>
      <c r="K9" s="27"/>
      <c r="L9" s="27"/>
      <c r="M9" s="65" t="s">
        <v>192</v>
      </c>
      <c r="N9" s="27"/>
      <c r="O9" s="27"/>
      <c r="P9" s="27"/>
      <c r="Q9" s="27"/>
      <c r="R9" s="27"/>
      <c r="S9" s="27"/>
      <c r="T9" s="27"/>
      <c r="U9" s="58"/>
      <c r="V9" s="63"/>
    </row>
    <row r="10" spans="3:22" ht="37.5" customHeight="1" x14ac:dyDescent="0.25">
      <c r="C10" s="27" t="s">
        <v>175</v>
      </c>
      <c r="D10" s="27"/>
      <c r="E10" s="27"/>
      <c r="F10" s="65" t="s">
        <v>206</v>
      </c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65" t="s">
        <v>206</v>
      </c>
      <c r="R10" s="27"/>
      <c r="S10" s="27"/>
      <c r="T10" s="27"/>
      <c r="U10" s="58"/>
      <c r="V10" s="63"/>
    </row>
    <row r="11" spans="3:22" ht="37.5" customHeight="1" x14ac:dyDescent="0.25">
      <c r="C11" s="27" t="s">
        <v>176</v>
      </c>
      <c r="D11" s="27"/>
      <c r="E11" s="27"/>
      <c r="F11" s="27"/>
      <c r="G11" s="27"/>
      <c r="H11" s="27"/>
      <c r="I11" s="27"/>
      <c r="J11" s="27"/>
      <c r="K11" s="27"/>
      <c r="L11" s="27"/>
      <c r="M11" s="65" t="s">
        <v>192</v>
      </c>
      <c r="N11" s="27"/>
      <c r="O11" s="98" t="s">
        <v>192</v>
      </c>
      <c r="P11" s="27"/>
      <c r="Q11" s="27"/>
      <c r="R11" s="27"/>
      <c r="S11" s="65" t="s">
        <v>206</v>
      </c>
      <c r="T11" s="27"/>
      <c r="U11" s="58"/>
      <c r="V11" s="63"/>
    </row>
    <row r="12" spans="3:22" ht="37.5" customHeight="1" x14ac:dyDescent="0.25">
      <c r="C12" s="27" t="s">
        <v>177</v>
      </c>
      <c r="D12" s="98" t="s">
        <v>192</v>
      </c>
      <c r="E12" s="98" t="s">
        <v>192</v>
      </c>
      <c r="F12" s="98" t="s">
        <v>192</v>
      </c>
      <c r="G12" s="98" t="s">
        <v>192</v>
      </c>
      <c r="H12" s="98" t="s">
        <v>192</v>
      </c>
      <c r="I12" s="98" t="s">
        <v>192</v>
      </c>
      <c r="J12" s="98" t="s">
        <v>192</v>
      </c>
      <c r="K12" s="98" t="s">
        <v>192</v>
      </c>
      <c r="L12" s="65" t="s">
        <v>206</v>
      </c>
      <c r="M12" s="98" t="s">
        <v>192</v>
      </c>
      <c r="N12" s="65" t="s">
        <v>206</v>
      </c>
      <c r="O12" s="98" t="s">
        <v>192</v>
      </c>
      <c r="P12" s="98" t="s">
        <v>192</v>
      </c>
      <c r="Q12" s="65" t="s">
        <v>206</v>
      </c>
      <c r="R12" s="98" t="s">
        <v>192</v>
      </c>
      <c r="S12" s="98" t="s">
        <v>192</v>
      </c>
      <c r="T12" s="65" t="s">
        <v>206</v>
      </c>
      <c r="U12" s="58"/>
      <c r="V12" s="63"/>
    </row>
    <row r="13" spans="3:22" ht="37.5" customHeight="1" x14ac:dyDescent="0.25">
      <c r="C13" s="27" t="s">
        <v>178</v>
      </c>
      <c r="D13" s="27"/>
      <c r="E13" s="27"/>
      <c r="F13" s="27"/>
      <c r="G13" s="27"/>
      <c r="H13" s="27"/>
      <c r="I13" s="27"/>
      <c r="J13" s="27"/>
      <c r="K13" s="27"/>
      <c r="L13" s="27"/>
      <c r="M13" s="98" t="s">
        <v>192</v>
      </c>
      <c r="N13" s="27"/>
      <c r="O13" s="27"/>
      <c r="P13" s="27"/>
      <c r="Q13" s="27"/>
      <c r="R13" s="27"/>
      <c r="S13" s="27"/>
      <c r="T13" s="27"/>
      <c r="U13" s="58"/>
      <c r="V13" s="63"/>
    </row>
    <row r="14" spans="3:22" ht="37.5" customHeight="1" x14ac:dyDescent="0.25">
      <c r="C14" s="27" t="s">
        <v>179</v>
      </c>
      <c r="D14" s="98" t="s">
        <v>192</v>
      </c>
      <c r="E14" s="65" t="s">
        <v>206</v>
      </c>
      <c r="F14" s="65" t="s">
        <v>206</v>
      </c>
      <c r="G14" s="27"/>
      <c r="H14" s="65" t="s">
        <v>206</v>
      </c>
      <c r="I14" s="65" t="s">
        <v>206</v>
      </c>
      <c r="J14" s="27"/>
      <c r="K14" s="27"/>
      <c r="L14" s="27"/>
      <c r="M14" s="27"/>
      <c r="N14" s="27"/>
      <c r="O14" s="27"/>
      <c r="P14" s="27"/>
      <c r="Q14" s="27"/>
      <c r="R14" s="65" t="s">
        <v>192</v>
      </c>
      <c r="S14" s="65" t="s">
        <v>192</v>
      </c>
      <c r="T14" s="27"/>
      <c r="U14" s="58"/>
      <c r="V14" s="63"/>
    </row>
    <row r="15" spans="3:22" ht="37.5" customHeight="1" x14ac:dyDescent="0.25"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58"/>
    </row>
    <row r="16" spans="3:22" ht="37.5" customHeight="1" x14ac:dyDescent="0.25"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</row>
    <row r="17" spans="3:4" ht="37.5" customHeight="1" x14ac:dyDescent="0.25">
      <c r="C17" s="26" t="s">
        <v>182</v>
      </c>
      <c r="D17" s="59" t="e">
        <f>+COUNTIF('CRONGRAMA TODO'!#REF!,PROPUESTAS!C17)</f>
        <v>#REF!</v>
      </c>
    </row>
    <row r="18" spans="3:4" ht="37.5" customHeight="1" x14ac:dyDescent="0.25">
      <c r="C18" s="26" t="s">
        <v>183</v>
      </c>
      <c r="D18" s="59" t="e">
        <f>+COUNTIF('CRONGRAMA TODO'!#REF!,PROPUESTAS!C18)</f>
        <v>#REF!</v>
      </c>
    </row>
    <row r="19" spans="3:4" ht="37.5" customHeight="1" x14ac:dyDescent="0.25">
      <c r="C19" s="26" t="s">
        <v>188</v>
      </c>
      <c r="D19" s="59" t="e">
        <f>+COUNTIF('CRONGRAMA TODO'!#REF!,PROPUESTAS!C19)</f>
        <v>#REF!</v>
      </c>
    </row>
    <row r="20" spans="3:4" ht="37.5" customHeight="1" x14ac:dyDescent="0.25">
      <c r="C20" s="26" t="s">
        <v>189</v>
      </c>
      <c r="D20" s="59" t="e">
        <f>+COUNTIF('CRONGRAMA TODO'!#REF!,PROPUESTAS!C20)</f>
        <v>#REF!</v>
      </c>
    </row>
    <row r="21" spans="3:4" ht="37.5" customHeight="1" x14ac:dyDescent="0.25">
      <c r="C21" s="62" t="s">
        <v>191</v>
      </c>
      <c r="D21" s="59" t="e">
        <f>+COUNTIF('CRONGRAMA TODO'!#REF!,PROPUESTAS!C21)</f>
        <v>#REF!</v>
      </c>
    </row>
    <row r="22" spans="3:4" ht="37.5" customHeight="1" x14ac:dyDescent="0.25">
      <c r="C22" s="61" t="s">
        <v>184</v>
      </c>
      <c r="D22" s="59" t="e">
        <f>+COUNTIF('CRONGRAMA TODO'!#REF!,PROPUESTAS!C22)</f>
        <v>#REF!</v>
      </c>
    </row>
    <row r="23" spans="3:4" ht="37.5" customHeight="1" x14ac:dyDescent="0.25">
      <c r="C23" s="26" t="s">
        <v>190</v>
      </c>
      <c r="D23" s="59" t="e">
        <f>+COUNTIF('CRONGRAMA TODO'!#REF!,PROPUESTAS!C23)</f>
        <v>#REF!</v>
      </c>
    </row>
  </sheetData>
  <autoFilter ref="C1:T14" xr:uid="{00000000-0009-0000-0000-000008000000}"/>
  <conditionalFormatting sqref="D2:T14">
    <cfRule type="cellIs" dxfId="2" priority="1" operator="equal">
      <formula>"NO CUMPLE"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4"/>
  <dimension ref="C1:M194"/>
  <sheetViews>
    <sheetView showOutlineSymbols="0" workbookViewId="0"/>
  </sheetViews>
  <sheetFormatPr baseColWidth="10" defaultRowHeight="15" x14ac:dyDescent="0.25"/>
  <cols>
    <col min="6" max="6" width="12.5703125" customWidth="1"/>
    <col min="8" max="8" width="19.42578125" customWidth="1"/>
    <col min="10" max="10" width="43.5703125" customWidth="1"/>
    <col min="13" max="13" width="18.5703125" customWidth="1"/>
  </cols>
  <sheetData>
    <row r="1" spans="3:13" x14ac:dyDescent="0.25">
      <c r="F1" t="s">
        <v>231</v>
      </c>
    </row>
    <row r="2" spans="3:13" ht="27.75" thickBot="1" x14ac:dyDescent="0.3">
      <c r="C2" s="1" t="s">
        <v>0</v>
      </c>
      <c r="D2" s="2" t="s">
        <v>5</v>
      </c>
      <c r="F2" s="1" t="s">
        <v>0</v>
      </c>
      <c r="G2" s="2" t="s">
        <v>5</v>
      </c>
      <c r="H2" s="2" t="s">
        <v>6</v>
      </c>
      <c r="L2" s="69" t="s">
        <v>111</v>
      </c>
      <c r="M2" s="70" t="s">
        <v>6</v>
      </c>
    </row>
    <row r="3" spans="3:13" ht="45" x14ac:dyDescent="0.25">
      <c r="C3" s="23">
        <v>1</v>
      </c>
      <c r="D3" s="25" t="s">
        <v>159</v>
      </c>
      <c r="F3" s="31">
        <v>2</v>
      </c>
      <c r="G3" s="16" t="s">
        <v>159</v>
      </c>
      <c r="H3" s="29" t="s">
        <v>181</v>
      </c>
      <c r="I3" s="16" t="s">
        <v>159</v>
      </c>
      <c r="J3" t="s">
        <v>232</v>
      </c>
      <c r="L3" s="71">
        <v>1</v>
      </c>
      <c r="M3" s="72" t="s">
        <v>225</v>
      </c>
    </row>
    <row r="4" spans="3:13" ht="45" x14ac:dyDescent="0.25">
      <c r="C4" s="22">
        <v>3</v>
      </c>
      <c r="D4" s="25" t="s">
        <v>159</v>
      </c>
      <c r="F4" s="30">
        <v>4</v>
      </c>
      <c r="G4" s="16" t="s">
        <v>159</v>
      </c>
      <c r="H4" s="29" t="s">
        <v>181</v>
      </c>
      <c r="I4" s="16" t="s">
        <v>107</v>
      </c>
      <c r="J4" t="s">
        <v>233</v>
      </c>
      <c r="L4" s="73">
        <v>1</v>
      </c>
      <c r="M4" s="74" t="s">
        <v>216</v>
      </c>
    </row>
    <row r="5" spans="3:13" ht="45" x14ac:dyDescent="0.25">
      <c r="C5" s="37">
        <v>6</v>
      </c>
      <c r="D5" s="25" t="s">
        <v>159</v>
      </c>
      <c r="F5" s="31">
        <v>5</v>
      </c>
      <c r="G5" s="16" t="s">
        <v>159</v>
      </c>
      <c r="H5" s="29" t="s">
        <v>181</v>
      </c>
      <c r="I5" s="16" t="s">
        <v>109</v>
      </c>
      <c r="J5" t="s">
        <v>234</v>
      </c>
      <c r="L5" s="73">
        <v>1</v>
      </c>
      <c r="M5" s="74" t="s">
        <v>220</v>
      </c>
    </row>
    <row r="6" spans="3:13" ht="45.75" thickBot="1" x14ac:dyDescent="0.3">
      <c r="C6" s="23">
        <v>11</v>
      </c>
      <c r="D6" s="25" t="s">
        <v>159</v>
      </c>
      <c r="F6" s="19">
        <v>7</v>
      </c>
      <c r="G6" s="16" t="s">
        <v>159</v>
      </c>
      <c r="H6" s="29" t="s">
        <v>181</v>
      </c>
      <c r="I6" s="16" t="s">
        <v>108</v>
      </c>
      <c r="J6" t="s">
        <v>235</v>
      </c>
      <c r="L6" s="75">
        <v>1</v>
      </c>
      <c r="M6" s="76" t="s">
        <v>204</v>
      </c>
    </row>
    <row r="7" spans="3:13" ht="45" x14ac:dyDescent="0.25">
      <c r="C7" s="20">
        <v>1</v>
      </c>
      <c r="D7" s="24" t="s">
        <v>107</v>
      </c>
      <c r="F7" s="19">
        <v>8</v>
      </c>
      <c r="G7" s="16" t="s">
        <v>159</v>
      </c>
      <c r="H7" s="29" t="s">
        <v>181</v>
      </c>
      <c r="I7" s="16" t="s">
        <v>110</v>
      </c>
      <c r="J7" t="s">
        <v>236</v>
      </c>
      <c r="L7" s="71">
        <v>2</v>
      </c>
      <c r="M7" s="72" t="s">
        <v>197</v>
      </c>
    </row>
    <row r="8" spans="3:13" ht="45" x14ac:dyDescent="0.25">
      <c r="C8" s="21">
        <v>2</v>
      </c>
      <c r="D8" s="24" t="s">
        <v>107</v>
      </c>
      <c r="F8" s="19">
        <v>9</v>
      </c>
      <c r="G8" s="16" t="s">
        <v>159</v>
      </c>
      <c r="H8" s="29" t="s">
        <v>181</v>
      </c>
      <c r="I8" s="16" t="s">
        <v>160</v>
      </c>
      <c r="J8" t="s">
        <v>237</v>
      </c>
      <c r="L8" s="73">
        <v>2</v>
      </c>
      <c r="M8" s="74" t="s">
        <v>217</v>
      </c>
    </row>
    <row r="9" spans="3:13" ht="45" x14ac:dyDescent="0.25">
      <c r="C9" s="21">
        <v>3</v>
      </c>
      <c r="D9" s="24" t="s">
        <v>107</v>
      </c>
      <c r="F9" s="19">
        <v>10</v>
      </c>
      <c r="G9" s="16" t="s">
        <v>159</v>
      </c>
      <c r="H9" s="29" t="s">
        <v>181</v>
      </c>
      <c r="I9" s="16" t="s">
        <v>173</v>
      </c>
      <c r="J9" t="s">
        <v>236</v>
      </c>
      <c r="L9" s="73">
        <v>2</v>
      </c>
      <c r="M9" s="74" t="s">
        <v>216</v>
      </c>
    </row>
    <row r="10" spans="3:13" ht="45" x14ac:dyDescent="0.25">
      <c r="C10" s="20">
        <v>4</v>
      </c>
      <c r="D10" s="24" t="s">
        <v>107</v>
      </c>
      <c r="F10" s="19">
        <v>12</v>
      </c>
      <c r="G10" s="16" t="s">
        <v>159</v>
      </c>
      <c r="H10" s="29" t="s">
        <v>181</v>
      </c>
      <c r="I10" s="16" t="s">
        <v>174</v>
      </c>
      <c r="J10" t="s">
        <v>236</v>
      </c>
      <c r="L10" s="73">
        <v>2</v>
      </c>
      <c r="M10" s="74" t="s">
        <v>220</v>
      </c>
    </row>
    <row r="11" spans="3:13" ht="45.75" thickBot="1" x14ac:dyDescent="0.3">
      <c r="C11" s="21">
        <v>5</v>
      </c>
      <c r="D11" s="24" t="s">
        <v>107</v>
      </c>
      <c r="F11" s="17">
        <v>13</v>
      </c>
      <c r="G11" s="16" t="s">
        <v>159</v>
      </c>
      <c r="H11" s="29" t="s">
        <v>181</v>
      </c>
      <c r="I11" s="16" t="s">
        <v>175</v>
      </c>
      <c r="J11" t="s">
        <v>238</v>
      </c>
      <c r="L11" s="75">
        <v>2</v>
      </c>
      <c r="M11" s="76" t="s">
        <v>204</v>
      </c>
    </row>
    <row r="12" spans="3:13" ht="45" x14ac:dyDescent="0.25">
      <c r="C12" s="42">
        <v>6</v>
      </c>
      <c r="D12" s="24" t="s">
        <v>107</v>
      </c>
      <c r="F12" s="19">
        <v>14</v>
      </c>
      <c r="G12" s="16" t="s">
        <v>159</v>
      </c>
      <c r="H12" s="29" t="s">
        <v>181</v>
      </c>
      <c r="I12" s="16" t="s">
        <v>176</v>
      </c>
      <c r="J12" t="s">
        <v>239</v>
      </c>
      <c r="L12" s="71">
        <v>3</v>
      </c>
      <c r="M12" s="72" t="s">
        <v>225</v>
      </c>
    </row>
    <row r="13" spans="3:13" ht="45" x14ac:dyDescent="0.25">
      <c r="C13" s="21">
        <v>7</v>
      </c>
      <c r="D13" s="24" t="s">
        <v>107</v>
      </c>
      <c r="F13" s="19">
        <v>15</v>
      </c>
      <c r="G13" s="16" t="s">
        <v>159</v>
      </c>
      <c r="H13" s="29" t="s">
        <v>181</v>
      </c>
      <c r="I13" s="16" t="s">
        <v>178</v>
      </c>
      <c r="J13" t="s">
        <v>236</v>
      </c>
      <c r="L13" s="73">
        <v>3</v>
      </c>
      <c r="M13" s="74" t="s">
        <v>216</v>
      </c>
    </row>
    <row r="14" spans="3:13" ht="45" x14ac:dyDescent="0.25">
      <c r="C14" s="21">
        <v>8</v>
      </c>
      <c r="D14" s="24" t="s">
        <v>107</v>
      </c>
      <c r="F14" s="19">
        <v>16</v>
      </c>
      <c r="G14" s="16" t="s">
        <v>159</v>
      </c>
      <c r="H14" s="29" t="s">
        <v>181</v>
      </c>
      <c r="I14" s="16" t="s">
        <v>179</v>
      </c>
      <c r="J14" t="s">
        <v>240</v>
      </c>
      <c r="L14" s="73">
        <v>3</v>
      </c>
      <c r="M14" s="74" t="s">
        <v>220</v>
      </c>
    </row>
    <row r="15" spans="3:13" ht="45.75" thickBot="1" x14ac:dyDescent="0.3">
      <c r="C15" s="21">
        <v>10</v>
      </c>
      <c r="D15" s="24" t="s">
        <v>107</v>
      </c>
      <c r="F15" s="31">
        <v>17</v>
      </c>
      <c r="G15" s="16" t="s">
        <v>159</v>
      </c>
      <c r="H15" s="29" t="s">
        <v>181</v>
      </c>
      <c r="L15" s="77">
        <v>3</v>
      </c>
      <c r="M15" s="78" t="s">
        <v>205</v>
      </c>
    </row>
    <row r="16" spans="3:13" ht="30" x14ac:dyDescent="0.25">
      <c r="C16" s="21">
        <v>14</v>
      </c>
      <c r="D16" s="24" t="s">
        <v>107</v>
      </c>
      <c r="F16" s="19">
        <v>9</v>
      </c>
      <c r="G16" s="16" t="s">
        <v>107</v>
      </c>
      <c r="H16" s="29" t="s">
        <v>181</v>
      </c>
      <c r="L16" s="79">
        <v>4</v>
      </c>
      <c r="M16" s="80" t="s">
        <v>193</v>
      </c>
    </row>
    <row r="17" spans="3:13" ht="30" x14ac:dyDescent="0.25">
      <c r="C17" s="21">
        <v>15</v>
      </c>
      <c r="D17" s="24" t="s">
        <v>107</v>
      </c>
      <c r="F17" s="17">
        <v>11</v>
      </c>
      <c r="G17" s="16" t="s">
        <v>107</v>
      </c>
      <c r="H17" s="29" t="s">
        <v>181</v>
      </c>
      <c r="L17" s="81">
        <v>4</v>
      </c>
      <c r="M17" s="82" t="s">
        <v>225</v>
      </c>
    </row>
    <row r="18" spans="3:13" ht="30" x14ac:dyDescent="0.25">
      <c r="C18" s="21">
        <v>16</v>
      </c>
      <c r="D18" s="24" t="s">
        <v>107</v>
      </c>
      <c r="F18" s="19">
        <v>12</v>
      </c>
      <c r="G18" s="16" t="s">
        <v>107</v>
      </c>
      <c r="H18" s="29" t="s">
        <v>181</v>
      </c>
      <c r="L18" s="81">
        <v>4</v>
      </c>
      <c r="M18" s="82" t="s">
        <v>216</v>
      </c>
    </row>
    <row r="19" spans="3:13" ht="30.75" thickBot="1" x14ac:dyDescent="0.3">
      <c r="C19" s="21">
        <v>17</v>
      </c>
      <c r="D19" s="24" t="s">
        <v>107</v>
      </c>
      <c r="F19" s="17">
        <v>13</v>
      </c>
      <c r="G19" s="16" t="s">
        <v>107</v>
      </c>
      <c r="H19" s="29" t="s">
        <v>181</v>
      </c>
      <c r="L19" s="83">
        <v>4</v>
      </c>
      <c r="M19" s="84" t="s">
        <v>220</v>
      </c>
    </row>
    <row r="20" spans="3:13" ht="30" x14ac:dyDescent="0.25">
      <c r="C20" s="35">
        <v>2</v>
      </c>
      <c r="D20" s="34" t="s">
        <v>109</v>
      </c>
      <c r="F20" s="30">
        <v>1</v>
      </c>
      <c r="G20" s="16" t="s">
        <v>109</v>
      </c>
      <c r="H20" s="29" t="s">
        <v>181</v>
      </c>
      <c r="L20" s="79">
        <v>5</v>
      </c>
      <c r="M20" s="80" t="s">
        <v>193</v>
      </c>
    </row>
    <row r="21" spans="3:13" ht="30" x14ac:dyDescent="0.25">
      <c r="C21" s="33">
        <v>4</v>
      </c>
      <c r="D21" s="34" t="s">
        <v>109</v>
      </c>
      <c r="F21" s="31">
        <v>3</v>
      </c>
      <c r="G21" s="16" t="s">
        <v>109</v>
      </c>
      <c r="H21" s="16" t="s">
        <v>214</v>
      </c>
      <c r="L21" s="81">
        <v>5</v>
      </c>
      <c r="M21" s="82" t="s">
        <v>226</v>
      </c>
    </row>
    <row r="22" spans="3:13" ht="30" x14ac:dyDescent="0.25">
      <c r="C22" s="36">
        <v>6</v>
      </c>
      <c r="D22" s="34" t="s">
        <v>109</v>
      </c>
      <c r="F22" s="31">
        <v>5</v>
      </c>
      <c r="G22" s="16" t="s">
        <v>109</v>
      </c>
      <c r="H22" s="29" t="s">
        <v>181</v>
      </c>
      <c r="L22" s="81">
        <v>5</v>
      </c>
      <c r="M22" s="82" t="s">
        <v>216</v>
      </c>
    </row>
    <row r="23" spans="3:13" ht="30.75" thickBot="1" x14ac:dyDescent="0.3">
      <c r="C23" s="35">
        <v>7</v>
      </c>
      <c r="D23" s="34" t="s">
        <v>109</v>
      </c>
      <c r="F23" s="19">
        <v>10</v>
      </c>
      <c r="G23" s="16" t="s">
        <v>109</v>
      </c>
      <c r="H23" s="29" t="s">
        <v>181</v>
      </c>
      <c r="L23" s="83">
        <v>5</v>
      </c>
      <c r="M23" s="84" t="s">
        <v>220</v>
      </c>
    </row>
    <row r="24" spans="3:13" ht="30" x14ac:dyDescent="0.25">
      <c r="C24" s="35">
        <v>8</v>
      </c>
      <c r="D24" s="34" t="s">
        <v>109</v>
      </c>
      <c r="F24" s="17">
        <v>11</v>
      </c>
      <c r="G24" s="16" t="s">
        <v>109</v>
      </c>
      <c r="H24" s="29" t="s">
        <v>181</v>
      </c>
      <c r="L24" s="79">
        <v>6</v>
      </c>
      <c r="M24" s="80" t="s">
        <v>225</v>
      </c>
    </row>
    <row r="25" spans="3:13" ht="30" x14ac:dyDescent="0.25">
      <c r="C25" s="35">
        <v>9</v>
      </c>
      <c r="D25" s="34" t="s">
        <v>109</v>
      </c>
      <c r="F25" s="19">
        <v>12</v>
      </c>
      <c r="G25" s="16" t="s">
        <v>109</v>
      </c>
      <c r="H25" s="29" t="s">
        <v>181</v>
      </c>
      <c r="L25" s="81">
        <v>6</v>
      </c>
      <c r="M25" s="82" t="s">
        <v>217</v>
      </c>
    </row>
    <row r="26" spans="3:13" ht="30" x14ac:dyDescent="0.25">
      <c r="C26" s="35">
        <v>16</v>
      </c>
      <c r="D26" s="34" t="s">
        <v>109</v>
      </c>
      <c r="F26" s="17">
        <v>13</v>
      </c>
      <c r="G26" s="16" t="s">
        <v>109</v>
      </c>
      <c r="H26" s="29" t="s">
        <v>181</v>
      </c>
      <c r="L26" s="81">
        <v>6</v>
      </c>
      <c r="M26" s="82" t="s">
        <v>216</v>
      </c>
    </row>
    <row r="27" spans="3:13" ht="30" x14ac:dyDescent="0.25">
      <c r="C27" s="38">
        <v>1</v>
      </c>
      <c r="D27" s="39" t="s">
        <v>108</v>
      </c>
      <c r="F27" s="19">
        <v>14</v>
      </c>
      <c r="G27" s="16" t="s">
        <v>109</v>
      </c>
      <c r="H27" s="29" t="s">
        <v>181</v>
      </c>
      <c r="L27" s="81">
        <v>6</v>
      </c>
      <c r="M27" s="82" t="s">
        <v>220</v>
      </c>
    </row>
    <row r="28" spans="3:13" ht="30.75" thickBot="1" x14ac:dyDescent="0.3">
      <c r="C28" s="40">
        <v>2</v>
      </c>
      <c r="D28" s="39" t="s">
        <v>108</v>
      </c>
      <c r="F28" s="19">
        <v>15</v>
      </c>
      <c r="G28" s="16" t="s">
        <v>109</v>
      </c>
      <c r="H28" s="29" t="s">
        <v>181</v>
      </c>
      <c r="L28" s="83">
        <v>6</v>
      </c>
      <c r="M28" s="84" t="s">
        <v>204</v>
      </c>
    </row>
    <row r="29" spans="3:13" ht="30" x14ac:dyDescent="0.25">
      <c r="C29" s="40">
        <v>3</v>
      </c>
      <c r="D29" s="39" t="s">
        <v>108</v>
      </c>
      <c r="F29" s="31">
        <v>17</v>
      </c>
      <c r="G29" s="16" t="s">
        <v>109</v>
      </c>
      <c r="H29" s="29" t="s">
        <v>181</v>
      </c>
      <c r="L29" s="79">
        <v>7</v>
      </c>
      <c r="M29" s="80" t="s">
        <v>225</v>
      </c>
    </row>
    <row r="30" spans="3:13" ht="30" x14ac:dyDescent="0.25">
      <c r="C30" s="38">
        <v>4</v>
      </c>
      <c r="D30" s="39" t="s">
        <v>108</v>
      </c>
      <c r="F30" s="19">
        <v>9</v>
      </c>
      <c r="G30" s="16" t="s">
        <v>108</v>
      </c>
      <c r="H30" s="29" t="s">
        <v>181</v>
      </c>
      <c r="L30" s="81">
        <v>7</v>
      </c>
      <c r="M30" s="82" t="s">
        <v>216</v>
      </c>
    </row>
    <row r="31" spans="3:13" ht="30" x14ac:dyDescent="0.25">
      <c r="C31" s="40">
        <v>5</v>
      </c>
      <c r="D31" s="39" t="s">
        <v>108</v>
      </c>
      <c r="F31" s="17">
        <v>11</v>
      </c>
      <c r="G31" s="16" t="s">
        <v>108</v>
      </c>
      <c r="H31" s="29" t="s">
        <v>181</v>
      </c>
      <c r="L31" s="81">
        <v>7</v>
      </c>
      <c r="M31" s="82" t="s">
        <v>220</v>
      </c>
    </row>
    <row r="32" spans="3:13" ht="30.75" thickBot="1" x14ac:dyDescent="0.3">
      <c r="C32" s="41">
        <v>6</v>
      </c>
      <c r="D32" s="39" t="s">
        <v>108</v>
      </c>
      <c r="F32" s="17">
        <v>13</v>
      </c>
      <c r="G32" s="16" t="s">
        <v>108</v>
      </c>
      <c r="H32" s="29" t="s">
        <v>181</v>
      </c>
      <c r="L32" s="83">
        <v>7</v>
      </c>
      <c r="M32" s="84" t="s">
        <v>204</v>
      </c>
    </row>
    <row r="33" spans="3:13" ht="30" x14ac:dyDescent="0.25">
      <c r="C33" s="40">
        <v>7</v>
      </c>
      <c r="D33" s="39" t="s">
        <v>108</v>
      </c>
      <c r="F33" s="19">
        <v>14</v>
      </c>
      <c r="G33" s="16" t="s">
        <v>108</v>
      </c>
      <c r="H33" s="29" t="s">
        <v>181</v>
      </c>
      <c r="L33" s="79">
        <v>8</v>
      </c>
      <c r="M33" s="80" t="s">
        <v>217</v>
      </c>
    </row>
    <row r="34" spans="3:13" ht="30" x14ac:dyDescent="0.25">
      <c r="C34" s="40">
        <v>8</v>
      </c>
      <c r="D34" s="39" t="s">
        <v>108</v>
      </c>
      <c r="F34" s="19">
        <v>15</v>
      </c>
      <c r="G34" s="16" t="s">
        <v>108</v>
      </c>
      <c r="H34" s="29" t="s">
        <v>181</v>
      </c>
      <c r="L34" s="81">
        <v>8</v>
      </c>
      <c r="M34" s="82" t="s">
        <v>216</v>
      </c>
    </row>
    <row r="35" spans="3:13" ht="30.75" thickBot="1" x14ac:dyDescent="0.3">
      <c r="C35" s="40">
        <v>10</v>
      </c>
      <c r="D35" s="39" t="s">
        <v>108</v>
      </c>
      <c r="F35" s="30">
        <v>1</v>
      </c>
      <c r="G35" s="16" t="s">
        <v>110</v>
      </c>
      <c r="H35" s="29" t="s">
        <v>181</v>
      </c>
      <c r="L35" s="83">
        <v>8</v>
      </c>
      <c r="M35" s="84" t="s">
        <v>194</v>
      </c>
    </row>
    <row r="36" spans="3:13" ht="30" x14ac:dyDescent="0.25">
      <c r="C36" s="40">
        <v>12</v>
      </c>
      <c r="D36" s="39" t="s">
        <v>108</v>
      </c>
      <c r="F36" s="31">
        <v>2</v>
      </c>
      <c r="G36" s="16" t="s">
        <v>110</v>
      </c>
      <c r="H36" s="29" t="s">
        <v>181</v>
      </c>
      <c r="L36" s="79">
        <v>9</v>
      </c>
      <c r="M36" s="80" t="s">
        <v>216</v>
      </c>
    </row>
    <row r="37" spans="3:13" ht="30.75" thickBot="1" x14ac:dyDescent="0.3">
      <c r="C37" s="40">
        <v>16</v>
      </c>
      <c r="D37" s="39" t="s">
        <v>108</v>
      </c>
      <c r="F37" s="31">
        <v>3</v>
      </c>
      <c r="G37" s="16" t="s">
        <v>110</v>
      </c>
      <c r="H37" s="29" t="s">
        <v>181</v>
      </c>
      <c r="L37" s="83">
        <v>9</v>
      </c>
      <c r="M37" s="84" t="s">
        <v>194</v>
      </c>
    </row>
    <row r="38" spans="3:13" ht="30" x14ac:dyDescent="0.25">
      <c r="C38" s="40">
        <v>17</v>
      </c>
      <c r="D38" s="39" t="s">
        <v>108</v>
      </c>
      <c r="F38" s="30">
        <v>4</v>
      </c>
      <c r="G38" s="16" t="s">
        <v>110</v>
      </c>
      <c r="H38" s="29" t="s">
        <v>181</v>
      </c>
      <c r="L38" s="79">
        <v>10</v>
      </c>
      <c r="M38" s="80" t="s">
        <v>227</v>
      </c>
    </row>
    <row r="39" spans="3:13" ht="30" x14ac:dyDescent="0.25">
      <c r="C39" s="31">
        <v>10</v>
      </c>
      <c r="D39" s="16" t="s">
        <v>110</v>
      </c>
      <c r="F39" s="31">
        <v>5</v>
      </c>
      <c r="G39" s="16" t="s">
        <v>110</v>
      </c>
      <c r="H39" s="29" t="s">
        <v>181</v>
      </c>
      <c r="L39" s="81">
        <v>10</v>
      </c>
      <c r="M39" s="82" t="s">
        <v>216</v>
      </c>
    </row>
    <row r="40" spans="3:13" ht="45.75" thickBot="1" x14ac:dyDescent="0.3">
      <c r="C40" s="45">
        <v>1</v>
      </c>
      <c r="D40" s="46" t="s">
        <v>160</v>
      </c>
      <c r="F40" s="32">
        <v>6</v>
      </c>
      <c r="G40" s="16" t="s">
        <v>110</v>
      </c>
      <c r="H40" s="29" t="s">
        <v>181</v>
      </c>
      <c r="L40" s="83">
        <v>10</v>
      </c>
      <c r="M40" s="84" t="s">
        <v>204</v>
      </c>
    </row>
    <row r="41" spans="3:13" ht="45" x14ac:dyDescent="0.25">
      <c r="C41" s="47">
        <v>2</v>
      </c>
      <c r="D41" s="46" t="s">
        <v>160</v>
      </c>
      <c r="F41" s="31">
        <v>7</v>
      </c>
      <c r="G41" s="16" t="s">
        <v>110</v>
      </c>
      <c r="H41" s="29" t="s">
        <v>181</v>
      </c>
      <c r="L41" s="79">
        <v>11</v>
      </c>
      <c r="M41" s="80" t="s">
        <v>195</v>
      </c>
    </row>
    <row r="42" spans="3:13" ht="45" x14ac:dyDescent="0.25">
      <c r="C42" s="47">
        <v>3</v>
      </c>
      <c r="D42" s="46" t="s">
        <v>160</v>
      </c>
      <c r="F42" s="19">
        <v>8</v>
      </c>
      <c r="G42" s="16" t="s">
        <v>110</v>
      </c>
      <c r="H42" s="29" t="s">
        <v>181</v>
      </c>
      <c r="L42" s="81">
        <v>11</v>
      </c>
      <c r="M42" s="82" t="s">
        <v>226</v>
      </c>
    </row>
    <row r="43" spans="3:13" ht="45" x14ac:dyDescent="0.25">
      <c r="C43" s="45">
        <v>4</v>
      </c>
      <c r="D43" s="46" t="s">
        <v>160</v>
      </c>
      <c r="F43" s="19">
        <v>9</v>
      </c>
      <c r="G43" s="16" t="s">
        <v>110</v>
      </c>
      <c r="H43" s="29" t="s">
        <v>181</v>
      </c>
      <c r="L43" s="81">
        <v>11</v>
      </c>
      <c r="M43" s="82" t="s">
        <v>217</v>
      </c>
    </row>
    <row r="44" spans="3:13" ht="45.75" thickBot="1" x14ac:dyDescent="0.3">
      <c r="C44" s="47">
        <v>5</v>
      </c>
      <c r="D44" s="46" t="s">
        <v>160</v>
      </c>
      <c r="F44" s="17">
        <v>11</v>
      </c>
      <c r="G44" s="16" t="s">
        <v>110</v>
      </c>
      <c r="H44" s="29" t="s">
        <v>181</v>
      </c>
      <c r="L44" s="83">
        <v>11</v>
      </c>
      <c r="M44" s="84" t="s">
        <v>216</v>
      </c>
    </row>
    <row r="45" spans="3:13" ht="45" x14ac:dyDescent="0.25">
      <c r="C45" s="48">
        <v>6</v>
      </c>
      <c r="D45" s="46" t="s">
        <v>160</v>
      </c>
      <c r="F45" s="19">
        <v>12</v>
      </c>
      <c r="G45" s="16" t="s">
        <v>110</v>
      </c>
      <c r="H45" s="29" t="s">
        <v>181</v>
      </c>
      <c r="L45" s="79">
        <v>12</v>
      </c>
      <c r="M45" s="80" t="s">
        <v>195</v>
      </c>
    </row>
    <row r="46" spans="3:13" ht="45" x14ac:dyDescent="0.25">
      <c r="C46" s="47">
        <v>10</v>
      </c>
      <c r="D46" s="46" t="s">
        <v>160</v>
      </c>
      <c r="F46" s="17">
        <v>13</v>
      </c>
      <c r="G46" s="16" t="s">
        <v>110</v>
      </c>
      <c r="H46" s="29" t="s">
        <v>181</v>
      </c>
      <c r="L46" s="81">
        <v>12</v>
      </c>
      <c r="M46" s="82" t="s">
        <v>225</v>
      </c>
    </row>
    <row r="47" spans="3:13" ht="45" x14ac:dyDescent="0.25">
      <c r="C47" s="47">
        <v>12</v>
      </c>
      <c r="D47" s="46" t="s">
        <v>160</v>
      </c>
      <c r="F47" s="19">
        <v>14</v>
      </c>
      <c r="G47" s="16" t="s">
        <v>110</v>
      </c>
      <c r="H47" s="29" t="s">
        <v>181</v>
      </c>
      <c r="L47" s="81">
        <v>12</v>
      </c>
      <c r="M47" s="82" t="s">
        <v>217</v>
      </c>
    </row>
    <row r="48" spans="3:13" ht="45.75" thickBot="1" x14ac:dyDescent="0.3">
      <c r="C48" s="47">
        <v>16</v>
      </c>
      <c r="D48" s="46" t="s">
        <v>160</v>
      </c>
      <c r="F48" s="19">
        <v>15</v>
      </c>
      <c r="G48" s="16" t="s">
        <v>110</v>
      </c>
      <c r="H48" s="29" t="s">
        <v>181</v>
      </c>
      <c r="L48" s="83">
        <v>12</v>
      </c>
      <c r="M48" s="84" t="s">
        <v>216</v>
      </c>
    </row>
    <row r="49" spans="3:13" ht="30" x14ac:dyDescent="0.25">
      <c r="C49" s="31">
        <v>10</v>
      </c>
      <c r="D49" s="16" t="s">
        <v>173</v>
      </c>
      <c r="F49" s="19">
        <v>16</v>
      </c>
      <c r="G49" s="16" t="s">
        <v>110</v>
      </c>
      <c r="H49" s="29" t="s">
        <v>181</v>
      </c>
      <c r="L49" s="79">
        <v>13</v>
      </c>
      <c r="M49" s="80" t="s">
        <v>244</v>
      </c>
    </row>
    <row r="50" spans="3:13" ht="30" x14ac:dyDescent="0.25">
      <c r="C50" s="31">
        <v>10</v>
      </c>
      <c r="D50" s="16" t="s">
        <v>174</v>
      </c>
      <c r="F50" s="31">
        <v>17</v>
      </c>
      <c r="G50" s="16" t="s">
        <v>110</v>
      </c>
      <c r="H50" s="29" t="s">
        <v>181</v>
      </c>
      <c r="L50" s="81">
        <v>13</v>
      </c>
      <c r="M50" s="82" t="s">
        <v>216</v>
      </c>
    </row>
    <row r="51" spans="3:13" ht="45.75" thickBot="1" x14ac:dyDescent="0.3">
      <c r="C51" s="44">
        <v>3</v>
      </c>
      <c r="D51" s="43" t="s">
        <v>175</v>
      </c>
      <c r="F51" s="19">
        <v>7</v>
      </c>
      <c r="G51" s="16" t="s">
        <v>160</v>
      </c>
      <c r="H51" s="29" t="s">
        <v>181</v>
      </c>
      <c r="L51" s="83">
        <v>13</v>
      </c>
      <c r="M51" s="84" t="s">
        <v>194</v>
      </c>
    </row>
    <row r="52" spans="3:13" ht="45" x14ac:dyDescent="0.25">
      <c r="C52" s="44">
        <v>14</v>
      </c>
      <c r="D52" s="43" t="s">
        <v>175</v>
      </c>
      <c r="F52" s="19">
        <v>8</v>
      </c>
      <c r="G52" s="16" t="s">
        <v>160</v>
      </c>
      <c r="H52" s="29" t="s">
        <v>181</v>
      </c>
      <c r="L52" s="79">
        <v>14</v>
      </c>
      <c r="M52" s="80" t="s">
        <v>225</v>
      </c>
    </row>
    <row r="53" spans="3:13" ht="45" x14ac:dyDescent="0.25">
      <c r="C53" s="49">
        <v>10</v>
      </c>
      <c r="D53" s="50" t="s">
        <v>176</v>
      </c>
      <c r="F53" s="19">
        <v>9</v>
      </c>
      <c r="G53" s="16" t="s">
        <v>160</v>
      </c>
      <c r="H53" s="29" t="s">
        <v>181</v>
      </c>
      <c r="L53" s="81">
        <v>14</v>
      </c>
      <c r="M53" s="82" t="s">
        <v>214</v>
      </c>
    </row>
    <row r="54" spans="3:13" ht="45" x14ac:dyDescent="0.25">
      <c r="C54" s="49">
        <v>12</v>
      </c>
      <c r="D54" s="50" t="s">
        <v>176</v>
      </c>
      <c r="F54" s="17">
        <v>11</v>
      </c>
      <c r="G54" s="16" t="s">
        <v>160</v>
      </c>
      <c r="H54" s="29" t="s">
        <v>181</v>
      </c>
      <c r="L54" s="81">
        <v>14</v>
      </c>
      <c r="M54" s="82" t="s">
        <v>216</v>
      </c>
    </row>
    <row r="55" spans="3:13" ht="45" x14ac:dyDescent="0.25">
      <c r="C55" s="49">
        <v>16</v>
      </c>
      <c r="D55" s="50" t="s">
        <v>176</v>
      </c>
      <c r="F55" s="17">
        <v>13</v>
      </c>
      <c r="G55" s="16" t="s">
        <v>160</v>
      </c>
      <c r="H55" s="29" t="s">
        <v>181</v>
      </c>
      <c r="L55" s="81">
        <v>14</v>
      </c>
      <c r="M55" s="82" t="s">
        <v>220</v>
      </c>
    </row>
    <row r="56" spans="3:13" ht="45.75" thickBot="1" x14ac:dyDescent="0.3">
      <c r="C56" s="51">
        <v>1</v>
      </c>
      <c r="D56" s="29" t="s">
        <v>177</v>
      </c>
      <c r="F56" s="19">
        <v>14</v>
      </c>
      <c r="G56" s="16" t="s">
        <v>160</v>
      </c>
      <c r="H56" s="29" t="s">
        <v>181</v>
      </c>
      <c r="L56" s="83">
        <v>14</v>
      </c>
      <c r="M56" s="84" t="s">
        <v>196</v>
      </c>
    </row>
    <row r="57" spans="3:13" ht="45" x14ac:dyDescent="0.25">
      <c r="C57" s="52">
        <v>2</v>
      </c>
      <c r="D57" s="29" t="s">
        <v>177</v>
      </c>
      <c r="F57" s="19">
        <v>15</v>
      </c>
      <c r="G57" s="16" t="s">
        <v>160</v>
      </c>
      <c r="H57" s="29" t="s">
        <v>181</v>
      </c>
      <c r="L57" s="79">
        <v>15</v>
      </c>
      <c r="M57" s="80" t="s">
        <v>225</v>
      </c>
    </row>
    <row r="58" spans="3:13" ht="45" x14ac:dyDescent="0.25">
      <c r="C58" s="52">
        <v>3</v>
      </c>
      <c r="D58" s="29" t="s">
        <v>177</v>
      </c>
      <c r="F58" s="31">
        <v>17</v>
      </c>
      <c r="G58" s="16" t="s">
        <v>160</v>
      </c>
      <c r="H58" s="29" t="s">
        <v>181</v>
      </c>
      <c r="L58" s="81">
        <v>15</v>
      </c>
      <c r="M58" s="82" t="s">
        <v>216</v>
      </c>
    </row>
    <row r="59" spans="3:13" x14ac:dyDescent="0.25">
      <c r="C59" s="51">
        <v>4</v>
      </c>
      <c r="D59" s="29" t="s">
        <v>177</v>
      </c>
      <c r="F59" s="30">
        <v>1</v>
      </c>
      <c r="G59" s="16" t="s">
        <v>173</v>
      </c>
      <c r="H59" s="29" t="s">
        <v>181</v>
      </c>
      <c r="L59" s="81">
        <v>15</v>
      </c>
      <c r="M59" s="82" t="s">
        <v>194</v>
      </c>
    </row>
    <row r="60" spans="3:13" x14ac:dyDescent="0.25">
      <c r="C60" s="52">
        <v>5</v>
      </c>
      <c r="D60" s="29" t="s">
        <v>177</v>
      </c>
      <c r="F60" s="31">
        <v>2</v>
      </c>
      <c r="G60" s="16" t="s">
        <v>173</v>
      </c>
      <c r="H60" s="29" t="s">
        <v>181</v>
      </c>
      <c r="L60" s="81">
        <v>15</v>
      </c>
      <c r="M60" s="82" t="s">
        <v>220</v>
      </c>
    </row>
    <row r="61" spans="3:13" ht="30.75" thickBot="1" x14ac:dyDescent="0.3">
      <c r="C61" s="52">
        <v>6</v>
      </c>
      <c r="D61" s="29" t="s">
        <v>177</v>
      </c>
      <c r="F61" s="31">
        <v>3</v>
      </c>
      <c r="G61" s="16" t="s">
        <v>173</v>
      </c>
      <c r="H61" s="29" t="s">
        <v>181</v>
      </c>
      <c r="L61" s="83">
        <v>15</v>
      </c>
      <c r="M61" s="84" t="s">
        <v>204</v>
      </c>
    </row>
    <row r="62" spans="3:13" x14ac:dyDescent="0.25">
      <c r="C62" s="52">
        <v>7</v>
      </c>
      <c r="D62" s="29" t="s">
        <v>177</v>
      </c>
      <c r="F62" s="30">
        <v>4</v>
      </c>
      <c r="G62" s="16" t="s">
        <v>173</v>
      </c>
      <c r="H62" s="29" t="s">
        <v>181</v>
      </c>
      <c r="L62" s="79">
        <v>16</v>
      </c>
      <c r="M62" s="80" t="s">
        <v>227</v>
      </c>
    </row>
    <row r="63" spans="3:13" x14ac:dyDescent="0.25">
      <c r="C63" s="52">
        <v>8</v>
      </c>
      <c r="D63" s="29" t="s">
        <v>177</v>
      </c>
      <c r="F63" s="31">
        <v>5</v>
      </c>
      <c r="G63" s="16" t="s">
        <v>173</v>
      </c>
      <c r="H63" s="29" t="s">
        <v>181</v>
      </c>
      <c r="L63" s="81">
        <v>16</v>
      </c>
      <c r="M63" s="82" t="s">
        <v>216</v>
      </c>
    </row>
    <row r="64" spans="3:13" x14ac:dyDescent="0.25">
      <c r="C64" s="52">
        <v>9</v>
      </c>
      <c r="D64" s="29" t="s">
        <v>177</v>
      </c>
      <c r="F64" s="32">
        <v>6</v>
      </c>
      <c r="G64" s="16" t="s">
        <v>173</v>
      </c>
      <c r="H64" s="29" t="s">
        <v>181</v>
      </c>
      <c r="L64" s="81">
        <v>16</v>
      </c>
      <c r="M64" s="82" t="s">
        <v>220</v>
      </c>
    </row>
    <row r="65" spans="3:13" ht="30" x14ac:dyDescent="0.25">
      <c r="C65" s="52">
        <v>10</v>
      </c>
      <c r="D65" s="29" t="s">
        <v>177</v>
      </c>
      <c r="F65" s="31">
        <v>7</v>
      </c>
      <c r="G65" s="16" t="s">
        <v>173</v>
      </c>
      <c r="H65" s="29" t="s">
        <v>181</v>
      </c>
      <c r="L65" s="81">
        <v>16</v>
      </c>
      <c r="M65" s="82" t="s">
        <v>207</v>
      </c>
    </row>
    <row r="66" spans="3:13" ht="30.75" thickBot="1" x14ac:dyDescent="0.3">
      <c r="C66" s="51">
        <v>11</v>
      </c>
      <c r="D66" s="29" t="s">
        <v>177</v>
      </c>
      <c r="F66" s="31">
        <v>8</v>
      </c>
      <c r="G66" s="16" t="s">
        <v>173</v>
      </c>
      <c r="H66" s="29" t="s">
        <v>181</v>
      </c>
      <c r="L66" s="83">
        <v>16</v>
      </c>
      <c r="M66" s="84" t="s">
        <v>218</v>
      </c>
    </row>
    <row r="67" spans="3:13" x14ac:dyDescent="0.25">
      <c r="C67" s="52">
        <v>12</v>
      </c>
      <c r="D67" s="29" t="s">
        <v>177</v>
      </c>
      <c r="F67" s="31">
        <v>9</v>
      </c>
      <c r="G67" s="16" t="s">
        <v>173</v>
      </c>
      <c r="H67" s="29" t="s">
        <v>181</v>
      </c>
      <c r="L67" s="79">
        <v>17</v>
      </c>
      <c r="M67" s="80" t="s">
        <v>219</v>
      </c>
    </row>
    <row r="68" spans="3:13" ht="30" x14ac:dyDescent="0.25">
      <c r="C68" s="51">
        <v>13</v>
      </c>
      <c r="D68" s="29" t="s">
        <v>177</v>
      </c>
      <c r="F68" s="30">
        <v>11</v>
      </c>
      <c r="G68" s="16" t="s">
        <v>173</v>
      </c>
      <c r="H68" s="29" t="s">
        <v>181</v>
      </c>
      <c r="L68" s="81">
        <v>17</v>
      </c>
      <c r="M68" s="82" t="s">
        <v>225</v>
      </c>
    </row>
    <row r="69" spans="3:13" x14ac:dyDescent="0.25">
      <c r="C69" s="52">
        <v>14</v>
      </c>
      <c r="D69" s="29" t="s">
        <v>177</v>
      </c>
      <c r="F69" s="31">
        <v>12</v>
      </c>
      <c r="G69" s="16" t="s">
        <v>173</v>
      </c>
      <c r="H69" s="29" t="s">
        <v>181</v>
      </c>
      <c r="L69" s="81">
        <v>17</v>
      </c>
      <c r="M69" s="82" t="s">
        <v>216</v>
      </c>
    </row>
    <row r="70" spans="3:13" x14ac:dyDescent="0.25">
      <c r="C70" s="52">
        <v>15</v>
      </c>
      <c r="D70" s="29" t="s">
        <v>177</v>
      </c>
      <c r="F70" s="30">
        <v>13</v>
      </c>
      <c r="G70" s="16" t="s">
        <v>173</v>
      </c>
      <c r="H70" s="29" t="s">
        <v>181</v>
      </c>
      <c r="L70" s="81">
        <v>17</v>
      </c>
      <c r="M70" s="82" t="s">
        <v>220</v>
      </c>
    </row>
    <row r="71" spans="3:13" ht="15.75" thickBot="1" x14ac:dyDescent="0.3">
      <c r="C71" s="52">
        <v>16</v>
      </c>
      <c r="D71" s="29" t="s">
        <v>177</v>
      </c>
      <c r="F71" s="31">
        <v>14</v>
      </c>
      <c r="G71" s="16" t="s">
        <v>173</v>
      </c>
      <c r="H71" s="29" t="s">
        <v>181</v>
      </c>
      <c r="L71" s="83">
        <v>17</v>
      </c>
      <c r="M71" s="84" t="s">
        <v>205</v>
      </c>
    </row>
    <row r="72" spans="3:13" x14ac:dyDescent="0.25">
      <c r="C72" s="52">
        <v>17</v>
      </c>
      <c r="D72" s="29" t="s">
        <v>177</v>
      </c>
      <c r="F72" s="31">
        <v>15</v>
      </c>
      <c r="G72" s="16" t="s">
        <v>173</v>
      </c>
      <c r="H72" s="29" t="s">
        <v>181</v>
      </c>
      <c r="L72" s="79">
        <v>18</v>
      </c>
      <c r="M72" s="80" t="s">
        <v>219</v>
      </c>
    </row>
    <row r="73" spans="3:13" ht="30" x14ac:dyDescent="0.25">
      <c r="C73" s="31">
        <v>10</v>
      </c>
      <c r="D73" s="16" t="s">
        <v>178</v>
      </c>
      <c r="F73" s="31">
        <v>16</v>
      </c>
      <c r="G73" s="16" t="s">
        <v>173</v>
      </c>
      <c r="H73" s="29" t="s">
        <v>181</v>
      </c>
      <c r="L73" s="81">
        <v>18</v>
      </c>
      <c r="M73" s="82" t="s">
        <v>225</v>
      </c>
    </row>
    <row r="74" spans="3:13" ht="45" x14ac:dyDescent="0.25">
      <c r="C74" s="53">
        <v>1</v>
      </c>
      <c r="D74" s="54" t="s">
        <v>179</v>
      </c>
      <c r="F74" s="31">
        <v>17</v>
      </c>
      <c r="G74" s="16" t="s">
        <v>173</v>
      </c>
      <c r="H74" s="29" t="s">
        <v>181</v>
      </c>
      <c r="L74" s="81">
        <v>18</v>
      </c>
      <c r="M74" s="82" t="s">
        <v>216</v>
      </c>
    </row>
    <row r="75" spans="3:13" ht="45" x14ac:dyDescent="0.25">
      <c r="C75" s="55">
        <v>2</v>
      </c>
      <c r="D75" s="54" t="s">
        <v>179</v>
      </c>
      <c r="F75" s="30">
        <v>1</v>
      </c>
      <c r="G75" s="16" t="s">
        <v>174</v>
      </c>
      <c r="H75" s="29" t="s">
        <v>181</v>
      </c>
      <c r="L75" s="81">
        <v>18</v>
      </c>
      <c r="M75" s="82" t="s">
        <v>220</v>
      </c>
    </row>
    <row r="76" spans="3:13" ht="45.75" thickBot="1" x14ac:dyDescent="0.3">
      <c r="C76" s="55">
        <v>3</v>
      </c>
      <c r="D76" s="54" t="s">
        <v>179</v>
      </c>
      <c r="F76" s="31">
        <v>2</v>
      </c>
      <c r="G76" s="16" t="s">
        <v>174</v>
      </c>
      <c r="H76" s="29" t="s">
        <v>181</v>
      </c>
      <c r="L76" s="83">
        <v>18</v>
      </c>
      <c r="M76" s="84" t="s">
        <v>205</v>
      </c>
    </row>
    <row r="77" spans="3:13" ht="45" x14ac:dyDescent="0.25">
      <c r="C77" s="55">
        <v>5</v>
      </c>
      <c r="D77" s="54" t="s">
        <v>179</v>
      </c>
      <c r="F77" s="31">
        <v>3</v>
      </c>
      <c r="G77" s="16" t="s">
        <v>174</v>
      </c>
      <c r="H77" s="29" t="s">
        <v>181</v>
      </c>
      <c r="L77" s="79">
        <v>19</v>
      </c>
      <c r="M77" s="80" t="s">
        <v>225</v>
      </c>
    </row>
    <row r="78" spans="3:13" ht="45" x14ac:dyDescent="0.25">
      <c r="C78" s="56">
        <v>6</v>
      </c>
      <c r="D78" s="54" t="s">
        <v>179</v>
      </c>
      <c r="F78" s="30">
        <v>4</v>
      </c>
      <c r="G78" s="16" t="s">
        <v>174</v>
      </c>
      <c r="H78" s="29" t="s">
        <v>181</v>
      </c>
      <c r="L78" s="81">
        <v>19</v>
      </c>
      <c r="M78" s="82" t="s">
        <v>214</v>
      </c>
    </row>
    <row r="79" spans="3:13" ht="45" x14ac:dyDescent="0.25">
      <c r="C79" s="55">
        <v>15</v>
      </c>
      <c r="D79" s="54" t="s">
        <v>179</v>
      </c>
      <c r="F79" s="31">
        <v>5</v>
      </c>
      <c r="G79" s="16" t="s">
        <v>174</v>
      </c>
      <c r="H79" s="29" t="s">
        <v>181</v>
      </c>
      <c r="L79" s="81">
        <v>19</v>
      </c>
      <c r="M79" s="82" t="s">
        <v>245</v>
      </c>
    </row>
    <row r="80" spans="3:13" ht="45" x14ac:dyDescent="0.25">
      <c r="C80" s="55">
        <v>16</v>
      </c>
      <c r="D80" s="54" t="s">
        <v>179</v>
      </c>
      <c r="F80" s="32">
        <v>6</v>
      </c>
      <c r="G80" s="16" t="s">
        <v>174</v>
      </c>
      <c r="H80" s="29" t="s">
        <v>181</v>
      </c>
      <c r="L80" s="81">
        <v>19</v>
      </c>
      <c r="M80" s="82" t="s">
        <v>216</v>
      </c>
    </row>
    <row r="81" spans="3:13" ht="30" x14ac:dyDescent="0.25">
      <c r="C81" s="30"/>
      <c r="D81" s="16"/>
      <c r="F81" s="19">
        <v>7</v>
      </c>
      <c r="G81" s="16" t="s">
        <v>174</v>
      </c>
      <c r="H81" s="29" t="s">
        <v>181</v>
      </c>
      <c r="L81" s="81">
        <v>19</v>
      </c>
      <c r="M81" s="82" t="s">
        <v>208</v>
      </c>
    </row>
    <row r="82" spans="3:13" ht="30" x14ac:dyDescent="0.25">
      <c r="C82" s="31"/>
      <c r="D82" s="16"/>
      <c r="F82" s="19">
        <v>8</v>
      </c>
      <c r="G82" s="16" t="s">
        <v>174</v>
      </c>
      <c r="H82" s="29" t="s">
        <v>181</v>
      </c>
      <c r="L82" s="81">
        <v>19</v>
      </c>
      <c r="M82" s="82" t="s">
        <v>220</v>
      </c>
    </row>
    <row r="83" spans="3:13" ht="30.75" thickBot="1" x14ac:dyDescent="0.3">
      <c r="C83" s="31"/>
      <c r="D83" s="16"/>
      <c r="F83" s="19">
        <v>9</v>
      </c>
      <c r="G83" s="16" t="s">
        <v>174</v>
      </c>
      <c r="H83" s="29" t="s">
        <v>181</v>
      </c>
      <c r="L83" s="83">
        <v>19</v>
      </c>
      <c r="M83" s="84" t="s">
        <v>205</v>
      </c>
    </row>
    <row r="84" spans="3:13" ht="30" x14ac:dyDescent="0.25">
      <c r="C84" s="32"/>
      <c r="D84" s="16"/>
      <c r="F84" s="17">
        <v>11</v>
      </c>
      <c r="G84" s="16" t="s">
        <v>174</v>
      </c>
      <c r="H84" s="29" t="s">
        <v>181</v>
      </c>
      <c r="L84" s="79">
        <v>20</v>
      </c>
      <c r="M84" s="80" t="s">
        <v>197</v>
      </c>
    </row>
    <row r="85" spans="3:13" ht="30" x14ac:dyDescent="0.25">
      <c r="C85" s="31"/>
      <c r="D85" s="16"/>
      <c r="F85" s="19">
        <v>12</v>
      </c>
      <c r="G85" s="16" t="s">
        <v>174</v>
      </c>
      <c r="H85" s="29" t="s">
        <v>181</v>
      </c>
      <c r="L85" s="81">
        <v>20</v>
      </c>
      <c r="M85" s="82" t="s">
        <v>214</v>
      </c>
    </row>
    <row r="86" spans="3:13" ht="30" x14ac:dyDescent="0.25">
      <c r="C86" s="31"/>
      <c r="D86" s="16"/>
      <c r="F86" s="17">
        <v>13</v>
      </c>
      <c r="G86" s="16" t="s">
        <v>174</v>
      </c>
      <c r="H86" s="29" t="s">
        <v>181</v>
      </c>
      <c r="L86" s="81">
        <v>20</v>
      </c>
      <c r="M86" s="82" t="s">
        <v>216</v>
      </c>
    </row>
    <row r="87" spans="3:13" ht="30" x14ac:dyDescent="0.25">
      <c r="C87" s="31"/>
      <c r="D87" s="16"/>
      <c r="F87" s="19">
        <v>14</v>
      </c>
      <c r="G87" s="16" t="s">
        <v>174</v>
      </c>
      <c r="H87" s="29" t="s">
        <v>181</v>
      </c>
      <c r="L87" s="81">
        <v>20</v>
      </c>
      <c r="M87" s="82" t="s">
        <v>220</v>
      </c>
    </row>
    <row r="88" spans="3:13" ht="30.75" thickBot="1" x14ac:dyDescent="0.3">
      <c r="C88" s="31"/>
      <c r="D88" s="16"/>
      <c r="F88" s="19">
        <v>15</v>
      </c>
      <c r="G88" s="16" t="s">
        <v>174</v>
      </c>
      <c r="H88" s="29" t="s">
        <v>181</v>
      </c>
      <c r="L88" s="83">
        <v>20</v>
      </c>
      <c r="M88" s="84" t="s">
        <v>205</v>
      </c>
    </row>
    <row r="89" spans="3:13" ht="30" x14ac:dyDescent="0.25">
      <c r="C89" s="30"/>
      <c r="D89" s="16"/>
      <c r="F89" s="19">
        <v>16</v>
      </c>
      <c r="G89" s="16" t="s">
        <v>174</v>
      </c>
      <c r="H89" s="29" t="s">
        <v>181</v>
      </c>
      <c r="L89" s="79">
        <v>21</v>
      </c>
      <c r="M89" s="80" t="s">
        <v>217</v>
      </c>
    </row>
    <row r="90" spans="3:13" ht="30" x14ac:dyDescent="0.25">
      <c r="C90" s="31"/>
      <c r="D90" s="16"/>
      <c r="F90" s="31">
        <v>17</v>
      </c>
      <c r="G90" s="16" t="s">
        <v>174</v>
      </c>
      <c r="H90" s="29" t="s">
        <v>181</v>
      </c>
      <c r="L90" s="81">
        <v>21</v>
      </c>
      <c r="M90" s="82" t="s">
        <v>216</v>
      </c>
    </row>
    <row r="91" spans="3:13" ht="45.75" thickBot="1" x14ac:dyDescent="0.3">
      <c r="C91" s="30"/>
      <c r="D91" s="16"/>
      <c r="F91" s="30">
        <v>1</v>
      </c>
      <c r="G91" s="16" t="s">
        <v>175</v>
      </c>
      <c r="H91" s="29" t="s">
        <v>181</v>
      </c>
      <c r="L91" s="83">
        <v>21</v>
      </c>
      <c r="M91" s="84" t="s">
        <v>205</v>
      </c>
    </row>
    <row r="92" spans="3:13" ht="45" x14ac:dyDescent="0.25">
      <c r="C92" s="31"/>
      <c r="D92" s="16"/>
      <c r="F92" s="31">
        <v>2</v>
      </c>
      <c r="G92" s="16" t="s">
        <v>175</v>
      </c>
      <c r="H92" s="29" t="s">
        <v>181</v>
      </c>
      <c r="L92" s="79">
        <v>22</v>
      </c>
      <c r="M92" s="80" t="s">
        <v>214</v>
      </c>
    </row>
    <row r="93" spans="3:13" ht="45" x14ac:dyDescent="0.25">
      <c r="C93" s="31"/>
      <c r="D93" s="16"/>
      <c r="F93" s="30">
        <v>4</v>
      </c>
      <c r="G93" s="16" t="s">
        <v>175</v>
      </c>
      <c r="H93" s="29" t="s">
        <v>181</v>
      </c>
      <c r="L93" s="81">
        <v>22</v>
      </c>
      <c r="M93" s="82" t="s">
        <v>216</v>
      </c>
    </row>
    <row r="94" spans="3:13" ht="45.75" thickBot="1" x14ac:dyDescent="0.3">
      <c r="C94" s="31"/>
      <c r="D94" s="16"/>
      <c r="F94" s="31">
        <v>5</v>
      </c>
      <c r="G94" s="16" t="s">
        <v>175</v>
      </c>
      <c r="H94" s="29" t="s">
        <v>181</v>
      </c>
      <c r="L94" s="83">
        <v>22</v>
      </c>
      <c r="M94" s="84" t="s">
        <v>205</v>
      </c>
    </row>
    <row r="95" spans="3:13" ht="45" x14ac:dyDescent="0.25">
      <c r="C95" s="31"/>
      <c r="D95" s="16"/>
      <c r="F95" s="32">
        <v>6</v>
      </c>
      <c r="G95" s="16" t="s">
        <v>175</v>
      </c>
      <c r="H95" s="29" t="s">
        <v>181</v>
      </c>
      <c r="L95" s="79">
        <v>23</v>
      </c>
      <c r="M95" s="80" t="s">
        <v>197</v>
      </c>
    </row>
    <row r="96" spans="3:13" ht="45.75" thickBot="1" x14ac:dyDescent="0.3">
      <c r="F96" s="19">
        <v>7</v>
      </c>
      <c r="G96" s="16" t="s">
        <v>175</v>
      </c>
      <c r="H96" s="29" t="s">
        <v>181</v>
      </c>
      <c r="L96" s="83">
        <v>23</v>
      </c>
      <c r="M96" s="84" t="s">
        <v>216</v>
      </c>
    </row>
    <row r="97" spans="6:13" ht="45" x14ac:dyDescent="0.25">
      <c r="F97" s="19">
        <v>8</v>
      </c>
      <c r="G97" s="16" t="s">
        <v>175</v>
      </c>
      <c r="H97" s="29" t="s">
        <v>181</v>
      </c>
      <c r="L97" s="79">
        <v>24</v>
      </c>
      <c r="M97" s="80" t="s">
        <v>197</v>
      </c>
    </row>
    <row r="98" spans="6:13" ht="45.75" thickBot="1" x14ac:dyDescent="0.3">
      <c r="F98" s="19">
        <v>9</v>
      </c>
      <c r="G98" s="16" t="s">
        <v>175</v>
      </c>
      <c r="H98" s="29" t="s">
        <v>181</v>
      </c>
      <c r="L98" s="83">
        <v>24</v>
      </c>
      <c r="M98" s="84" t="s">
        <v>216</v>
      </c>
    </row>
    <row r="99" spans="6:13" ht="45" x14ac:dyDescent="0.25">
      <c r="F99" s="19">
        <v>10</v>
      </c>
      <c r="G99" s="16" t="s">
        <v>175</v>
      </c>
      <c r="H99" s="29" t="s">
        <v>181</v>
      </c>
      <c r="L99" s="79">
        <v>25</v>
      </c>
      <c r="M99" s="80" t="s">
        <v>216</v>
      </c>
    </row>
    <row r="100" spans="6:13" ht="45.75" thickBot="1" x14ac:dyDescent="0.3">
      <c r="F100" s="17">
        <v>11</v>
      </c>
      <c r="G100" s="16" t="s">
        <v>175</v>
      </c>
      <c r="H100" s="29" t="s">
        <v>181</v>
      </c>
      <c r="L100" s="83">
        <v>25</v>
      </c>
      <c r="M100" s="84" t="s">
        <v>207</v>
      </c>
    </row>
    <row r="101" spans="6:13" ht="45" x14ac:dyDescent="0.25">
      <c r="F101" s="19">
        <v>12</v>
      </c>
      <c r="G101" s="16" t="s">
        <v>175</v>
      </c>
      <c r="H101" s="29" t="s">
        <v>181</v>
      </c>
      <c r="L101" s="79">
        <v>26</v>
      </c>
      <c r="M101" s="80" t="s">
        <v>216</v>
      </c>
    </row>
    <row r="102" spans="6:13" ht="45.75" thickBot="1" x14ac:dyDescent="0.3">
      <c r="F102" s="17">
        <v>13</v>
      </c>
      <c r="G102" s="16" t="s">
        <v>175</v>
      </c>
      <c r="H102" s="29" t="s">
        <v>181</v>
      </c>
      <c r="L102" s="83">
        <v>26</v>
      </c>
      <c r="M102" s="84" t="s">
        <v>205</v>
      </c>
    </row>
    <row r="103" spans="6:13" ht="45" x14ac:dyDescent="0.25">
      <c r="F103" s="19">
        <v>15</v>
      </c>
      <c r="G103" s="16" t="s">
        <v>175</v>
      </c>
      <c r="H103" s="29" t="s">
        <v>181</v>
      </c>
      <c r="L103" s="79">
        <v>27</v>
      </c>
      <c r="M103" s="80" t="s">
        <v>216</v>
      </c>
    </row>
    <row r="104" spans="6:13" ht="45.75" thickBot="1" x14ac:dyDescent="0.3">
      <c r="F104" s="19">
        <v>16</v>
      </c>
      <c r="G104" s="16" t="s">
        <v>175</v>
      </c>
      <c r="H104" s="29" t="s">
        <v>181</v>
      </c>
      <c r="L104" s="83">
        <v>27</v>
      </c>
      <c r="M104" s="84" t="s">
        <v>205</v>
      </c>
    </row>
    <row r="105" spans="6:13" ht="45" x14ac:dyDescent="0.25">
      <c r="F105" s="31">
        <v>17</v>
      </c>
      <c r="G105" s="16" t="s">
        <v>175</v>
      </c>
      <c r="H105" s="29" t="s">
        <v>181</v>
      </c>
      <c r="L105" s="79">
        <v>28</v>
      </c>
      <c r="M105" s="80" t="s">
        <v>244</v>
      </c>
    </row>
    <row r="106" spans="6:13" ht="30.75" thickBot="1" x14ac:dyDescent="0.3">
      <c r="F106" s="30">
        <v>1</v>
      </c>
      <c r="G106" s="16" t="s">
        <v>176</v>
      </c>
      <c r="H106" s="29" t="s">
        <v>181</v>
      </c>
      <c r="L106" s="83">
        <v>28</v>
      </c>
      <c r="M106" s="84" t="s">
        <v>198</v>
      </c>
    </row>
    <row r="107" spans="6:13" ht="30" x14ac:dyDescent="0.25">
      <c r="F107" s="31">
        <v>2</v>
      </c>
      <c r="G107" s="16" t="s">
        <v>176</v>
      </c>
      <c r="H107" s="29" t="s">
        <v>181</v>
      </c>
      <c r="L107" s="79">
        <v>29</v>
      </c>
      <c r="M107" s="80" t="s">
        <v>244</v>
      </c>
    </row>
    <row r="108" spans="6:13" ht="30" x14ac:dyDescent="0.25">
      <c r="F108" s="31">
        <v>3</v>
      </c>
      <c r="G108" s="16" t="s">
        <v>176</v>
      </c>
      <c r="H108" s="29" t="s">
        <v>181</v>
      </c>
      <c r="L108" s="81">
        <v>29</v>
      </c>
      <c r="M108" s="82" t="s">
        <v>217</v>
      </c>
    </row>
    <row r="109" spans="6:13" ht="30" x14ac:dyDescent="0.25">
      <c r="F109" s="30">
        <v>4</v>
      </c>
      <c r="G109" s="16" t="s">
        <v>176</v>
      </c>
      <c r="H109" s="29" t="s">
        <v>181</v>
      </c>
      <c r="L109" s="81">
        <v>29</v>
      </c>
      <c r="M109" s="82" t="s">
        <v>216</v>
      </c>
    </row>
    <row r="110" spans="6:13" ht="30.75" thickBot="1" x14ac:dyDescent="0.3">
      <c r="F110" s="31">
        <v>5</v>
      </c>
      <c r="G110" s="16" t="s">
        <v>176</v>
      </c>
      <c r="H110" s="29" t="s">
        <v>181</v>
      </c>
      <c r="L110" s="83">
        <v>29</v>
      </c>
      <c r="M110" s="84" t="s">
        <v>196</v>
      </c>
    </row>
    <row r="111" spans="6:13" ht="30" x14ac:dyDescent="0.25">
      <c r="F111" s="32">
        <v>6</v>
      </c>
      <c r="G111" s="16" t="s">
        <v>176</v>
      </c>
      <c r="H111" s="29" t="s">
        <v>181</v>
      </c>
      <c r="L111" s="79">
        <v>30</v>
      </c>
      <c r="M111" s="80" t="s">
        <v>199</v>
      </c>
    </row>
    <row r="112" spans="6:13" ht="30.75" thickBot="1" x14ac:dyDescent="0.3">
      <c r="F112" s="31">
        <v>7</v>
      </c>
      <c r="G112" s="16" t="s">
        <v>176</v>
      </c>
      <c r="H112" s="29" t="s">
        <v>181</v>
      </c>
      <c r="L112" s="83">
        <v>30</v>
      </c>
      <c r="M112" s="84" t="s">
        <v>216</v>
      </c>
    </row>
    <row r="113" spans="6:13" ht="30" x14ac:dyDescent="0.25">
      <c r="F113" s="31">
        <v>8</v>
      </c>
      <c r="G113" s="16" t="s">
        <v>176</v>
      </c>
      <c r="H113" s="29" t="s">
        <v>181</v>
      </c>
      <c r="L113" s="79">
        <v>31</v>
      </c>
      <c r="M113" s="80" t="s">
        <v>216</v>
      </c>
    </row>
    <row r="114" spans="6:13" ht="30.75" thickBot="1" x14ac:dyDescent="0.3">
      <c r="F114" s="31">
        <v>9</v>
      </c>
      <c r="G114" s="16" t="s">
        <v>176</v>
      </c>
      <c r="H114" s="29" t="s">
        <v>181</v>
      </c>
      <c r="L114" s="83">
        <v>31</v>
      </c>
      <c r="M114" s="84" t="s">
        <v>194</v>
      </c>
    </row>
    <row r="115" spans="6:13" ht="30" x14ac:dyDescent="0.25">
      <c r="F115" s="17">
        <v>11</v>
      </c>
      <c r="G115" s="16" t="s">
        <v>176</v>
      </c>
      <c r="H115" s="29" t="s">
        <v>181</v>
      </c>
      <c r="L115" s="79">
        <v>32</v>
      </c>
      <c r="M115" s="80" t="s">
        <v>217</v>
      </c>
    </row>
    <row r="116" spans="6:13" ht="30" x14ac:dyDescent="0.25">
      <c r="F116" s="17">
        <v>13</v>
      </c>
      <c r="G116" s="16" t="s">
        <v>176</v>
      </c>
      <c r="H116" s="29" t="s">
        <v>181</v>
      </c>
      <c r="L116" s="81">
        <v>32</v>
      </c>
      <c r="M116" s="82" t="s">
        <v>243</v>
      </c>
    </row>
    <row r="117" spans="6:13" ht="30.75" thickBot="1" x14ac:dyDescent="0.3">
      <c r="F117" s="19">
        <v>14</v>
      </c>
      <c r="G117" s="16" t="s">
        <v>176</v>
      </c>
      <c r="H117" s="29" t="s">
        <v>181</v>
      </c>
      <c r="L117" s="83">
        <v>32</v>
      </c>
      <c r="M117" s="84" t="s">
        <v>196</v>
      </c>
    </row>
    <row r="118" spans="6:13" ht="30" x14ac:dyDescent="0.25">
      <c r="F118" s="19">
        <v>15</v>
      </c>
      <c r="G118" s="16" t="s">
        <v>176</v>
      </c>
      <c r="H118" s="29" t="s">
        <v>181</v>
      </c>
      <c r="L118" s="79">
        <v>33</v>
      </c>
      <c r="M118" s="80" t="s">
        <v>217</v>
      </c>
    </row>
    <row r="119" spans="6:13" ht="30" x14ac:dyDescent="0.25">
      <c r="F119" s="31">
        <v>17</v>
      </c>
      <c r="G119" s="16" t="s">
        <v>176</v>
      </c>
      <c r="H119" s="29" t="s">
        <v>181</v>
      </c>
      <c r="L119" s="81">
        <v>33</v>
      </c>
      <c r="M119" s="82" t="s">
        <v>216</v>
      </c>
    </row>
    <row r="120" spans="6:13" ht="30.75" thickBot="1" x14ac:dyDescent="0.3">
      <c r="F120" s="30">
        <v>1</v>
      </c>
      <c r="G120" s="16" t="s">
        <v>178</v>
      </c>
      <c r="H120" s="29" t="s">
        <v>181</v>
      </c>
      <c r="L120" s="83">
        <v>33</v>
      </c>
      <c r="M120" s="84" t="s">
        <v>200</v>
      </c>
    </row>
    <row r="121" spans="6:13" ht="30" x14ac:dyDescent="0.25">
      <c r="F121" s="31">
        <v>2</v>
      </c>
      <c r="G121" s="16" t="s">
        <v>178</v>
      </c>
      <c r="H121" s="29" t="s">
        <v>181</v>
      </c>
      <c r="L121" s="79">
        <v>34</v>
      </c>
      <c r="M121" s="80" t="s">
        <v>244</v>
      </c>
    </row>
    <row r="122" spans="6:13" ht="30" x14ac:dyDescent="0.25">
      <c r="F122" s="31">
        <v>3</v>
      </c>
      <c r="G122" s="16" t="s">
        <v>178</v>
      </c>
      <c r="H122" s="29" t="s">
        <v>181</v>
      </c>
      <c r="L122" s="81">
        <v>34</v>
      </c>
      <c r="M122" s="82" t="s">
        <v>217</v>
      </c>
    </row>
    <row r="123" spans="6:13" ht="30.75" thickBot="1" x14ac:dyDescent="0.3">
      <c r="F123" s="30">
        <v>4</v>
      </c>
      <c r="G123" s="16" t="s">
        <v>178</v>
      </c>
      <c r="H123" s="29" t="s">
        <v>181</v>
      </c>
      <c r="L123" s="83">
        <v>34</v>
      </c>
      <c r="M123" s="84" t="s">
        <v>196</v>
      </c>
    </row>
    <row r="124" spans="6:13" ht="30" x14ac:dyDescent="0.25">
      <c r="F124" s="31">
        <v>5</v>
      </c>
      <c r="G124" s="16" t="s">
        <v>178</v>
      </c>
      <c r="H124" s="29" t="s">
        <v>181</v>
      </c>
      <c r="L124" s="79">
        <v>35</v>
      </c>
      <c r="M124" s="80" t="s">
        <v>201</v>
      </c>
    </row>
    <row r="125" spans="6:13" ht="30" x14ac:dyDescent="0.25">
      <c r="F125" s="32">
        <v>6</v>
      </c>
      <c r="G125" s="16" t="s">
        <v>178</v>
      </c>
      <c r="H125" s="29" t="s">
        <v>181</v>
      </c>
      <c r="L125" s="81">
        <v>35</v>
      </c>
      <c r="M125" s="82" t="s">
        <v>227</v>
      </c>
    </row>
    <row r="126" spans="6:13" ht="30.75" thickBot="1" x14ac:dyDescent="0.3">
      <c r="F126" s="31">
        <v>7</v>
      </c>
      <c r="G126" s="16" t="s">
        <v>178</v>
      </c>
      <c r="H126" s="29" t="s">
        <v>181</v>
      </c>
      <c r="L126" s="83">
        <v>35</v>
      </c>
      <c r="M126" s="84" t="s">
        <v>216</v>
      </c>
    </row>
    <row r="127" spans="6:13" ht="30" x14ac:dyDescent="0.25">
      <c r="F127" s="31">
        <v>8</v>
      </c>
      <c r="G127" s="16" t="s">
        <v>178</v>
      </c>
      <c r="H127" s="29" t="s">
        <v>181</v>
      </c>
      <c r="L127" s="79">
        <v>36</v>
      </c>
      <c r="M127" s="80" t="s">
        <v>225</v>
      </c>
    </row>
    <row r="128" spans="6:13" ht="30" x14ac:dyDescent="0.25">
      <c r="F128" s="31">
        <v>9</v>
      </c>
      <c r="G128" s="16" t="s">
        <v>178</v>
      </c>
      <c r="H128" s="29" t="s">
        <v>181</v>
      </c>
      <c r="L128" s="81">
        <v>36</v>
      </c>
      <c r="M128" s="82" t="s">
        <v>242</v>
      </c>
    </row>
    <row r="129" spans="6:13" ht="30" x14ac:dyDescent="0.25">
      <c r="F129" s="17">
        <v>11</v>
      </c>
      <c r="G129" s="16" t="s">
        <v>178</v>
      </c>
      <c r="H129" s="29" t="s">
        <v>181</v>
      </c>
      <c r="L129" s="81">
        <v>36</v>
      </c>
      <c r="M129" s="82" t="s">
        <v>216</v>
      </c>
    </row>
    <row r="130" spans="6:13" ht="30.75" thickBot="1" x14ac:dyDescent="0.3">
      <c r="F130" s="19">
        <v>12</v>
      </c>
      <c r="G130" s="16" t="s">
        <v>178</v>
      </c>
      <c r="H130" s="29" t="s">
        <v>181</v>
      </c>
      <c r="L130" s="83">
        <v>36</v>
      </c>
      <c r="M130" s="84" t="s">
        <v>207</v>
      </c>
    </row>
    <row r="131" spans="6:13" ht="30" x14ac:dyDescent="0.25">
      <c r="F131" s="17">
        <v>13</v>
      </c>
      <c r="G131" s="16" t="s">
        <v>178</v>
      </c>
      <c r="H131" s="29" t="s">
        <v>181</v>
      </c>
      <c r="L131" s="79">
        <v>37</v>
      </c>
      <c r="M131" s="80" t="s">
        <v>195</v>
      </c>
    </row>
    <row r="132" spans="6:13" ht="30" x14ac:dyDescent="0.25">
      <c r="F132" s="19">
        <v>14</v>
      </c>
      <c r="G132" s="16" t="s">
        <v>178</v>
      </c>
      <c r="H132" s="29" t="s">
        <v>181</v>
      </c>
      <c r="L132" s="81">
        <v>37</v>
      </c>
      <c r="M132" s="82" t="s">
        <v>225</v>
      </c>
    </row>
    <row r="133" spans="6:13" ht="30" x14ac:dyDescent="0.25">
      <c r="F133" s="19">
        <v>15</v>
      </c>
      <c r="G133" s="16" t="s">
        <v>178</v>
      </c>
      <c r="H133" s="29" t="s">
        <v>181</v>
      </c>
      <c r="L133" s="81">
        <v>37</v>
      </c>
      <c r="M133" s="82" t="s">
        <v>217</v>
      </c>
    </row>
    <row r="134" spans="6:13" ht="30.75" thickBot="1" x14ac:dyDescent="0.3">
      <c r="F134" s="19">
        <v>16</v>
      </c>
      <c r="G134" s="16" t="s">
        <v>178</v>
      </c>
      <c r="H134" s="29" t="s">
        <v>181</v>
      </c>
      <c r="L134" s="83">
        <v>37</v>
      </c>
      <c r="M134" s="84" t="s">
        <v>216</v>
      </c>
    </row>
    <row r="135" spans="6:13" ht="30" x14ac:dyDescent="0.25">
      <c r="F135" s="31">
        <v>17</v>
      </c>
      <c r="G135" s="16" t="s">
        <v>178</v>
      </c>
      <c r="H135" s="29" t="s">
        <v>181</v>
      </c>
      <c r="L135" s="79">
        <v>38</v>
      </c>
      <c r="M135" s="80" t="s">
        <v>244</v>
      </c>
    </row>
    <row r="136" spans="6:13" ht="45" x14ac:dyDescent="0.25">
      <c r="F136" s="30">
        <v>4</v>
      </c>
      <c r="G136" s="16" t="s">
        <v>179</v>
      </c>
      <c r="H136" s="29" t="s">
        <v>181</v>
      </c>
      <c r="L136" s="81">
        <v>38</v>
      </c>
      <c r="M136" s="82" t="s">
        <v>194</v>
      </c>
    </row>
    <row r="137" spans="6:13" ht="45.75" thickBot="1" x14ac:dyDescent="0.3">
      <c r="F137" s="19">
        <v>7</v>
      </c>
      <c r="G137" s="16" t="s">
        <v>179</v>
      </c>
      <c r="H137" s="29" t="s">
        <v>181</v>
      </c>
      <c r="L137" s="83">
        <v>38</v>
      </c>
      <c r="M137" s="84" t="s">
        <v>196</v>
      </c>
    </row>
    <row r="138" spans="6:13" ht="45" x14ac:dyDescent="0.25">
      <c r="F138" s="19">
        <v>8</v>
      </c>
      <c r="G138" s="16" t="s">
        <v>179</v>
      </c>
      <c r="H138" s="29" t="s">
        <v>181</v>
      </c>
      <c r="L138" s="79">
        <v>39</v>
      </c>
      <c r="M138" s="80" t="s">
        <v>202</v>
      </c>
    </row>
    <row r="139" spans="6:13" ht="45" x14ac:dyDescent="0.25">
      <c r="F139" s="19">
        <v>9</v>
      </c>
      <c r="G139" s="16" t="s">
        <v>179</v>
      </c>
      <c r="H139" s="29" t="s">
        <v>181</v>
      </c>
      <c r="L139" s="81">
        <v>39</v>
      </c>
      <c r="M139" s="82" t="s">
        <v>244</v>
      </c>
    </row>
    <row r="140" spans="6:13" ht="45" x14ac:dyDescent="0.25">
      <c r="F140" s="19">
        <v>10</v>
      </c>
      <c r="G140" s="16" t="s">
        <v>179</v>
      </c>
      <c r="H140" s="29" t="s">
        <v>181</v>
      </c>
      <c r="L140" s="81">
        <v>39</v>
      </c>
      <c r="M140" s="82" t="s">
        <v>217</v>
      </c>
    </row>
    <row r="141" spans="6:13" ht="45.75" thickBot="1" x14ac:dyDescent="0.3">
      <c r="F141" s="17">
        <v>11</v>
      </c>
      <c r="G141" s="16" t="s">
        <v>179</v>
      </c>
      <c r="H141" s="29" t="s">
        <v>181</v>
      </c>
      <c r="L141" s="83">
        <v>39</v>
      </c>
      <c r="M141" s="84" t="s">
        <v>229</v>
      </c>
    </row>
    <row r="142" spans="6:13" ht="45" x14ac:dyDescent="0.25">
      <c r="F142" s="19">
        <v>12</v>
      </c>
      <c r="G142" s="16" t="s">
        <v>179</v>
      </c>
      <c r="H142" s="29" t="s">
        <v>181</v>
      </c>
      <c r="L142" s="79">
        <v>40</v>
      </c>
      <c r="M142" s="80" t="s">
        <v>203</v>
      </c>
    </row>
    <row r="143" spans="6:13" ht="45" x14ac:dyDescent="0.25">
      <c r="F143" s="17">
        <v>13</v>
      </c>
      <c r="G143" s="16" t="s">
        <v>179</v>
      </c>
      <c r="H143" s="29" t="s">
        <v>181</v>
      </c>
      <c r="L143" s="81">
        <v>40</v>
      </c>
      <c r="M143" s="82" t="s">
        <v>217</v>
      </c>
    </row>
    <row r="144" spans="6:13" ht="45" x14ac:dyDescent="0.25">
      <c r="F144" s="19">
        <v>14</v>
      </c>
      <c r="G144" s="16" t="s">
        <v>179</v>
      </c>
      <c r="H144" s="29" t="s">
        <v>181</v>
      </c>
      <c r="L144" s="81">
        <v>40</v>
      </c>
      <c r="M144" s="82" t="s">
        <v>215</v>
      </c>
    </row>
    <row r="145" spans="6:13" ht="45.75" thickBot="1" x14ac:dyDescent="0.3">
      <c r="F145" s="31">
        <v>17</v>
      </c>
      <c r="G145" s="16" t="s">
        <v>179</v>
      </c>
      <c r="H145" s="29" t="s">
        <v>181</v>
      </c>
      <c r="L145" s="83">
        <v>40</v>
      </c>
      <c r="M145" s="84" t="s">
        <v>228</v>
      </c>
    </row>
    <row r="146" spans="6:13" x14ac:dyDescent="0.25">
      <c r="L146" s="79">
        <v>41</v>
      </c>
      <c r="M146" s="80" t="s">
        <v>216</v>
      </c>
    </row>
    <row r="147" spans="6:13" ht="30.75" thickBot="1" x14ac:dyDescent="0.3">
      <c r="L147" s="83">
        <v>41</v>
      </c>
      <c r="M147" s="84" t="s">
        <v>204</v>
      </c>
    </row>
    <row r="148" spans="6:13" x14ac:dyDescent="0.25">
      <c r="L148" s="79">
        <v>42</v>
      </c>
      <c r="M148" s="80" t="s">
        <v>203</v>
      </c>
    </row>
    <row r="149" spans="6:13" ht="30" x14ac:dyDescent="0.25">
      <c r="L149" s="81">
        <v>42</v>
      </c>
      <c r="M149" s="82" t="s">
        <v>217</v>
      </c>
    </row>
    <row r="150" spans="6:13" ht="15.75" thickBot="1" x14ac:dyDescent="0.3">
      <c r="L150" s="83">
        <v>42</v>
      </c>
      <c r="M150" s="84" t="s">
        <v>229</v>
      </c>
    </row>
    <row r="151" spans="6:13" ht="30" x14ac:dyDescent="0.25">
      <c r="L151" s="79">
        <v>43</v>
      </c>
      <c r="M151" s="80" t="s">
        <v>225</v>
      </c>
    </row>
    <row r="152" spans="6:13" x14ac:dyDescent="0.25">
      <c r="L152" s="81">
        <v>43</v>
      </c>
      <c r="M152" s="82" t="s">
        <v>216</v>
      </c>
    </row>
    <row r="153" spans="6:13" x14ac:dyDescent="0.25">
      <c r="L153" s="81">
        <v>43</v>
      </c>
      <c r="M153" s="82" t="s">
        <v>220</v>
      </c>
    </row>
    <row r="154" spans="6:13" ht="30.75" thickBot="1" x14ac:dyDescent="0.3">
      <c r="L154" s="83">
        <v>43</v>
      </c>
      <c r="M154" s="84" t="s">
        <v>204</v>
      </c>
    </row>
    <row r="155" spans="6:13" x14ac:dyDescent="0.25">
      <c r="L155" s="79">
        <v>44</v>
      </c>
      <c r="M155" s="80" t="s">
        <v>197</v>
      </c>
    </row>
    <row r="156" spans="6:13" x14ac:dyDescent="0.25">
      <c r="L156" s="81">
        <v>44</v>
      </c>
      <c r="M156" s="82" t="s">
        <v>216</v>
      </c>
    </row>
    <row r="157" spans="6:13" x14ac:dyDescent="0.25">
      <c r="L157" s="81">
        <v>44</v>
      </c>
      <c r="M157" s="82" t="s">
        <v>220</v>
      </c>
    </row>
    <row r="158" spans="6:13" ht="15.75" thickBot="1" x14ac:dyDescent="0.3">
      <c r="L158" s="83">
        <v>44</v>
      </c>
      <c r="M158" s="84" t="s">
        <v>205</v>
      </c>
    </row>
    <row r="159" spans="6:13" ht="30" x14ac:dyDescent="0.25">
      <c r="L159" s="79">
        <v>45</v>
      </c>
      <c r="M159" s="80" t="s">
        <v>225</v>
      </c>
    </row>
    <row r="160" spans="6:13" ht="30" x14ac:dyDescent="0.25">
      <c r="L160" s="81">
        <v>45</v>
      </c>
      <c r="M160" s="82" t="s">
        <v>217</v>
      </c>
    </row>
    <row r="161" spans="12:13" x14ac:dyDescent="0.25">
      <c r="L161" s="81">
        <v>45</v>
      </c>
      <c r="M161" s="82" t="s">
        <v>216</v>
      </c>
    </row>
    <row r="162" spans="12:13" x14ac:dyDescent="0.25">
      <c r="L162" s="81">
        <v>45</v>
      </c>
      <c r="M162" s="82" t="s">
        <v>194</v>
      </c>
    </row>
    <row r="163" spans="12:13" ht="15.75" thickBot="1" x14ac:dyDescent="0.3">
      <c r="L163" s="83">
        <v>45</v>
      </c>
      <c r="M163" s="84" t="s">
        <v>220</v>
      </c>
    </row>
    <row r="164" spans="12:13" x14ac:dyDescent="0.25">
      <c r="L164" s="86">
        <v>46</v>
      </c>
      <c r="M164" s="80" t="s">
        <v>214</v>
      </c>
    </row>
    <row r="165" spans="12:13" ht="15.75" thickBot="1" x14ac:dyDescent="0.3">
      <c r="L165" s="87">
        <v>46</v>
      </c>
      <c r="M165" s="84" t="s">
        <v>216</v>
      </c>
    </row>
    <row r="166" spans="12:13" ht="15.75" thickBot="1" x14ac:dyDescent="0.3">
      <c r="L166" s="88">
        <v>47</v>
      </c>
      <c r="M166" s="89" t="s">
        <v>216</v>
      </c>
    </row>
    <row r="167" spans="12:13" x14ac:dyDescent="0.25">
      <c r="L167" s="86">
        <v>48</v>
      </c>
      <c r="M167" s="80" t="s">
        <v>214</v>
      </c>
    </row>
    <row r="168" spans="12:13" ht="30.75" thickBot="1" x14ac:dyDescent="0.3">
      <c r="L168" s="87">
        <v>48</v>
      </c>
      <c r="M168" s="84" t="s">
        <v>217</v>
      </c>
    </row>
    <row r="169" spans="12:13" x14ac:dyDescent="0.25">
      <c r="L169" s="90">
        <v>49</v>
      </c>
      <c r="M169" s="80" t="s">
        <v>211</v>
      </c>
    </row>
    <row r="170" spans="12:13" x14ac:dyDescent="0.25">
      <c r="L170" s="91">
        <v>49</v>
      </c>
      <c r="M170" s="82" t="s">
        <v>212</v>
      </c>
    </row>
    <row r="171" spans="12:13" x14ac:dyDescent="0.25">
      <c r="L171" s="91">
        <v>49</v>
      </c>
      <c r="M171" s="82" t="s">
        <v>203</v>
      </c>
    </row>
    <row r="172" spans="12:13" ht="30" x14ac:dyDescent="0.25">
      <c r="L172" s="91">
        <v>49</v>
      </c>
      <c r="M172" s="82" t="s">
        <v>217</v>
      </c>
    </row>
    <row r="173" spans="12:13" x14ac:dyDescent="0.25">
      <c r="L173" s="91">
        <v>49</v>
      </c>
      <c r="M173" s="82" t="s">
        <v>208</v>
      </c>
    </row>
    <row r="174" spans="12:13" x14ac:dyDescent="0.25">
      <c r="L174" s="92">
        <v>49</v>
      </c>
      <c r="M174" s="82" t="s">
        <v>210</v>
      </c>
    </row>
    <row r="175" spans="12:13" x14ac:dyDescent="0.25">
      <c r="L175" s="91">
        <v>49</v>
      </c>
      <c r="M175" s="82" t="s">
        <v>213</v>
      </c>
    </row>
    <row r="176" spans="12:13" ht="15.75" thickBot="1" x14ac:dyDescent="0.3">
      <c r="L176" s="93">
        <v>49</v>
      </c>
      <c r="M176" s="84" t="s">
        <v>209</v>
      </c>
    </row>
    <row r="177" spans="12:13" x14ac:dyDescent="0.25">
      <c r="L177" s="81">
        <v>50</v>
      </c>
      <c r="M177" s="82" t="s">
        <v>221</v>
      </c>
    </row>
    <row r="178" spans="12:13" ht="30.75" thickBot="1" x14ac:dyDescent="0.3">
      <c r="L178" s="94">
        <v>50</v>
      </c>
      <c r="M178" s="84" t="s">
        <v>230</v>
      </c>
    </row>
    <row r="179" spans="12:13" ht="30" x14ac:dyDescent="0.25">
      <c r="L179" s="90">
        <v>51</v>
      </c>
      <c r="M179" s="80" t="s">
        <v>223</v>
      </c>
    </row>
    <row r="180" spans="12:13" ht="30" x14ac:dyDescent="0.25">
      <c r="L180" s="91">
        <v>51</v>
      </c>
      <c r="M180" s="82" t="s">
        <v>217</v>
      </c>
    </row>
    <row r="181" spans="12:13" ht="45.75" thickBot="1" x14ac:dyDescent="0.3">
      <c r="L181" s="87">
        <v>51</v>
      </c>
      <c r="M181" s="84" t="s">
        <v>222</v>
      </c>
    </row>
    <row r="182" spans="12:13" ht="15.75" thickBot="1" x14ac:dyDescent="0.3">
      <c r="L182" s="88">
        <v>52</v>
      </c>
      <c r="M182" s="89" t="s">
        <v>214</v>
      </c>
    </row>
    <row r="183" spans="12:13" x14ac:dyDescent="0.25">
      <c r="L183" s="90">
        <v>53</v>
      </c>
      <c r="M183" s="80" t="s">
        <v>219</v>
      </c>
    </row>
    <row r="184" spans="12:13" x14ac:dyDescent="0.25">
      <c r="L184" s="91">
        <v>53</v>
      </c>
      <c r="M184" s="82" t="s">
        <v>214</v>
      </c>
    </row>
    <row r="185" spans="12:13" ht="15.75" thickBot="1" x14ac:dyDescent="0.3">
      <c r="L185" s="87">
        <v>53</v>
      </c>
      <c r="M185" s="84" t="s">
        <v>216</v>
      </c>
    </row>
    <row r="186" spans="12:13" ht="30" x14ac:dyDescent="0.25">
      <c r="L186" s="90">
        <v>54</v>
      </c>
      <c r="M186" s="80" t="s">
        <v>225</v>
      </c>
    </row>
    <row r="187" spans="12:13" ht="30" x14ac:dyDescent="0.25">
      <c r="L187" s="91">
        <v>54</v>
      </c>
      <c r="M187" s="82" t="s">
        <v>217</v>
      </c>
    </row>
    <row r="188" spans="12:13" ht="15.75" thickBot="1" x14ac:dyDescent="0.3">
      <c r="L188" s="87">
        <v>54</v>
      </c>
      <c r="M188" s="84" t="s">
        <v>194</v>
      </c>
    </row>
    <row r="189" spans="12:13" x14ac:dyDescent="0.25">
      <c r="L189" s="85">
        <v>55</v>
      </c>
      <c r="M189" s="68" t="s">
        <v>224</v>
      </c>
    </row>
    <row r="190" spans="12:13" x14ac:dyDescent="0.25">
      <c r="L190" s="18">
        <v>55</v>
      </c>
      <c r="M190" s="16" t="s">
        <v>203</v>
      </c>
    </row>
    <row r="191" spans="12:13" ht="30" x14ac:dyDescent="0.25">
      <c r="L191" s="18">
        <v>55</v>
      </c>
      <c r="M191" s="16" t="s">
        <v>217</v>
      </c>
    </row>
    <row r="192" spans="12:13" ht="15.75" thickBot="1" x14ac:dyDescent="0.3">
      <c r="L192" s="95">
        <v>55</v>
      </c>
      <c r="M192" s="67" t="s">
        <v>228</v>
      </c>
    </row>
    <row r="193" spans="12:13" ht="30.75" thickBot="1" x14ac:dyDescent="0.3">
      <c r="L193" s="96">
        <v>56</v>
      </c>
      <c r="M193" s="89" t="s">
        <v>217</v>
      </c>
    </row>
    <row r="194" spans="12:13" ht="15.75" thickBot="1" x14ac:dyDescent="0.3">
      <c r="L194" s="96">
        <f>+L193+1</f>
        <v>57</v>
      </c>
      <c r="M194" s="89" t="s">
        <v>216</v>
      </c>
    </row>
  </sheetData>
  <autoFilter ref="L2:M194" xr:uid="{00000000-0009-0000-0000-000009000000}">
    <sortState xmlns:xlrd2="http://schemas.microsoft.com/office/spreadsheetml/2017/richdata2" ref="L3:M198">
      <sortCondition ref="L3:L289"/>
      <sortCondition ref="M3:M289"/>
    </sortState>
  </autoFilter>
  <conditionalFormatting sqref="H3:H52 M3:M127 H54:H57 H59:H145 M134:M194">
    <cfRule type="cellIs" dxfId="1" priority="24" operator="equal">
      <formula>"NO CUMPLE"</formula>
    </cfRule>
  </conditionalFormatting>
  <conditionalFormatting sqref="M129:M132">
    <cfRule type="cellIs" dxfId="0" priority="1" operator="equal">
      <formula>"NO CUMPLE"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14</vt:i4>
      </vt:variant>
    </vt:vector>
  </HeadingPairs>
  <TitlesOfParts>
    <vt:vector size="24" baseType="lpstr">
      <vt:lpstr>CRONGRAMA TODO</vt:lpstr>
      <vt:lpstr>CRONGRAMA SCIENTIFIC</vt:lpstr>
      <vt:lpstr>CRONGRAMA YEQUIM</vt:lpstr>
      <vt:lpstr>CRONGRAMA QUIMITRONICA</vt:lpstr>
      <vt:lpstr>CRONGRAMA FARADAY</vt:lpstr>
      <vt:lpstr>CRONGRAMA QUIMICA MG</vt:lpstr>
      <vt:lpstr>CRONGRAMA ANNAR</vt:lpstr>
      <vt:lpstr>TEXTO OBSERVACIONES</vt:lpstr>
      <vt:lpstr>PROPUESTAS</vt:lpstr>
      <vt:lpstr>Hoja1</vt:lpstr>
      <vt:lpstr>'CRONGRAMA ANNAR'!Área_de_impresión</vt:lpstr>
      <vt:lpstr>'CRONGRAMA FARADAY'!Área_de_impresión</vt:lpstr>
      <vt:lpstr>'CRONGRAMA QUIMICA MG'!Área_de_impresión</vt:lpstr>
      <vt:lpstr>'CRONGRAMA QUIMITRONICA'!Área_de_impresión</vt:lpstr>
      <vt:lpstr>'CRONGRAMA SCIENTIFIC'!Área_de_impresión</vt:lpstr>
      <vt:lpstr>'CRONGRAMA TODO'!Área_de_impresión</vt:lpstr>
      <vt:lpstr>'CRONGRAMA YEQUIM'!Área_de_impresión</vt:lpstr>
      <vt:lpstr>'CRONGRAMA ANNAR'!Títulos_a_imprimir</vt:lpstr>
      <vt:lpstr>'CRONGRAMA FARADAY'!Títulos_a_imprimir</vt:lpstr>
      <vt:lpstr>'CRONGRAMA QUIMICA MG'!Títulos_a_imprimir</vt:lpstr>
      <vt:lpstr>'CRONGRAMA QUIMITRONICA'!Títulos_a_imprimir</vt:lpstr>
      <vt:lpstr>'CRONGRAMA SCIENTIFIC'!Títulos_a_imprimir</vt:lpstr>
      <vt:lpstr>'CRONGRAMA TODO'!Títulos_a_imprimir</vt:lpstr>
      <vt:lpstr>'CRONGRAMA YEQUIM'!Títulos_a_imprimir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Pinzon Reyes</dc:creator>
  <cp:lastModifiedBy>yasmin sotelo</cp:lastModifiedBy>
  <cp:lastPrinted>2026-08-11T17:21:39Z</cp:lastPrinted>
  <dcterms:created xsi:type="dcterms:W3CDTF">2025-06-10T20:35:27Z</dcterms:created>
  <dcterms:modified xsi:type="dcterms:W3CDTF">2026-08-11T17:24:05Z</dcterms:modified>
</cp:coreProperties>
</file>