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defaultThemeVersion="166925"/>
  <mc:AlternateContent xmlns:mc="http://schemas.openxmlformats.org/markup-compatibility/2006">
    <mc:Choice Requires="x15">
      <x15ac:absPath xmlns:x15ac="http://schemas.microsoft.com/office/spreadsheetml/2010/11/ac" url="D:\FAC\AÑO 2026\ESTRUCTURACION\TERMINADOS\18. 122-00-B-COFAC-BACOF-2026 MANTTO. SISTEMAS SANEAMIENTO BÁSICO GRUPOS AÉREOS\DOCUMENTOS DEFINITIVOS\ANEXOS EXCEL OFERTA ECONOMICA AJUSTADA LOTE 1\"/>
    </mc:Choice>
  </mc:AlternateContent>
  <xr:revisionPtr revIDLastSave="0" documentId="13_ncr:1_{06ED2D59-23EE-4EEC-8894-531CEA844387}" xr6:coauthVersionLast="47" xr6:coauthVersionMax="47" xr10:uidLastSave="{00000000-0000-0000-0000-000000000000}"/>
  <bookViews>
    <workbookView xWindow="-120" yWindow="-120" windowWidth="20730" windowHeight="11040" firstSheet="1" activeTab="1" xr2:uid="{00000000-000D-0000-FFFF-FFFF00000000}"/>
  </bookViews>
  <sheets>
    <sheet name="PROYECCIÓN CRONOGRAMA" sheetId="10" state="hidden" r:id="rId1"/>
    <sheet name="LOTE 1 GAORI" sheetId="11" r:id="rId2"/>
  </sheets>
  <definedNames>
    <definedName name="_xlnm._FilterDatabase" localSheetId="1" hidden="1">'LOTE 1 GAORI'!#REF!</definedName>
    <definedName name="_xlnm._FilterDatabase" localSheetId="0" hidden="1">'PROYECCIÓN CRONOGRAMA'!$A$1:$D$316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H11" i="11" s="1"/>
  <c r="G10" i="11"/>
  <c r="H10" i="11" s="1"/>
  <c r="G9" i="11"/>
  <c r="H9" i="11" s="1"/>
  <c r="M284" i="11" l="1"/>
  <c r="M276" i="11"/>
  <c r="M220" i="11"/>
  <c r="M212" i="11"/>
  <c r="M180" i="11"/>
  <c r="M68" i="11"/>
  <c r="M41" i="11"/>
  <c r="H308" i="11"/>
  <c r="K307" i="11"/>
  <c r="L307" i="11" s="1"/>
  <c r="M307" i="11" s="1"/>
  <c r="K306" i="11"/>
  <c r="L306" i="11" s="1"/>
  <c r="M306" i="11" s="1"/>
  <c r="K305" i="11"/>
  <c r="L305" i="11" s="1"/>
  <c r="M305" i="11" s="1"/>
  <c r="K304" i="11"/>
  <c r="L304" i="11" s="1"/>
  <c r="M304" i="11" s="1"/>
  <c r="K303" i="11"/>
  <c r="L303" i="11" s="1"/>
  <c r="M303" i="11" s="1"/>
  <c r="K302" i="11"/>
  <c r="L302" i="11" s="1"/>
  <c r="M302" i="11" s="1"/>
  <c r="K301" i="11"/>
  <c r="L301" i="11" s="1"/>
  <c r="M301" i="11" s="1"/>
  <c r="K300" i="11"/>
  <c r="L300" i="11" s="1"/>
  <c r="M300" i="11" s="1"/>
  <c r="K299" i="11"/>
  <c r="L299" i="11" s="1"/>
  <c r="M299" i="11" s="1"/>
  <c r="K298" i="11"/>
  <c r="L298" i="11" s="1"/>
  <c r="M298" i="11" s="1"/>
  <c r="K297" i="11"/>
  <c r="L297" i="11" s="1"/>
  <c r="M297" i="11" s="1"/>
  <c r="K296" i="11"/>
  <c r="L296" i="11" s="1"/>
  <c r="M296" i="11" s="1"/>
  <c r="K295" i="11"/>
  <c r="L295" i="11" s="1"/>
  <c r="M295" i="11" s="1"/>
  <c r="K294" i="11"/>
  <c r="L294" i="11" s="1"/>
  <c r="M294" i="11" s="1"/>
  <c r="K293" i="11"/>
  <c r="L293" i="11" s="1"/>
  <c r="M293" i="11" s="1"/>
  <c r="K292" i="11"/>
  <c r="L292" i="11" s="1"/>
  <c r="M292" i="11" s="1"/>
  <c r="K291" i="11"/>
  <c r="L291" i="11" s="1"/>
  <c r="M291" i="11" s="1"/>
  <c r="K290" i="11"/>
  <c r="L290" i="11" s="1"/>
  <c r="M290" i="11" s="1"/>
  <c r="K289" i="11"/>
  <c r="L289" i="11" s="1"/>
  <c r="M289" i="11" s="1"/>
  <c r="K288" i="11"/>
  <c r="L288" i="11" s="1"/>
  <c r="M288" i="11" s="1"/>
  <c r="K287" i="11"/>
  <c r="L287" i="11" s="1"/>
  <c r="M287" i="11" s="1"/>
  <c r="K286" i="11"/>
  <c r="L286" i="11" s="1"/>
  <c r="M286" i="11" s="1"/>
  <c r="K285" i="11"/>
  <c r="L285" i="11" s="1"/>
  <c r="M285" i="11" s="1"/>
  <c r="K284" i="11"/>
  <c r="L284" i="11" s="1"/>
  <c r="K283" i="11"/>
  <c r="L283" i="11" s="1"/>
  <c r="M283" i="11" s="1"/>
  <c r="K282" i="11"/>
  <c r="L282" i="11" s="1"/>
  <c r="M282" i="11" s="1"/>
  <c r="K281" i="11"/>
  <c r="L281" i="11" s="1"/>
  <c r="M281" i="11" s="1"/>
  <c r="K280" i="11"/>
  <c r="L280" i="11" s="1"/>
  <c r="M280" i="11" s="1"/>
  <c r="K279" i="11"/>
  <c r="L279" i="11" s="1"/>
  <c r="M279" i="11" s="1"/>
  <c r="K278" i="11"/>
  <c r="L278" i="11" s="1"/>
  <c r="M278" i="11" s="1"/>
  <c r="K277" i="11"/>
  <c r="L277" i="11" s="1"/>
  <c r="M277" i="11" s="1"/>
  <c r="K276" i="11"/>
  <c r="L276" i="11" s="1"/>
  <c r="K275" i="11"/>
  <c r="L275" i="11" s="1"/>
  <c r="M275" i="11" s="1"/>
  <c r="K274" i="11"/>
  <c r="L274" i="11" s="1"/>
  <c r="M274" i="11" s="1"/>
  <c r="K273" i="11"/>
  <c r="L273" i="11" s="1"/>
  <c r="M273" i="11" s="1"/>
  <c r="K272" i="11"/>
  <c r="L272" i="11" s="1"/>
  <c r="M272" i="11" s="1"/>
  <c r="K271" i="11"/>
  <c r="L271" i="11" s="1"/>
  <c r="M271" i="11" s="1"/>
  <c r="K270" i="11"/>
  <c r="L270" i="11" s="1"/>
  <c r="M270" i="11" s="1"/>
  <c r="K269" i="11"/>
  <c r="L269" i="11" s="1"/>
  <c r="M269" i="11" s="1"/>
  <c r="K268" i="11"/>
  <c r="L268" i="11" s="1"/>
  <c r="M268" i="11" s="1"/>
  <c r="K267" i="11"/>
  <c r="L267" i="11" s="1"/>
  <c r="M267" i="11" s="1"/>
  <c r="K266" i="11"/>
  <c r="L266" i="11" s="1"/>
  <c r="M266" i="11" s="1"/>
  <c r="K265" i="11"/>
  <c r="L265" i="11" s="1"/>
  <c r="M265" i="11" s="1"/>
  <c r="K264" i="11"/>
  <c r="L264" i="11" s="1"/>
  <c r="M264" i="11" s="1"/>
  <c r="K263" i="11"/>
  <c r="L263" i="11" s="1"/>
  <c r="M263" i="11" s="1"/>
  <c r="K262" i="11"/>
  <c r="L262" i="11" s="1"/>
  <c r="M262" i="11" s="1"/>
  <c r="K261" i="11"/>
  <c r="L261" i="11" s="1"/>
  <c r="M261" i="11" s="1"/>
  <c r="K260" i="11"/>
  <c r="L260" i="11" s="1"/>
  <c r="M260" i="11" s="1"/>
  <c r="K259" i="11"/>
  <c r="L259" i="11" s="1"/>
  <c r="M259" i="11" s="1"/>
  <c r="K258" i="11"/>
  <c r="L258" i="11" s="1"/>
  <c r="M258" i="11" s="1"/>
  <c r="K257" i="11"/>
  <c r="L257" i="11" s="1"/>
  <c r="M257" i="11" s="1"/>
  <c r="K256" i="11"/>
  <c r="L256" i="11" s="1"/>
  <c r="M256" i="11" s="1"/>
  <c r="K255" i="11"/>
  <c r="L255" i="11" s="1"/>
  <c r="M255" i="11" s="1"/>
  <c r="K254" i="11"/>
  <c r="L254" i="11" s="1"/>
  <c r="M254" i="11" s="1"/>
  <c r="K253" i="11"/>
  <c r="L253" i="11" s="1"/>
  <c r="M253" i="11" s="1"/>
  <c r="K252" i="11"/>
  <c r="L252" i="11" s="1"/>
  <c r="M252" i="11" s="1"/>
  <c r="K251" i="11"/>
  <c r="L251" i="11" s="1"/>
  <c r="M251" i="11" s="1"/>
  <c r="K250" i="11"/>
  <c r="L250" i="11" s="1"/>
  <c r="M250" i="11" s="1"/>
  <c r="K249" i="11"/>
  <c r="L249" i="11" s="1"/>
  <c r="M249" i="11" s="1"/>
  <c r="K248" i="11"/>
  <c r="L248" i="11" s="1"/>
  <c r="M248" i="11" s="1"/>
  <c r="K247" i="11"/>
  <c r="L247" i="11" s="1"/>
  <c r="M247" i="11" s="1"/>
  <c r="K246" i="11"/>
  <c r="L246" i="11" s="1"/>
  <c r="M246" i="11" s="1"/>
  <c r="K245" i="11"/>
  <c r="L245" i="11" s="1"/>
  <c r="M245" i="11" s="1"/>
  <c r="K244" i="11"/>
  <c r="L244" i="11" s="1"/>
  <c r="M244" i="11" s="1"/>
  <c r="K243" i="11"/>
  <c r="L243" i="11" s="1"/>
  <c r="M243" i="11" s="1"/>
  <c r="K242" i="11"/>
  <c r="L242" i="11" s="1"/>
  <c r="M242" i="11" s="1"/>
  <c r="K241" i="11"/>
  <c r="L241" i="11" s="1"/>
  <c r="M241" i="11" s="1"/>
  <c r="K240" i="11"/>
  <c r="L240" i="11" s="1"/>
  <c r="M240" i="11" s="1"/>
  <c r="K239" i="11"/>
  <c r="L239" i="11" s="1"/>
  <c r="M239" i="11" s="1"/>
  <c r="K238" i="11"/>
  <c r="L238" i="11" s="1"/>
  <c r="M238" i="11" s="1"/>
  <c r="K237" i="11"/>
  <c r="L237" i="11" s="1"/>
  <c r="M237" i="11" s="1"/>
  <c r="K236" i="11"/>
  <c r="L236" i="11" s="1"/>
  <c r="M236" i="11" s="1"/>
  <c r="K235" i="11"/>
  <c r="L235" i="11" s="1"/>
  <c r="M235" i="11" s="1"/>
  <c r="K234" i="11"/>
  <c r="L234" i="11" s="1"/>
  <c r="M234" i="11" s="1"/>
  <c r="K233" i="11"/>
  <c r="L233" i="11" s="1"/>
  <c r="M233" i="11" s="1"/>
  <c r="K232" i="11"/>
  <c r="L232" i="11" s="1"/>
  <c r="M232" i="11" s="1"/>
  <c r="K231" i="11"/>
  <c r="L231" i="11" s="1"/>
  <c r="M231" i="11" s="1"/>
  <c r="K230" i="11"/>
  <c r="L230" i="11" s="1"/>
  <c r="M230" i="11" s="1"/>
  <c r="K229" i="11"/>
  <c r="L229" i="11" s="1"/>
  <c r="M229" i="11" s="1"/>
  <c r="K228" i="11"/>
  <c r="L228" i="11" s="1"/>
  <c r="M228" i="11" s="1"/>
  <c r="K227" i="11"/>
  <c r="L227" i="11" s="1"/>
  <c r="M227" i="11" s="1"/>
  <c r="K226" i="11"/>
  <c r="L226" i="11" s="1"/>
  <c r="M226" i="11" s="1"/>
  <c r="K225" i="11"/>
  <c r="L225" i="11" s="1"/>
  <c r="M225" i="11" s="1"/>
  <c r="K224" i="11"/>
  <c r="L224" i="11" s="1"/>
  <c r="M224" i="11" s="1"/>
  <c r="K223" i="11"/>
  <c r="L223" i="11" s="1"/>
  <c r="M223" i="11" s="1"/>
  <c r="K222" i="11"/>
  <c r="L222" i="11" s="1"/>
  <c r="M222" i="11" s="1"/>
  <c r="K221" i="11"/>
  <c r="L221" i="11" s="1"/>
  <c r="M221" i="11" s="1"/>
  <c r="K220" i="11"/>
  <c r="L220" i="11" s="1"/>
  <c r="K219" i="11"/>
  <c r="L219" i="11" s="1"/>
  <c r="M219" i="11" s="1"/>
  <c r="K218" i="11"/>
  <c r="L218" i="11" s="1"/>
  <c r="M218" i="11" s="1"/>
  <c r="K217" i="11"/>
  <c r="L217" i="11" s="1"/>
  <c r="M217" i="11" s="1"/>
  <c r="K216" i="11"/>
  <c r="L216" i="11" s="1"/>
  <c r="M216" i="11" s="1"/>
  <c r="K215" i="11"/>
  <c r="L215" i="11" s="1"/>
  <c r="M215" i="11" s="1"/>
  <c r="K214" i="11"/>
  <c r="L214" i="11" s="1"/>
  <c r="M214" i="11" s="1"/>
  <c r="K213" i="11"/>
  <c r="L213" i="11" s="1"/>
  <c r="M213" i="11" s="1"/>
  <c r="K212" i="11"/>
  <c r="L212" i="11" s="1"/>
  <c r="K211" i="11"/>
  <c r="L211" i="11" s="1"/>
  <c r="M211" i="11" s="1"/>
  <c r="K210" i="11"/>
  <c r="L210" i="11" s="1"/>
  <c r="M210" i="11" s="1"/>
  <c r="K209" i="11"/>
  <c r="L209" i="11" s="1"/>
  <c r="M209" i="11" s="1"/>
  <c r="K208" i="11"/>
  <c r="L208" i="11" s="1"/>
  <c r="M208" i="11" s="1"/>
  <c r="K207" i="11"/>
  <c r="L207" i="11" s="1"/>
  <c r="M207" i="11" s="1"/>
  <c r="K206" i="11"/>
  <c r="L206" i="11" s="1"/>
  <c r="M206" i="11" s="1"/>
  <c r="K205" i="11"/>
  <c r="L205" i="11" s="1"/>
  <c r="M205" i="11" s="1"/>
  <c r="K204" i="11"/>
  <c r="L204" i="11" s="1"/>
  <c r="M204" i="11" s="1"/>
  <c r="K203" i="11"/>
  <c r="L203" i="11" s="1"/>
  <c r="M203" i="11" s="1"/>
  <c r="K202" i="11"/>
  <c r="L202" i="11" s="1"/>
  <c r="M202" i="11" s="1"/>
  <c r="K201" i="11"/>
  <c r="L201" i="11" s="1"/>
  <c r="M201" i="11" s="1"/>
  <c r="K200" i="11"/>
  <c r="L200" i="11" s="1"/>
  <c r="M200" i="11" s="1"/>
  <c r="K199" i="11"/>
  <c r="L199" i="11" s="1"/>
  <c r="M199" i="11" s="1"/>
  <c r="K198" i="11"/>
  <c r="L198" i="11" s="1"/>
  <c r="M198" i="11" s="1"/>
  <c r="K197" i="11"/>
  <c r="L197" i="11" s="1"/>
  <c r="M197" i="11" s="1"/>
  <c r="K196" i="11"/>
  <c r="L196" i="11" s="1"/>
  <c r="M196" i="11" s="1"/>
  <c r="K195" i="11"/>
  <c r="L195" i="11" s="1"/>
  <c r="M195" i="11" s="1"/>
  <c r="K194" i="11"/>
  <c r="L194" i="11" s="1"/>
  <c r="M194" i="11" s="1"/>
  <c r="K193" i="11"/>
  <c r="L193" i="11" s="1"/>
  <c r="M193" i="11" s="1"/>
  <c r="K192" i="11"/>
  <c r="L192" i="11" s="1"/>
  <c r="M192" i="11" s="1"/>
  <c r="K191" i="11"/>
  <c r="L191" i="11" s="1"/>
  <c r="M191" i="11" s="1"/>
  <c r="K190" i="11"/>
  <c r="L190" i="11" s="1"/>
  <c r="M190" i="11" s="1"/>
  <c r="K189" i="11"/>
  <c r="L189" i="11" s="1"/>
  <c r="M189" i="11" s="1"/>
  <c r="K188" i="11"/>
  <c r="L188" i="11" s="1"/>
  <c r="M188" i="11" s="1"/>
  <c r="K187" i="11"/>
  <c r="L187" i="11" s="1"/>
  <c r="M187" i="11" s="1"/>
  <c r="K186" i="11"/>
  <c r="L186" i="11" s="1"/>
  <c r="M186" i="11" s="1"/>
  <c r="K185" i="11"/>
  <c r="L185" i="11" s="1"/>
  <c r="M185" i="11" s="1"/>
  <c r="K184" i="11"/>
  <c r="L184" i="11" s="1"/>
  <c r="M184" i="11" s="1"/>
  <c r="K183" i="11"/>
  <c r="L183" i="11" s="1"/>
  <c r="M183" i="11" s="1"/>
  <c r="K182" i="11"/>
  <c r="L182" i="11" s="1"/>
  <c r="M182" i="11" s="1"/>
  <c r="K181" i="11"/>
  <c r="L181" i="11" s="1"/>
  <c r="M181" i="11" s="1"/>
  <c r="K180" i="11"/>
  <c r="L180" i="11" s="1"/>
  <c r="K179" i="11"/>
  <c r="L179" i="11" s="1"/>
  <c r="M179" i="11" s="1"/>
  <c r="K178" i="11"/>
  <c r="L178" i="11" s="1"/>
  <c r="M178" i="11" s="1"/>
  <c r="K177" i="11"/>
  <c r="L177" i="11" s="1"/>
  <c r="M177" i="11" s="1"/>
  <c r="K176" i="11"/>
  <c r="L176" i="11" s="1"/>
  <c r="M176" i="11" s="1"/>
  <c r="K175" i="11"/>
  <c r="L175" i="11" s="1"/>
  <c r="M175" i="11" s="1"/>
  <c r="K174" i="11"/>
  <c r="L174" i="11" s="1"/>
  <c r="M174" i="11" s="1"/>
  <c r="K173" i="11"/>
  <c r="L173" i="11" s="1"/>
  <c r="M173" i="11" s="1"/>
  <c r="K172" i="11"/>
  <c r="L172" i="11" s="1"/>
  <c r="M172" i="11" s="1"/>
  <c r="K171" i="11"/>
  <c r="L171" i="11" s="1"/>
  <c r="M171" i="11" s="1"/>
  <c r="K170" i="11"/>
  <c r="L170" i="11" s="1"/>
  <c r="M170" i="11" s="1"/>
  <c r="K169" i="11"/>
  <c r="L169" i="11" s="1"/>
  <c r="M169" i="11" s="1"/>
  <c r="K168" i="11"/>
  <c r="L168" i="11" s="1"/>
  <c r="M168" i="11" s="1"/>
  <c r="K167" i="11"/>
  <c r="L167" i="11" s="1"/>
  <c r="M167" i="11" s="1"/>
  <c r="K166" i="11"/>
  <c r="L166" i="11" s="1"/>
  <c r="M166" i="11" s="1"/>
  <c r="K165" i="11"/>
  <c r="L165" i="11" s="1"/>
  <c r="M165" i="11" s="1"/>
  <c r="K164" i="11"/>
  <c r="L164" i="11" s="1"/>
  <c r="M164" i="11" s="1"/>
  <c r="K163" i="11"/>
  <c r="L163" i="11" s="1"/>
  <c r="M163" i="11" s="1"/>
  <c r="K162" i="11"/>
  <c r="L162" i="11" s="1"/>
  <c r="M162" i="11" s="1"/>
  <c r="K161" i="11"/>
  <c r="L161" i="11" s="1"/>
  <c r="M161" i="11" s="1"/>
  <c r="K160" i="11"/>
  <c r="L160" i="11" s="1"/>
  <c r="M160" i="11" s="1"/>
  <c r="K159" i="11"/>
  <c r="L159" i="11" s="1"/>
  <c r="M159" i="11" s="1"/>
  <c r="K158" i="11"/>
  <c r="L158" i="11" s="1"/>
  <c r="M158" i="11" s="1"/>
  <c r="K157" i="11"/>
  <c r="L157" i="11" s="1"/>
  <c r="M157" i="11" s="1"/>
  <c r="K156" i="11"/>
  <c r="L156" i="11" s="1"/>
  <c r="M156" i="11" s="1"/>
  <c r="K155" i="11"/>
  <c r="L155" i="11" s="1"/>
  <c r="M155" i="11" s="1"/>
  <c r="K154" i="11"/>
  <c r="L154" i="11" s="1"/>
  <c r="M154" i="11" s="1"/>
  <c r="K153" i="11"/>
  <c r="L153" i="11" s="1"/>
  <c r="M153" i="11" s="1"/>
  <c r="K152" i="11"/>
  <c r="L152" i="11" s="1"/>
  <c r="M152" i="11" s="1"/>
  <c r="K151" i="11"/>
  <c r="L151" i="11" s="1"/>
  <c r="M151" i="11" s="1"/>
  <c r="K150" i="11"/>
  <c r="L150" i="11" s="1"/>
  <c r="M150" i="11" s="1"/>
  <c r="K149" i="11"/>
  <c r="L149" i="11" s="1"/>
  <c r="M149" i="11" s="1"/>
  <c r="K148" i="11"/>
  <c r="L148" i="11" s="1"/>
  <c r="M148" i="11" s="1"/>
  <c r="K147" i="11"/>
  <c r="L147" i="11" s="1"/>
  <c r="M147" i="11" s="1"/>
  <c r="K146" i="11"/>
  <c r="L146" i="11" s="1"/>
  <c r="M146" i="11" s="1"/>
  <c r="K145" i="11"/>
  <c r="L145" i="11" s="1"/>
  <c r="M145" i="11" s="1"/>
  <c r="K144" i="11"/>
  <c r="L144" i="11" s="1"/>
  <c r="M144" i="11" s="1"/>
  <c r="K143" i="11"/>
  <c r="L143" i="11" s="1"/>
  <c r="M143" i="11" s="1"/>
  <c r="K142" i="11"/>
  <c r="L142" i="11" s="1"/>
  <c r="M142" i="11" s="1"/>
  <c r="K141" i="11"/>
  <c r="L141" i="11" s="1"/>
  <c r="M141" i="11" s="1"/>
  <c r="K140" i="11"/>
  <c r="L140" i="11" s="1"/>
  <c r="M140" i="11" s="1"/>
  <c r="K139" i="11"/>
  <c r="L139" i="11" s="1"/>
  <c r="M139" i="11" s="1"/>
  <c r="K138" i="11"/>
  <c r="L138" i="11" s="1"/>
  <c r="M138" i="11" s="1"/>
  <c r="K137" i="11"/>
  <c r="L137" i="11" s="1"/>
  <c r="M137" i="11" s="1"/>
  <c r="K136" i="11"/>
  <c r="L136" i="11" s="1"/>
  <c r="M136" i="11" s="1"/>
  <c r="K135" i="11"/>
  <c r="L135" i="11" s="1"/>
  <c r="M135" i="11" s="1"/>
  <c r="K134" i="11"/>
  <c r="L134" i="11" s="1"/>
  <c r="M134" i="11" s="1"/>
  <c r="K133" i="11"/>
  <c r="L133" i="11" s="1"/>
  <c r="M133" i="11" s="1"/>
  <c r="K132" i="11"/>
  <c r="L132" i="11" s="1"/>
  <c r="M132" i="11" s="1"/>
  <c r="K131" i="11"/>
  <c r="L131" i="11" s="1"/>
  <c r="M131" i="11" s="1"/>
  <c r="K130" i="11"/>
  <c r="L130" i="11" s="1"/>
  <c r="M130" i="11" s="1"/>
  <c r="K129" i="11"/>
  <c r="L129" i="11" s="1"/>
  <c r="M129" i="11" s="1"/>
  <c r="K128" i="11"/>
  <c r="L128" i="11" s="1"/>
  <c r="M128" i="11" s="1"/>
  <c r="K127" i="11"/>
  <c r="L127" i="11" s="1"/>
  <c r="M127" i="11" s="1"/>
  <c r="K126" i="11"/>
  <c r="L126" i="11" s="1"/>
  <c r="M126" i="11" s="1"/>
  <c r="K125" i="11"/>
  <c r="L125" i="11" s="1"/>
  <c r="M125" i="11" s="1"/>
  <c r="K124" i="11"/>
  <c r="L124" i="11" s="1"/>
  <c r="M124" i="11" s="1"/>
  <c r="K123" i="11"/>
  <c r="L123" i="11" s="1"/>
  <c r="M123" i="11" s="1"/>
  <c r="K121" i="11"/>
  <c r="L121" i="11" s="1"/>
  <c r="M121" i="11" s="1"/>
  <c r="K120" i="11"/>
  <c r="L120" i="11" s="1"/>
  <c r="M120" i="11" s="1"/>
  <c r="K119" i="11"/>
  <c r="L119" i="11" s="1"/>
  <c r="M119" i="11" s="1"/>
  <c r="K117" i="11"/>
  <c r="L117" i="11" s="1"/>
  <c r="M117" i="11" s="1"/>
  <c r="K115" i="11"/>
  <c r="L115" i="11" s="1"/>
  <c r="M115" i="11" s="1"/>
  <c r="K114" i="11"/>
  <c r="L114" i="11" s="1"/>
  <c r="M114" i="11" s="1"/>
  <c r="K113" i="11"/>
  <c r="L113" i="11" s="1"/>
  <c r="M113" i="11" s="1"/>
  <c r="K112" i="11"/>
  <c r="L112" i="11" s="1"/>
  <c r="M112" i="11" s="1"/>
  <c r="K110" i="11"/>
  <c r="L110" i="11" s="1"/>
  <c r="M110" i="11" s="1"/>
  <c r="K109" i="11"/>
  <c r="L109" i="11" s="1"/>
  <c r="M109" i="11" s="1"/>
  <c r="K108" i="11"/>
  <c r="L108" i="11" s="1"/>
  <c r="M108" i="11" s="1"/>
  <c r="K107" i="11"/>
  <c r="L107" i="11" s="1"/>
  <c r="M107" i="11" s="1"/>
  <c r="K106" i="11"/>
  <c r="L106" i="11" s="1"/>
  <c r="M106" i="11" s="1"/>
  <c r="K105" i="11"/>
  <c r="L105" i="11" s="1"/>
  <c r="M105" i="11" s="1"/>
  <c r="K104" i="11"/>
  <c r="L104" i="11" s="1"/>
  <c r="M104" i="11" s="1"/>
  <c r="K103" i="11"/>
  <c r="L103" i="11" s="1"/>
  <c r="M103" i="11" s="1"/>
  <c r="K101" i="11"/>
  <c r="L101" i="11" s="1"/>
  <c r="M101" i="11" s="1"/>
  <c r="K100" i="11"/>
  <c r="L100" i="11" s="1"/>
  <c r="M100" i="11" s="1"/>
  <c r="K99" i="11"/>
  <c r="L99" i="11" s="1"/>
  <c r="M99" i="11" s="1"/>
  <c r="K98" i="11"/>
  <c r="L98" i="11" s="1"/>
  <c r="M98" i="11" s="1"/>
  <c r="K96" i="11"/>
  <c r="L96" i="11" s="1"/>
  <c r="M96" i="11" s="1"/>
  <c r="K95" i="11"/>
  <c r="L95" i="11" s="1"/>
  <c r="M95" i="11" s="1"/>
  <c r="K94" i="11"/>
  <c r="L94" i="11" s="1"/>
  <c r="M94" i="11" s="1"/>
  <c r="K93" i="11"/>
  <c r="L93" i="11" s="1"/>
  <c r="M93" i="11" s="1"/>
  <c r="K92" i="11"/>
  <c r="L92" i="11" s="1"/>
  <c r="M92" i="11" s="1"/>
  <c r="K91" i="11"/>
  <c r="L91" i="11" s="1"/>
  <c r="M91" i="11" s="1"/>
  <c r="K89" i="11"/>
  <c r="L89" i="11" s="1"/>
  <c r="M89" i="11" s="1"/>
  <c r="K88" i="11"/>
  <c r="L88" i="11" s="1"/>
  <c r="M88" i="11" s="1"/>
  <c r="K87" i="11"/>
  <c r="L87" i="11" s="1"/>
  <c r="M87" i="11" s="1"/>
  <c r="K86" i="11"/>
  <c r="L86" i="11" s="1"/>
  <c r="M86" i="11" s="1"/>
  <c r="K85" i="11"/>
  <c r="L85" i="11" s="1"/>
  <c r="M85" i="11" s="1"/>
  <c r="K84" i="11"/>
  <c r="L84" i="11" s="1"/>
  <c r="M84" i="11" s="1"/>
  <c r="K83" i="11"/>
  <c r="L83" i="11" s="1"/>
  <c r="M83" i="11" s="1"/>
  <c r="K81" i="11"/>
  <c r="L81" i="11" s="1"/>
  <c r="M81" i="11" s="1"/>
  <c r="K80" i="11"/>
  <c r="L80" i="11" s="1"/>
  <c r="M80" i="11" s="1"/>
  <c r="K79" i="11"/>
  <c r="L79" i="11" s="1"/>
  <c r="M79" i="11" s="1"/>
  <c r="K78" i="11"/>
  <c r="L78" i="11" s="1"/>
  <c r="M78" i="11" s="1"/>
  <c r="K77" i="11"/>
  <c r="L77" i="11" s="1"/>
  <c r="M77" i="11" s="1"/>
  <c r="K76" i="11"/>
  <c r="L76" i="11" s="1"/>
  <c r="M76" i="11" s="1"/>
  <c r="K74" i="11"/>
  <c r="L74" i="11" s="1"/>
  <c r="M74" i="11" s="1"/>
  <c r="L73" i="11"/>
  <c r="M73" i="11" s="1"/>
  <c r="K73" i="11"/>
  <c r="K72" i="11"/>
  <c r="L72" i="11" s="1"/>
  <c r="M72" i="11" s="1"/>
  <c r="K70" i="11"/>
  <c r="L70" i="11" s="1"/>
  <c r="M70" i="11" s="1"/>
  <c r="K69" i="11"/>
  <c r="L69" i="11" s="1"/>
  <c r="M69" i="11" s="1"/>
  <c r="K68" i="11"/>
  <c r="L68" i="11" s="1"/>
  <c r="K66" i="11"/>
  <c r="L66" i="11" s="1"/>
  <c r="M66" i="11" s="1"/>
  <c r="K65" i="11"/>
  <c r="L65" i="11" s="1"/>
  <c r="M65" i="11" s="1"/>
  <c r="K64" i="11"/>
  <c r="L64" i="11" s="1"/>
  <c r="M64" i="11" s="1"/>
  <c r="K63" i="11"/>
  <c r="L63" i="11" s="1"/>
  <c r="M63" i="11" s="1"/>
  <c r="K62" i="11"/>
  <c r="L62" i="11" s="1"/>
  <c r="M62" i="11" s="1"/>
  <c r="K61" i="11"/>
  <c r="L61" i="11" s="1"/>
  <c r="M61" i="11" s="1"/>
  <c r="K60" i="11"/>
  <c r="L60" i="11" s="1"/>
  <c r="M60" i="11" s="1"/>
  <c r="K59" i="11"/>
  <c r="L59" i="11" s="1"/>
  <c r="M59" i="11" s="1"/>
  <c r="K58" i="11"/>
  <c r="L58" i="11" s="1"/>
  <c r="M58" i="11" s="1"/>
  <c r="K57" i="11"/>
  <c r="L57" i="11" s="1"/>
  <c r="M57" i="11" s="1"/>
  <c r="K56" i="11"/>
  <c r="L56" i="11" s="1"/>
  <c r="M56" i="11" s="1"/>
  <c r="K55" i="11"/>
  <c r="L55" i="11" s="1"/>
  <c r="M55" i="11" s="1"/>
  <c r="K54" i="11"/>
  <c r="L54" i="11" s="1"/>
  <c r="M54" i="11" s="1"/>
  <c r="K53" i="11"/>
  <c r="L53" i="11" s="1"/>
  <c r="M53" i="11" s="1"/>
  <c r="K51" i="11"/>
  <c r="L51" i="11" s="1"/>
  <c r="M51" i="11" s="1"/>
  <c r="K50" i="11"/>
  <c r="L50" i="11" s="1"/>
  <c r="M50" i="11" s="1"/>
  <c r="K49" i="11"/>
  <c r="L49" i="11" s="1"/>
  <c r="M49" i="11" s="1"/>
  <c r="K48" i="11"/>
  <c r="L48" i="11" s="1"/>
  <c r="M48" i="11" s="1"/>
  <c r="K47" i="11"/>
  <c r="L47" i="11" s="1"/>
  <c r="M47" i="11" s="1"/>
  <c r="K46" i="11"/>
  <c r="L46" i="11" s="1"/>
  <c r="M46" i="11" s="1"/>
  <c r="K45" i="11"/>
  <c r="L45" i="11" s="1"/>
  <c r="M45" i="11" s="1"/>
  <c r="K44" i="11"/>
  <c r="L44" i="11" s="1"/>
  <c r="M44" i="11" s="1"/>
  <c r="K43" i="11"/>
  <c r="L43" i="11" s="1"/>
  <c r="M43" i="11" s="1"/>
  <c r="K41" i="11"/>
  <c r="L41" i="11" s="1"/>
  <c r="K40" i="11"/>
  <c r="L40" i="11" s="1"/>
  <c r="M40" i="11" s="1"/>
  <c r="K39" i="11"/>
  <c r="L39" i="11" s="1"/>
  <c r="M39" i="11" s="1"/>
  <c r="K38" i="11"/>
  <c r="L38" i="11" s="1"/>
  <c r="M38" i="11" s="1"/>
  <c r="K37" i="11"/>
  <c r="L37" i="11" s="1"/>
  <c r="M37" i="11" s="1"/>
  <c r="K36" i="11"/>
  <c r="L36" i="11" s="1"/>
  <c r="M36" i="11" s="1"/>
  <c r="K35" i="11"/>
  <c r="L35" i="11" s="1"/>
  <c r="M35" i="11" s="1"/>
  <c r="K34" i="11"/>
  <c r="L34" i="11" s="1"/>
  <c r="M34" i="11" s="1"/>
  <c r="K33" i="11"/>
  <c r="L33" i="11" s="1"/>
  <c r="M33" i="11" s="1"/>
  <c r="K32" i="11"/>
  <c r="L32" i="11" s="1"/>
  <c r="M32" i="11" s="1"/>
  <c r="K31" i="11"/>
  <c r="L31" i="11" s="1"/>
  <c r="M31" i="11" s="1"/>
  <c r="K29" i="11"/>
  <c r="L29" i="11" s="1"/>
  <c r="M29" i="11" s="1"/>
  <c r="K28" i="11"/>
  <c r="L28" i="11" s="1"/>
  <c r="M28" i="11" s="1"/>
  <c r="K27" i="11"/>
  <c r="L27" i="11" s="1"/>
  <c r="M27" i="11" s="1"/>
  <c r="K26" i="11"/>
  <c r="L26" i="11" s="1"/>
  <c r="M26" i="11" s="1"/>
  <c r="K25" i="11"/>
  <c r="L25" i="11" s="1"/>
  <c r="M25" i="11" s="1"/>
  <c r="K24" i="11"/>
  <c r="L24" i="11" s="1"/>
  <c r="M24" i="11" s="1"/>
  <c r="K23" i="11"/>
  <c r="L23" i="11" s="1"/>
  <c r="M23" i="11" s="1"/>
  <c r="K22" i="11"/>
  <c r="L22" i="11" s="1"/>
  <c r="M22" i="11" s="1"/>
  <c r="K21" i="11"/>
  <c r="L21" i="11" s="1"/>
  <c r="M21" i="11" s="1"/>
  <c r="K20" i="11"/>
  <c r="L20" i="11" s="1"/>
  <c r="M20" i="11" s="1"/>
  <c r="K19" i="11"/>
  <c r="L19" i="11" s="1"/>
  <c r="M19" i="11" s="1"/>
  <c r="K17" i="11"/>
  <c r="L17" i="11" s="1"/>
  <c r="M17" i="11" s="1"/>
  <c r="K15" i="11"/>
  <c r="L15" i="11" s="1"/>
  <c r="M15" i="11" s="1"/>
  <c r="K14" i="11"/>
  <c r="L14" i="11" s="1"/>
  <c r="M14" i="11" s="1"/>
  <c r="K11" i="11"/>
  <c r="L11" i="11" s="1"/>
  <c r="M11" i="11" s="1"/>
  <c r="K10" i="11"/>
  <c r="L10" i="11" s="1"/>
  <c r="M10" i="11" s="1"/>
  <c r="K9" i="11"/>
  <c r="L9" i="11" s="1"/>
  <c r="M9" i="11" s="1"/>
  <c r="F71" i="10"/>
  <c r="G71" i="10" s="1"/>
  <c r="F61" i="10"/>
  <c r="G61" i="10"/>
  <c r="M61" i="10" s="1"/>
  <c r="F29" i="10"/>
  <c r="G29" i="10" s="1"/>
  <c r="F24" i="10"/>
  <c r="G24" i="10" s="1"/>
  <c r="O24" i="10" s="1"/>
  <c r="F7" i="10"/>
  <c r="G7" i="10" s="1"/>
  <c r="F316" i="10"/>
  <c r="G316" i="10" s="1"/>
  <c r="F315" i="10"/>
  <c r="G315" i="10" s="1"/>
  <c r="F314" i="10"/>
  <c r="G314" i="10" s="1"/>
  <c r="F313" i="10"/>
  <c r="G313" i="10" s="1"/>
  <c r="F312" i="10"/>
  <c r="G312" i="10"/>
  <c r="M312" i="10" s="1"/>
  <c r="F311" i="10"/>
  <c r="G311" i="10" s="1"/>
  <c r="F310" i="10"/>
  <c r="G310" i="10" s="1"/>
  <c r="F309" i="10"/>
  <c r="G309" i="10" s="1"/>
  <c r="F308" i="10"/>
  <c r="G308" i="10" s="1"/>
  <c r="F307" i="10"/>
  <c r="G307" i="10" s="1"/>
  <c r="F306" i="10"/>
  <c r="G306" i="10" s="1"/>
  <c r="U306" i="10" s="1"/>
  <c r="F305" i="10"/>
  <c r="G305" i="10" s="1"/>
  <c r="F304" i="10"/>
  <c r="G304" i="10"/>
  <c r="K304" i="10" s="1"/>
  <c r="F303" i="10"/>
  <c r="G303" i="10" s="1"/>
  <c r="F302" i="10"/>
  <c r="G302" i="10" s="1"/>
  <c r="F301" i="10"/>
  <c r="G301" i="10" s="1"/>
  <c r="F300" i="10"/>
  <c r="G300" i="10" s="1"/>
  <c r="F299" i="10"/>
  <c r="G299" i="10" s="1"/>
  <c r="F298" i="10"/>
  <c r="G298" i="10" s="1"/>
  <c r="F297" i="10"/>
  <c r="G297" i="10" s="1"/>
  <c r="F296" i="10"/>
  <c r="G296" i="10"/>
  <c r="M296" i="10" s="1"/>
  <c r="F295" i="10"/>
  <c r="G295" i="10" s="1"/>
  <c r="O295" i="10" s="1"/>
  <c r="F294" i="10"/>
  <c r="G294" i="10"/>
  <c r="F293" i="10"/>
  <c r="G293" i="10" s="1"/>
  <c r="U293" i="10" s="1"/>
  <c r="F292" i="10"/>
  <c r="G292" i="10"/>
  <c r="I292" i="10" s="1"/>
  <c r="F291" i="10"/>
  <c r="G291" i="10" s="1"/>
  <c r="F290" i="10"/>
  <c r="G290" i="10"/>
  <c r="F289" i="10"/>
  <c r="G289" i="10" s="1"/>
  <c r="F288" i="10"/>
  <c r="G288" i="10"/>
  <c r="F287" i="10"/>
  <c r="G287" i="10" s="1"/>
  <c r="U287" i="10" s="1"/>
  <c r="F286" i="10"/>
  <c r="G286" i="10" s="1"/>
  <c r="F285" i="10"/>
  <c r="G285" i="10"/>
  <c r="I285" i="10" s="1"/>
  <c r="F284" i="10"/>
  <c r="G284" i="10" s="1"/>
  <c r="F283" i="10"/>
  <c r="G283" i="10" s="1"/>
  <c r="F282" i="10"/>
  <c r="G282" i="10" s="1"/>
  <c r="W282" i="10" s="1"/>
  <c r="F281" i="10"/>
  <c r="G281" i="10" s="1"/>
  <c r="F280" i="10"/>
  <c r="G280" i="10" s="1"/>
  <c r="F279" i="10"/>
  <c r="G279" i="10" s="1"/>
  <c r="M279" i="10" s="1"/>
  <c r="W279" i="10"/>
  <c r="F278" i="10"/>
  <c r="G278" i="10"/>
  <c r="F277" i="10"/>
  <c r="G277" i="10"/>
  <c r="K277" i="10" s="1"/>
  <c r="F276" i="10"/>
  <c r="G276" i="10"/>
  <c r="F275" i="10"/>
  <c r="G275" i="10"/>
  <c r="F274" i="10"/>
  <c r="G274" i="10"/>
  <c r="F273" i="10"/>
  <c r="G273" i="10"/>
  <c r="F272" i="10"/>
  <c r="G272" i="10"/>
  <c r="F271" i="10"/>
  <c r="G271" i="10"/>
  <c r="F270" i="10"/>
  <c r="G270" i="10" s="1"/>
  <c r="F269" i="10"/>
  <c r="G269" i="10" s="1"/>
  <c r="F268" i="10"/>
  <c r="G268" i="10"/>
  <c r="O268" i="10" s="1"/>
  <c r="F267" i="10"/>
  <c r="G267" i="10" s="1"/>
  <c r="F266" i="10"/>
  <c r="G266" i="10"/>
  <c r="W266" i="10" s="1"/>
  <c r="F265" i="10"/>
  <c r="G265" i="10" s="1"/>
  <c r="U265" i="10" s="1"/>
  <c r="F264" i="10"/>
  <c r="G264" i="10" s="1"/>
  <c r="F263" i="10"/>
  <c r="G263" i="10" s="1"/>
  <c r="W263" i="10"/>
  <c r="F262" i="10"/>
  <c r="G262" i="10" s="1"/>
  <c r="I262" i="10" s="1"/>
  <c r="F261" i="10"/>
  <c r="G261" i="10"/>
  <c r="F260" i="10"/>
  <c r="G260" i="10" s="1"/>
  <c r="F259" i="10"/>
  <c r="G259" i="10" s="1"/>
  <c r="O259" i="10" s="1"/>
  <c r="F258" i="10"/>
  <c r="G258" i="10" s="1"/>
  <c r="F257" i="10"/>
  <c r="G257" i="10"/>
  <c r="F256" i="10"/>
  <c r="G256" i="10" s="1"/>
  <c r="F255" i="10"/>
  <c r="G255" i="10"/>
  <c r="O255" i="10"/>
  <c r="F254" i="10"/>
  <c r="G254" i="10" s="1"/>
  <c r="F253" i="10"/>
  <c r="G253" i="10"/>
  <c r="F252" i="10"/>
  <c r="G252" i="10" s="1"/>
  <c r="F251" i="10"/>
  <c r="G251" i="10"/>
  <c r="F250" i="10"/>
  <c r="G250" i="10" s="1"/>
  <c r="O250" i="10" s="1"/>
  <c r="F249" i="10"/>
  <c r="G249" i="10" s="1"/>
  <c r="F248" i="10"/>
  <c r="G248" i="10" s="1"/>
  <c r="F247" i="10"/>
  <c r="G247" i="10"/>
  <c r="F246" i="10"/>
  <c r="G246" i="10" s="1"/>
  <c r="F245" i="10"/>
  <c r="G245" i="10" s="1"/>
  <c r="F244" i="10"/>
  <c r="G244" i="10" s="1"/>
  <c r="F243" i="10"/>
  <c r="G243" i="10" s="1"/>
  <c r="F242" i="10"/>
  <c r="G242" i="10"/>
  <c r="S242" i="10" s="1"/>
  <c r="F241" i="10"/>
  <c r="G241" i="10" s="1"/>
  <c r="M241" i="10" s="1"/>
  <c r="F240" i="10"/>
  <c r="G240" i="10"/>
  <c r="F239" i="10"/>
  <c r="G239" i="10" s="1"/>
  <c r="F238" i="10"/>
  <c r="G238" i="10" s="1"/>
  <c r="S238" i="10" s="1"/>
  <c r="F237" i="10"/>
  <c r="G237" i="10" s="1"/>
  <c r="S237" i="10" s="1"/>
  <c r="F236" i="10"/>
  <c r="G236" i="10"/>
  <c r="O236" i="10" s="1"/>
  <c r="F234" i="10"/>
  <c r="G234" i="10" s="1"/>
  <c r="S234" i="10" s="1"/>
  <c r="F233" i="10"/>
  <c r="G233" i="10" s="1"/>
  <c r="U233" i="10" s="1"/>
  <c r="F231" i="10"/>
  <c r="G231" i="10"/>
  <c r="F230" i="10"/>
  <c r="G230" i="10" s="1"/>
  <c r="F229" i="10"/>
  <c r="G229" i="10"/>
  <c r="F226" i="10"/>
  <c r="G226" i="10" s="1"/>
  <c r="F225" i="10"/>
  <c r="G225" i="10" s="1"/>
  <c r="F224" i="10"/>
  <c r="G224" i="10" s="1"/>
  <c r="F223" i="10"/>
  <c r="G223" i="10" s="1"/>
  <c r="F222" i="10"/>
  <c r="G222" i="10" s="1"/>
  <c r="F219" i="10"/>
  <c r="G219" i="10"/>
  <c r="K219" i="10" s="1"/>
  <c r="F218" i="10"/>
  <c r="G218" i="10" s="1"/>
  <c r="F216" i="10"/>
  <c r="G216" i="10" s="1"/>
  <c r="F215" i="10"/>
  <c r="G215" i="10" s="1"/>
  <c r="M215" i="10"/>
  <c r="F212" i="10"/>
  <c r="G212" i="10" s="1"/>
  <c r="F211" i="10"/>
  <c r="G211" i="10"/>
  <c r="F209" i="10"/>
  <c r="G209" i="10" s="1"/>
  <c r="I209" i="10" s="1"/>
  <c r="F208" i="10"/>
  <c r="G208" i="10" s="1"/>
  <c r="F206" i="10"/>
  <c r="G206" i="10" s="1"/>
  <c r="F205" i="10"/>
  <c r="G205" i="10"/>
  <c r="F203" i="10"/>
  <c r="G203" i="10" s="1"/>
  <c r="F202" i="10"/>
  <c r="G202" i="10"/>
  <c r="Q202" i="10" s="1"/>
  <c r="F199" i="10"/>
  <c r="G199" i="10" s="1"/>
  <c r="F198" i="10"/>
  <c r="G198" i="10"/>
  <c r="F197" i="10"/>
  <c r="G197" i="10" s="1"/>
  <c r="F195" i="10"/>
  <c r="G195" i="10" s="1"/>
  <c r="F194" i="10"/>
  <c r="G194" i="10" s="1"/>
  <c r="K194" i="10" s="1"/>
  <c r="F192" i="10"/>
  <c r="G192" i="10" s="1"/>
  <c r="F191" i="10"/>
  <c r="G191" i="10" s="1"/>
  <c r="F190" i="10"/>
  <c r="G190" i="10"/>
  <c r="S190" i="10" s="1"/>
  <c r="F188" i="10"/>
  <c r="G188" i="10" s="1"/>
  <c r="F187" i="10"/>
  <c r="G187" i="10" s="1"/>
  <c r="F185" i="10"/>
  <c r="G185" i="10"/>
  <c r="F184" i="10"/>
  <c r="G184" i="10" s="1"/>
  <c r="F183" i="10"/>
  <c r="G183" i="10"/>
  <c r="W183" i="10" s="1"/>
  <c r="F181" i="10"/>
  <c r="G181" i="10" s="1"/>
  <c r="M181" i="10" s="1"/>
  <c r="F180" i="10"/>
  <c r="G180" i="10" s="1"/>
  <c r="F179" i="10"/>
  <c r="G179" i="10" s="1"/>
  <c r="S179" i="10" s="1"/>
  <c r="F178" i="10"/>
  <c r="G178" i="10"/>
  <c r="F177" i="10"/>
  <c r="G177" i="10" s="1"/>
  <c r="F176" i="10"/>
  <c r="G176" i="10"/>
  <c r="F174" i="10"/>
  <c r="G174" i="10" s="1"/>
  <c r="F173" i="10"/>
  <c r="G173" i="10"/>
  <c r="O173" i="10" s="1"/>
  <c r="F172" i="10"/>
  <c r="G172" i="10" s="1"/>
  <c r="F171" i="10"/>
  <c r="G171" i="10" s="1"/>
  <c r="F170" i="10"/>
  <c r="G170" i="10" s="1"/>
  <c r="F169" i="10"/>
  <c r="G169" i="10" s="1"/>
  <c r="F167" i="10"/>
  <c r="G167" i="10" s="1"/>
  <c r="O167" i="10" s="1"/>
  <c r="F166" i="10"/>
  <c r="G166" i="10"/>
  <c r="F165" i="10"/>
  <c r="G165" i="10" s="1"/>
  <c r="F164" i="10"/>
  <c r="G164" i="10" s="1"/>
  <c r="F163" i="10"/>
  <c r="G163" i="10" s="1"/>
  <c r="F162" i="10"/>
  <c r="G162" i="10" s="1"/>
  <c r="U162" i="10" s="1"/>
  <c r="F161" i="10"/>
  <c r="G161" i="10" s="1"/>
  <c r="M161" i="10"/>
  <c r="F158" i="10"/>
  <c r="G158" i="10" s="1"/>
  <c r="F156" i="10"/>
  <c r="G156" i="10"/>
  <c r="F154" i="10"/>
  <c r="G154" i="10" s="1"/>
  <c r="F152" i="10"/>
  <c r="G152" i="10"/>
  <c r="U152" i="10" s="1"/>
  <c r="F150" i="10"/>
  <c r="G150" i="10" s="1"/>
  <c r="F147" i="10"/>
  <c r="G147" i="10" s="1"/>
  <c r="F145" i="10"/>
  <c r="G145" i="10" s="1"/>
  <c r="F144" i="10"/>
  <c r="G144" i="10"/>
  <c r="S144" i="10" s="1"/>
  <c r="F143" i="10"/>
  <c r="G143" i="10" s="1"/>
  <c r="Q143" i="10" s="1"/>
  <c r="F142" i="10"/>
  <c r="G142" i="10" s="1"/>
  <c r="F141" i="10"/>
  <c r="G141" i="10" s="1"/>
  <c r="F138" i="10"/>
  <c r="G138" i="10" s="1"/>
  <c r="F137" i="10"/>
  <c r="G137" i="10" s="1"/>
  <c r="F136" i="10"/>
  <c r="G136" i="10" s="1"/>
  <c r="F135" i="10"/>
  <c r="G135" i="10" s="1"/>
  <c r="F134" i="10"/>
  <c r="G134" i="10" s="1"/>
  <c r="F132" i="10"/>
  <c r="G132" i="10"/>
  <c r="F130" i="10"/>
  <c r="G130" i="10" s="1"/>
  <c r="F129" i="10"/>
  <c r="G129" i="10" s="1"/>
  <c r="F128" i="10"/>
  <c r="G128" i="10" s="1"/>
  <c r="F127" i="10"/>
  <c r="G127" i="10" s="1"/>
  <c r="F124" i="10"/>
  <c r="G124" i="10" s="1"/>
  <c r="W124" i="10" s="1"/>
  <c r="F123" i="10"/>
  <c r="G123" i="10"/>
  <c r="K123" i="10" s="1"/>
  <c r="F121" i="10"/>
  <c r="G121" i="10" s="1"/>
  <c r="K121" i="10" s="1"/>
  <c r="F120" i="10"/>
  <c r="G120" i="10"/>
  <c r="Q120" i="10" s="1"/>
  <c r="F118" i="10"/>
  <c r="G118" i="10" s="1"/>
  <c r="F117" i="10"/>
  <c r="G117" i="10" s="1"/>
  <c r="F116" i="10"/>
  <c r="G116" i="10"/>
  <c r="F115" i="10"/>
  <c r="G115" i="10" s="1"/>
  <c r="F114" i="10"/>
  <c r="G114" i="10" s="1"/>
  <c r="F113" i="10"/>
  <c r="G113" i="10" s="1"/>
  <c r="Q113" i="10" s="1"/>
  <c r="F111" i="10"/>
  <c r="G111" i="10" s="1"/>
  <c r="F110" i="10"/>
  <c r="G110" i="10" s="1"/>
  <c r="F108" i="10"/>
  <c r="G108" i="10" s="1"/>
  <c r="F107" i="10"/>
  <c r="G107" i="10" s="1"/>
  <c r="F105" i="10"/>
  <c r="G105" i="10" s="1"/>
  <c r="F104" i="10"/>
  <c r="G104" i="10" s="1"/>
  <c r="F102" i="10"/>
  <c r="G102" i="10" s="1"/>
  <c r="F101" i="10"/>
  <c r="G101" i="10" s="1"/>
  <c r="F100" i="10"/>
  <c r="G100" i="10" s="1"/>
  <c r="I100" i="10" s="1"/>
  <c r="F99" i="10"/>
  <c r="G99" i="10" s="1"/>
  <c r="I99" i="10" s="1"/>
  <c r="F97" i="10"/>
  <c r="G97" i="10" s="1"/>
  <c r="F96" i="10"/>
  <c r="G96" i="10" s="1"/>
  <c r="F95" i="10"/>
  <c r="G95" i="10" s="1"/>
  <c r="F93" i="10"/>
  <c r="G93" i="10" s="1"/>
  <c r="F92" i="10"/>
  <c r="G92" i="10" s="1"/>
  <c r="F91" i="10"/>
  <c r="G91" i="10" s="1"/>
  <c r="F89" i="10"/>
  <c r="G89" i="10" s="1"/>
  <c r="F88" i="10"/>
  <c r="G88" i="10" s="1"/>
  <c r="I88" i="10" s="1"/>
  <c r="F85" i="10"/>
  <c r="G85" i="10"/>
  <c r="O85" i="10" s="1"/>
  <c r="F84" i="10"/>
  <c r="G84" i="10" s="1"/>
  <c r="M84" i="10" s="1"/>
  <c r="F83" i="10"/>
  <c r="G83" i="10" s="1"/>
  <c r="F81" i="10"/>
  <c r="G81" i="10" s="1"/>
  <c r="K81" i="10" s="1"/>
  <c r="F80" i="10"/>
  <c r="G80" i="10" s="1"/>
  <c r="F79" i="10"/>
  <c r="G79" i="10" s="1"/>
  <c r="U79" i="10" s="1"/>
  <c r="F77" i="10"/>
  <c r="G77" i="10"/>
  <c r="F76" i="10"/>
  <c r="G76" i="10" s="1"/>
  <c r="F75" i="10"/>
  <c r="G75" i="10"/>
  <c r="F73" i="10"/>
  <c r="G73" i="10" s="1"/>
  <c r="F72" i="10"/>
  <c r="G72" i="10" s="1"/>
  <c r="F70" i="10"/>
  <c r="G70" i="10" s="1"/>
  <c r="F69" i="10"/>
  <c r="G69" i="10"/>
  <c r="F68" i="10"/>
  <c r="G68" i="10" s="1"/>
  <c r="S68" i="10" s="1"/>
  <c r="F67" i="10"/>
  <c r="G67" i="10"/>
  <c r="F66" i="10"/>
  <c r="G66" i="10" s="1"/>
  <c r="F65" i="10"/>
  <c r="G65" i="10"/>
  <c r="F64" i="10"/>
  <c r="G64" i="10" s="1"/>
  <c r="S64" i="10" s="1"/>
  <c r="F63" i="10"/>
  <c r="G63" i="10" s="1"/>
  <c r="F60" i="10"/>
  <c r="G60" i="10" s="1"/>
  <c r="F59" i="10"/>
  <c r="G59" i="10"/>
  <c r="F58" i="10"/>
  <c r="G58" i="10" s="1"/>
  <c r="M58" i="10" s="1"/>
  <c r="F56" i="10"/>
  <c r="G56" i="10" s="1"/>
  <c r="F55" i="10"/>
  <c r="G55" i="10" s="1"/>
  <c r="F54" i="10"/>
  <c r="G54" i="10" s="1"/>
  <c r="F53" i="10"/>
  <c r="G53" i="10" s="1"/>
  <c r="F51" i="10"/>
  <c r="G51" i="10"/>
  <c r="F50" i="10"/>
  <c r="G50" i="10" s="1"/>
  <c r="F49" i="10"/>
  <c r="G49" i="10"/>
  <c r="U49" i="10" s="1"/>
  <c r="F48" i="10"/>
  <c r="G48" i="10" s="1"/>
  <c r="F46" i="10"/>
  <c r="G46" i="10"/>
  <c r="F45" i="10"/>
  <c r="G45" i="10" s="1"/>
  <c r="W45" i="10" s="1"/>
  <c r="F44" i="10"/>
  <c r="G44" i="10" s="1"/>
  <c r="F43" i="10"/>
  <c r="G43" i="10" s="1"/>
  <c r="F42" i="10"/>
  <c r="G42" i="10"/>
  <c r="F40" i="10"/>
  <c r="G40" i="10" s="1"/>
  <c r="F39" i="10"/>
  <c r="G39" i="10" s="1"/>
  <c r="F38" i="10"/>
  <c r="G38" i="10" s="1"/>
  <c r="O38" i="10" s="1"/>
  <c r="F37" i="10"/>
  <c r="G37" i="10"/>
  <c r="F35" i="10"/>
  <c r="G35" i="10" s="1"/>
  <c r="F34" i="10"/>
  <c r="G34" i="10" s="1"/>
  <c r="F33" i="10"/>
  <c r="G33" i="10" s="1"/>
  <c r="F32" i="10"/>
  <c r="G32" i="10" s="1"/>
  <c r="F31" i="10"/>
  <c r="G31" i="10" s="1"/>
  <c r="F28" i="10"/>
  <c r="G28" i="10"/>
  <c r="S28" i="10" s="1"/>
  <c r="F27" i="10"/>
  <c r="G27" i="10" s="1"/>
  <c r="F26" i="10"/>
  <c r="G26" i="10" s="1"/>
  <c r="F23" i="10"/>
  <c r="G23" i="10" s="1"/>
  <c r="F22" i="10"/>
  <c r="G22" i="10" s="1"/>
  <c r="F21" i="10"/>
  <c r="G21" i="10"/>
  <c r="I21" i="10" s="1"/>
  <c r="F20" i="10"/>
  <c r="G20" i="10" s="1"/>
  <c r="K20" i="10" s="1"/>
  <c r="F19" i="10"/>
  <c r="G19" i="10" s="1"/>
  <c r="F18" i="10"/>
  <c r="G18" i="10" s="1"/>
  <c r="K18" i="10" s="1"/>
  <c r="F17" i="10"/>
  <c r="G17" i="10" s="1"/>
  <c r="F14" i="10"/>
  <c r="G14" i="10" s="1"/>
  <c r="Q14" i="10" s="1"/>
  <c r="F13" i="10"/>
  <c r="G13" i="10"/>
  <c r="K13" i="10" s="1"/>
  <c r="F12" i="10"/>
  <c r="G12" i="10" s="1"/>
  <c r="W12" i="10" s="1"/>
  <c r="F11" i="10"/>
  <c r="G11" i="10" s="1"/>
  <c r="U11" i="10" s="1"/>
  <c r="F10" i="10"/>
  <c r="G10" i="10"/>
  <c r="S10" i="10" s="1"/>
  <c r="F8" i="10"/>
  <c r="G8" i="10" s="1"/>
  <c r="S8" i="10" s="1"/>
  <c r="K64" i="10"/>
  <c r="U64" i="10"/>
  <c r="K49" i="10"/>
  <c r="K124" i="10"/>
  <c r="S124" i="10"/>
  <c r="O115" i="10"/>
  <c r="Q115" i="10"/>
  <c r="W120" i="10"/>
  <c r="F15" i="10"/>
  <c r="G15" i="10"/>
  <c r="U15" i="10" s="1"/>
  <c r="Q15" i="10"/>
  <c r="Q100" i="10"/>
  <c r="Q179" i="10"/>
  <c r="K85" i="10"/>
  <c r="M85" i="10"/>
  <c r="U85" i="10"/>
  <c r="I85" i="10"/>
  <c r="W85" i="10"/>
  <c r="Q29" i="10"/>
  <c r="U29" i="10"/>
  <c r="S29" i="10"/>
  <c r="W29" i="10"/>
  <c r="M29" i="10"/>
  <c r="O29" i="10"/>
  <c r="K68" i="10"/>
  <c r="O14" i="10"/>
  <c r="S14" i="10"/>
  <c r="M14" i="10"/>
  <c r="I14" i="10"/>
  <c r="Q123" i="10"/>
  <c r="U311" i="10"/>
  <c r="I311" i="10"/>
  <c r="U237" i="10"/>
  <c r="K116" i="10"/>
  <c r="O116" i="10"/>
  <c r="U116" i="10"/>
  <c r="U115" i="10"/>
  <c r="I8" i="10"/>
  <c r="Q64" i="10"/>
  <c r="I124" i="10"/>
  <c r="K202" i="10"/>
  <c r="O120" i="10"/>
  <c r="K120" i="10"/>
  <c r="I120" i="10"/>
  <c r="M28" i="10"/>
  <c r="O64" i="10"/>
  <c r="K276" i="10"/>
  <c r="U276" i="10"/>
  <c r="I276" i="10"/>
  <c r="M276" i="10"/>
  <c r="O276" i="10"/>
  <c r="Q276" i="10"/>
  <c r="S304" i="10"/>
  <c r="O234" i="10"/>
  <c r="Q234" i="10"/>
  <c r="I234" i="10"/>
  <c r="U234" i="10"/>
  <c r="K234" i="10"/>
  <c r="U248" i="10"/>
  <c r="Q248" i="10"/>
  <c r="K248" i="10"/>
  <c r="S248" i="10"/>
  <c r="I248" i="10"/>
  <c r="O248" i="10"/>
  <c r="I277" i="10"/>
  <c r="K305" i="10"/>
  <c r="M305" i="10"/>
  <c r="U305" i="10"/>
  <c r="W305" i="10"/>
  <c r="Q305" i="10"/>
  <c r="K236" i="10"/>
  <c r="M236" i="10"/>
  <c r="K249" i="10"/>
  <c r="W249" i="10"/>
  <c r="Q249" i="10"/>
  <c r="I278" i="10"/>
  <c r="U278" i="10"/>
  <c r="Q278" i="10"/>
  <c r="K278" i="10"/>
  <c r="W278" i="10"/>
  <c r="S278" i="10"/>
  <c r="K292" i="10"/>
  <c r="U292" i="10"/>
  <c r="M292" i="10"/>
  <c r="O292" i="10"/>
  <c r="Q292" i="10"/>
  <c r="W307" i="10"/>
  <c r="Q307" i="10"/>
  <c r="S307" i="10"/>
  <c r="U307" i="10"/>
  <c r="M307" i="10"/>
  <c r="I307" i="10"/>
  <c r="M251" i="10"/>
  <c r="O251" i="10"/>
  <c r="W251" i="10"/>
  <c r="U251" i="10"/>
  <c r="K251" i="10"/>
  <c r="O265" i="10"/>
  <c r="M294" i="10"/>
  <c r="Q294" i="10"/>
  <c r="M238" i="10"/>
  <c r="I238" i="10"/>
  <c r="M252" i="10"/>
  <c r="O252" i="10"/>
  <c r="O266" i="10"/>
  <c r="I266" i="10"/>
  <c r="O280" i="10"/>
  <c r="K280" i="10"/>
  <c r="S280" i="10"/>
  <c r="M280" i="10"/>
  <c r="I280" i="10"/>
  <c r="U280" i="10"/>
  <c r="Q309" i="10"/>
  <c r="U309" i="10"/>
  <c r="I309" i="10"/>
  <c r="W254" i="10"/>
  <c r="Q254" i="10"/>
  <c r="K254" i="10"/>
  <c r="I254" i="10"/>
  <c r="S254" i="10"/>
  <c r="M254" i="10"/>
  <c r="U254" i="10"/>
  <c r="O254" i="10"/>
  <c r="W268" i="10"/>
  <c r="O282" i="10"/>
  <c r="K296" i="10"/>
  <c r="S296" i="10"/>
  <c r="Q240" i="10"/>
  <c r="S240" i="10"/>
  <c r="M240" i="10"/>
  <c r="I240" i="10"/>
  <c r="U240" i="10"/>
  <c r="W297" i="10"/>
  <c r="S290" i="10"/>
  <c r="I290" i="10"/>
  <c r="K290" i="10"/>
  <c r="O290" i="10"/>
  <c r="W264" i="10"/>
  <c r="Q264" i="10"/>
  <c r="K264" i="10"/>
  <c r="S264" i="10"/>
  <c r="I264" i="10"/>
  <c r="O264" i="10"/>
  <c r="Q253" i="10"/>
  <c r="K253" i="10"/>
  <c r="S253" i="10"/>
  <c r="O267" i="10"/>
  <c r="W267" i="10"/>
  <c r="Q267" i="10"/>
  <c r="S267" i="10"/>
  <c r="K267" i="10"/>
  <c r="U267" i="10"/>
  <c r="I267" i="10"/>
  <c r="M267" i="10"/>
  <c r="I310" i="10"/>
  <c r="K310" i="10"/>
  <c r="Q310" i="10"/>
  <c r="O310" i="10"/>
  <c r="W310" i="10"/>
  <c r="M283" i="10"/>
  <c r="O283" i="10"/>
  <c r="W283" i="10"/>
  <c r="S283" i="10"/>
  <c r="I283" i="10"/>
  <c r="K283" i="10"/>
  <c r="S241" i="10"/>
  <c r="Q241" i="10"/>
  <c r="M270" i="10"/>
  <c r="Q270" i="10"/>
  <c r="K284" i="10"/>
  <c r="S284" i="10"/>
  <c r="U284" i="10"/>
  <c r="I284" i="10"/>
  <c r="W284" i="10"/>
  <c r="M284" i="10"/>
  <c r="O284" i="10"/>
  <c r="Q284" i="10"/>
  <c r="O312" i="10"/>
  <c r="W312" i="10"/>
  <c r="K250" i="10"/>
  <c r="S250" i="10"/>
  <c r="Q250" i="10"/>
  <c r="W250" i="10"/>
  <c r="Q269" i="10"/>
  <c r="W269" i="10"/>
  <c r="K269" i="10"/>
  <c r="S269" i="10"/>
  <c r="I269" i="10"/>
  <c r="M269" i="10"/>
  <c r="U269" i="10"/>
  <c r="O269" i="10"/>
  <c r="M242" i="10"/>
  <c r="O242" i="10"/>
  <c r="Q256" i="10"/>
  <c r="K256" i="10"/>
  <c r="S256" i="10"/>
  <c r="M256" i="10"/>
  <c r="O256" i="10"/>
  <c r="W256" i="10"/>
  <c r="I256" i="10"/>
  <c r="U256" i="10"/>
  <c r="W299" i="10"/>
  <c r="Q299" i="10"/>
  <c r="S299" i="10"/>
  <c r="K299" i="10"/>
  <c r="U299" i="10"/>
  <c r="I299" i="10"/>
  <c r="M299" i="10"/>
  <c r="O299" i="10"/>
  <c r="S313" i="10"/>
  <c r="U313" i="10"/>
  <c r="K313" i="10"/>
  <c r="O313" i="10"/>
  <c r="W313" i="10"/>
  <c r="I313" i="10"/>
  <c r="W243" i="10"/>
  <c r="Q243" i="10"/>
  <c r="S243" i="10"/>
  <c r="K243" i="10"/>
  <c r="U243" i="10"/>
  <c r="M243" i="10"/>
  <c r="I243" i="10"/>
  <c r="O243" i="10"/>
  <c r="K257" i="10"/>
  <c r="O257" i="10"/>
  <c r="I257" i="10"/>
  <c r="M286" i="10"/>
  <c r="U286" i="10"/>
  <c r="O286" i="10"/>
  <c r="K286" i="10"/>
  <c r="Q286" i="10"/>
  <c r="I286" i="10"/>
  <c r="K300" i="10"/>
  <c r="W300" i="10"/>
  <c r="M258" i="10"/>
  <c r="U258" i="10"/>
  <c r="O258" i="10"/>
  <c r="Q258" i="10"/>
  <c r="S258" i="10"/>
  <c r="I258" i="10"/>
  <c r="W272" i="10"/>
  <c r="Q272" i="10"/>
  <c r="K272" i="10"/>
  <c r="S272" i="10"/>
  <c r="M272" i="10"/>
  <c r="U272" i="10"/>
  <c r="I272" i="10"/>
  <c r="O272" i="10"/>
  <c r="Q301" i="10"/>
  <c r="W301" i="10"/>
  <c r="O301" i="10"/>
  <c r="K301" i="10"/>
  <c r="S301" i="10"/>
  <c r="M301" i="10"/>
  <c r="U301" i="10"/>
  <c r="I301" i="10"/>
  <c r="W315" i="10"/>
  <c r="Q315" i="10"/>
  <c r="S315" i="10"/>
  <c r="U315" i="10"/>
  <c r="K315" i="10"/>
  <c r="M315" i="10"/>
  <c r="I315" i="10"/>
  <c r="O315" i="10"/>
  <c r="Q245" i="10"/>
  <c r="K245" i="10"/>
  <c r="S245" i="10"/>
  <c r="O245" i="10"/>
  <c r="M245" i="10"/>
  <c r="U245" i="10"/>
  <c r="M259" i="10"/>
  <c r="K259" i="10"/>
  <c r="W259" i="10"/>
  <c r="U259" i="10"/>
  <c r="Q259" i="10"/>
  <c r="I259" i="10"/>
  <c r="S273" i="10"/>
  <c r="M273" i="10"/>
  <c r="Q273" i="10"/>
  <c r="M302" i="10"/>
  <c r="U302" i="10"/>
  <c r="O302" i="10"/>
  <c r="Q302" i="10"/>
  <c r="K302" i="10"/>
  <c r="S302" i="10"/>
  <c r="K316" i="10"/>
  <c r="S316" i="10"/>
  <c r="I316" i="10"/>
  <c r="W316" i="10"/>
  <c r="O316" i="10"/>
  <c r="M246" i="10"/>
  <c r="U246" i="10"/>
  <c r="O246" i="10"/>
  <c r="W246" i="10"/>
  <c r="K246" i="10"/>
  <c r="Q246" i="10"/>
  <c r="S246" i="10"/>
  <c r="I246" i="10"/>
  <c r="K260" i="10"/>
  <c r="U260" i="10"/>
  <c r="W260" i="10"/>
  <c r="M260" i="10"/>
  <c r="W274" i="10"/>
  <c r="Q274" i="10"/>
  <c r="S274" i="10"/>
  <c r="K274" i="10"/>
  <c r="I274" i="10"/>
  <c r="U274" i="10"/>
  <c r="M274" i="10"/>
  <c r="O274" i="10"/>
  <c r="W288" i="10"/>
  <c r="Q288" i="10"/>
  <c r="K288" i="10"/>
  <c r="S288" i="10"/>
  <c r="M288" i="10"/>
  <c r="U288" i="10"/>
  <c r="I288" i="10"/>
  <c r="O288" i="10"/>
  <c r="Q261" i="10"/>
  <c r="K261" i="10"/>
  <c r="I261" i="10"/>
  <c r="W261" i="10"/>
  <c r="M261" i="10"/>
  <c r="U261" i="10"/>
  <c r="I275" i="10"/>
  <c r="Q275" i="10"/>
  <c r="S275" i="10"/>
  <c r="M289" i="10"/>
  <c r="U247" i="10"/>
  <c r="O263" i="10"/>
  <c r="M311" i="10"/>
  <c r="M303" i="10"/>
  <c r="Q247" i="10"/>
  <c r="S311" i="10"/>
  <c r="S303" i="10"/>
  <c r="W247" i="10"/>
  <c r="K311" i="10"/>
  <c r="K295" i="10"/>
  <c r="O247" i="10"/>
  <c r="Q295" i="10"/>
  <c r="I255" i="10"/>
  <c r="I239" i="10"/>
  <c r="W311" i="10"/>
  <c r="U239" i="10"/>
  <c r="S255" i="10"/>
  <c r="I279" i="10"/>
  <c r="I263" i="10"/>
  <c r="M239" i="10"/>
  <c r="U279" i="10"/>
  <c r="U263" i="10"/>
  <c r="K239" i="10"/>
  <c r="S279" i="10"/>
  <c r="Q287" i="10"/>
  <c r="Q239" i="10"/>
  <c r="S263" i="10"/>
  <c r="W287" i="10"/>
  <c r="K279" i="10"/>
  <c r="K263" i="10"/>
  <c r="Q279" i="10"/>
  <c r="U143" i="10"/>
  <c r="O143" i="10"/>
  <c r="W143" i="10"/>
  <c r="S143" i="10"/>
  <c r="I166" i="10"/>
  <c r="S183" i="10"/>
  <c r="Q183" i="10"/>
  <c r="O203" i="10"/>
  <c r="W203" i="10"/>
  <c r="Q203" i="10"/>
  <c r="K203" i="10"/>
  <c r="S203" i="10"/>
  <c r="M203" i="10"/>
  <c r="I203" i="10"/>
  <c r="U203" i="10"/>
  <c r="I181" i="10"/>
  <c r="O181" i="10"/>
  <c r="W181" i="10"/>
  <c r="Q181" i="10"/>
  <c r="Q167" i="10"/>
  <c r="K167" i="10"/>
  <c r="U167" i="10"/>
  <c r="I167" i="10"/>
  <c r="M184" i="10"/>
  <c r="U184" i="10"/>
  <c r="O184" i="10"/>
  <c r="W184" i="10"/>
  <c r="Q184" i="10"/>
  <c r="S184" i="10"/>
  <c r="I184" i="10"/>
  <c r="K184" i="10"/>
  <c r="M205" i="10"/>
  <c r="S205" i="10"/>
  <c r="I205" i="10"/>
  <c r="U205" i="10"/>
  <c r="W205" i="10"/>
  <c r="Q205" i="10"/>
  <c r="M169" i="10"/>
  <c r="S169" i="10"/>
  <c r="U169" i="10"/>
  <c r="I169" i="10"/>
  <c r="O169" i="10"/>
  <c r="Q169" i="10"/>
  <c r="M206" i="10"/>
  <c r="O206" i="10"/>
  <c r="O229" i="10"/>
  <c r="W229" i="10"/>
  <c r="Q229" i="10"/>
  <c r="K229" i="10"/>
  <c r="S229" i="10"/>
  <c r="M229" i="10"/>
  <c r="U229" i="10"/>
  <c r="I229" i="10"/>
  <c r="M230" i="10"/>
  <c r="I230" i="10"/>
  <c r="O230" i="10"/>
  <c r="W230" i="10"/>
  <c r="S230" i="10"/>
  <c r="Q230" i="10"/>
  <c r="S185" i="10"/>
  <c r="U185" i="10"/>
  <c r="K185" i="10"/>
  <c r="M185" i="10"/>
  <c r="Q185" i="10"/>
  <c r="O185" i="10"/>
  <c r="S187" i="10"/>
  <c r="I187" i="10"/>
  <c r="K208" i="10"/>
  <c r="I208" i="10"/>
  <c r="M208" i="10"/>
  <c r="U208" i="10"/>
  <c r="O208" i="10"/>
  <c r="W208" i="10"/>
  <c r="Q208" i="10"/>
  <c r="S208" i="10"/>
  <c r="M128" i="10"/>
  <c r="U128" i="10"/>
  <c r="Q128" i="10"/>
  <c r="I128" i="10"/>
  <c r="I147" i="10"/>
  <c r="O147" i="10"/>
  <c r="S209" i="10"/>
  <c r="W209" i="10"/>
  <c r="K231" i="10"/>
  <c r="S231" i="10"/>
  <c r="M231" i="10"/>
  <c r="U231" i="10"/>
  <c r="O231" i="10"/>
  <c r="I231" i="10"/>
  <c r="W231" i="10"/>
  <c r="Q231" i="10"/>
  <c r="K150" i="10"/>
  <c r="S150" i="10"/>
  <c r="M150" i="10"/>
  <c r="W150" i="10"/>
  <c r="O150" i="10"/>
  <c r="Q150" i="10"/>
  <c r="K171" i="10"/>
  <c r="S171" i="10"/>
  <c r="Q211" i="10"/>
  <c r="K211" i="10"/>
  <c r="M211" i="10"/>
  <c r="W211" i="10"/>
  <c r="M212" i="10"/>
  <c r="U212" i="10"/>
  <c r="W212" i="10"/>
  <c r="O212" i="10"/>
  <c r="Q212" i="10"/>
  <c r="S212" i="10"/>
  <c r="O138" i="10"/>
  <c r="W138" i="10"/>
  <c r="K138" i="10"/>
  <c r="Q138" i="10"/>
  <c r="S138" i="10"/>
  <c r="I138" i="10"/>
  <c r="U138" i="10"/>
  <c r="M138" i="10"/>
  <c r="U145" i="10"/>
  <c r="O145" i="10"/>
  <c r="O152" i="10"/>
  <c r="M132" i="10"/>
  <c r="U132" i="10"/>
  <c r="O132" i="10"/>
  <c r="W132" i="10"/>
  <c r="I132" i="10"/>
  <c r="S132" i="10"/>
  <c r="W154" i="10"/>
  <c r="Q154" i="10"/>
  <c r="M154" i="10"/>
  <c r="U154" i="10"/>
  <c r="S173" i="10"/>
  <c r="I173" i="10"/>
  <c r="Q191" i="10"/>
  <c r="K191" i="10"/>
  <c r="M191" i="10"/>
  <c r="S191" i="10"/>
  <c r="U191" i="10"/>
  <c r="I191" i="10"/>
  <c r="W191" i="10"/>
  <c r="O191" i="10"/>
  <c r="M163" i="10"/>
  <c r="O163" i="10"/>
  <c r="M199" i="10"/>
  <c r="U199" i="10"/>
  <c r="W199" i="10"/>
  <c r="O199" i="10"/>
  <c r="I199" i="10"/>
  <c r="Q199" i="10"/>
  <c r="S199" i="10"/>
  <c r="K199" i="10"/>
  <c r="M141" i="10"/>
  <c r="U141" i="10"/>
  <c r="K164" i="10"/>
  <c r="S164" i="10"/>
  <c r="W164" i="10"/>
  <c r="I164" i="10"/>
  <c r="O164" i="10"/>
  <c r="Q180" i="10"/>
  <c r="S180" i="10"/>
  <c r="Q224" i="10"/>
  <c r="K224" i="10"/>
  <c r="S224" i="10"/>
  <c r="U224" i="10"/>
  <c r="I224" i="10"/>
  <c r="W224" i="10"/>
  <c r="M224" i="10"/>
  <c r="O224" i="10"/>
  <c r="M165" i="10"/>
  <c r="U165" i="10"/>
  <c r="O165" i="10"/>
  <c r="W165" i="10"/>
  <c r="K165" i="10"/>
  <c r="Q165" i="10"/>
  <c r="S165" i="10"/>
  <c r="I165" i="10"/>
  <c r="M225" i="10"/>
  <c r="U225" i="10"/>
  <c r="I225" i="10"/>
  <c r="Q225" i="10"/>
  <c r="S225" i="10"/>
  <c r="Q130" i="10"/>
  <c r="K130" i="10"/>
  <c r="I130" i="10"/>
  <c r="U130" i="10"/>
  <c r="Q156" i="10"/>
  <c r="K156" i="10"/>
  <c r="S156" i="10"/>
  <c r="O156" i="10"/>
  <c r="I156" i="10"/>
  <c r="U156" i="10"/>
  <c r="M174" i="10"/>
  <c r="U174" i="10"/>
  <c r="O174" i="10"/>
  <c r="W174" i="10"/>
  <c r="Q174" i="10"/>
  <c r="S174" i="10"/>
  <c r="I174" i="10"/>
  <c r="K174" i="10"/>
  <c r="M192" i="10"/>
  <c r="I192" i="10"/>
  <c r="U192" i="10"/>
  <c r="W192" i="10"/>
  <c r="S192" i="10"/>
  <c r="Q192" i="10"/>
  <c r="M172" i="10"/>
  <c r="I172" i="10"/>
  <c r="U172" i="10"/>
  <c r="W172" i="10"/>
  <c r="S172" i="10"/>
  <c r="Q172" i="10"/>
  <c r="M158" i="10"/>
  <c r="U158" i="10"/>
  <c r="I158" i="10"/>
  <c r="S158" i="10"/>
  <c r="O176" i="10"/>
  <c r="W176" i="10"/>
  <c r="Q176" i="10"/>
  <c r="K176" i="10"/>
  <c r="U176" i="10"/>
  <c r="M176" i="10"/>
  <c r="S194" i="10"/>
  <c r="Q194" i="10"/>
  <c r="K216" i="10"/>
  <c r="M216" i="10"/>
  <c r="S216" i="10"/>
  <c r="U216" i="10"/>
  <c r="I216" i="10"/>
  <c r="Q216" i="10"/>
  <c r="O216" i="10"/>
  <c r="W216" i="10"/>
  <c r="O135" i="10"/>
  <c r="W135" i="10"/>
  <c r="Q135" i="10"/>
  <c r="S135" i="10"/>
  <c r="U135" i="10"/>
  <c r="K135" i="10"/>
  <c r="M135" i="10"/>
  <c r="I135" i="10"/>
  <c r="S177" i="10"/>
  <c r="I177" i="10"/>
  <c r="O195" i="10"/>
  <c r="W195" i="10"/>
  <c r="I195" i="10"/>
  <c r="U195" i="10"/>
  <c r="M218" i="10"/>
  <c r="I218" i="10"/>
  <c r="U218" i="10"/>
  <c r="W218" i="10"/>
  <c r="S218" i="10"/>
  <c r="Q218" i="10"/>
  <c r="U136" i="10"/>
  <c r="W136" i="10"/>
  <c r="S136" i="10"/>
  <c r="Q136" i="10"/>
  <c r="M178" i="10"/>
  <c r="U178" i="10"/>
  <c r="W178" i="10"/>
  <c r="I178" i="10"/>
  <c r="O178" i="10"/>
  <c r="Q178" i="10"/>
  <c r="S178" i="10"/>
  <c r="K178" i="10"/>
  <c r="O197" i="10"/>
  <c r="W197" i="10"/>
  <c r="Q197" i="10"/>
  <c r="K197" i="10"/>
  <c r="U197" i="10"/>
  <c r="M197" i="10"/>
  <c r="S219" i="10"/>
  <c r="Q219" i="10"/>
  <c r="K137" i="10"/>
  <c r="S137" i="10"/>
  <c r="M137" i="10"/>
  <c r="W137" i="10"/>
  <c r="I137" i="10"/>
  <c r="O137" i="10"/>
  <c r="W162" i="10"/>
  <c r="M162" i="10"/>
  <c r="I198" i="10"/>
  <c r="M222" i="10"/>
  <c r="U222" i="10"/>
  <c r="O222" i="10"/>
  <c r="W222" i="10"/>
  <c r="Q222" i="10"/>
  <c r="S222" i="10"/>
  <c r="I222" i="10"/>
  <c r="K222" i="10"/>
  <c r="M226" i="10"/>
  <c r="M170" i="10"/>
  <c r="W144" i="10"/>
  <c r="S215" i="10"/>
  <c r="I161" i="10"/>
  <c r="O144" i="10"/>
  <c r="K161" i="10"/>
  <c r="U144" i="10"/>
  <c r="Q215" i="10"/>
  <c r="S161" i="10"/>
  <c r="M144" i="10"/>
  <c r="Q161" i="10"/>
  <c r="W161" i="10"/>
  <c r="O161" i="10"/>
  <c r="U161" i="10"/>
  <c r="I226" i="10"/>
  <c r="O190" i="10"/>
  <c r="S226" i="10"/>
  <c r="Q226" i="10"/>
  <c r="K170" i="10"/>
  <c r="K226" i="10"/>
  <c r="K144" i="10"/>
  <c r="O117" i="10"/>
  <c r="W117" i="10"/>
  <c r="Q117" i="10"/>
  <c r="K117" i="10"/>
  <c r="M117" i="10"/>
  <c r="I117" i="10"/>
  <c r="S117" i="10"/>
  <c r="U117" i="10"/>
  <c r="K118" i="10"/>
  <c r="U118" i="10"/>
  <c r="W118" i="10"/>
  <c r="M113" i="10"/>
  <c r="K113" i="10"/>
  <c r="I113" i="10"/>
  <c r="U92" i="10"/>
  <c r="W93" i="10"/>
  <c r="Q93" i="10"/>
  <c r="M93" i="10"/>
  <c r="U93" i="10"/>
  <c r="M96" i="10"/>
  <c r="I96" i="10"/>
  <c r="S96" i="10"/>
  <c r="U96" i="10"/>
  <c r="K96" i="10"/>
  <c r="Q96" i="10"/>
  <c r="O96" i="10"/>
  <c r="W96" i="10"/>
  <c r="U99" i="10"/>
  <c r="O91" i="10"/>
  <c r="W91" i="10"/>
  <c r="S91" i="10"/>
  <c r="U91" i="10"/>
  <c r="I91" i="10"/>
  <c r="M91" i="10"/>
  <c r="I101" i="10"/>
  <c r="K101" i="10"/>
  <c r="S101" i="10"/>
  <c r="O101" i="10"/>
  <c r="Q101" i="10"/>
  <c r="W104" i="10"/>
  <c r="U104" i="10"/>
  <c r="O104" i="10"/>
  <c r="I104" i="10"/>
  <c r="Q104" i="10"/>
  <c r="M104" i="10"/>
  <c r="K104" i="10"/>
  <c r="S104" i="10"/>
  <c r="U108" i="10"/>
  <c r="M108" i="10"/>
  <c r="Q108" i="10"/>
  <c r="U88" i="10"/>
  <c r="O107" i="10"/>
  <c r="W107" i="10"/>
  <c r="Q107" i="10"/>
  <c r="K107" i="10"/>
  <c r="M107" i="10"/>
  <c r="I107" i="10"/>
  <c r="S107" i="10"/>
  <c r="U107" i="10"/>
  <c r="K110" i="10"/>
  <c r="U110" i="10"/>
  <c r="O110" i="10"/>
  <c r="Q110" i="10"/>
  <c r="O100" i="10"/>
  <c r="U100" i="10"/>
  <c r="M100" i="10"/>
  <c r="Q89" i="10"/>
  <c r="W100" i="10"/>
  <c r="W89" i="10"/>
  <c r="U89" i="10"/>
  <c r="K100" i="10"/>
  <c r="S100" i="10"/>
  <c r="S76" i="10"/>
  <c r="M76" i="10"/>
  <c r="W76" i="10"/>
  <c r="I76" i="10"/>
  <c r="M77" i="10"/>
  <c r="U77" i="10"/>
  <c r="O77" i="10"/>
  <c r="W77" i="10"/>
  <c r="Q77" i="10"/>
  <c r="I77" i="10"/>
  <c r="S77" i="10"/>
  <c r="K77" i="10"/>
  <c r="K71" i="10"/>
  <c r="M71" i="10"/>
  <c r="Q71" i="10"/>
  <c r="O71" i="10"/>
  <c r="K65" i="10"/>
  <c r="S65" i="10"/>
  <c r="M65" i="10"/>
  <c r="W65" i="10"/>
  <c r="O65" i="10"/>
  <c r="I65" i="10"/>
  <c r="Q67" i="10"/>
  <c r="K67" i="10"/>
  <c r="S67" i="10"/>
  <c r="I67" i="10"/>
  <c r="U67" i="10"/>
  <c r="M67" i="10"/>
  <c r="O67" i="10"/>
  <c r="W67" i="10"/>
  <c r="W66" i="10"/>
  <c r="K66" i="10"/>
  <c r="Q69" i="10"/>
  <c r="U69" i="10"/>
  <c r="O69" i="10"/>
  <c r="K69" i="10"/>
  <c r="M70" i="10"/>
  <c r="U70" i="10"/>
  <c r="Q70" i="10"/>
  <c r="K70" i="10"/>
  <c r="I70" i="10"/>
  <c r="W70" i="10"/>
  <c r="K72" i="10"/>
  <c r="Q72" i="10"/>
  <c r="W73" i="10"/>
  <c r="Q73" i="10"/>
  <c r="M73" i="10"/>
  <c r="I73" i="10"/>
  <c r="S73" i="10"/>
  <c r="U73" i="10"/>
  <c r="O73" i="10"/>
  <c r="K73" i="10"/>
  <c r="Q75" i="10"/>
  <c r="K75" i="10"/>
  <c r="M75" i="10"/>
  <c r="O75" i="10"/>
  <c r="U75" i="10"/>
  <c r="I75" i="10"/>
  <c r="W63" i="10"/>
  <c r="I63" i="10"/>
  <c r="Q55" i="10"/>
  <c r="S55" i="10"/>
  <c r="W55" i="10"/>
  <c r="I55" i="10"/>
  <c r="M55" i="10"/>
  <c r="O55" i="10"/>
  <c r="Q59" i="10"/>
  <c r="O59" i="10"/>
  <c r="W59" i="10"/>
  <c r="M59" i="10"/>
  <c r="K60" i="10"/>
  <c r="S60" i="10"/>
  <c r="W60" i="10"/>
  <c r="O60" i="10"/>
  <c r="I60" i="10"/>
  <c r="U60" i="10"/>
  <c r="U53" i="10"/>
  <c r="W53" i="10"/>
  <c r="I53" i="10"/>
  <c r="Q53" i="10"/>
  <c r="S53" i="10"/>
  <c r="K53" i="10"/>
  <c r="I61" i="10"/>
  <c r="Q61" i="10"/>
  <c r="O61" i="10"/>
  <c r="W61" i="10"/>
  <c r="K61" i="10"/>
  <c r="S61" i="10"/>
  <c r="U61" i="10"/>
  <c r="K50" i="10"/>
  <c r="Q50" i="10"/>
  <c r="U50" i="10"/>
  <c r="M50" i="10"/>
  <c r="I50" i="10"/>
  <c r="W50" i="10"/>
  <c r="O51" i="10"/>
  <c r="Q51" i="10"/>
  <c r="K51" i="10"/>
  <c r="M46" i="10"/>
  <c r="K46" i="10"/>
  <c r="W46" i="10"/>
  <c r="K31" i="10"/>
  <c r="M31" i="10"/>
  <c r="U31" i="10"/>
  <c r="W31" i="10"/>
  <c r="Q31" i="10"/>
  <c r="I31" i="10"/>
  <c r="K32" i="10"/>
  <c r="I32" i="10"/>
  <c r="I33" i="10"/>
  <c r="Q33" i="10"/>
  <c r="M33" i="10"/>
  <c r="U34" i="10"/>
  <c r="W34" i="10"/>
  <c r="Q34" i="10"/>
  <c r="K34" i="10"/>
  <c r="S34" i="10"/>
  <c r="I34" i="10"/>
  <c r="M34" i="10"/>
  <c r="O34" i="10"/>
  <c r="I35" i="10"/>
  <c r="U35" i="10"/>
  <c r="I37" i="10"/>
  <c r="O37" i="10"/>
  <c r="Q37" i="10"/>
  <c r="K40" i="10"/>
  <c r="S40" i="10"/>
  <c r="M40" i="10"/>
  <c r="W40" i="10"/>
  <c r="O40" i="10"/>
  <c r="Q40" i="10"/>
  <c r="U40" i="10"/>
  <c r="I40" i="10"/>
  <c r="M42" i="10"/>
  <c r="S42" i="10"/>
  <c r="K42" i="10"/>
  <c r="W42" i="10"/>
  <c r="O42" i="10"/>
  <c r="Q42" i="10"/>
  <c r="U43" i="10"/>
  <c r="O43" i="10"/>
  <c r="Q43" i="10"/>
  <c r="U44" i="10"/>
  <c r="S44" i="10"/>
  <c r="K44" i="10"/>
  <c r="O44" i="10"/>
  <c r="Q44" i="10"/>
  <c r="M44" i="10"/>
  <c r="W44" i="10"/>
  <c r="I44" i="10"/>
  <c r="S45" i="10"/>
  <c r="I45" i="10"/>
  <c r="M38" i="10"/>
  <c r="I38" i="10"/>
  <c r="K38" i="10"/>
  <c r="U38" i="10"/>
  <c r="S38" i="10"/>
  <c r="Q38" i="10"/>
  <c r="W38" i="10"/>
  <c r="O26" i="10"/>
  <c r="Q26" i="10"/>
  <c r="I26" i="10"/>
  <c r="W26" i="10"/>
  <c r="U26" i="10"/>
  <c r="K26" i="10"/>
  <c r="S26" i="10"/>
  <c r="M26" i="10"/>
  <c r="M24" i="10"/>
  <c r="W24" i="10"/>
  <c r="S18" i="10"/>
  <c r="I18" i="10"/>
  <c r="W18" i="10"/>
  <c r="M18" i="10"/>
  <c r="O18" i="10"/>
  <c r="Q18" i="10"/>
  <c r="O19" i="10"/>
  <c r="W19" i="10"/>
  <c r="Q19" i="10"/>
  <c r="S19" i="10"/>
  <c r="U19" i="10"/>
  <c r="K19" i="10"/>
  <c r="M19" i="10"/>
  <c r="I19" i="10"/>
  <c r="Q20" i="10"/>
  <c r="W20" i="10"/>
  <c r="W21" i="10"/>
  <c r="Q21" i="10"/>
  <c r="K21" i="10"/>
  <c r="M21" i="10"/>
  <c r="M22" i="10"/>
  <c r="U22" i="10"/>
  <c r="O22" i="10"/>
  <c r="W22" i="10"/>
  <c r="K22" i="10"/>
  <c r="Q22" i="10"/>
  <c r="S22" i="10"/>
  <c r="I22" i="10"/>
  <c r="K10" i="10"/>
  <c r="W10" i="10"/>
  <c r="M11" i="10"/>
  <c r="O11" i="10"/>
  <c r="W11" i="10"/>
  <c r="Q11" i="10"/>
  <c r="I11" i="10"/>
  <c r="S11" i="10"/>
  <c r="O12" i="10"/>
  <c r="S12" i="10"/>
  <c r="Q13" i="10"/>
  <c r="M13" i="10"/>
  <c r="I13" i="10"/>
  <c r="W13" i="10"/>
  <c r="O15" i="10"/>
  <c r="U14" i="10"/>
  <c r="K14" i="10"/>
  <c r="I15" i="10"/>
  <c r="W14" i="10"/>
  <c r="S15" i="10"/>
  <c r="W15" i="10"/>
  <c r="I7" i="10"/>
  <c r="U7" i="10"/>
  <c r="Q7" i="10"/>
  <c r="W7" i="10"/>
  <c r="S7" i="10"/>
  <c r="K7" i="10"/>
  <c r="M7" i="10"/>
  <c r="O7" i="10"/>
  <c r="L308" i="11" l="1"/>
  <c r="S105" i="10"/>
  <c r="W105" i="10"/>
  <c r="I105" i="10"/>
  <c r="U105" i="10"/>
  <c r="K105" i="10"/>
  <c r="M134" i="10"/>
  <c r="Q134" i="10"/>
  <c r="U134" i="10"/>
  <c r="O134" i="10"/>
  <c r="K244" i="10"/>
  <c r="W244" i="10"/>
  <c r="M244" i="10"/>
  <c r="Q56" i="10"/>
  <c r="I56" i="10"/>
  <c r="I80" i="10"/>
  <c r="S80" i="10"/>
  <c r="Q80" i="10"/>
  <c r="O80" i="10"/>
  <c r="W80" i="10"/>
  <c r="W188" i="10"/>
  <c r="S188" i="10"/>
  <c r="I188" i="10"/>
  <c r="K188" i="10"/>
  <c r="M188" i="10"/>
  <c r="O188" i="10"/>
  <c r="U188" i="10"/>
  <c r="Q188" i="10"/>
  <c r="Q111" i="10"/>
  <c r="I111" i="10"/>
  <c r="K111" i="10"/>
  <c r="O111" i="10"/>
  <c r="U111" i="10"/>
  <c r="S111" i="10"/>
  <c r="O129" i="10"/>
  <c r="S129" i="10"/>
  <c r="W129" i="10"/>
  <c r="U129" i="10"/>
  <c r="Q129" i="10"/>
  <c r="M129" i="10"/>
  <c r="W23" i="10"/>
  <c r="M23" i="10"/>
  <c r="O23" i="10"/>
  <c r="U97" i="10"/>
  <c r="I97" i="10"/>
  <c r="O97" i="10"/>
  <c r="Q97" i="10"/>
  <c r="Q102" i="10"/>
  <c r="I102" i="10"/>
  <c r="K102" i="10"/>
  <c r="O102" i="10"/>
  <c r="U102" i="10"/>
  <c r="W102" i="10"/>
  <c r="U114" i="10"/>
  <c r="W114" i="10"/>
  <c r="I114" i="10"/>
  <c r="S127" i="10"/>
  <c r="I127" i="10"/>
  <c r="M127" i="10"/>
  <c r="W127" i="10"/>
  <c r="O127" i="10"/>
  <c r="K127" i="10"/>
  <c r="K142" i="10"/>
  <c r="S142" i="10"/>
  <c r="O142" i="10"/>
  <c r="I142" i="10"/>
  <c r="W27" i="10"/>
  <c r="I27" i="10"/>
  <c r="U27" i="10"/>
  <c r="Q27" i="10"/>
  <c r="O27" i="10"/>
  <c r="U17" i="10"/>
  <c r="K17" i="10"/>
  <c r="Q17" i="10"/>
  <c r="U39" i="10"/>
  <c r="Q39" i="10"/>
  <c r="W54" i="10"/>
  <c r="O54" i="10"/>
  <c r="O83" i="10"/>
  <c r="K83" i="10"/>
  <c r="M83" i="10"/>
  <c r="S83" i="10"/>
  <c r="W83" i="10"/>
  <c r="I83" i="10"/>
  <c r="U298" i="10"/>
  <c r="O298" i="10"/>
  <c r="I298" i="10"/>
  <c r="W291" i="10"/>
  <c r="U291" i="10"/>
  <c r="I294" i="10"/>
  <c r="S294" i="10"/>
  <c r="M310" i="10"/>
  <c r="S310" i="10"/>
  <c r="M313" i="10"/>
  <c r="Q313" i="10"/>
  <c r="I143" i="10"/>
  <c r="M143" i="10"/>
  <c r="S285" i="10"/>
  <c r="I242" i="10"/>
  <c r="U296" i="10"/>
  <c r="I282" i="10"/>
  <c r="O294" i="10"/>
  <c r="O123" i="10"/>
  <c r="M121" i="10"/>
  <c r="K307" i="10"/>
  <c r="O307" i="10"/>
  <c r="S181" i="10"/>
  <c r="K143" i="10"/>
  <c r="S259" i="10"/>
  <c r="K285" i="10"/>
  <c r="U310" i="10"/>
  <c r="U294" i="10"/>
  <c r="W262" i="10"/>
  <c r="M8" i="10"/>
  <c r="K8" i="10"/>
  <c r="U123" i="10"/>
  <c r="W8" i="10"/>
  <c r="W290" i="10"/>
  <c r="U290" i="10"/>
  <c r="I281" i="10"/>
  <c r="M281" i="10"/>
  <c r="O296" i="10"/>
  <c r="I296" i="10"/>
  <c r="O48" i="10"/>
  <c r="S48" i="10"/>
  <c r="I48" i="10"/>
  <c r="K48" i="10"/>
  <c r="M48" i="10"/>
  <c r="U48" i="10"/>
  <c r="Q48" i="10"/>
  <c r="W48" i="10"/>
  <c r="S223" i="10"/>
  <c r="M223" i="10"/>
  <c r="Q223" i="10"/>
  <c r="K223" i="10"/>
  <c r="U223" i="10"/>
  <c r="I223" i="10"/>
  <c r="O223" i="10"/>
  <c r="W223" i="10"/>
  <c r="W314" i="10"/>
  <c r="K314" i="10"/>
  <c r="Q314" i="10"/>
  <c r="M314" i="10"/>
  <c r="S314" i="10"/>
  <c r="I314" i="10"/>
  <c r="U314" i="10"/>
  <c r="O314" i="10"/>
  <c r="O95" i="10"/>
  <c r="Q95" i="10"/>
  <c r="I95" i="10"/>
  <c r="K95" i="10"/>
  <c r="U95" i="10"/>
  <c r="M95" i="10"/>
  <c r="S95" i="10"/>
  <c r="W95" i="10"/>
  <c r="S308" i="10"/>
  <c r="W308" i="10"/>
  <c r="U308" i="10"/>
  <c r="Q308" i="10"/>
  <c r="I308" i="10"/>
  <c r="M308" i="10"/>
  <c r="O308" i="10"/>
  <c r="K308" i="10"/>
  <c r="Q32" i="10"/>
  <c r="U32" i="10"/>
  <c r="O39" i="10"/>
  <c r="M39" i="10"/>
  <c r="Q63" i="10"/>
  <c r="M63" i="10"/>
  <c r="U72" i="10"/>
  <c r="O72" i="10"/>
  <c r="M81" i="10"/>
  <c r="Q81" i="10"/>
  <c r="I81" i="10"/>
  <c r="W84" i="10"/>
  <c r="I84" i="10"/>
  <c r="K84" i="10"/>
  <c r="S92" i="10"/>
  <c r="I92" i="10"/>
  <c r="M145" i="10"/>
  <c r="W145" i="10"/>
  <c r="U166" i="10"/>
  <c r="W166" i="10"/>
  <c r="W270" i="10"/>
  <c r="S270" i="10"/>
  <c r="U289" i="10"/>
  <c r="I289" i="10"/>
  <c r="K293" i="10"/>
  <c r="I293" i="10"/>
  <c r="W293" i="10"/>
  <c r="O303" i="10"/>
  <c r="K303" i="10"/>
  <c r="W303" i="10"/>
  <c r="Q306" i="10"/>
  <c r="M306" i="10"/>
  <c r="S306" i="10"/>
  <c r="O306" i="10"/>
  <c r="K12" i="10"/>
  <c r="Q10" i="10"/>
  <c r="U20" i="10"/>
  <c r="I23" i="10"/>
  <c r="K63" i="10"/>
  <c r="S72" i="10"/>
  <c r="O162" i="10"/>
  <c r="I219" i="10"/>
  <c r="I194" i="10"/>
  <c r="K173" i="10"/>
  <c r="Q303" i="10"/>
  <c r="Q289" i="10"/>
  <c r="W81" i="10"/>
  <c r="Q84" i="10"/>
  <c r="W28" i="10"/>
  <c r="I28" i="10"/>
  <c r="U33" i="10"/>
  <c r="W33" i="10"/>
  <c r="K37" i="10"/>
  <c r="M37" i="10"/>
  <c r="I43" i="10"/>
  <c r="W43" i="10"/>
  <c r="U46" i="10"/>
  <c r="O46" i="10"/>
  <c r="M49" i="10"/>
  <c r="Q49" i="10"/>
  <c r="O49" i="10"/>
  <c r="I49" i="10"/>
  <c r="W49" i="10"/>
  <c r="U51" i="10"/>
  <c r="W51" i="10"/>
  <c r="O56" i="10"/>
  <c r="M56" i="10"/>
  <c r="S66" i="10"/>
  <c r="O66" i="10"/>
  <c r="W69" i="10"/>
  <c r="S69" i="10"/>
  <c r="U76" i="10"/>
  <c r="K76" i="10"/>
  <c r="I108" i="10"/>
  <c r="K108" i="10"/>
  <c r="I115" i="10"/>
  <c r="W115" i="10"/>
  <c r="M115" i="10"/>
  <c r="S115" i="10"/>
  <c r="K115" i="10"/>
  <c r="O118" i="10"/>
  <c r="Q118" i="10"/>
  <c r="U124" i="10"/>
  <c r="M124" i="10"/>
  <c r="W128" i="10"/>
  <c r="S128" i="10"/>
  <c r="M130" i="10"/>
  <c r="W130" i="10"/>
  <c r="I136" i="10"/>
  <c r="K136" i="10"/>
  <c r="S141" i="10"/>
  <c r="O141" i="10"/>
  <c r="M147" i="10"/>
  <c r="K147" i="10"/>
  <c r="Q158" i="10"/>
  <c r="K158" i="10"/>
  <c r="I163" i="10"/>
  <c r="K163" i="10"/>
  <c r="M171" i="10"/>
  <c r="O171" i="10"/>
  <c r="U177" i="10"/>
  <c r="O177" i="10"/>
  <c r="K180" i="10"/>
  <c r="U180" i="10"/>
  <c r="U187" i="10"/>
  <c r="O187" i="10"/>
  <c r="S195" i="10"/>
  <c r="M195" i="10"/>
  <c r="U206" i="10"/>
  <c r="Q206" i="10"/>
  <c r="U211" i="10"/>
  <c r="O211" i="10"/>
  <c r="I215" i="10"/>
  <c r="K215" i="10"/>
  <c r="W215" i="10"/>
  <c r="O215" i="10"/>
  <c r="U238" i="10"/>
  <c r="K238" i="10"/>
  <c r="Q238" i="10"/>
  <c r="U241" i="10"/>
  <c r="W241" i="10"/>
  <c r="I244" i="10"/>
  <c r="Q244" i="10"/>
  <c r="S249" i="10"/>
  <c r="I249" i="10"/>
  <c r="O249" i="10"/>
  <c r="S252" i="10"/>
  <c r="W252" i="10"/>
  <c r="U252" i="10"/>
  <c r="Q252" i="10"/>
  <c r="U257" i="10"/>
  <c r="W257" i="10"/>
  <c r="K262" i="10"/>
  <c r="O262" i="10"/>
  <c r="M262" i="10"/>
  <c r="S262" i="10"/>
  <c r="S265" i="10"/>
  <c r="Q265" i="10"/>
  <c r="M265" i="10"/>
  <c r="W265" i="10"/>
  <c r="S268" i="10"/>
  <c r="M268" i="10"/>
  <c r="U268" i="10"/>
  <c r="Q268" i="10"/>
  <c r="O271" i="10"/>
  <c r="M271" i="10"/>
  <c r="U273" i="10"/>
  <c r="I273" i="10"/>
  <c r="W275" i="10"/>
  <c r="K275" i="10"/>
  <c r="W277" i="10"/>
  <c r="M277" i="10"/>
  <c r="S277" i="10"/>
  <c r="W285" i="10"/>
  <c r="O285" i="10"/>
  <c r="I295" i="10"/>
  <c r="U295" i="10"/>
  <c r="S295" i="10"/>
  <c r="W298" i="10"/>
  <c r="K298" i="10"/>
  <c r="W304" i="10"/>
  <c r="M304" i="10"/>
  <c r="Q304" i="10"/>
  <c r="U304" i="10"/>
  <c r="O309" i="10"/>
  <c r="M309" i="10"/>
  <c r="S309" i="10"/>
  <c r="U71" i="10"/>
  <c r="I71" i="10"/>
  <c r="S58" i="10"/>
  <c r="O58" i="10"/>
  <c r="I58" i="10"/>
  <c r="M79" i="10"/>
  <c r="I79" i="10"/>
  <c r="S79" i="10"/>
  <c r="Q79" i="10"/>
  <c r="W79" i="10"/>
  <c r="M88" i="10"/>
  <c r="W88" i="10"/>
  <c r="M99" i="10"/>
  <c r="W99" i="10"/>
  <c r="I152" i="10"/>
  <c r="Q152" i="10"/>
  <c r="O170" i="10"/>
  <c r="S170" i="10"/>
  <c r="Q170" i="10"/>
  <c r="K179" i="10"/>
  <c r="W179" i="10"/>
  <c r="U179" i="10"/>
  <c r="U183" i="10"/>
  <c r="I183" i="10"/>
  <c r="M190" i="10"/>
  <c r="Q190" i="10"/>
  <c r="U190" i="10"/>
  <c r="U198" i="10"/>
  <c r="O198" i="10"/>
  <c r="W237" i="10"/>
  <c r="M237" i="10"/>
  <c r="I237" i="10"/>
  <c r="O237" i="10"/>
  <c r="U281" i="10"/>
  <c r="W281" i="10"/>
  <c r="Q291" i="10"/>
  <c r="M291" i="10"/>
  <c r="S291" i="10"/>
  <c r="O291" i="10"/>
  <c r="S297" i="10"/>
  <c r="I297" i="10"/>
  <c r="M297" i="10"/>
  <c r="Q297" i="10"/>
  <c r="I300" i="10"/>
  <c r="Q300" i="10"/>
  <c r="U10" i="10"/>
  <c r="O20" i="10"/>
  <c r="O17" i="10"/>
  <c r="I24" i="10"/>
  <c r="O45" i="10"/>
  <c r="I39" i="10"/>
  <c r="M32" i="10"/>
  <c r="O63" i="10"/>
  <c r="M72" i="10"/>
  <c r="S99" i="10"/>
  <c r="O92" i="10"/>
  <c r="I179" i="10"/>
  <c r="M179" i="10"/>
  <c r="K162" i="10"/>
  <c r="Q173" i="10"/>
  <c r="Q145" i="10"/>
  <c r="S166" i="10"/>
  <c r="M300" i="10"/>
  <c r="K270" i="10"/>
  <c r="S281" i="10"/>
  <c r="O297" i="10"/>
  <c r="I306" i="10"/>
  <c r="M233" i="10"/>
  <c r="S81" i="10"/>
  <c r="I54" i="10"/>
  <c r="S54" i="10"/>
  <c r="S13" i="10"/>
  <c r="Q12" i="10"/>
  <c r="I10" i="10"/>
  <c r="U21" i="10"/>
  <c r="S20" i="10"/>
  <c r="M17" i="10"/>
  <c r="U23" i="10"/>
  <c r="M45" i="10"/>
  <c r="S37" i="10"/>
  <c r="S33" i="10"/>
  <c r="M51" i="10"/>
  <c r="K56" i="10"/>
  <c r="K54" i="10"/>
  <c r="I72" i="10"/>
  <c r="M69" i="10"/>
  <c r="Q76" i="10"/>
  <c r="O108" i="10"/>
  <c r="K99" i="10"/>
  <c r="Q92" i="10"/>
  <c r="M118" i="10"/>
  <c r="S202" i="10"/>
  <c r="I170" i="10"/>
  <c r="I190" i="10"/>
  <c r="O179" i="10"/>
  <c r="M177" i="10"/>
  <c r="I180" i="10"/>
  <c r="K141" i="10"/>
  <c r="W163" i="10"/>
  <c r="M152" i="10"/>
  <c r="W171" i="10"/>
  <c r="K128" i="10"/>
  <c r="W206" i="10"/>
  <c r="O166" i="10"/>
  <c r="O270" i="10"/>
  <c r="I134" i="10"/>
  <c r="S134" i="10"/>
  <c r="O35" i="10"/>
  <c r="M35" i="10"/>
  <c r="W68" i="10"/>
  <c r="Q68" i="10"/>
  <c r="M68" i="10"/>
  <c r="S162" i="10"/>
  <c r="I162" i="10"/>
  <c r="U173" i="10"/>
  <c r="W173" i="10"/>
  <c r="U194" i="10"/>
  <c r="W194" i="10"/>
  <c r="K209" i="10"/>
  <c r="O209" i="10"/>
  <c r="U219" i="10"/>
  <c r="W219" i="10"/>
  <c r="O233" i="10"/>
  <c r="K233" i="10"/>
  <c r="Q233" i="10"/>
  <c r="O287" i="10"/>
  <c r="I287" i="10"/>
  <c r="K287" i="10"/>
  <c r="S312" i="10"/>
  <c r="U312" i="10"/>
  <c r="I12" i="10"/>
  <c r="I17" i="10"/>
  <c r="S24" i="10"/>
  <c r="K23" i="10"/>
  <c r="K45" i="10"/>
  <c r="S35" i="10"/>
  <c r="S88" i="10"/>
  <c r="K92" i="10"/>
  <c r="S198" i="10"/>
  <c r="S145" i="10"/>
  <c r="Q209" i="10"/>
  <c r="K183" i="10"/>
  <c r="S289" i="10"/>
  <c r="M293" i="10"/>
  <c r="S59" i="10"/>
  <c r="K59" i="10"/>
  <c r="M15" i="10"/>
  <c r="O13" i="10"/>
  <c r="U12" i="10"/>
  <c r="M10" i="10"/>
  <c r="O21" i="10"/>
  <c r="I20" i="10"/>
  <c r="W17" i="10"/>
  <c r="Q24" i="10"/>
  <c r="U24" i="10"/>
  <c r="Q23" i="10"/>
  <c r="Q45" i="10"/>
  <c r="K43" i="10"/>
  <c r="K39" i="10"/>
  <c r="U37" i="10"/>
  <c r="K35" i="10"/>
  <c r="K33" i="10"/>
  <c r="O32" i="10"/>
  <c r="S46" i="10"/>
  <c r="I51" i="10"/>
  <c r="Q58" i="10"/>
  <c r="W58" i="10"/>
  <c r="I59" i="10"/>
  <c r="U56" i="10"/>
  <c r="U54" i="10"/>
  <c r="U63" i="10"/>
  <c r="M66" i="10"/>
  <c r="Q66" i="10"/>
  <c r="Q88" i="10"/>
  <c r="K88" i="10"/>
  <c r="Q99" i="10"/>
  <c r="M92" i="10"/>
  <c r="I202" i="10"/>
  <c r="W190" i="10"/>
  <c r="U215" i="10"/>
  <c r="M202" i="10"/>
  <c r="U202" i="10"/>
  <c r="M198" i="10"/>
  <c r="K198" i="10"/>
  <c r="O219" i="10"/>
  <c r="O136" i="10"/>
  <c r="K195" i="10"/>
  <c r="K177" i="10"/>
  <c r="O194" i="10"/>
  <c r="W158" i="10"/>
  <c r="O130" i="10"/>
  <c r="W180" i="10"/>
  <c r="W141" i="10"/>
  <c r="Q163" i="10"/>
  <c r="K152" i="10"/>
  <c r="I145" i="10"/>
  <c r="I211" i="10"/>
  <c r="I171" i="10"/>
  <c r="M209" i="10"/>
  <c r="Q147" i="10"/>
  <c r="W147" i="10"/>
  <c r="W187" i="10"/>
  <c r="K187" i="10"/>
  <c r="S206" i="10"/>
  <c r="O183" i="10"/>
  <c r="M166" i="10"/>
  <c r="W271" i="10"/>
  <c r="W289" i="10"/>
  <c r="K289" i="10"/>
  <c r="O275" i="10"/>
  <c r="W273" i="10"/>
  <c r="K273" i="10"/>
  <c r="U244" i="10"/>
  <c r="U300" i="10"/>
  <c r="M257" i="10"/>
  <c r="U285" i="10"/>
  <c r="Q285" i="10"/>
  <c r="K312" i="10"/>
  <c r="S298" i="10"/>
  <c r="M298" i="10"/>
  <c r="I241" i="10"/>
  <c r="K241" i="10"/>
  <c r="Q281" i="10"/>
  <c r="K281" i="10"/>
  <c r="S293" i="10"/>
  <c r="U297" i="10"/>
  <c r="I268" i="10"/>
  <c r="W309" i="10"/>
  <c r="I252" i="10"/>
  <c r="W238" i="10"/>
  <c r="K265" i="10"/>
  <c r="K306" i="10"/>
  <c r="U249" i="10"/>
  <c r="I291" i="10"/>
  <c r="O277" i="10"/>
  <c r="Q277" i="10"/>
  <c r="O304" i="10"/>
  <c r="Q262" i="10"/>
  <c r="U271" i="10"/>
  <c r="O28" i="10"/>
  <c r="S49" i="10"/>
  <c r="Q28" i="10"/>
  <c r="Q237" i="10"/>
  <c r="O68" i="10"/>
  <c r="I303" i="10"/>
  <c r="O81" i="10"/>
  <c r="U84" i="10"/>
  <c r="O84" i="10"/>
  <c r="Q124" i="10"/>
  <c r="K28" i="10"/>
  <c r="I233" i="10"/>
  <c r="Q8" i="10"/>
  <c r="U8" i="10"/>
  <c r="M89" i="10"/>
  <c r="K89" i="10"/>
  <c r="I89" i="10"/>
  <c r="I93" i="10"/>
  <c r="K93" i="10"/>
  <c r="W97" i="10"/>
  <c r="K97" i="10"/>
  <c r="M101" i="10"/>
  <c r="W101" i="10"/>
  <c r="Q105" i="10"/>
  <c r="M105" i="10"/>
  <c r="M110" i="10"/>
  <c r="W110" i="10"/>
  <c r="W113" i="10"/>
  <c r="U113" i="10"/>
  <c r="I116" i="10"/>
  <c r="S116" i="10"/>
  <c r="Q116" i="10"/>
  <c r="Q121" i="10"/>
  <c r="U121" i="10"/>
  <c r="I121" i="10"/>
  <c r="S121" i="10"/>
  <c r="M142" i="10"/>
  <c r="W142" i="10"/>
  <c r="Q144" i="10"/>
  <c r="I144" i="10"/>
  <c r="K154" i="10"/>
  <c r="I154" i="10"/>
  <c r="U164" i="10"/>
  <c r="Q164" i="10"/>
  <c r="M167" i="10"/>
  <c r="W167" i="10"/>
  <c r="O225" i="10"/>
  <c r="K225" i="10"/>
  <c r="S236" i="10"/>
  <c r="W236" i="10"/>
  <c r="U236" i="10"/>
  <c r="Q236" i="10"/>
  <c r="O239" i="10"/>
  <c r="S239" i="10"/>
  <c r="W239" i="10"/>
  <c r="U242" i="10"/>
  <c r="K242" i="10"/>
  <c r="I247" i="10"/>
  <c r="M247" i="10"/>
  <c r="S247" i="10"/>
  <c r="K247" i="10"/>
  <c r="M250" i="10"/>
  <c r="I250" i="10"/>
  <c r="W253" i="10"/>
  <c r="M253" i="10"/>
  <c r="I253" i="10"/>
  <c r="O253" i="10"/>
  <c r="U255" i="10"/>
  <c r="M255" i="10"/>
  <c r="I260" i="10"/>
  <c r="Q260" i="10"/>
  <c r="U266" i="10"/>
  <c r="S266" i="10"/>
  <c r="Q266" i="10"/>
  <c r="U282" i="10"/>
  <c r="S282" i="10"/>
  <c r="Q282" i="10"/>
  <c r="U316" i="10"/>
  <c r="Q316" i="10"/>
  <c r="G317" i="10"/>
  <c r="K15" i="10"/>
  <c r="U13" i="10"/>
  <c r="M12" i="10"/>
  <c r="K11" i="10"/>
  <c r="O10" i="10"/>
  <c r="S21" i="10"/>
  <c r="M20" i="10"/>
  <c r="U18" i="10"/>
  <c r="S17" i="10"/>
  <c r="K24" i="10"/>
  <c r="S23" i="10"/>
  <c r="U45" i="10"/>
  <c r="M43" i="10"/>
  <c r="S43" i="10"/>
  <c r="W39" i="10"/>
  <c r="S39" i="10"/>
  <c r="W37" i="10"/>
  <c r="W35" i="10"/>
  <c r="Q35" i="10"/>
  <c r="O33" i="10"/>
  <c r="W32" i="10"/>
  <c r="S32" i="10"/>
  <c r="I46" i="10"/>
  <c r="Q46" i="10"/>
  <c r="S51" i="10"/>
  <c r="K58" i="10"/>
  <c r="U59" i="10"/>
  <c r="S56" i="10"/>
  <c r="W56" i="10"/>
  <c r="Q54" i="10"/>
  <c r="M54" i="10"/>
  <c r="S63" i="10"/>
  <c r="W72" i="10"/>
  <c r="I69" i="10"/>
  <c r="I66" i="10"/>
  <c r="U66" i="10"/>
  <c r="S71" i="10"/>
  <c r="W71" i="10"/>
  <c r="O76" i="10"/>
  <c r="O89" i="10"/>
  <c r="S89" i="10"/>
  <c r="I110" i="10"/>
  <c r="S110" i="10"/>
  <c r="O88" i="10"/>
  <c r="S108" i="10"/>
  <c r="W108" i="10"/>
  <c r="O105" i="10"/>
  <c r="U101" i="10"/>
  <c r="O99" i="10"/>
  <c r="S97" i="10"/>
  <c r="M97" i="10"/>
  <c r="S93" i="10"/>
  <c r="O93" i="10"/>
  <c r="W92" i="10"/>
  <c r="S113" i="10"/>
  <c r="I118" i="10"/>
  <c r="S118" i="10"/>
  <c r="W170" i="10"/>
  <c r="U170" i="10"/>
  <c r="K190" i="10"/>
  <c r="W134" i="10"/>
  <c r="K134" i="10"/>
  <c r="O202" i="10"/>
  <c r="W202" i="10"/>
  <c r="W198" i="10"/>
  <c r="Q198" i="10"/>
  <c r="Q162" i="10"/>
  <c r="M219" i="10"/>
  <c r="M136" i="10"/>
  <c r="Q195" i="10"/>
  <c r="W177" i="10"/>
  <c r="Q177" i="10"/>
  <c r="M194" i="10"/>
  <c r="O158" i="10"/>
  <c r="S130" i="10"/>
  <c r="W225" i="10"/>
  <c r="M180" i="10"/>
  <c r="O180" i="10"/>
  <c r="M164" i="10"/>
  <c r="I141" i="10"/>
  <c r="Q141" i="10"/>
  <c r="S163" i="10"/>
  <c r="U163" i="10"/>
  <c r="M173" i="10"/>
  <c r="S154" i="10"/>
  <c r="O154" i="10"/>
  <c r="W152" i="10"/>
  <c r="S152" i="10"/>
  <c r="K145" i="10"/>
  <c r="S211" i="10"/>
  <c r="U171" i="10"/>
  <c r="Q171" i="10"/>
  <c r="U209" i="10"/>
  <c r="S147" i="10"/>
  <c r="U147" i="10"/>
  <c r="O128" i="10"/>
  <c r="M187" i="10"/>
  <c r="Q187" i="10"/>
  <c r="U142" i="10"/>
  <c r="Q142" i="10"/>
  <c r="I206" i="10"/>
  <c r="K206" i="10"/>
  <c r="S167" i="10"/>
  <c r="M183" i="10"/>
  <c r="Q166" i="10"/>
  <c r="K166" i="10"/>
  <c r="W255" i="10"/>
  <c r="Q255" i="10"/>
  <c r="K255" i="10"/>
  <c r="S287" i="10"/>
  <c r="M287" i="10"/>
  <c r="W295" i="10"/>
  <c r="Q271" i="10"/>
  <c r="K271" i="10"/>
  <c r="S271" i="10"/>
  <c r="M295" i="10"/>
  <c r="O279" i="10"/>
  <c r="O289" i="10"/>
  <c r="M275" i="10"/>
  <c r="U275" i="10"/>
  <c r="O260" i="10"/>
  <c r="S260" i="10"/>
  <c r="M316" i="10"/>
  <c r="O273" i="10"/>
  <c r="O244" i="10"/>
  <c r="S244" i="10"/>
  <c r="O300" i="10"/>
  <c r="S300" i="10"/>
  <c r="Q257" i="10"/>
  <c r="S257" i="10"/>
  <c r="M285" i="10"/>
  <c r="W242" i="10"/>
  <c r="Q242" i="10"/>
  <c r="U250" i="10"/>
  <c r="I312" i="10"/>
  <c r="Q312" i="10"/>
  <c r="Q298" i="10"/>
  <c r="I270" i="10"/>
  <c r="U270" i="10"/>
  <c r="O241" i="10"/>
  <c r="O281" i="10"/>
  <c r="U253" i="10"/>
  <c r="O293" i="10"/>
  <c r="Q293" i="10"/>
  <c r="K297" i="10"/>
  <c r="K282" i="10"/>
  <c r="M282" i="10"/>
  <c r="K268" i="10"/>
  <c r="K309" i="10"/>
  <c r="K266" i="10"/>
  <c r="M266" i="10"/>
  <c r="K252" i="10"/>
  <c r="O238" i="10"/>
  <c r="I265" i="10"/>
  <c r="W306" i="10"/>
  <c r="M249" i="10"/>
  <c r="I236" i="10"/>
  <c r="K291" i="10"/>
  <c r="U277" i="10"/>
  <c r="I304" i="10"/>
  <c r="U262" i="10"/>
  <c r="O113" i="10"/>
  <c r="O121" i="10"/>
  <c r="I271" i="10"/>
  <c r="W121" i="10"/>
  <c r="O8" i="10"/>
  <c r="K79" i="10"/>
  <c r="O124" i="10"/>
  <c r="W116" i="10"/>
  <c r="M116" i="10"/>
  <c r="K237" i="10"/>
  <c r="U68" i="10"/>
  <c r="I68" i="10"/>
  <c r="U303" i="10"/>
  <c r="U81" i="10"/>
  <c r="S84" i="10"/>
  <c r="O79" i="10"/>
  <c r="U28" i="10"/>
  <c r="S233" i="10"/>
  <c r="K27" i="10"/>
  <c r="M27" i="10"/>
  <c r="S27" i="10"/>
  <c r="S31" i="10"/>
  <c r="O31" i="10"/>
  <c r="U42" i="10"/>
  <c r="I42" i="10"/>
  <c r="S50" i="10"/>
  <c r="O50" i="10"/>
  <c r="M53" i="10"/>
  <c r="O53" i="10"/>
  <c r="U55" i="10"/>
  <c r="K55" i="10"/>
  <c r="U58" i="10"/>
  <c r="M60" i="10"/>
  <c r="Q60" i="10"/>
  <c r="U65" i="10"/>
  <c r="Q65" i="10"/>
  <c r="O70" i="10"/>
  <c r="S70" i="10"/>
  <c r="S75" i="10"/>
  <c r="W75" i="10"/>
  <c r="Q91" i="10"/>
  <c r="K91" i="10"/>
  <c r="S102" i="10"/>
  <c r="M102" i="10"/>
  <c r="M111" i="10"/>
  <c r="W111" i="10"/>
  <c r="K114" i="10"/>
  <c r="S114" i="10"/>
  <c r="O114" i="10"/>
  <c r="Q114" i="10"/>
  <c r="M114" i="10"/>
  <c r="M120" i="10"/>
  <c r="S120" i="10"/>
  <c r="U120" i="10"/>
  <c r="W123" i="10"/>
  <c r="I123" i="10"/>
  <c r="S123" i="10"/>
  <c r="M123" i="10"/>
  <c r="U127" i="10"/>
  <c r="Q127" i="10"/>
  <c r="K129" i="10"/>
  <c r="I129" i="10"/>
  <c r="Q132" i="10"/>
  <c r="K132" i="10"/>
  <c r="U137" i="10"/>
  <c r="Q137" i="10"/>
  <c r="U150" i="10"/>
  <c r="I150" i="10"/>
  <c r="M156" i="10"/>
  <c r="W156" i="10"/>
  <c r="W169" i="10"/>
  <c r="K169" i="10"/>
  <c r="O172" i="10"/>
  <c r="K172" i="10"/>
  <c r="S176" i="10"/>
  <c r="I176" i="10"/>
  <c r="U181" i="10"/>
  <c r="K181" i="10"/>
  <c r="I185" i="10"/>
  <c r="W185" i="10"/>
  <c r="O192" i="10"/>
  <c r="K192" i="10"/>
  <c r="S197" i="10"/>
  <c r="I197" i="10"/>
  <c r="O205" i="10"/>
  <c r="K205" i="10"/>
  <c r="I212" i="10"/>
  <c r="K212" i="10"/>
  <c r="O218" i="10"/>
  <c r="K218" i="10"/>
  <c r="O226" i="10"/>
  <c r="U226" i="10"/>
  <c r="W226" i="10"/>
  <c r="U230" i="10"/>
  <c r="K230" i="10"/>
  <c r="W233" i="10"/>
  <c r="K240" i="10"/>
  <c r="W240" i="10"/>
  <c r="O240" i="10"/>
  <c r="W245" i="10"/>
  <c r="I245" i="10"/>
  <c r="I251" i="10"/>
  <c r="S251" i="10"/>
  <c r="Q251" i="10"/>
  <c r="W258" i="10"/>
  <c r="K258" i="10"/>
  <c r="S261" i="10"/>
  <c r="O261" i="10"/>
  <c r="M263" i="10"/>
  <c r="Q263" i="10"/>
  <c r="Q283" i="10"/>
  <c r="U283" i="10"/>
  <c r="W286" i="10"/>
  <c r="S286" i="10"/>
  <c r="W302" i="10"/>
  <c r="I302" i="10"/>
  <c r="S305" i="10"/>
  <c r="I305" i="10"/>
  <c r="O305" i="10"/>
  <c r="O311" i="10"/>
  <c r="Q311" i="10"/>
  <c r="W64" i="10"/>
  <c r="M64" i="10"/>
  <c r="I64" i="10"/>
  <c r="K80" i="10"/>
  <c r="U80" i="10"/>
  <c r="M80" i="10"/>
  <c r="U83" i="10"/>
  <c r="Q83" i="10"/>
  <c r="Q85" i="10"/>
  <c r="S85" i="10"/>
  <c r="W234" i="10"/>
  <c r="M234" i="10"/>
  <c r="W248" i="10"/>
  <c r="M248" i="10"/>
  <c r="U264" i="10"/>
  <c r="M264" i="10"/>
  <c r="S276" i="10"/>
  <c r="W276" i="10"/>
  <c r="M278" i="10"/>
  <c r="O278" i="10"/>
  <c r="Q280" i="10"/>
  <c r="W280" i="10"/>
  <c r="Q290" i="10"/>
  <c r="M290" i="10"/>
  <c r="S292" i="10"/>
  <c r="W292" i="10"/>
  <c r="K294" i="10"/>
  <c r="W294" i="10"/>
  <c r="Q296" i="10"/>
  <c r="W296" i="10"/>
  <c r="K29" i="10"/>
  <c r="I29" i="10"/>
  <c r="O317" i="10"/>
  <c r="K317" i="10" l="1"/>
  <c r="S317" i="10"/>
  <c r="W317" i="10"/>
  <c r="I317" i="10"/>
  <c r="Q317" i="10"/>
  <c r="M317" i="10"/>
  <c r="U317" i="10"/>
  <c r="X317" i="10" l="1"/>
</calcChain>
</file>

<file path=xl/sharedStrings.xml><?xml version="1.0" encoding="utf-8"?>
<sst xmlns="http://schemas.openxmlformats.org/spreadsheetml/2006/main" count="1784" uniqueCount="1101">
  <si>
    <t>GRUPO DE OPERACIÓN  Y MANTENIMIENTO DE INFRAESTRUCTURA AMBIENTAL SAS ZOMAC</t>
  </si>
  <si>
    <t>ÍTEM</t>
  </si>
  <si>
    <t>DESCRIPCIÓN</t>
  </si>
  <si>
    <t>UNIDAD DE MEDIDA</t>
  </si>
  <si>
    <t>CANTIDAD</t>
  </si>
  <si>
    <t>VALOR UNITARIO DE REFERENCIA ANTES DE IVA</t>
  </si>
  <si>
    <t>VALOR IVA (Según Aplique)</t>
  </si>
  <si>
    <t>VALOR UNITARIO DE REFERENCIA INCLUIDO IVA (Según Aplique)</t>
  </si>
  <si>
    <t>DIC</t>
  </si>
  <si>
    <t>VALOR EJECUTADO
DICIEMBRE</t>
  </si>
  <si>
    <t>ENE</t>
  </si>
  <si>
    <t>VALOR EJECUTADO
ENERO</t>
  </si>
  <si>
    <t>FEB</t>
  </si>
  <si>
    <t>VALOR EJECUTADO
FEBRERO</t>
  </si>
  <si>
    <t>MAR</t>
  </si>
  <si>
    <t>VALOR EJECUTADO
MARZO</t>
  </si>
  <si>
    <t>ABR</t>
  </si>
  <si>
    <t>VALOR EJECUTADO
ABRIL</t>
  </si>
  <si>
    <t>MAY</t>
  </si>
  <si>
    <t>VALOR EJECUTADO
MAYO</t>
  </si>
  <si>
    <t>JUN</t>
  </si>
  <si>
    <t>VALOR EJECUTADO
JUNIO</t>
  </si>
  <si>
    <t>JUL</t>
  </si>
  <si>
    <t>VALOR EJECUTADO 
JULIO</t>
  </si>
  <si>
    <t xml:space="preserve">• LOTE 2: GRUPO AÉREO DEL ORIENTE – MARANDÚA (VICHADA) </t>
  </si>
  <si>
    <t>VIGENCIA 2025 - 2026</t>
  </si>
  <si>
    <t>PROYECCIÓN EJECUCIÓN DE ACTIVIDADES GRUPO AÉREO DEL ORIENTE</t>
  </si>
  <si>
    <t>SISTEMA DE BOMBEO Y DOSIFICACION</t>
  </si>
  <si>
    <t>1.1</t>
  </si>
  <si>
    <t>MORICHE SECTOR BRAVO</t>
  </si>
  <si>
    <t>1.1.1.</t>
  </si>
  <si>
    <t>Mantenimiento de electrobomba tipo lapicero de 5.0 HP para la captación de agua. Incluye tablero eléctrico.</t>
  </si>
  <si>
    <t>UN</t>
  </si>
  <si>
    <t>1.1.2.</t>
  </si>
  <si>
    <t>Mantenimiento de electrobomba tipo lapicero de 7.5 HP para la captación de agua. Incluye tablero eléctrico.</t>
  </si>
  <si>
    <t>1.2.</t>
  </si>
  <si>
    <t>Planta de Tratamiento de Agua Potable Principal</t>
  </si>
  <si>
    <t>1.2.1.</t>
  </si>
  <si>
    <t>Mantenimiento de electrobomba de 7.5 HP para el bombeo de agua a los tanques elevados de almacenamiento de la Unidad. Incluye tablero eléctrico.</t>
  </si>
  <si>
    <t>1.2.2.</t>
  </si>
  <si>
    <t>Mantenimiento de electrobomba sumergible de 1 HP para el bombeo de agua del tanque de reserva al tanque principal de la PTAP. Incluye tablero eléctrico.</t>
  </si>
  <si>
    <t>1.2.3.</t>
  </si>
  <si>
    <t>Mantenimiento de blower de 0,5 HP. Incluye tablero eléctrico.</t>
  </si>
  <si>
    <t>1.2.4.</t>
  </si>
  <si>
    <t xml:space="preserve">Mantenimiento de bomba dosificadora CHEM-FEED Modelo C-660P-115VAC. Incluye instalación de tubería de protección de cables eléctricos en material coraza. </t>
  </si>
  <si>
    <t>1.2.5.</t>
  </si>
  <si>
    <t xml:space="preserve">Mantenimiento preventivo de tanque hidroneumático de 100 litros. </t>
  </si>
  <si>
    <t>1.2.6.</t>
  </si>
  <si>
    <t>Reemplazo, instalación y puesta en correcto funcionamiento de 10 metros de manguera de dosificación para la cloración, coagulación y regulación de pH del agua con las siguientes características: Diámetro 8 mm y material polietileno.</t>
  </si>
  <si>
    <t>1.3.</t>
  </si>
  <si>
    <t>Planta de Tratamiento de Agua Potable Delta</t>
  </si>
  <si>
    <t>1.3.1.</t>
  </si>
  <si>
    <t>Mantenimiento de electrobomba de 20 HP para el bombeo de agua desde la bocatoma hasta el sistema de tratamiento. Incluye tablero eléctrico.</t>
  </si>
  <si>
    <t>1.3.2.</t>
  </si>
  <si>
    <t>Mantenimiento de electrobomba de 1.0 HP para el bombeo de agua desde el sistema de filtración hasta los tanques de almacenamiento elevados. Incluye tablero eléctrico.</t>
  </si>
  <si>
    <t>1.3.3.</t>
  </si>
  <si>
    <t>Mantenimiento de electrobomba de 1.5 HP para la distribución de agua. Incluye tablero eléctrico.</t>
  </si>
  <si>
    <t>1.3.4.</t>
  </si>
  <si>
    <t>1.3.5.</t>
  </si>
  <si>
    <t xml:space="preserve">Mantenimiento de bomba dosificadora CHEM-FEED Modelo C-660P-115VAC. </t>
  </si>
  <si>
    <t>1.3.6</t>
  </si>
  <si>
    <t>Mantenimiento preventivo de tanque hidroneumático de 100 litros.</t>
  </si>
  <si>
    <t>1.3.7</t>
  </si>
  <si>
    <t>Reemplazo, instalación y puesta en correcto funcionamiento de 10 metros de manguera de dosificación para la cloración, coagulación y regulación de pH del agua con las siguientes características: Diámetro 8" y material polietileno.</t>
  </si>
  <si>
    <t>1.3.8.</t>
  </si>
  <si>
    <t>Reemplazo, instalación y puesta en correcto funcionamiento de tablero eléctrico y protección, diseñado específicamente para operar de manera segura, eficiente y confiable los equipos electromecánicos de la Planta de Tratamiento de Agua Potable, conforme al Reglamento Técnico de Instalaciones Eléctricas – RETIE.</t>
  </si>
  <si>
    <t>1.4.</t>
  </si>
  <si>
    <t>Planta de Tratamiento de Agua Potable Radar</t>
  </si>
  <si>
    <t>1.4.1.</t>
  </si>
  <si>
    <t>Mantenimiento de electrobomba de 1.5 HP para el bombeo de agua del sistema de filtración. Incluye tablero eléctrico.</t>
  </si>
  <si>
    <t>1.4.2.</t>
  </si>
  <si>
    <t>Mantenimiento de electrobomba de 5 HP para la distribución de agua. Incluye tablero eléctrico.</t>
  </si>
  <si>
    <t>1.4.3.</t>
  </si>
  <si>
    <t xml:space="preserve">Mantenimiento de motorreductor de 2 HP para agitación de productos químicos con sistema de transmisión mecánica de cadena y piñones. Incluye reemplazo del eje del agitador, el cual debe ser fabricado en acero inoxidable, con un diámetro de 1 ¼ pulgadas y una longitud de 1,60 metros, y entregado en configuración gemela (dos unidades idénticas). </t>
  </si>
  <si>
    <t>1.4.4.</t>
  </si>
  <si>
    <t>1.5.</t>
  </si>
  <si>
    <t>Planta de Tratamiento de Agua Residual Principal</t>
  </si>
  <si>
    <t>1.5.1.</t>
  </si>
  <si>
    <t>Mantenimiento de bomba sumergible de 7.5 HP para el bombeo de agua del pozo eyector. Incluye tablero eléctrico.</t>
  </si>
  <si>
    <t>1.5.2.</t>
  </si>
  <si>
    <t>Mantenimiento de electrobomba de 5.0 HP para la purga de lodos. Incluye tablero eléctrico.</t>
  </si>
  <si>
    <t>1.5.3.</t>
  </si>
  <si>
    <t>Mantenimiento de electrobomba de 5.0 HP tipo monobloque de la piscina de oxidación para el bombeo de agua al campo de aspersión. Incluye tablero eléctrico.</t>
  </si>
  <si>
    <t>1.5.4.</t>
  </si>
  <si>
    <t>Mantenimiento de bomba sumergible de 5.0 HP de respaldo del pozo eyector. Incluye tablero eléctrico.</t>
  </si>
  <si>
    <t>1.5.5.</t>
  </si>
  <si>
    <t>Mantenimiento de bomba sumergible de 3.0 HP de respaldo para la laguna de oxidación. Incluye tablero eléctrico.</t>
  </si>
  <si>
    <t>1.6.</t>
  </si>
  <si>
    <t>Planta de Tratamiento de Agua Residual Bravo</t>
  </si>
  <si>
    <t>1.6.1.</t>
  </si>
  <si>
    <t>Mantenimiento de electrobomba sumergible de 2.0 HP trifásica para el bombeo de agua del pozo eyector. Incluye tablero eléctrico.</t>
  </si>
  <si>
    <t>1.6.2.</t>
  </si>
  <si>
    <t>Mantenimiento de electrobomba sumergible de 1.0 HP trifásica para tanque de igualación y homogenización y retorno de lodos. Incluye tablero eléctrico.</t>
  </si>
  <si>
    <t>1.6.3.</t>
  </si>
  <si>
    <t>Mantenimiento de electrobomba de 1.0 HP monofásica para el bombeo de agua al campo de aspersión. Incluye tablero eléctrico.</t>
  </si>
  <si>
    <t>1.6.4.</t>
  </si>
  <si>
    <t>Mantenimiento de blower de 1.7 HP. Incluye tablero eléctrico.</t>
  </si>
  <si>
    <t>1.7.</t>
  </si>
  <si>
    <t>Planta de Tratamiento de Agua Residual Delta</t>
  </si>
  <si>
    <t>1.7.1.</t>
  </si>
  <si>
    <t>Mantenimiento de electrobomba sumergible de 1.0 HP para el bombeo de agua del pozo eyector. Incluye tablero eléctrico.</t>
  </si>
  <si>
    <t>1.7.2.</t>
  </si>
  <si>
    <t>Mantenimiento de electrobomba de 0.5 HP monofásica para el manejo de espumas, recirculación y rotación. Incluye tablero eléctrico.</t>
  </si>
  <si>
    <t>1.7.3.</t>
  </si>
  <si>
    <t>Mantenimiento de electrobomba de 0.5 HP para el sistema de filtración. Incluye tablero eléctrico.</t>
  </si>
  <si>
    <t>1.7.4.</t>
  </si>
  <si>
    <t>Mantenimiento de electrobomba de 0.5 HP para el bombeo de agua al campo de aspersión. Incluye tablero eléctrico.</t>
  </si>
  <si>
    <t>1.7.5.</t>
  </si>
  <si>
    <t>1.8.</t>
  </si>
  <si>
    <t>Planta de Tratamiento de Agua Residual Radar</t>
  </si>
  <si>
    <t>1.8.1.</t>
  </si>
  <si>
    <t>Mantenimiento de electrobomba sumergible de 0.5 HP para el bombeo de agua del pozo eyector. Incluye tablero eléctrico.</t>
  </si>
  <si>
    <t>1.8.2.</t>
  </si>
  <si>
    <t>1.8.3.</t>
  </si>
  <si>
    <t>Mantenimiento de electrobomba sumergible de 1.0 HP para recirculación en tanque de estabilización. Incluye tablero eléctrico.</t>
  </si>
  <si>
    <t>1.8.4.</t>
  </si>
  <si>
    <t xml:space="preserve">Reemplazo, instalación y puesta en correcto funcionamiento de diferencial manual mecánico con capacidad de 0,5 toneladas (500 Kg), destinado a la extracción y mantenimiento de la electrobomba ubicada en el pozo eyector. El equipo deberá ser nuevo, de uso industrial, contar con certificación de carga y cumplir con las normas técnicas de seguridad aplicables (ANSI/ASME B30.16 o equivalente). </t>
  </si>
  <si>
    <t>1.9.</t>
  </si>
  <si>
    <t>Planta de Tratamiento de Lixiviados</t>
  </si>
  <si>
    <t>1.9.1.</t>
  </si>
  <si>
    <t>1.9.2.</t>
  </si>
  <si>
    <t>Mantenimiento de electrobomba de 0.5 HP para el movimiento de agua entre tanques de sedimentación. Incluye tablero eléctrico.</t>
  </si>
  <si>
    <t>1.9.3.</t>
  </si>
  <si>
    <t>1.9.4.</t>
  </si>
  <si>
    <t xml:space="preserve">Mantenimiento de bomba dosificadora Dosivac Milenio Modelo 130 con caudal máximo 13 L/h  </t>
  </si>
  <si>
    <t>1.10.</t>
  </si>
  <si>
    <t>Centro de entrenamiento acuático</t>
  </si>
  <si>
    <t>1.10.1.</t>
  </si>
  <si>
    <t>Mantenimiento de blower de 2.0 HP para piscina. Incluye tablero eléctrico, instalación de filtro de aire, limpieza de turbina, limpieza de embobinado y aplicación de desplazador de humedad.</t>
  </si>
  <si>
    <t>1.10.2.</t>
  </si>
  <si>
    <t>Mantenimiento de blower de 1.5 HP de respaldo. Incluye instalación de filtro de aire, limpieza de turbina, limpieza de embobinado y aplicación de desplazador de humedad.</t>
  </si>
  <si>
    <t>1.10.3.</t>
  </si>
  <si>
    <t>Mantenimiento de electrobomba autosebante de 7.5 HP para filtración. Incluye tablero eléctrico con instalación y puesta en correcto funcionamiento de temporizador.</t>
  </si>
  <si>
    <t>1.10.4.</t>
  </si>
  <si>
    <t>Mantenimiento de electrobomba autosebante de 5.0 HP para filtración. Incluye tablero eléctrico.</t>
  </si>
  <si>
    <t>1.11.</t>
  </si>
  <si>
    <t>Embotelladora de agua</t>
  </si>
  <si>
    <t>1.11.1.</t>
  </si>
  <si>
    <t xml:space="preserve">Mantenimiento preventivo de tanque hidroneumático de 200 litros para llenado de tanque de agua tratada. </t>
  </si>
  <si>
    <t>1.11.2.</t>
  </si>
  <si>
    <t>Mantenimiento de electrobomba de 3.0 HP para llenado de tanque de agua tratada. Incluye tablero eléctrico.</t>
  </si>
  <si>
    <t>1.11.3.</t>
  </si>
  <si>
    <t>Mantenimiento de compresor K-MAX 2010-500 F</t>
  </si>
  <si>
    <t>1.11.4.</t>
  </si>
  <si>
    <t xml:space="preserve">Mantenimiento de bomba de alta presión multi etapas de 3.0 HP del sistema de osmosis inversa IHM Referencia 31932. </t>
  </si>
  <si>
    <t>1.11.5.</t>
  </si>
  <si>
    <t xml:space="preserve">Mantenimiento de tablero eléctrico del sistema de osmosis inversa IHM Referencia 31932. </t>
  </si>
  <si>
    <t>1.11.6.</t>
  </si>
  <si>
    <t>Mantenimiento de bomba dosificadora de cloro CHEM-FEED Modelo C-660P-115VAC.</t>
  </si>
  <si>
    <t>1.11.7.</t>
  </si>
  <si>
    <t>Reemplazo, instalación y puesta en correcto funcionamiento de 3 metros de manguera de dosificación de cloro: Diámetro 1/4" y material polietileno.</t>
  </si>
  <si>
    <t>1.11.8.</t>
  </si>
  <si>
    <t>Mantenimiento de electrobomba de 0.5 HP para bombeo de agua en embotelladora grande. Incluye tablero eléctrico.</t>
  </si>
  <si>
    <t>1.11.9.</t>
  </si>
  <si>
    <t xml:space="preserve">Mantenimiento de motor de banda transportadora de embotelladora pequeña de 1.0 HP. Incluye tablero eléctrico y lubricación del reductor. </t>
  </si>
  <si>
    <t>1.11.10.</t>
  </si>
  <si>
    <t>Mantenimiento de electrobomba de llenado de embotelladora pequeña de 1.0 HP. Incluye tablero eléctrico y cambio, instalación y puesta en correcto funcionamiento de retenedor y loza de retenedor.</t>
  </si>
  <si>
    <t>1.11.11.</t>
  </si>
  <si>
    <t xml:space="preserve">Mantenimiento de electrobomba de máquina embolsadora de 1.0 HP. Incluye cambio, instalación y puesta en correcto funcionamiento de retenedor y loza de retenedor. </t>
  </si>
  <si>
    <t>1.12.</t>
  </si>
  <si>
    <t>Red hidrosanitaria</t>
  </si>
  <si>
    <t>1.12.1.</t>
  </si>
  <si>
    <t>Mantenimiento de electrobomba sumergible de 1.5 HP trifásica para el bombeo de agua residual del sector bomberos. Incluye tablero eléctrico.</t>
  </si>
  <si>
    <t>1.12.2.</t>
  </si>
  <si>
    <t>Mantenimiento de electrobomba de 3.0 HP para el bombeo de agua potable a la torre de control. Incluye tablero eléctrico.</t>
  </si>
  <si>
    <t>1.12.3.</t>
  </si>
  <si>
    <t>1.13.</t>
  </si>
  <si>
    <t>Casino militar</t>
  </si>
  <si>
    <t>1.13.1.</t>
  </si>
  <si>
    <t>Mantenimiento de electrobomba de 1.0 HP. Incluye tablero eléctrico.</t>
  </si>
  <si>
    <t>1.13.2.</t>
  </si>
  <si>
    <t>Mantenimiento preventivo de tanque hidroneumático de 100 litros. Incluye limpieza, suministro y cambio de un (01) presostato, garantizando que esté configurado correctamente para mantener la presión dentro de los valores recomendados, calibración con aire y aplicación de pintura anticorrosiva del color existente. Se debe garantizar su correcto funcionamiento.</t>
  </si>
  <si>
    <t>1.13.3.</t>
  </si>
  <si>
    <t xml:space="preserve">Reemplazo, instalación y puesta en correcto funcionamiento de las mangueras flexibles en acero inoxidable de conexión hidráulica: 02 mangueras de 60 cm y 01 manguera de 1 metro, incluyendo racores, uniones y empaques, garantizando presión, estanqueidad y resistencia química. </t>
  </si>
  <si>
    <t>1.14.</t>
  </si>
  <si>
    <t>Rancho de tropa</t>
  </si>
  <si>
    <t>1.14.1.</t>
  </si>
  <si>
    <t>1.14.2.</t>
  </si>
  <si>
    <t>1.14.3.</t>
  </si>
  <si>
    <t>Reemplazo, instalación y puesta en correcto funcionamiento de las mangueras flexibles en acero inoxidable de conexión hidráulica, incluyendo racores, uniones y empaques, garantizando presión, estanqueidad y resistencia química. El contratista deberá suministrar mangueras de igual longitud y diámetro a las existentes.</t>
  </si>
  <si>
    <t>SISTEMAS DE FILTRACIÓN</t>
  </si>
  <si>
    <t>2.1.</t>
  </si>
  <si>
    <t>2.1.1.</t>
  </si>
  <si>
    <t xml:space="preserve">Cambio del material filtrante con las siguientes características del lecho: 200 Kg de grava de 5 mm, 200 Kg de arena sílice de 3 mm, 200 Kg de antracita y 200 Kg de carbón activado. </t>
  </si>
  <si>
    <t>2.1.2.</t>
  </si>
  <si>
    <t xml:space="preserve">Lijado y remoción de pintura actual del compartimiento de filtración para aplicación de pintura epóxica anticorrosiva de color azul en la estructura externa, incluyendo red de tubería, y gel coat blanco en la estructura interna. </t>
  </si>
  <si>
    <t>2.2.</t>
  </si>
  <si>
    <t>2.2.1.</t>
  </si>
  <si>
    <t xml:space="preserve">Cambio del material filtrante con las siguientes características del lecho: 700 Kg de grava de 5 mm, 500 Kg de arena sílice de 3 mm y 175 Kg de carbón activado. </t>
  </si>
  <si>
    <t>2.2.2.</t>
  </si>
  <si>
    <t xml:space="preserve">Lijado y remoción de pintura actual del tanque de filtración de 1 m3 para aplicación de pintura epóxica anticorrosiva de color azul en la estructura externa, incluyendo red de tubería. </t>
  </si>
  <si>
    <t>2.2.3.</t>
  </si>
  <si>
    <t xml:space="preserve">Mantenimiento de las 06 válvulas del sistema de filtración de 2” (04 válvulas) y 1 ½” (02 válvulas). Incluye desmonte, limpieza, lubricación, cambio de tornillos que se encuentren en mal estado por unos en material de acero inoxidable (si aplica). </t>
  </si>
  <si>
    <t>2.3.</t>
  </si>
  <si>
    <t>2.3.1.</t>
  </si>
  <si>
    <t xml:space="preserve">Cambio del material filtrante con las siguientes características del lecho: 100 Kg de grava de 5 mm, 100 Kg de arena sílice de 3 mm y 100 Kg de carbón activado. </t>
  </si>
  <si>
    <t>2.3.2.</t>
  </si>
  <si>
    <t xml:space="preserve">Lijado y remoción de pintura actual de las dos (02) columnas de filtración (arena y carbón) para aplicación de pintura epóxica de color azul en la estructura externa, incluyendo red de tubería. </t>
  </si>
  <si>
    <t>2.3.3.</t>
  </si>
  <si>
    <t xml:space="preserve">Mantenimiento de las válvulas del sistema de filtración. Incluye desmonte, limpieza, lubricación, cambio de tornillos que se encuentren en mal estado por unos en material de acero inoxidable (si aplica). </t>
  </si>
  <si>
    <t>2.4.</t>
  </si>
  <si>
    <t>2.4.1.</t>
  </si>
  <si>
    <t xml:space="preserve">Recubrimiento en fibra de vidrio de columna de filtración cuyas dimensiones son 1,60 m de alto y 45 cm de diámetro. El recubrimiento deberá efectuarse utilizando resina poliéster de alta resistencia química, reforzada con mantas de fibra de vidrio tipo MAT y aplicadas mediante sistema manual (brocha o rodillo) en capas sucesivas, garantizando un espesor mínimo uniforme no inferior a 3 mm, libre de burbujas, grietas, fisuras o delaminaciones. </t>
  </si>
  <si>
    <t>2.4.2.</t>
  </si>
  <si>
    <t>Cambio del material filtrante con las siguientes características del lecho: 200 Kg de arena sílice de 3 mm y 200 Kg de carbón activado. Incluye drenar la columna de filtración, retirar el material filtrante, lavado interno de la columna de filtración y sus componentes con hidrolavadora y limpieza de los colectores internos (superior e inferior).</t>
  </si>
  <si>
    <t>2.4.3.</t>
  </si>
  <si>
    <t>Lijado y remoción de pintura actual de la columna de filtración para aplicación de gel coat del color existente en la estructura externa. Incluye herramientas necesarias y recomendadas por el fabricante para su aplicación.</t>
  </si>
  <si>
    <t>2.4.4.</t>
  </si>
  <si>
    <t>Mantenimiento de 05 válvulas del sistema de filtración tipo mariposa de 3”. Incluye desmonte, limpieza, y lubricación. Se debe garantizar su buen funcionamiento, fácil manejo y/o manipulación y no deben quedar fugas en la red de distribución.</t>
  </si>
  <si>
    <t>2.5.</t>
  </si>
  <si>
    <t>2.5.1.</t>
  </si>
  <si>
    <t>Cambio del material filtrante con las siguientes características del lecho: 300
Kg de grava de 5 mm y 400 Kg de arena sílice de 3 mm.</t>
  </si>
  <si>
    <t>2.5.2.</t>
  </si>
  <si>
    <t>Lijado  y  remoción   de  pintura   actual  cada  columna   de  filtración   para aplicación de gel coat del color existente en la estructura externa.</t>
  </si>
  <si>
    <t>2.6.</t>
  </si>
  <si>
    <t>2.6.1.</t>
  </si>
  <si>
    <t xml:space="preserve">Cambio del material filtrante con las siguientes características del lecho: 300 Kg de grava de 5 mm y 400 Kg de arena sílice de 3 mm. </t>
  </si>
  <si>
    <t>2.6.2.</t>
  </si>
  <si>
    <t xml:space="preserve">Lijado y remoción de pintura actual de la columna de filtración para aplicación de gel coat del color existente en la estructura externa. </t>
  </si>
  <si>
    <t>2.7.</t>
  </si>
  <si>
    <t>2.7.1.</t>
  </si>
  <si>
    <t xml:space="preserve">Cambio del material filtrante con las siguientes características del lecho: 540 Kg de arena sílice 20-40 y 270 Kg de arena #14. </t>
  </si>
  <si>
    <t>2.7.2.</t>
  </si>
  <si>
    <t xml:space="preserve">Mantenimiento de válvula multiport de filtro de piscina. </t>
  </si>
  <si>
    <t>2.8.</t>
  </si>
  <si>
    <t>2.8.1.</t>
  </si>
  <si>
    <t xml:space="preserve">Cambio del material filtrante de las columnas de filtración de resina catiónica, arena y carbón activado respectivamente. </t>
  </si>
  <si>
    <t>2.8.2.</t>
  </si>
  <si>
    <t xml:space="preserve">Cambio de membrana de polipropileno o sedimentos del sistema de ósmosis inversa. </t>
  </si>
  <si>
    <t>2.8.3.</t>
  </si>
  <si>
    <t xml:space="preserve">Cambio de membrana de ósmosis inversa para la desmineralización del agua con las siguientes características: 4 x 40, baja presión, alto rechazo, para porta membrana de acero inoxidable a presión de operación de 250 PSI. </t>
  </si>
  <si>
    <t>2.8.4.</t>
  </si>
  <si>
    <t xml:space="preserve">Cambio de lámpara ultravioleta de 25 W para tratamiento de agua. </t>
  </si>
  <si>
    <t>2.8.5.</t>
  </si>
  <si>
    <t xml:space="preserve">Mantenimiento de filtro de aire de embotelladora pequeña. </t>
  </si>
  <si>
    <t>2.8.6.</t>
  </si>
  <si>
    <t xml:space="preserve">Mantenimiento de filtro de aire de máquina embolsadora. </t>
  </si>
  <si>
    <t>2.9.</t>
  </si>
  <si>
    <t>2.9.1.</t>
  </si>
  <si>
    <t>Cambio del lecho filtrante de las 03 columnas de filtración de 1,30 metros de alto y 45 cm de diámetro cada una, con arena sílica lavada y calibrada (130 Kg), antracita filtrante (70 Kg) y carbón activado granular (50 Kg) respectivamente.</t>
  </si>
  <si>
    <t>2.9.2.</t>
  </si>
  <si>
    <t xml:space="preserve">Cambio de las 03 membranas filtrantes tipo cartucho de las carcasas "Blue Housing" de 20”: 02 cartuchos de sedimentos (polipropileno hilado o plisado de 5 micras) y 01 cartucho de carbón activado granular (GAC) o en bloque (CTO), según configuración existente. </t>
  </si>
  <si>
    <t>2.10.1.</t>
  </si>
  <si>
    <t>2.10.2.</t>
  </si>
  <si>
    <t>Cambio de las 02 membranas filtrantes tipo cartucho para carcasas "Big Blue" de 20”: 01 cartucho de sedimentos (polipropileno hilado o plisado de 5 micras) y 01 cartucho de carbón activado granular (GAC) o en bloque (CTO), según configuración existente.</t>
  </si>
  <si>
    <t>TANQUES DE ALMACENAMIENTO DE AGUA</t>
  </si>
  <si>
    <t>3.1.</t>
  </si>
  <si>
    <t>3.1.1.</t>
  </si>
  <si>
    <t xml:space="preserve">Lijado y remoción de pintura actual para posterior recubrimiento con pintura epóxica poliamida de color gris de paredes, techos, escaleras, pisos y tuberías de succión del tanque de almacenamiento principal de agua potable con las siguientes dimensiones: 8,0 m (ancho) 4,0 m (largo) x 1,7 m (alto). </t>
  </si>
  <si>
    <t>3.1.2.</t>
  </si>
  <si>
    <t xml:space="preserve">Lavado y desinfección del tanque de almacenamiento principal de agua potable con las siguientes dimensiones: 8,0 m (ancho) 4,0 m (largo) x 1,7 m (alto). </t>
  </si>
  <si>
    <t>3.1.3.</t>
  </si>
  <si>
    <t xml:space="preserve">Lijado y remoción de pintura actual para posterior recubrimiento con pintura epóxica poliamida de color gris de paredes, techos, escaleras, pisos y tuberías de succión del tanque de almacenamiento alterno o de reserva de agua potable con las siguientes dimensiones: 10,2 m (ancho) 10,2 m (largo) x 2,5 m (alto). </t>
  </si>
  <si>
    <t>3.1.4.</t>
  </si>
  <si>
    <t xml:space="preserve">Lavado y desinfección del tanque de almacenamiento alterno o de reserva de agua potable con las siguientes dimensiones: 10,2 m (ancho) 10,2 m (largo) x 2,5 m (alto). </t>
  </si>
  <si>
    <t>3.2.</t>
  </si>
  <si>
    <t>3.2.1.</t>
  </si>
  <si>
    <t xml:space="preserve">Lavado y desinfección de tanque de almacenamiento de agua potable en material polietileno negro con aditivo U.V de 5.000 litros. </t>
  </si>
  <si>
    <t>3.3.</t>
  </si>
  <si>
    <t>3.3.1.</t>
  </si>
  <si>
    <t xml:space="preserve">Lavado y desinfección de tanque de almacenamiento de agua tratada en material fibra de vidrio de 5.000 litros. </t>
  </si>
  <si>
    <t>3.3.2.</t>
  </si>
  <si>
    <t xml:space="preserve">Recubrimiento interno del tanque de almacenamiento de agua tratada de 5.000 litros, mediante la aplicación de un sistema compuesto por dos capas cruzadas de fibra de vidrio tipo MAT de 300 g/m² impregnadas con resina poliéster isoftálica, logrando un espesor mínimo de 2,0 mm ± 0,3 mm, seguido de una capa uniforme de Gel Coat sanitario de grado alimenticio con un espesor mínimo de 0,5 mm, resistente a rayos UV, cloro y productos químicos usados en tratamiento de agua. </t>
  </si>
  <si>
    <t>3.3.3.</t>
  </si>
  <si>
    <t xml:space="preserve">Lavado y desinfección de tanque de almacenamiento de agua potable en material polietileno negro con aditivo U.V de 1.000 litros. </t>
  </si>
  <si>
    <t>3.3.4.</t>
  </si>
  <si>
    <t>Lavado y desinfección de tanque de almacenamiento de agua potable en acero inoxidable de 100 litros para embotelladora pequeña.</t>
  </si>
  <si>
    <t>3.3.5.</t>
  </si>
  <si>
    <t>Lavado y desinfección de tanque de almacenamiento de agua potable en acero inoxidable de 100 litros para máquina embolsadora.</t>
  </si>
  <si>
    <t>SISTEMAS DE CAPTACIÓN - BOCATOMAS</t>
  </si>
  <si>
    <t>4.1.</t>
  </si>
  <si>
    <t>Moriche sector Bravo</t>
  </si>
  <si>
    <t>4.1.1.</t>
  </si>
  <si>
    <t xml:space="preserve">Mantenimiento de rejilla del desarenador con las siguientes dimensiones: 19 cm x 48 cm. </t>
  </si>
  <si>
    <t>4.1.2.</t>
  </si>
  <si>
    <t>Mantenimiento de compuerta tipo guillotina.</t>
  </si>
  <si>
    <t>4.1.3.</t>
  </si>
  <si>
    <t xml:space="preserve">Lavado y desinfección de tanque subterráneo de almacenamiento de agua cruda en material polietileno negro con aditivo U.V de 10.000 litros. </t>
  </si>
  <si>
    <t>4.1.4.</t>
  </si>
  <si>
    <t xml:space="preserve">Mantenimiento de tubería de aducción PVC de 4” de 1 Km de longitud. </t>
  </si>
  <si>
    <t>4.1.5.</t>
  </si>
  <si>
    <t xml:space="preserve">Mantenimiento de trampa de grasas y canal perimetral que drena las aguas de lavado del sistema de captación. Incluye vaciado de la trampa utilizando un sistema de succión o una bomba adecuada para extraer las grasas sin causar derrames.  </t>
  </si>
  <si>
    <t>4.2.</t>
  </si>
  <si>
    <t>Moriche sector Delta</t>
  </si>
  <si>
    <t>4.2.1.</t>
  </si>
  <si>
    <t xml:space="preserve">Mantenimiento de tubería de aducción PVC de 2” de 3 Km de longitud. </t>
  </si>
  <si>
    <t>POZOS EYECTORES</t>
  </si>
  <si>
    <t>5.1.</t>
  </si>
  <si>
    <t>5.1.1.</t>
  </si>
  <si>
    <t xml:space="preserve">Mantenimiento de pozo eyector. </t>
  </si>
  <si>
    <t>5.2.</t>
  </si>
  <si>
    <t>5.2.1.</t>
  </si>
  <si>
    <t>Mantenimiento de pozo eyector. Incluye limpieza de canasta de cribado, cambio de guaya, mantenimiento de polea con lubricación, verificación de ejes y acoplamientos y verificación de la estructura de soporte, debe estar firme y sin señales de desgaste, corrosión o aflojamiento.</t>
  </si>
  <si>
    <t>5.3.</t>
  </si>
  <si>
    <t>5.3.1.</t>
  </si>
  <si>
    <t>Mantenimiento de pozo eyector. Incluye mantenimiento de polea con lubricación, verificación de ejes y acoplamientos y soldadura de la estructura de soporte, debe estar firme y sin señales de desgaste, corrosión o aflojamiento.</t>
  </si>
  <si>
    <t>5.4.</t>
  </si>
  <si>
    <t>5.4.1.</t>
  </si>
  <si>
    <t>Mantenimiento de pozo eyector. Incluye limpieza de canasta de cribado, mantenimiento de polea con lubricación, verificación de ejes y acoplamientos y soldadura de la estructura de soporte, debe estar firme y sin señales de desgaste, corrosión o aflojamiento.</t>
  </si>
  <si>
    <t>5.5.</t>
  </si>
  <si>
    <t>5.5.1.</t>
  </si>
  <si>
    <t xml:space="preserve">Mantenimiento de tanque eyector. </t>
  </si>
  <si>
    <t>SISTEMAS DE TRATAMIENTO</t>
  </si>
  <si>
    <t>6.1.</t>
  </si>
  <si>
    <t>6.1.1.</t>
  </si>
  <si>
    <t>Lijado y remoción de pintura actual de la torre de aireación y floculador para aplicación de pintura epóxica poliamida de color gris en las partes internas y pintura epóxica anticorrosiva de color azul en las partes externas.</t>
  </si>
  <si>
    <t>6.1.2.</t>
  </si>
  <si>
    <t xml:space="preserve">Reemplazo, instalación y puesta en correcto funcionamiento de anillos Pall Ring para las 04 bandejas de la torre de aireación (cada una de 1,2 m x 1,2 m x 0,3 m). Incluye suministro de 100 litros de ácido nítrico grado técnico al 65% – 68% para su limpieza y lavado. </t>
  </si>
  <si>
    <t>6.1.3.</t>
  </si>
  <si>
    <t>Lavado y desinfección de tanque sedimentador y clarificador con hidrolavadora retirando todas las colmenas. Incluye desinfección con hipoclorito de sodio al 13%, limpieza y mantenimiento de flautas internas y retiro de lodos.</t>
  </si>
  <si>
    <t>6.1.4.</t>
  </si>
  <si>
    <t xml:space="preserve">Lijado y remoción de pintura actual del tanque sedimentador y clarificador para aplicación de gel coat de color blanco en las partes internas incluyendo soportes internos, vertederos y tanque de mezcla de químicos, y aplicación de pintura epóxica anticorrosiva de color azul en la estructura externa y sus componentes. </t>
  </si>
  <si>
    <t>6.1.5.</t>
  </si>
  <si>
    <t>Reemplazo, instalación y puesta en correcto funcionamiento de los módulos de sedimentación mínimo con las siguientes características: Panel hexagonal tipo colmena, material Poliestireno – ABS, forma rectangular, ángulo 60° y calibre 60 (1,5 mm) o superior.</t>
  </si>
  <si>
    <t>6.1.6.</t>
  </si>
  <si>
    <t>Mantenimiento de tubería de conducción entre componentes del sistema de tratamiento de agua potable.</t>
  </si>
  <si>
    <t>6.1.7.</t>
  </si>
  <si>
    <t xml:space="preserve">Reemplazo, instalación y puesta en funcionamiento de sistema de telemetría en los tanques elevados de distribución de agua potable. </t>
  </si>
  <si>
    <t>6.2.</t>
  </si>
  <si>
    <t>6.2.1.</t>
  </si>
  <si>
    <t xml:space="preserve">Lijado y remoción de pintura actual de la torre de aireación y floculador para aplicación de pintura epóxica poliamida de color gris en las partes internas y pintura epóxica anticorrosiva de color azul en las partes externas. </t>
  </si>
  <si>
    <t>6.2.2.</t>
  </si>
  <si>
    <t>Reemplazo, instalación y puesta en correcto funcionamiento de anillos Pall Ring para las 05 bandejas de la torre de aireación (cada una de 0,8 m X 0,8 m X 0,2 m). Incluye suministro de 100 litros de ácido nítrico grado técnico al 65% – 68% para su limpieza y lavado.</t>
  </si>
  <si>
    <t>6.2.3.</t>
  </si>
  <si>
    <t>6.2.4.</t>
  </si>
  <si>
    <t>6.2.5.</t>
  </si>
  <si>
    <t>6.2.6.</t>
  </si>
  <si>
    <t>6.3.</t>
  </si>
  <si>
    <t>6.3.1.</t>
  </si>
  <si>
    <t>6.3.2.</t>
  </si>
  <si>
    <t>Reemplazo, instalación y puesta en correcto funcionamiento de anillos Pall Ring para las 05 bandejas de la torre de aireación. Incluye suministro de 100 litros de ácido nítrico grado técnico al 65% – 68% para su limpieza y lavado.</t>
  </si>
  <si>
    <t>6.3.3.</t>
  </si>
  <si>
    <t>6.3.4.</t>
  </si>
  <si>
    <t>6.3.5.</t>
  </si>
  <si>
    <t>6.3.6.</t>
  </si>
  <si>
    <t>6.4.</t>
  </si>
  <si>
    <t>6.4.1.</t>
  </si>
  <si>
    <t>Mantenimiento del canal de tanque imhoff y FAFA (filtro anaerobio de flujo ascendente).</t>
  </si>
  <si>
    <t>6.4.2.</t>
  </si>
  <si>
    <t>Lijado y remoción de pintura actual de desarenador, canaleta Parshall, canal de igualación, canal de tanque imhoff y FAFA (filtro anaerobio de flujo ascendente) para aplicación de pintura epóxica poliamida anticorrosiva de color gris.</t>
  </si>
  <si>
    <t>6.4.3.</t>
  </si>
  <si>
    <t>Mantenimiento de tubería de conducción entre componentes del sistema de tratamiento de agua residual.</t>
  </si>
  <si>
    <t>6.5.</t>
  </si>
  <si>
    <t>6.5.1.</t>
  </si>
  <si>
    <t>Mantenimiento de tanque de igualación, tanque de aireación y sedimentador.</t>
  </si>
  <si>
    <t>6.5.2.</t>
  </si>
  <si>
    <t xml:space="preserve">Mantenimiento de tubería de conducción entre componentes del sistema de tratamiento de agua residual. </t>
  </si>
  <si>
    <t>6.6.</t>
  </si>
  <si>
    <t>6.6.1.</t>
  </si>
  <si>
    <t xml:space="preserve">Mantenimiento de tanque desarenador, tanque sedimentador y clarificador. </t>
  </si>
  <si>
    <t>6.6.2.</t>
  </si>
  <si>
    <t>6.6.3.</t>
  </si>
  <si>
    <t>Lijado y remoción de pintura actual del tanque desarenador, tanque sedimentador y clarificador para aplicación de pintura epóxica anticorrosiva de color gris en las partes externas, incluyendo tubería.</t>
  </si>
  <si>
    <t>6.7.</t>
  </si>
  <si>
    <t>6.7.1.</t>
  </si>
  <si>
    <t xml:space="preserve">Lijado y remoción de pintura actual de tanque reactor, tanque homogenizador y tanque clarificador respectivamente del sistema cromaglass, para aplicación de pintura gel coat de color blanco en las partes externas, incluyendo tubería. </t>
  </si>
  <si>
    <t>6.7.2.</t>
  </si>
  <si>
    <t>Mantenimiento de tubería de conducción entre tanques del sistema de tratamiento de agua residual cromaglass.</t>
  </si>
  <si>
    <t>6.8.</t>
  </si>
  <si>
    <t>6.8.1.</t>
  </si>
  <si>
    <t xml:space="preserve">Mantenimiento de tanque de homogenización, Reactor Anaeróbico de Flujo Ascendente (UASB) y filtro percolador. </t>
  </si>
  <si>
    <t>6.8.2.</t>
  </si>
  <si>
    <t xml:space="preserve">Lijado y remoción de pintura actual de tanque de homogenización, Reactor Anaeróbico de Flujo Ascendente (UASB) y filtro percolador respectivamente, para aplicación de pintura gel coat de color blanco en las partes externas, incluyendo tubería. </t>
  </si>
  <si>
    <t>6.8.3.</t>
  </si>
  <si>
    <t xml:space="preserve">Mantenimiento de tubería de conducción entre tanques del sistema de tratamiento de agua residual. </t>
  </si>
  <si>
    <t>LECHOS DE SECADO</t>
  </si>
  <si>
    <t>7.1.</t>
  </si>
  <si>
    <t>7.1.1.</t>
  </si>
  <si>
    <t>Mantenimiento de lecho de secado compuesto por tres (3) celdas de forma geométrica rectangular, cada una de 2 metros de ancho por 4 metros de largo y una profundidad de 1 metro.</t>
  </si>
  <si>
    <t>7.1.2.</t>
  </si>
  <si>
    <t xml:space="preserve">Lijado y remoción de pintura actual del lecho para aplicación de pintura epóxica anticorrosiva de color gris en las partes internas y externas. </t>
  </si>
  <si>
    <t>7.2.</t>
  </si>
  <si>
    <t>7.2.1.</t>
  </si>
  <si>
    <t>Mantenimiento de lecho de secado compuesto dos (02) celdas con dimensiones de 1,5 metros en cada lado y una profundidad de 0,7 metros.</t>
  </si>
  <si>
    <t>7.2.2.</t>
  </si>
  <si>
    <t>7.3.</t>
  </si>
  <si>
    <t>7.3.1.</t>
  </si>
  <si>
    <t>Mantenimiento de lecho de secado con dimensiones de 2 metros de ancho por 1,5 metros de largo y una profundidad de 1 metro.</t>
  </si>
  <si>
    <t>7.3.2.</t>
  </si>
  <si>
    <t>7.4.</t>
  </si>
  <si>
    <t>7.4.1.</t>
  </si>
  <si>
    <t>Mantenimiento de lecho de secado compuesto por una celda de forma geométrica cuadrada de dimensiones de 2 metros de ancho por 2 metros de largo y una profundidad de 70 centímetros.</t>
  </si>
  <si>
    <t>7.4.2.</t>
  </si>
  <si>
    <t>Lijado y remoción de pintura actual del lecho para aplicación de pintura epóxica anticorrosiva de color gris en las partes internas y externas.</t>
  </si>
  <si>
    <t>SISTEMA DE PANELES SOLARES</t>
  </si>
  <si>
    <t>8.1.</t>
  </si>
  <si>
    <t>8.1.1.</t>
  </si>
  <si>
    <t xml:space="preserve">Mantenimiento de sistema solar con un regulador de carga BlueSolar MPPT 12/24-40 y doce (12) paneles solares CS6X-300P de 300W 24V. </t>
  </si>
  <si>
    <t>8.1.2.</t>
  </si>
  <si>
    <t>Suministro, instalación y puesta en correcto funcionamiento de batería tipo AGM o Gel, de ciclo profundo, con una capacidad mínima de 12V – 150Ah, compatible con sistemas de 24V, de marca reconocida en el mercado, con vida útil estimada no inferior a cinco años y garantía mínima de un (1) año, con capacidad adecuada para almacenar la energía generada por los paneles.</t>
  </si>
  <si>
    <t>8.2.</t>
  </si>
  <si>
    <t>8.2.1.</t>
  </si>
  <si>
    <t xml:space="preserve">Mantenimiento de sistema solar con un regulador de carga BlueSolar MPPT 12/24/40 y ocho (08) paneles solares CS6X-250P de 250W 24V. </t>
  </si>
  <si>
    <t>8.2.2.</t>
  </si>
  <si>
    <t>SISTEMA NEUMÁTICO, HIDRÁULICO, DE TRANSPORTE Y DE LLENADO</t>
  </si>
  <si>
    <t>9.1.</t>
  </si>
  <si>
    <t>9.1.1.</t>
  </si>
  <si>
    <t xml:space="preserve">Mantenimiento de cilindro doble efecto.  </t>
  </si>
  <si>
    <t>9.1.2.</t>
  </si>
  <si>
    <t>Mantenimiento de electroválvula de paso hidráulica.</t>
  </si>
  <si>
    <t>9.1.3.</t>
  </si>
  <si>
    <t xml:space="preserve">Lubricación de chumacera con aceite WD-40.  </t>
  </si>
  <si>
    <t>9.1.4.</t>
  </si>
  <si>
    <t>Reemplazo, instalación y puesta en correcto funcionamiento de 100 metros de manguera de aire tipo tubing neumática en material poliuretano de ¼” de color azul.</t>
  </si>
  <si>
    <t>9.1.5.</t>
  </si>
  <si>
    <t>Ajuste de piezas guías de bandas transportadoras de máquinas embotelladoras y reemplazo, instalación y puesta en correcto funcionamiento de empaques de válvulas de llenado (O-ring).</t>
  </si>
  <si>
    <t>SISTEMA DE COMPACTACIÓN Y TRITURACIÓN</t>
  </si>
  <si>
    <t>10.1.</t>
  </si>
  <si>
    <t>Centro de acopio de residuos sólidos</t>
  </si>
  <si>
    <t>10.1.1.</t>
  </si>
  <si>
    <t>Mantenimiento de molino de cuchillas trituradora de 15 HP</t>
  </si>
  <si>
    <t>10.1.2.</t>
  </si>
  <si>
    <t>Mantenimiento de embaladora hidráulica con protección de 15 HP</t>
  </si>
  <si>
    <t>10.1.3.</t>
  </si>
  <si>
    <t>Mantenimiento de embaladora vertical compactadora de 7,5 HP</t>
  </si>
  <si>
    <t>ACTIVIDADES DE OPERACIÓN</t>
  </si>
  <si>
    <t>Operario sistemas de saneamiento y centro acuático (01 operario)</t>
  </si>
  <si>
    <t>Día</t>
  </si>
  <si>
    <t>Operario relleno sanitario y centro de acopio de residuos (01 operario)</t>
  </si>
  <si>
    <t>MANTENIMIENTO CORRECTIVO</t>
  </si>
  <si>
    <t>12.1.</t>
  </si>
  <si>
    <t>SIPS embobinado motor motobomba 0.5 a 5 HP</t>
  </si>
  <si>
    <t>12.2.</t>
  </si>
  <si>
    <t>SIPS embobinado motor motobomba 6 a 10 HP</t>
  </si>
  <si>
    <t>12.3.</t>
  </si>
  <si>
    <t>SIPS embobinado motor motobomba 11 a 20 HP</t>
  </si>
  <si>
    <t>12.4.</t>
  </si>
  <si>
    <t>SIPS embobinado motor motobomba mayor de 20 HP</t>
  </si>
  <si>
    <t>12.5.</t>
  </si>
  <si>
    <t>SIPS de contactor para motobomba hasta 5 HP</t>
  </si>
  <si>
    <t>12.6.</t>
  </si>
  <si>
    <t>SIPS de contactor para motobomba de 5 a 10 HP</t>
  </si>
  <si>
    <t>12.7.</t>
  </si>
  <si>
    <t>SIPS impulsor motobomba de 0.5 a 5 HP</t>
  </si>
  <si>
    <t>12.8.</t>
  </si>
  <si>
    <t>SIPS impulsor motobomba de 6 a 15 HP</t>
  </si>
  <si>
    <t>12.9.</t>
  </si>
  <si>
    <t>SIPS impulsor motobomba mayor de 15 HP</t>
  </si>
  <si>
    <t>12.10.</t>
  </si>
  <si>
    <t>SIPS de hélices de refrigeración motobomba de 0.5 a 5 HP</t>
  </si>
  <si>
    <t>12.11.</t>
  </si>
  <si>
    <t>SIPS de hélices de refrigeración motobomba de 6 a 15 HP</t>
  </si>
  <si>
    <t>12.12.</t>
  </si>
  <si>
    <t>SIPS de hélices de refrigeración motobomba mayor de 15 HP</t>
  </si>
  <si>
    <t>12.13.</t>
  </si>
  <si>
    <t>SIPS de presostato</t>
  </si>
  <si>
    <t>12.14.</t>
  </si>
  <si>
    <t>SIPS de manómetro de glicerina</t>
  </si>
  <si>
    <t>12.15.</t>
  </si>
  <si>
    <t>SIPS de tubería y accesorios PVC presión de 1/8” a 1/2” x metro</t>
  </si>
  <si>
    <t>12.16.</t>
  </si>
  <si>
    <t>SIPS de tubería y accesorios galvanizado de 1/8” a 1/2" x metro</t>
  </si>
  <si>
    <t>12.17.</t>
  </si>
  <si>
    <t>SIPS de tubería y accesorios PVC presión de ¾” a 1 ¼” x metro</t>
  </si>
  <si>
    <t>12.18.</t>
  </si>
  <si>
    <t>SIPS de tubería y accesorios galvanizado de ¾” a 1 ¼” x metro</t>
  </si>
  <si>
    <t>12.19.</t>
  </si>
  <si>
    <t>SIPS de tubería y accesorios PVC presión de 1 ½” a 3" x metro</t>
  </si>
  <si>
    <t>12.20.</t>
  </si>
  <si>
    <t>SIPS de tubería y accesorios galvanizado de 1 ½” a 3" x metro</t>
  </si>
  <si>
    <t>12.21.</t>
  </si>
  <si>
    <t>SIPS de vigilante de tensión</t>
  </si>
  <si>
    <t>12.22.</t>
  </si>
  <si>
    <t>SIPS de Controlador Lógico Programable</t>
  </si>
  <si>
    <t>12.23.</t>
  </si>
  <si>
    <t>SIPS de muletilla</t>
  </si>
  <si>
    <t>12.24.</t>
  </si>
  <si>
    <t>SIPS de breaker general para tablero de motobomba de 0.5 a 5 HP</t>
  </si>
  <si>
    <t>12.25.</t>
  </si>
  <si>
    <t>SIPS de breaker general para tablero de motobomba de 6 a 10 HP</t>
  </si>
  <si>
    <t>12.26.</t>
  </si>
  <si>
    <t>SIPS de breaker general para tablero de motobomba de 11 a 20 HP</t>
  </si>
  <si>
    <t>12.27.</t>
  </si>
  <si>
    <t>SIPS de totalizador para tablero de motobomba de 0.5 a 5 HP</t>
  </si>
  <si>
    <t>12.28</t>
  </si>
  <si>
    <t>SIPS de totalizador para tablero de motobomba de 6 a 10 HP</t>
  </si>
  <si>
    <t>12.29</t>
  </si>
  <si>
    <t>SIPS de totalizador para tablero de motobomba de 11 a 20 HP</t>
  </si>
  <si>
    <t>12.30</t>
  </si>
  <si>
    <t>SIPS de temporizador digital - horario para riel omega</t>
  </si>
  <si>
    <t>12.31</t>
  </si>
  <si>
    <t>SIPS satélites o piñones macro medidor</t>
  </si>
  <si>
    <t>12.32</t>
  </si>
  <si>
    <t>SIPS de correas aireador y motor</t>
  </si>
  <si>
    <t>12.33</t>
  </si>
  <si>
    <t>SIPS rodamiento aireador y motor</t>
  </si>
  <si>
    <t>12.34</t>
  </si>
  <si>
    <t>SIPS de macromedidor de 1”</t>
  </si>
  <si>
    <t>12.35</t>
  </si>
  <si>
    <t>SIPS de macromedidor de 2”</t>
  </si>
  <si>
    <t>12.36</t>
  </si>
  <si>
    <t>SIPS de macromedidor de 3”</t>
  </si>
  <si>
    <t>12.37</t>
  </si>
  <si>
    <t>SIPS de presostato de alta presión</t>
  </si>
  <si>
    <t>12.38</t>
  </si>
  <si>
    <t>SIPS de electroválvula de 1” en acero inoxidable</t>
  </si>
  <si>
    <t>12.39</t>
  </si>
  <si>
    <t>SIPS de válvula de ¾” en acero inoxidable</t>
  </si>
  <si>
    <t>12.40</t>
  </si>
  <si>
    <t>SIPS de válvula bola de ½” a 1 ½” en PVC</t>
  </si>
  <si>
    <t>12.41</t>
  </si>
  <si>
    <t>SIPS de válvula bola de 2” a 3” en PVC</t>
  </si>
  <si>
    <t>12.42</t>
  </si>
  <si>
    <t>SIPS de válvula bola de ½” a 1 ½” en bronce</t>
  </si>
  <si>
    <t>12.43</t>
  </si>
  <si>
    <t>SIPS de válvula bola de 2” a 3” en bronce</t>
  </si>
  <si>
    <t>12.44</t>
  </si>
  <si>
    <t>SIPS de válvula tipo mariposa de 1/2” a 2”</t>
  </si>
  <si>
    <t>12.45</t>
  </si>
  <si>
    <t>SIPS de válvula tipo mariposa de 3” a 5”</t>
  </si>
  <si>
    <t>12.46</t>
  </si>
  <si>
    <t>SIPS de válvula tipo mariposa de 6” a 8”</t>
  </si>
  <si>
    <t>12.47</t>
  </si>
  <si>
    <t>SIPS de bomba dosificadora de 110 GPD / 17,4 LPH</t>
  </si>
  <si>
    <t>12.48</t>
  </si>
  <si>
    <t>SIPS de interruptor de nivel tipo flotador con longitud de 5 m</t>
  </si>
  <si>
    <t>12.49</t>
  </si>
  <si>
    <t xml:space="preserve">SIPS de membrana en material EPDM para tanque hidroneumático de 25 a 100 litros. </t>
  </si>
  <si>
    <t>12.50</t>
  </si>
  <si>
    <t>SIPS de membrana en material EPDM para tanque hidroneumático de 200 a 300 litros.</t>
  </si>
  <si>
    <t>12.51</t>
  </si>
  <si>
    <t>SIPS de tanque en material polietileno negro con aditivo U.V de 250 litros</t>
  </si>
  <si>
    <t>12.52</t>
  </si>
  <si>
    <t>SIPS de tanque en material polietileno negro con aditivo U.V de 1000 litros</t>
  </si>
  <si>
    <t>12.53</t>
  </si>
  <si>
    <t>SIPS de tanque en material polietileno negro con aditivo U.V de 5.000 litros</t>
  </si>
  <si>
    <t>12.54</t>
  </si>
  <si>
    <t>SIPS de tanque en material polietileno negro con aditivo U.V de 10.000 litros</t>
  </si>
  <si>
    <t>12.55</t>
  </si>
  <si>
    <t>SIPS de válvula de 1” a 2” en bronce</t>
  </si>
  <si>
    <t>12.56</t>
  </si>
  <si>
    <t>SIPS de válvula de 3” a 4” en bronce</t>
  </si>
  <si>
    <t>12.57</t>
  </si>
  <si>
    <t xml:space="preserve">SIPS de válvula de cierre rápido en PVC de 1” a 2” </t>
  </si>
  <si>
    <t>12.58</t>
  </si>
  <si>
    <t>SIPS de válvula de cierre rápido en PVC de 3” a 4”</t>
  </si>
  <si>
    <t>12.59</t>
  </si>
  <si>
    <t>SIPS de válvula de pie de 2” en bronce</t>
  </si>
  <si>
    <t>12.60</t>
  </si>
  <si>
    <t>SIPS de válvula de pie de 3” en bronce</t>
  </si>
  <si>
    <t>12.61</t>
  </si>
  <si>
    <t>SIPS de cheque hidro o válvula de retención de 1” a 2” en bronce</t>
  </si>
  <si>
    <t>12.62</t>
  </si>
  <si>
    <t>SIPS de manguera flexible de ½” x metro</t>
  </si>
  <si>
    <t>12.63</t>
  </si>
  <si>
    <t>SIPS de manguera flexible de 1” a 2” x metro</t>
  </si>
  <si>
    <t>12.64</t>
  </si>
  <si>
    <t>SIPS de manguera flexible de 8 mm x metro</t>
  </si>
  <si>
    <t>12.65</t>
  </si>
  <si>
    <t>SIPS de electroválvula de paso hidráulica 5/2 con solenoide, racores y silenciadores</t>
  </si>
  <si>
    <t>12.66</t>
  </si>
  <si>
    <t>SIPS de cilindro de doble efecto</t>
  </si>
  <si>
    <t>12.67</t>
  </si>
  <si>
    <t>SIPS de sensor final de carrera CLS-161</t>
  </si>
  <si>
    <t>12.68</t>
  </si>
  <si>
    <t>SIPS de sensor final de carrera de patín</t>
  </si>
  <si>
    <t>12.69</t>
  </si>
  <si>
    <t xml:space="preserve">SIPS de lámpara ultravioleta de 25 W, incluyendo tubo, carcasa, balastro y empaque, de grado alimenticio. </t>
  </si>
  <si>
    <t>12.70</t>
  </si>
  <si>
    <t>SIPS de electrobomba de 0.5 HP</t>
  </si>
  <si>
    <t>12.71</t>
  </si>
  <si>
    <t>SIPS de electrobomba de 1 HP</t>
  </si>
  <si>
    <t>12.72</t>
  </si>
  <si>
    <t>SIPS de electrobomba de 1.5 HP</t>
  </si>
  <si>
    <t>12.73</t>
  </si>
  <si>
    <t>SIPS de electrobomba de 3 HP</t>
  </si>
  <si>
    <t>12.74</t>
  </si>
  <si>
    <t>SIPS de electrobomba de 5 HP</t>
  </si>
  <si>
    <t>12.75</t>
  </si>
  <si>
    <t>SIPS de electrobomba de 7.5 HP</t>
  </si>
  <si>
    <t>12.76</t>
  </si>
  <si>
    <t>SIPS de electrobomba de 12.5 HP</t>
  </si>
  <si>
    <t>12.77</t>
  </si>
  <si>
    <t>SIPS de electrobomba tipo lapicero de 5 HP</t>
  </si>
  <si>
    <t>12.78</t>
  </si>
  <si>
    <t>SIPS de electrobomba tipo lapicero de 7.5 HP</t>
  </si>
  <si>
    <t>12.79</t>
  </si>
  <si>
    <t>SIPS de blower de 0.5 HP</t>
  </si>
  <si>
    <t>12.80</t>
  </si>
  <si>
    <t>SIPS de hidroneumático de 100 litros</t>
  </si>
  <si>
    <t>12.81</t>
  </si>
  <si>
    <t>SIPS de cuchilla para trituradora</t>
  </si>
  <si>
    <t>PRESTACIÓN DEL SERVICIO DE OPERACIÓN Y MANTENIMIENTO (PREVENTIVO Y/O CORRECTIVO) A TODO COSTO DE LOS SISTEMAS DE TRATAMIENTO DE AGUA POTABLE, SISTEMAS DE TRATAMIENTO DE AGUAS RESIDUALES, CENTROS DE ENTRENAMIENTO ACUÁTICO MILITAR Y SISTEMAS DE SANEAMIENTO BÁSICO DE LOS GRUPOS AÉREOS DE LA FAC</t>
  </si>
  <si>
    <t>LOTE 1 GRUPO AÉREO DEL ORIENTE (GAORI)</t>
  </si>
  <si>
    <t>OFERTA ECONOMICA</t>
  </si>
  <si>
    <t>UNIDAD</t>
  </si>
  <si>
    <t>1.1.</t>
  </si>
  <si>
    <t>Operario Centro Acuático y Sistemas de Tratamiento de Agua Potable</t>
  </si>
  <si>
    <t>Mensual</t>
  </si>
  <si>
    <t>Operario Sistemas de Tratamiento de Agua Residual</t>
  </si>
  <si>
    <t>Operario Relleno Sanitario</t>
  </si>
  <si>
    <t>ACTIVIDADES DE MANTENIMIENTO PREVENTIVO</t>
  </si>
  <si>
    <t>BOCATOMA SECTOR BRAVO</t>
  </si>
  <si>
    <t xml:space="preserve">Mantenimiento de rejilla del desarenador </t>
  </si>
  <si>
    <t>Unidad</t>
  </si>
  <si>
    <t>Mantenimiento de compuerta tipo guillotina</t>
  </si>
  <si>
    <t>BOCATOMA SECTOR DELTA</t>
  </si>
  <si>
    <t xml:space="preserve">Mantenimiento del sistema de bombeo de captación </t>
  </si>
  <si>
    <t>PLANTA DE TRATAMIENTO DE AGUA POTABLE PRINCIPAL</t>
  </si>
  <si>
    <t>Mantenimiento del sistema de bombeo de agua a los tanques elevados de distribución</t>
  </si>
  <si>
    <t>Mantenimiento de electrobomba sumergible de 1 HP para el bombeo de agua del tanque de reserva al tanque principal de la PTAP</t>
  </si>
  <si>
    <t>Mantenimiento del sistema de dosificación de productos químicos</t>
  </si>
  <si>
    <t>2.3.4.</t>
  </si>
  <si>
    <t xml:space="preserve">Cambio de material filtrante del sistema de filtración. </t>
  </si>
  <si>
    <t>2.3.5.</t>
  </si>
  <si>
    <t xml:space="preserve">Pintura del sistema de filtración. </t>
  </si>
  <si>
    <t>2.3.6.</t>
  </si>
  <si>
    <t xml:space="preserve">Mantenimiento del tanque de almacenamiento principal de agua potable. </t>
  </si>
  <si>
    <t>2.3.7.</t>
  </si>
  <si>
    <t xml:space="preserve">Mantenimiento del tanque de almacenamiento de reserva de agua potable. </t>
  </si>
  <si>
    <t>2.3.8.</t>
  </si>
  <si>
    <t xml:space="preserve">Mantenimiento de torre de aireación y floculador. </t>
  </si>
  <si>
    <t>2.3.9.</t>
  </si>
  <si>
    <t xml:space="preserve">Reemplazo, instalación y puesta en funcionamiento de material de empaque tipo Pall Ring en torre de aireación </t>
  </si>
  <si>
    <t>2.3.10.</t>
  </si>
  <si>
    <t xml:space="preserve">Mantenimiento del tanque sedimentador. </t>
  </si>
  <si>
    <t>2.3.11.</t>
  </si>
  <si>
    <t xml:space="preserve">Mantenimiento de módulos de sedimentación tipo colmena. </t>
  </si>
  <si>
    <t>PLANTA DE TRATAMIENTO DE AGUA POTABLE DELTA</t>
  </si>
  <si>
    <t>Mantenimiento del sistema de bombeo de filtración</t>
  </si>
  <si>
    <t>Mantenimiento del sistema de mezcla lenta</t>
  </si>
  <si>
    <t>2.4.5.</t>
  </si>
  <si>
    <t>2.4.6.</t>
  </si>
  <si>
    <t>Pintura del sistema de filtración.</t>
  </si>
  <si>
    <t>2.4.7.</t>
  </si>
  <si>
    <t xml:space="preserve">Mantenimiento de tanques de almacenamiento de agua potable. </t>
  </si>
  <si>
    <t>2.4.8.</t>
  </si>
  <si>
    <t>2.4.9.</t>
  </si>
  <si>
    <t>2.4.10.</t>
  </si>
  <si>
    <t>2.4.11.</t>
  </si>
  <si>
    <t>PLANTA DE TRATAMIENTO DE AGUA POTABLE RADAR</t>
  </si>
  <si>
    <t>Mantenimiento del sistema de bombeo de agua para distribución</t>
  </si>
  <si>
    <t xml:space="preserve">Mantenimiento del sistema de bombeo de filtración </t>
  </si>
  <si>
    <t>2.5.3.</t>
  </si>
  <si>
    <t xml:space="preserve">Mantenimiento del sistema de mezcla lenta </t>
  </si>
  <si>
    <t>2.5.4.</t>
  </si>
  <si>
    <t>2.5.5.</t>
  </si>
  <si>
    <t>2.5.6.</t>
  </si>
  <si>
    <t>2.5.7.</t>
  </si>
  <si>
    <t>2.5.8.</t>
  </si>
  <si>
    <t>2.5.9.</t>
  </si>
  <si>
    <t>CASITA DEL AGUA</t>
  </si>
  <si>
    <t>Mantenimiento del sistema de bombeo para el llenado de tanque de agua tratada</t>
  </si>
  <si>
    <t>Mantenimiento del sistema de bombeo de osmosis inversa IHM Referencia 31932</t>
  </si>
  <si>
    <t>2.6.3.</t>
  </si>
  <si>
    <t>Mantenimiento de sistema de bombeo de embotelladora grande</t>
  </si>
  <si>
    <t>2.6.4.</t>
  </si>
  <si>
    <t>Mantenimiento del sistema de bombeo de embotelladora pequeña</t>
  </si>
  <si>
    <t>2.6.5.</t>
  </si>
  <si>
    <t>Cambio de material filtrante de las columnas de filtración</t>
  </si>
  <si>
    <t>2.6.6.</t>
  </si>
  <si>
    <t>Mantenimiento de válvulas de filtración</t>
  </si>
  <si>
    <t>2.6.7.</t>
  </si>
  <si>
    <t>Cambio de cartuchos filtrantes del sistema de ósmosis inversa</t>
  </si>
  <si>
    <t>2.6.8.</t>
  </si>
  <si>
    <t xml:space="preserve">Cambio de membranas de ósmosis inversa del sistema de desmineralización. </t>
  </si>
  <si>
    <t>2.6.9.</t>
  </si>
  <si>
    <t>2.6.10.</t>
  </si>
  <si>
    <t>Mantenimiento de filtro de aire de embotelladora pequeña</t>
  </si>
  <si>
    <t>2.6.11.</t>
  </si>
  <si>
    <t xml:space="preserve">Mantenimiento de tanque de almacenamiento de agua potable. </t>
  </si>
  <si>
    <t>2.6.12.</t>
  </si>
  <si>
    <t>Mantenimiento de cilindro de doble efecto.</t>
  </si>
  <si>
    <t>2.6.13.</t>
  </si>
  <si>
    <t xml:space="preserve">Mantenimiento de electroválvula de paso hidráulica. </t>
  </si>
  <si>
    <t>2.6.14.</t>
  </si>
  <si>
    <t xml:space="preserve">Mantenimiento de sistema neumático y mecánico de máquinas embotelladoras. </t>
  </si>
  <si>
    <t>SISTEMA DE PURIFICACIÓN CASINO MILITAR</t>
  </si>
  <si>
    <t>Mantenimiento del sistema de bombeo.</t>
  </si>
  <si>
    <t xml:space="preserve">Cambio de material filtrante de las columnas de filtración. </t>
  </si>
  <si>
    <t>2.7.3.</t>
  </si>
  <si>
    <t xml:space="preserve">Cambio de cartuchos filtrantes. </t>
  </si>
  <si>
    <t>SISTEMA DE PURIFICACIÓN RANCHO DE TROPA</t>
  </si>
  <si>
    <t>PLANTA DE TRATAMIENTO DE AGUA RESIDUAL PRINCIPAL</t>
  </si>
  <si>
    <t>Mantenimiento de sistema de bombeo de pozo eyector</t>
  </si>
  <si>
    <t xml:space="preserve">	Mantenimiento de sistema de bombeo de purga de lodos</t>
  </si>
  <si>
    <t>2.9.3.</t>
  </si>
  <si>
    <t xml:space="preserve">	Mantenimiento de sistema de bombeo para aspersión </t>
  </si>
  <si>
    <t>2.9.4.</t>
  </si>
  <si>
    <t xml:space="preserve">Mantenimiento del tanque Imhoff y FAFA (filtro anaerobio de flujo ascendente), </t>
  </si>
  <si>
    <t>2.9.5.</t>
  </si>
  <si>
    <t xml:space="preserve">Recubrimiento con pintura epóxica de desarenador, canaleta Parshall, canal de igualación, tanque Imhoff y FAFA. </t>
  </si>
  <si>
    <t>2.9.6.</t>
  </si>
  <si>
    <t xml:space="preserve">Mantenimiento de lechos de secado. </t>
  </si>
  <si>
    <t>2.10.</t>
  </si>
  <si>
    <t>PLANTA DE TRATAMIENTO DE AGUA RESIDUAL BRAVO</t>
  </si>
  <si>
    <t>Mantenimiento de sistema de bombeo de tratamiento</t>
  </si>
  <si>
    <t>2.10.3.</t>
  </si>
  <si>
    <t xml:space="preserve">Mantenimiento de sistema de bombeo para aspersión </t>
  </si>
  <si>
    <t>2.10.4.</t>
  </si>
  <si>
    <t>Mantenimiento del sistema de aireación</t>
  </si>
  <si>
    <t>2.10.5.</t>
  </si>
  <si>
    <t xml:space="preserve">	Recubrimiento en fibra de vidrio y pintura de columna de filtración. </t>
  </si>
  <si>
    <t>2.10.6.</t>
  </si>
  <si>
    <t>2.10.7.</t>
  </si>
  <si>
    <t>2.11.</t>
  </si>
  <si>
    <t>2.11.	PLANTA DE TRATAMIENTO DE AGUA RESIDUAL DELTA</t>
  </si>
  <si>
    <t>2.11.1.</t>
  </si>
  <si>
    <t>2.11.2.</t>
  </si>
  <si>
    <t xml:space="preserve">Mantenimiento de sistema de bombeo de tratamiento, </t>
  </si>
  <si>
    <t>2.11.3.</t>
  </si>
  <si>
    <t>2.11.4.</t>
  </si>
  <si>
    <t>2.11.5.</t>
  </si>
  <si>
    <t>Cambio de material filtrante del sistema de filtración</t>
  </si>
  <si>
    <t>2.11.6.</t>
  </si>
  <si>
    <t xml:space="preserve">Mantenimiento de lecho de secado. </t>
  </si>
  <si>
    <t>2.12.</t>
  </si>
  <si>
    <t>PLANTA DE TRATAMIENTO DE AGUA RESIDUAL RADAR</t>
  </si>
  <si>
    <t>2.12.1.</t>
  </si>
  <si>
    <t>2.12.2.</t>
  </si>
  <si>
    <t>2.12.3.</t>
  </si>
  <si>
    <t>2.12.4.</t>
  </si>
  <si>
    <t>Pintura de tanques del sistema CROMAGLASS</t>
  </si>
  <si>
    <t>2.13.</t>
  </si>
  <si>
    <t>PLANTA DE TRATAMIENTO DE AGUA RESIDUAL LIXIVIADOS</t>
  </si>
  <si>
    <t>2.13.1.</t>
  </si>
  <si>
    <t>2.13.2.</t>
  </si>
  <si>
    <t>2.13.3.</t>
  </si>
  <si>
    <t xml:space="preserve">Mantenimiento de sistema de bombeo para filtración </t>
  </si>
  <si>
    <t>2.13.4.</t>
  </si>
  <si>
    <t>Recubrimiento en fibra de vidrio y pintura de columnas de filtración</t>
  </si>
  <si>
    <t>2.13.5.</t>
  </si>
  <si>
    <t>2.13.6.</t>
  </si>
  <si>
    <t>Mantenimiento del tanque de homogenización, reactor UASB y filtro percolador</t>
  </si>
  <si>
    <t>2.13.7.</t>
  </si>
  <si>
    <t xml:space="preserve">Pintura externa de tanque de homogenización, reactor UASB y filtro percolador. </t>
  </si>
  <si>
    <t>2.13.8.</t>
  </si>
  <si>
    <t>Mantenimiento de lecho de secado</t>
  </si>
  <si>
    <t>2.14.</t>
  </si>
  <si>
    <t>CENTRO DE ENTRENAMIENTO ACUÁTICO</t>
  </si>
  <si>
    <t>2.14.1.</t>
  </si>
  <si>
    <t>2.14.2.</t>
  </si>
  <si>
    <t>2.14.3.</t>
  </si>
  <si>
    <t>Cambio del material filtrante del sistema de filtración</t>
  </si>
  <si>
    <t>2.14.4.</t>
  </si>
  <si>
    <t>Mantenimiento de válvula multipuerto del sistema de filtración</t>
  </si>
  <si>
    <t>2.15.</t>
  </si>
  <si>
    <t xml:space="preserve">RED HIDROSANITARIA </t>
  </si>
  <si>
    <t>2.15.1.</t>
  </si>
  <si>
    <t xml:space="preserve">Mantenimiento sistema de bombeo de agua potable torre de control. </t>
  </si>
  <si>
    <t>2.16.</t>
  </si>
  <si>
    <t xml:space="preserve">SISTEMAS DE COMPACTACIÓN Y TRITURACIÓN DE RESIDUOS </t>
  </si>
  <si>
    <t>2.16.1.</t>
  </si>
  <si>
    <t xml:space="preserve">Mantenimiento de molino triturador de cuchillas de 15 HP. </t>
  </si>
  <si>
    <t>2.16.2.</t>
  </si>
  <si>
    <t xml:space="preserve">Mantenimiento de embaladora hidráulica de 15 HP. </t>
  </si>
  <si>
    <t>2.16.3.</t>
  </si>
  <si>
    <t xml:space="preserve">Mantenimiento de embaladora vertical compactadora de 7,5 HP. </t>
  </si>
  <si>
    <t>ACTIVIDADES DE MANTENIMIENTO CORRECTIVO</t>
  </si>
  <si>
    <t>3.1</t>
  </si>
  <si>
    <t xml:space="preserve">Instalación, montaje y puesta en funcionamiento de sistema hidroneumático de 24 L suministrado por la Entidad. </t>
  </si>
  <si>
    <t>3.2</t>
  </si>
  <si>
    <t xml:space="preserve">Instalación, montaje y puesta en funcionamiento de tanque hidroneumático de 200 L suministrado por la Entidad. </t>
  </si>
  <si>
    <t>3.3</t>
  </si>
  <si>
    <t>Instalación, montaje y puesta en funcionamiento de de bomba dosificadora de diafragma</t>
  </si>
  <si>
    <t>3.4</t>
  </si>
  <si>
    <t xml:space="preserve">Instalación, montaje y puesta en funcionamiento de motobomba sumergible trituradora de 5.0 HP. </t>
  </si>
  <si>
    <t>3.5</t>
  </si>
  <si>
    <t xml:space="preserve">Instalación, montaje y puesta en funcionamiento de bomba sumergible de 0.5 HP. </t>
  </si>
  <si>
    <t>3.6</t>
  </si>
  <si>
    <t xml:space="preserve">Instalación, montaje y puesta en funcionamiento de motobomba sumergible  de 1.0 HP. </t>
  </si>
  <si>
    <t>3.7</t>
  </si>
  <si>
    <t>Instalación, montaje y puesta en funcionamiento de electrobomba superficial de 0.5 HP.</t>
  </si>
  <si>
    <t>3.8</t>
  </si>
  <si>
    <t xml:space="preserve">Instalación, montaje y puesta en funcionamiento de electrobomba centrífuga de 7.5 HP. </t>
  </si>
  <si>
    <t>3.9</t>
  </si>
  <si>
    <t xml:space="preserve">Instalación, montaje y puesta en funcionamiento de electrobomba centrífuga de 12.5 HP. </t>
  </si>
  <si>
    <t>3.10</t>
  </si>
  <si>
    <t xml:space="preserve">Instalación, montaje y puesta en funcionamiento de electrobomba centrífuga de 3.0 HP. </t>
  </si>
  <si>
    <t>3.11</t>
  </si>
  <si>
    <t xml:space="preserve">Instalación, montaje y puesta en funcionamiento de electrobomba sumergible de 1.0 HP. </t>
  </si>
  <si>
    <t>3.12</t>
  </si>
  <si>
    <t xml:space="preserve">Instalación, montaje y puesta en funcionamiento de electrobomba centrífuga de 5.0 HP. </t>
  </si>
  <si>
    <t>3.13</t>
  </si>
  <si>
    <t xml:space="preserve">Instalación, montaje y puesta en funcionamiento de bomba sumergible tipo lapicero de 10 HP. </t>
  </si>
  <si>
    <t>3.14</t>
  </si>
  <si>
    <t xml:space="preserve">Instalación, montaje y puesta en funcionamiento de bomba sumergible trituradora de 1.0 HP. </t>
  </si>
  <si>
    <t>3.15</t>
  </si>
  <si>
    <t xml:space="preserve">Instalación, montaje y puesta en funcionamiento de blower de 0.25 HP. </t>
  </si>
  <si>
    <t>3.16</t>
  </si>
  <si>
    <t xml:space="preserve">Instalación, montaje y puesta en funcionamiento de electrobomba de 1.5 HP. </t>
  </si>
  <si>
    <t>3.17</t>
  </si>
  <si>
    <t xml:space="preserve">Instalación, montaje y puesta en funcionamiento de macromedidor tipo Woltman de 3 pulgadas. </t>
  </si>
  <si>
    <t>3.18</t>
  </si>
  <si>
    <t xml:space="preserve">Instalación, montaje y puesta en funcionamiento de macromedidor tipo Woltman de 2 pulgadas. </t>
  </si>
  <si>
    <t>3.19</t>
  </si>
  <si>
    <t xml:space="preserve">Instalación, montaje y puesta en funcionamiento de medidor volumétrico de 1 pulgada. </t>
  </si>
  <si>
    <t>3.20</t>
  </si>
  <si>
    <t xml:space="preserve">Instalación, montaje y puesta en funcionamiento de sistema ultravioleta. </t>
  </si>
  <si>
    <t>3.21</t>
  </si>
  <si>
    <t>SIPS embobinado motor electrobomba 0.5 a 2.0 HP</t>
  </si>
  <si>
    <t>3.22</t>
  </si>
  <si>
    <t>SIPS embobinado motor electrobomba 2.1 a 3.0 HP</t>
  </si>
  <si>
    <t>3.23</t>
  </si>
  <si>
    <t>SIPS embobinado motor electrobomba 3.1 a 5.0 HP</t>
  </si>
  <si>
    <t>3.24</t>
  </si>
  <si>
    <t>SIPS embobinado motor electrobomba 5.1 a 8.0 HP</t>
  </si>
  <si>
    <t>3.25</t>
  </si>
  <si>
    <t>3.26</t>
  </si>
  <si>
    <t>SIPS embobinado motor electrobomba 8.1 a 10.0 HP</t>
  </si>
  <si>
    <t>3.27</t>
  </si>
  <si>
    <t>SIPS embobinado motor electrobomba 10.1 a 15.0 HP</t>
  </si>
  <si>
    <t>3.28</t>
  </si>
  <si>
    <t>SIPS embobinado motor electrobomba 15.1 a 20.0 HP</t>
  </si>
  <si>
    <t>3.29</t>
  </si>
  <si>
    <t>SIPS embobinado motor electrobomba mayor de 20.0 HP</t>
  </si>
  <si>
    <t>3.30</t>
  </si>
  <si>
    <t>SIPS de contactor para electrobomba hasta 3.0 HP</t>
  </si>
  <si>
    <t>3.31</t>
  </si>
  <si>
    <t>SIPS de contactor para electrobomba de 3.1 a 5.0 HP</t>
  </si>
  <si>
    <t>3.32</t>
  </si>
  <si>
    <t>SIPS de contactor para electrobomba de 5.1 a 7.5 HP</t>
  </si>
  <si>
    <t>3.33</t>
  </si>
  <si>
    <t>SIPS de contactor para electrobomba de 7.6 a 10.0 HP</t>
  </si>
  <si>
    <t>3.34</t>
  </si>
  <si>
    <t>SIPS de contactor para electrobomba de 10.1 a 15.0 HP</t>
  </si>
  <si>
    <t>3.35</t>
  </si>
  <si>
    <t>SIPS de contactor para electrobomba mayor de 15.0 HP</t>
  </si>
  <si>
    <t>3.36</t>
  </si>
  <si>
    <t>SIPS impulsor electrobomba 0.5 a 2.0 HP</t>
  </si>
  <si>
    <t>3.37</t>
  </si>
  <si>
    <t>SIPS impulsor electrobomba 2.1 a 3.0 HP</t>
  </si>
  <si>
    <t>3.38</t>
  </si>
  <si>
    <t>SIPS impulsor electrobomba 3.1 a 5.0 HP</t>
  </si>
  <si>
    <t>3.39</t>
  </si>
  <si>
    <t>SIPS impulsor electrobomba 5.1 a 8.0 HP</t>
  </si>
  <si>
    <t>3.40</t>
  </si>
  <si>
    <t>3.41</t>
  </si>
  <si>
    <t>SIPS impulsor electrobomba 8.1 a 10.0 HP</t>
  </si>
  <si>
    <t>3.42</t>
  </si>
  <si>
    <t>SIPS impulsor electrobomba 10.1 a 15.0 HP</t>
  </si>
  <si>
    <t>3.43</t>
  </si>
  <si>
    <t>SIPS impulsor electrobomba 15.1 a 20.0 HP</t>
  </si>
  <si>
    <t>3.44</t>
  </si>
  <si>
    <t>SIPS impulsor electrobomba mayor de 20.0 HP</t>
  </si>
  <si>
    <t>3.45</t>
  </si>
  <si>
    <t>SIPS ventilador electrobomba 0.5 a 2.0 HP</t>
  </si>
  <si>
    <t>3.46</t>
  </si>
  <si>
    <t>SIPS ventilador electrobomba 2.1 a 3.0 HP</t>
  </si>
  <si>
    <t>3.47</t>
  </si>
  <si>
    <t>SIPS ventilador electrobomba 3.1 a 5.0 HP</t>
  </si>
  <si>
    <t>3.48</t>
  </si>
  <si>
    <t>SIPS ventilador electrobomba 5.1 a 8.0 HP</t>
  </si>
  <si>
    <t>3.49</t>
  </si>
  <si>
    <t>3.50</t>
  </si>
  <si>
    <t>SIPS ventilador electrobomba 8.1 a 10.0 HP</t>
  </si>
  <si>
    <t>3.51</t>
  </si>
  <si>
    <t>SIPS ventilador electrobomba 10.1 a 15.0 HP</t>
  </si>
  <si>
    <t>3.52</t>
  </si>
  <si>
    <t>SIPS ventilador electrobomba 15.1 a 20.0 HP</t>
  </si>
  <si>
    <t>3.53</t>
  </si>
  <si>
    <t>SIPS ventilador electrobomba mayor de 20.0 HP</t>
  </si>
  <si>
    <t>3.54</t>
  </si>
  <si>
    <t>3.55</t>
  </si>
  <si>
    <t>3.56</t>
  </si>
  <si>
    <t>SIPS de tubería PVC 1/2" a 3/4" x metro lineal</t>
  </si>
  <si>
    <t>3.57</t>
  </si>
  <si>
    <t>SIPS de tubería PVC 1" a 1 1/4" x metro lineal</t>
  </si>
  <si>
    <t>3.58</t>
  </si>
  <si>
    <t>SIPS de tubería PVC 1 1/2" a 2 1/2" x metro lineal</t>
  </si>
  <si>
    <t>3.59</t>
  </si>
  <si>
    <t>SIPS de tubería PVC 3" a 4" x metro lineal</t>
  </si>
  <si>
    <t>3.60</t>
  </si>
  <si>
    <t>SIPS de tubería PVC 6" x metro lineal</t>
  </si>
  <si>
    <t>3.61</t>
  </si>
  <si>
    <t>SIPS de tubería PVC 8" x metro lineal</t>
  </si>
  <si>
    <t>3.62</t>
  </si>
  <si>
    <t>SIPS de tubería galvanizada 1/2" a 3/4" x metro lineal</t>
  </si>
  <si>
    <t>3.63</t>
  </si>
  <si>
    <t>SIPS de tubería galvanizada 1" a 1 1/4" x metro lineal</t>
  </si>
  <si>
    <t>3.64</t>
  </si>
  <si>
    <t>SIPS de tubería galvanizada 1 1/2" a 2 1/2" x metro lineal</t>
  </si>
  <si>
    <t>3.65</t>
  </si>
  <si>
    <t>SIPS de tubería galvanizada 3" a 4" x metro lineal</t>
  </si>
  <si>
    <t>3.66</t>
  </si>
  <si>
    <t>SIPS de tubería galvanizada 6" x metro lineal</t>
  </si>
  <si>
    <t>3.67</t>
  </si>
  <si>
    <t>SIPS de tubería galvanizada 8" x metro lineal</t>
  </si>
  <si>
    <t>3.68</t>
  </si>
  <si>
    <t>SIPS de codo 45° y 90° PVC 1/2" a 3/4"</t>
  </si>
  <si>
    <t>3.69</t>
  </si>
  <si>
    <t>SIPS de codo 45° y 90° PVC 1" a 1 1/4"</t>
  </si>
  <si>
    <t>3.70</t>
  </si>
  <si>
    <t>SIPS de codo 45° y 90° PVC 1 1/2" a 2 1/2"</t>
  </si>
  <si>
    <t>3.71</t>
  </si>
  <si>
    <t>SIPS de codo 45° y 90° PVC 3" a 4"</t>
  </si>
  <si>
    <t>3.72</t>
  </si>
  <si>
    <t>SIPS de codo 45° y 90° PVC 6"</t>
  </si>
  <si>
    <t>3.73</t>
  </si>
  <si>
    <t>SIPS de codo 45° y 90° PVC 8"</t>
  </si>
  <si>
    <t>3.74</t>
  </si>
  <si>
    <t>SIPS de codo 45° y 90° galvanizado 1/2" a 3/4"</t>
  </si>
  <si>
    <t>3.75</t>
  </si>
  <si>
    <t>SIPS de codo 45° y 90° galvanizado 1" a 1 1/4"</t>
  </si>
  <si>
    <t>3.76</t>
  </si>
  <si>
    <t>SIPS de codo 45° y 90° galvanizado 1 1/2" a 2 1/2"</t>
  </si>
  <si>
    <t>3.77</t>
  </si>
  <si>
    <t>SIPS de codo 45° y 90° galvanizado 3" a 4"</t>
  </si>
  <si>
    <t>3.78</t>
  </si>
  <si>
    <t>SIPS de codo 45° y 90° galvanizado 6"</t>
  </si>
  <si>
    <t>3.79</t>
  </si>
  <si>
    <t>SIPS de codo 45° y 90° galvanizado 8"</t>
  </si>
  <si>
    <t>3.80</t>
  </si>
  <si>
    <t>SIPS de tee PVC 1/2" a 3/4"</t>
  </si>
  <si>
    <t>3.81</t>
  </si>
  <si>
    <t>SIPS de tee PVC 1" a 1 1/4"</t>
  </si>
  <si>
    <t>3.82</t>
  </si>
  <si>
    <t>SIPS de tee PVC 1 1/2" a 2 1/2"</t>
  </si>
  <si>
    <t>3.83</t>
  </si>
  <si>
    <t>SIPS de tee PVC 3" a 4"</t>
  </si>
  <si>
    <t>3.84</t>
  </si>
  <si>
    <t>SIPS de tee PVC 6"</t>
  </si>
  <si>
    <t>3.85</t>
  </si>
  <si>
    <t>SIPS de tee PVC 8"</t>
  </si>
  <si>
    <t>3.86</t>
  </si>
  <si>
    <t>SIPS de tee galvanizada 1/2" a 3/4"</t>
  </si>
  <si>
    <t>3.87</t>
  </si>
  <si>
    <t>SIPS de tee galvanizada 1" a 1 1/4"</t>
  </si>
  <si>
    <t>3.88</t>
  </si>
  <si>
    <t>SIPS de tee galvanizada 1 1/2" a 2 1/2"</t>
  </si>
  <si>
    <t>3.89</t>
  </si>
  <si>
    <t>SIPS de tee galvanizada 3" a 4"</t>
  </si>
  <si>
    <t>3.90</t>
  </si>
  <si>
    <t>SIPS de tee galvanizada 6"</t>
  </si>
  <si>
    <t>3.91</t>
  </si>
  <si>
    <t>SIPS de tee galvanizada 8"</t>
  </si>
  <si>
    <t>3.92</t>
  </si>
  <si>
    <t>SIPS de unión PVC 1/2" a 3/4"</t>
  </si>
  <si>
    <t>3.93</t>
  </si>
  <si>
    <t>SIPS de unión PVC 1" a 1 1/4"</t>
  </si>
  <si>
    <t>3.94</t>
  </si>
  <si>
    <t>SIPS de unión PVC 1 1/2" a 2 1/2"</t>
  </si>
  <si>
    <t>3.95</t>
  </si>
  <si>
    <t>SIPS de unión PVC 3" a 4"</t>
  </si>
  <si>
    <t>3.96</t>
  </si>
  <si>
    <t>SIPS de unión PVC 6"</t>
  </si>
  <si>
    <t>3.97</t>
  </si>
  <si>
    <t>SIPS de unión PVC 8"</t>
  </si>
  <si>
    <t>3.98</t>
  </si>
  <si>
    <t>SIPS de unión galvanizada 1/2" a 3/4"</t>
  </si>
  <si>
    <t>3.99</t>
  </si>
  <si>
    <t>SIPS de unión galvanizada 1" a 1 1/4"</t>
  </si>
  <si>
    <t>SIPS de unión galvanizada 1 1/2" a 2 1/2"</t>
  </si>
  <si>
    <t>SIPS de unión galvanizada 3" a 4"</t>
  </si>
  <si>
    <t>SIPS de unión galvanizada 6"</t>
  </si>
  <si>
    <t>SIPS de unión galvanizada 8"</t>
  </si>
  <si>
    <t>SIPS de acople macho y hembra PVC 1/2" a 3/4"</t>
  </si>
  <si>
    <t>SIPS de acople macho y hembra PVC 1" a 1 1/4"</t>
  </si>
  <si>
    <t>SIPS de acople macho y hembra PVC 1 1/2" a 2 1/2"</t>
  </si>
  <si>
    <t>SIPS de acople macho y hembra PVC 3" a 4"</t>
  </si>
  <si>
    <t>SIPS de acople macho y hembra PVC 6"</t>
  </si>
  <si>
    <t>SIPS de acople macho y hembra PVC 8"</t>
  </si>
  <si>
    <t>SIPS de acople macho y hembra galvanizados 1/2" a 3/4"</t>
  </si>
  <si>
    <t>SIPS de acople macho y hembra galvanizados 1" a 1 1/4"</t>
  </si>
  <si>
    <t>SIPS de acople macho y hembra galvanizados 1 1/2" a 2 1/2"</t>
  </si>
  <si>
    <t>SIPS de acople macho y hembra galvanizados 3" a 4"</t>
  </si>
  <si>
    <t>SIPS de acople macho y hembra galvanizados 6"</t>
  </si>
  <si>
    <t>SIPS de acople macho y hembra galvanizados 8"</t>
  </si>
  <si>
    <t>SIPS de brida PVC 1/2" a 3/4"</t>
  </si>
  <si>
    <t>SIPS de brida PVC 1" a 1 1/4"</t>
  </si>
  <si>
    <t>SIPS de brida PVC 1 1/2" a 2 1/2"</t>
  </si>
  <si>
    <t>SIPS de brida PVC 3" a 4"</t>
  </si>
  <si>
    <t>SIPS de brida metálica 1/2" a 3/4"</t>
  </si>
  <si>
    <t>SIPS de brida metálica 1" a 1 1/4"</t>
  </si>
  <si>
    <t>SIPS de brida metálica 1 1/2" a 2 1/2"</t>
  </si>
  <si>
    <t>SIPS de brida metálica 3" a 4"</t>
  </si>
  <si>
    <t>SIPS de reducción PVC 1/2" a 3/4"</t>
  </si>
  <si>
    <t>SIPS de reducción PVC 1" a 1 1/4"</t>
  </si>
  <si>
    <t>SIPS de reducción PVC 1 1/2" a 2 1/2"</t>
  </si>
  <si>
    <t>SIPS de reducción PVC 3" a 4"</t>
  </si>
  <si>
    <t>SIPS de reducción galvanizada 1/2" a 3/4"</t>
  </si>
  <si>
    <t>SIPS de reducción galvanizada 1" a 1 1/4"</t>
  </si>
  <si>
    <t>SIPS de reducción galvanizada 1 1/2" a 2 1/2"</t>
  </si>
  <si>
    <t>SIPS de reducción galvanizada 3" a 4"</t>
  </si>
  <si>
    <t>SIPS de válvula tipo bola PVC 1/2" a 3/4"</t>
  </si>
  <si>
    <t>SIPS de válvula tipo bola PVC 1" a 1 1/4"</t>
  </si>
  <si>
    <t>SIPS de válvula tipo bola PVC 1 1/2" a 2 1/2"</t>
  </si>
  <si>
    <t>SIPS de válvula tipo bola PVC 3" a 4"</t>
  </si>
  <si>
    <t>SIPS de válvula tipo bola en bronce 1/2" a 3/4"</t>
  </si>
  <si>
    <t>SIPS de válvula tipo bola en bronce 1" a 1 1/4"</t>
  </si>
  <si>
    <t>SIPS de válvula tipo bola en bronce 1 1/2" a 2 1/2"</t>
  </si>
  <si>
    <t>SIPS de válvula tipo bola en bronce 3" a 4"</t>
  </si>
  <si>
    <t>SIPS de válvula tipo mariposa mango PVC con disco en acero i</t>
  </si>
  <si>
    <t>SIPS de válvula de pie en bronce 1/2" a 3/4"</t>
  </si>
  <si>
    <t>SIPS de válvula de pie en bronce 1" a 1 1/4"</t>
  </si>
  <si>
    <t>SIPS de válvula de pie en bronce 1 1/2" a 2 1/2"</t>
  </si>
  <si>
    <t>SIPS de válvula de pie en bronce 3" a 4"</t>
  </si>
  <si>
    <t>SIPS de cheque hidro o válvula de retención en bronce 1/2" a</t>
  </si>
  <si>
    <t>SIPS de cheque hidro o válvula de retención en bronce 1" a 1</t>
  </si>
  <si>
    <t>SIPS de cheque hidro o válvula de retención en bronce 1 1/2"</t>
  </si>
  <si>
    <t>SIPS de cheque hidro o válvula de retención en bronce 3" a 4</t>
  </si>
  <si>
    <t>SIPS de interruptor selector rotativo metálico (tipo muletil</t>
  </si>
  <si>
    <t>SIPS de breaker termomagnético para tablero de electrobomba</t>
  </si>
  <si>
    <t>SIPS de guardamotor para tablero de electrobomba de 0.5 a 3</t>
  </si>
  <si>
    <t>SIPS de guardamotor para tablero de electrobomba de 4 a 7.5</t>
  </si>
  <si>
    <t>SIPS de guardamotor para tablero de electrobomba de 10 a 15</t>
  </si>
  <si>
    <t>SIPS de guardamotor para tablero de electrobomba mayor a 15</t>
  </si>
  <si>
    <t>SIPS de relé térmico para tablero de electrobomba de 0.5 a 3</t>
  </si>
  <si>
    <t>SIPS de relé térmico para tablero de electrobomba de 4 a 7.5</t>
  </si>
  <si>
    <t>SIPS de relé térmico para tablero de electrobomba de 10 a 15</t>
  </si>
  <si>
    <t>SIPS de relé térmico para tablero de electrobomba mayor a 15</t>
  </si>
  <si>
    <t>SIPS de totalizador de energía para tablero de electrobomba</t>
  </si>
  <si>
    <t>SIPS de temporizador digital horario para riel DIN (omega)</t>
  </si>
  <si>
    <t>SIPS de interruptor de nivel tipo flotador con longitud de 5</t>
  </si>
  <si>
    <t>SIPS de membrana en material EPDM para tanque hidroneumático</t>
  </si>
  <si>
    <t>SIPS de tanque en material polietileno negro con aditivo U.V</t>
  </si>
  <si>
    <t>SIPS de electroválvula de paso hidráulica 5/2 con solenoide,</t>
  </si>
  <si>
    <t>SIPS de micromedidor de 1”</t>
  </si>
  <si>
    <t>SIPS de macromedidor tipo wolman de 2” con brida</t>
  </si>
  <si>
    <t>SIPS de macromedidor tipo wolman de 3” con brida</t>
  </si>
  <si>
    <t>TOTAL</t>
  </si>
  <si>
    <t>PRECIOS DE REFERENCIA</t>
  </si>
  <si>
    <r>
      <t xml:space="preserve">El presente formato de oferta económica contiene únicamente la identificación resumida de los ítems objeto de oferta. Antes de presentar su cotización, deberá revisar detalladamente el documento de </t>
    </r>
    <r>
      <rPr>
        <b/>
        <sz val="10"/>
        <rFont val="Arial Narrow"/>
        <family val="2"/>
      </rPr>
      <t>ANEXO 1. ESPECIFICACIONES TECNICAS LOTE 1 GAORI 2026</t>
    </r>
    <r>
      <rPr>
        <sz val="10"/>
        <rFont val="Arial Narrow"/>
        <family val="2"/>
      </rPr>
      <t xml:space="preserve"> adjunto, en el cual se describen el alcance, actividades, materiales, accesorios, pruebas, condiciones de instalación, puesta en funcionamiento y demás requisitos aplicables a cada ítem.
La presentación de la oferta economiac implica que conoce, entiende y acepta las condiciones técnicas establecidas para cada actividad, por lo que los valores ofertados deberán incluir todos los costos directos e indirectos necesarios para su correcta ejecución y entrega a satisfacción.</t>
    </r>
  </si>
  <si>
    <t>NOMBRE DEL OFERENTE QUE PRESENTA LA OFERTA ECONOMIA</t>
  </si>
  <si>
    <t>CUMPLE/NO CUMPLE</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</si>
  <si>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</si>
  <si>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</si>
  <si>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</si>
  <si>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</si>
  <si>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</si>
  <si>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</si>
  <si>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</si>
  <si>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</si>
  <si>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</si>
  <si>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</si>
  <si>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</si>
  <si>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</si>
  <si>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</si>
  <si>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</si>
  <si>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</si>
  <si>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</si>
  <si>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</si>
  <si>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</si>
  <si>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</si>
  <si>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</si>
  <si>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</si>
  <si>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</si>
  <si>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</si>
  <si>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</si>
  <si>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</si>
  <si>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</si>
  <si>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</si>
  <si>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</si>
  <si>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</si>
  <si>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</si>
  <si>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</si>
  <si>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</si>
  <si>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</si>
  <si>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</si>
  <si>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</si>
  <si>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</si>
  <si>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</si>
  <si>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</si>
  <si>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</si>
  <si>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</si>
  <si>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</si>
  <si>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</si>
  <si>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</si>
  <si>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</si>
  <si>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</si>
  <si>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</si>
  <si>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</si>
  <si>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</si>
  <si>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</si>
  <si>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</si>
  <si>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</si>
  <si>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</si>
  <si>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</si>
  <si>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</si>
  <si>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</si>
  <si>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</si>
  <si>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</si>
  <si>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</si>
  <si>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</si>
  <si>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</si>
  <si>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</si>
  <si>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</si>
  <si>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</si>
  <si>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</si>
  <si>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</si>
  <si>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</si>
  <si>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</si>
  <si>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</si>
  <si>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</si>
  <si>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</si>
  <si>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</si>
  <si>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</si>
  <si>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</si>
  <si>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</si>
  <si>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</si>
  <si>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</si>
  <si>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</si>
  <si>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3.177</t>
  </si>
  <si>
    <t>3.178</t>
  </si>
  <si>
    <t>3.179</t>
  </si>
  <si>
    <t>3.180</t>
  </si>
  <si>
    <t>3.181</t>
  </si>
  <si>
    <t>3.182</t>
  </si>
  <si>
    <t>3.183</t>
  </si>
  <si>
    <t>3.184</t>
  </si>
  <si>
    <t>3.185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</si>
</sst>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43" formatCode="_-* #,##0.00_-;\-* #,##0.00_-;_-* &quot;-&quot;??_-;_-@_-"/>
    <numFmt numFmtId="164" formatCode="&quot;$&quot;\ #,##0.00"/>
  </numFmts>
  <fonts count="35" x14ac:knownFonts="1">
    <font>
      <sz val="11"/>
      <color theme="1"/>
      <name val="Calibri"/>
      <family val="2"/>
      <scheme val="minor"/>
    </font>
    <font>
      <sz val="11"/>
      <color theme="1"/>
      <name val="Calibri"/>
      <family val="2"/>
      <scheme val="minor"/>
    </font>
    <font>
      <b/>
      <sz val="8"/>
      <color rgb="FF000000"/>
      <name val="Arial"/>
      <family val="2"/>
    </font>
    <font>
      <sz val="10"/>
      <color rgb="FF000000"/>
      <name val="Times New Roman"/>
      <family val="1"/>
    </font>
    <font>
      <sz val="8"/>
      <color theme="1"/>
      <name val="Arial"/>
      <family val="2"/>
    </font>
    <font>
      <b/>
      <sz val="8"/>
      <color theme="1"/>
      <name val="Arial"/>
      <family val="2"/>
    </font>
    <font>
      <sz val="8"/>
      <name val="Arial"/>
      <family val="2"/>
    </font>
    <font>
      <b/>
      <sz val="10"/>
      <color theme="1"/>
      <name val="Verdana"/>
      <family val="2"/>
    </font>
    <font>
      <sz val="10"/>
      <color theme="1"/>
      <name val="Arial"/>
      <family val="2"/>
    </font>
    <font>
      <sz val="10"/>
      <color theme="1"/>
      <name val="Verdana"/>
      <family val="2"/>
    </font>
    <font>
      <sz val="8"/>
      <color theme="1"/>
      <name val="Arial Narrow"/>
      <family val="2"/>
    </font>
    <font>
      <b/>
      <sz val="8"/>
      <color rgb="FF000000"/>
      <name val="Arial Narrow"/>
      <family val="2"/>
    </font>
    <font>
      <sz val="8"/>
      <color rgb="FF000000"/>
      <name val="Arial Narrow"/>
      <family val="2"/>
    </font>
    <font>
      <b/>
      <sz val="8"/>
      <color theme="1"/>
      <name val="Arial Narrow"/>
      <family val="2"/>
    </font>
    <font>
      <b/>
      <sz val="8"/>
      <name val="Arial Narrow"/>
      <family val="2"/>
    </font>
    <font>
      <sz val="10"/>
      <color rgb="FF000000"/>
      <name val="Arial Narrow"/>
      <family val="2"/>
    </font>
    <font>
      <sz val="8"/>
      <name val="Arial Narrow"/>
      <family val="2"/>
    </font>
    <font>
      <b/>
      <sz val="10"/>
      <color theme="0"/>
      <name val="Arial Narrow"/>
      <family val="2"/>
    </font>
    <font>
      <sz val="10"/>
      <color theme="1"/>
      <name val="Arial Narrow"/>
      <family val="2"/>
    </font>
    <font>
      <b/>
      <sz val="12"/>
      <color theme="0"/>
      <name val="Arial Narrow"/>
      <family val="2"/>
    </font>
    <font>
      <b/>
      <sz val="9"/>
      <color theme="1"/>
      <name val="Arial"/>
      <family val="2"/>
    </font>
    <font>
      <b/>
      <sz val="9"/>
      <color theme="0"/>
      <name val="Arial"/>
      <family val="2"/>
    </font>
    <font>
      <sz val="10"/>
      <name val="Arial"/>
      <family val="2"/>
    </font>
    <font>
      <sz val="10"/>
      <name val="Arial"/>
      <family val="2"/>
    </font>
    <font>
      <b/>
      <sz val="10"/>
      <color theme="1"/>
      <name val="Arial Narrow"/>
      <family val="2"/>
    </font>
    <font>
      <sz val="11"/>
      <color theme="1"/>
      <name val="Arial Narrow"/>
      <family val="2"/>
    </font>
    <font>
      <b/>
      <sz val="11"/>
      <color theme="1"/>
      <name val="Arial Narrow"/>
      <family val="2"/>
    </font>
    <font>
      <b/>
      <sz val="11"/>
      <color theme="4" tint="-0.249977111117893"/>
      <name val="Arial Narrow"/>
      <family val="2"/>
    </font>
    <font>
      <sz val="8"/>
      <name val="Calibri"/>
      <family val="2"/>
      <scheme val="minor"/>
    </font>
    <font>
      <b/>
      <sz val="8"/>
      <color theme="4" tint="-0.249977111117893"/>
      <name val="Arial Narrow"/>
      <family val="2"/>
    </font>
    <font>
      <sz val="10"/>
      <name val="Arial Narrow"/>
      <family val="2"/>
    </font>
    <font>
      <b/>
      <sz val="10"/>
      <name val="Arial Narrow"/>
      <family val="2"/>
    </font>
    <font>
      <b/>
      <sz val="10"/>
      <color theme="4" tint="-0.249977111117893"/>
      <name val="Arial Narrow"/>
      <family val="2"/>
    </font>
    <font>
      <b/>
      <sz val="10"/>
      <name val="Arial"/>
      <family val="2"/>
    </font>
    <font>
      <b/>
      <sz val="10"/>
      <color theme="1"/>
      <name val="Arial"/>
      <family val="2"/>
    </font>
  </fonts>
  <fills count="17">
    <fill>
      <patternFill patternType="none"/>
    </fill>
    <fill>
      <patternFill patternType="gray125"/>
    </fill>
    <fill>
      <patternFill patternType="solid">
        <fgColor rgb="FFD9D9D9"/>
        <bgColor indexed="64"/>
      </patternFill>
    </fill>
    <fill>
      <patternFill patternType="solid">
        <fgColor theme="5" tint="0.39997558519241921"/>
        <bgColor indexed="64"/>
      </patternFill>
    </fill>
    <fill>
      <patternFill patternType="solid">
        <fgColor rgb="FFDBE5F1"/>
        <bgColor indexed="64"/>
      </patternFill>
    </fill>
    <fill>
      <patternFill patternType="solid">
        <fgColor rgb="FFFFFFFF"/>
        <bgColor rgb="FF000000"/>
      </patternFill>
    </fill>
    <fill>
      <patternFill patternType="solid">
        <fgColor theme="5" tint="0.59999389629810485"/>
        <bgColor indexed="64"/>
      </patternFill>
    </fill>
    <fill>
      <patternFill patternType="solid">
        <fgColor rgb="FF9BC2E6"/>
        <bgColor rgb="FF000000"/>
      </patternFill>
    </fill>
    <fill>
      <patternFill patternType="solid">
        <fgColor theme="9" tint="0.39997558519241921"/>
        <bgColor rgb="FF000000"/>
      </patternFill>
    </fill>
    <fill>
      <patternFill patternType="solid">
        <fgColor theme="8" tint="0.59999389629810485"/>
        <bgColor rgb="FF000000"/>
      </patternFill>
    </fill>
    <fill>
      <patternFill patternType="solid">
        <fgColor theme="9" tint="0.39997558519241921"/>
        <bgColor indexed="64"/>
      </patternFill>
    </fill>
    <fill>
      <patternFill patternType="solid">
        <fgColor rgb="FFCC0066"/>
        <bgColor indexed="64"/>
      </patternFill>
    </fill>
    <fill>
      <patternFill patternType="solid">
        <fgColor rgb="FF660033"/>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3">
    <xf numFmtId="0" fontId="0" fillId="0" borderId="0"/>
    <xf numFmtId="43" fontId="1" fillId="0" borderId="0" applyFont="0" applyFill="0" applyBorder="0" applyAlignment="0" applyProtection="0"/>
    <xf numFmtId="0" fontId="3" fillId="0" borderId="0"/>
    <xf numFmtId="43" fontId="1" fillId="0" borderId="0" applyFont="0" applyFill="0" applyBorder="0" applyAlignment="0" applyProtection="0"/>
    <xf numFmtId="0" fontId="7" fillId="4" borderId="0" applyNumberFormat="0" applyBorder="0" applyProtection="0">
      <alignment horizontal="center" vertical="center"/>
    </xf>
    <xf numFmtId="42" fontId="8" fillId="0" borderId="0" applyFont="0" applyFill="0" applyBorder="0" applyAlignment="0" applyProtection="0"/>
    <xf numFmtId="49" fontId="9" fillId="0" borderId="0" applyFill="0" applyBorder="0" applyProtection="0">
      <alignment horizontal="left" vertical="center"/>
    </xf>
    <xf numFmtId="3" fontId="9" fillId="0" borderId="0" applyFill="0" applyBorder="0" applyProtection="0">
      <alignment horizontal="right" vertical="center"/>
    </xf>
    <xf numFmtId="44" fontId="1" fillId="0" borderId="0" applyFont="0" applyFill="0" applyBorder="0" applyAlignment="0" applyProtection="0"/>
    <xf numFmtId="44" fontId="1" fillId="0" borderId="0" applyFont="0" applyFill="0" applyBorder="0" applyAlignment="0" applyProtection="0"/>
    <xf numFmtId="0" fontId="22" fillId="0" borderId="0"/>
    <xf numFmtId="44" fontId="23" fillId="0" borderId="0" applyFont="0" applyFill="0" applyBorder="0" applyAlignment="0" applyProtection="0"/>
    <xf numFmtId="9" fontId="23" fillId="0" borderId="0" applyFont="0" applyFill="0" applyBorder="0" applyAlignment="0" applyProtection="0"/>
  </cellStyleXfs>
  <cellXfs count="100">
    <xf numFmtId="0" fontId="0" fillId="0" borderId="0" xfId="0"/>
    <xf numFmtId="43" fontId="4"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43" fontId="6" fillId="0" borderId="1" xfId="1" applyFont="1" applyBorder="1" applyAlignment="1">
      <alignment horizontal="center" vertical="center" wrapText="1"/>
    </xf>
    <xf numFmtId="43" fontId="5" fillId="10" borderId="1" xfId="0" applyNumberFormat="1" applyFont="1" applyFill="1" applyBorder="1" applyAlignment="1">
      <alignment horizontal="center" vertical="center" wrapText="1"/>
    </xf>
    <xf numFmtId="0" fontId="11" fillId="7"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8" fillId="0" borderId="0" xfId="0" applyFont="1" applyAlignment="1">
      <alignment horizontal="center" vertical="center"/>
    </xf>
    <xf numFmtId="0" fontId="18" fillId="0" borderId="1" xfId="0" applyFont="1" applyBorder="1" applyAlignment="1">
      <alignment horizontal="center" vertical="center"/>
    </xf>
    <xf numFmtId="44" fontId="18" fillId="0" borderId="1" xfId="8" applyFont="1" applyBorder="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12" fillId="5" borderId="4"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4" fillId="0" borderId="0" xfId="0" applyFont="1" applyAlignment="1">
      <alignment horizontal="center" vertical="center" wrapText="1"/>
    </xf>
    <xf numFmtId="43" fontId="20" fillId="3" borderId="1" xfId="0" applyNumberFormat="1" applyFont="1" applyFill="1" applyBorder="1" applyAlignment="1">
      <alignment horizontal="center" vertical="center"/>
    </xf>
    <xf numFmtId="43" fontId="21" fillId="12" borderId="1" xfId="0" applyNumberFormat="1" applyFont="1" applyFill="1" applyBorder="1" applyAlignment="1">
      <alignment horizontal="center" vertical="center"/>
    </xf>
    <xf numFmtId="0" fontId="24" fillId="0" borderId="1" xfId="0" applyFont="1" applyBorder="1" applyAlignment="1">
      <alignment horizontal="center" vertical="center"/>
    </xf>
    <xf numFmtId="44" fontId="24" fillId="0" borderId="1" xfId="8" applyFont="1" applyBorder="1" applyAlignment="1">
      <alignment horizontal="center" vertical="center"/>
    </xf>
    <xf numFmtId="0" fontId="19" fillId="12" borderId="8" xfId="0" applyFont="1" applyFill="1" applyBorder="1" applyAlignment="1">
      <alignment vertical="center"/>
    </xf>
    <xf numFmtId="0" fontId="19" fillId="12" borderId="9" xfId="0" applyFont="1" applyFill="1" applyBorder="1" applyAlignment="1">
      <alignment vertical="center"/>
    </xf>
    <xf numFmtId="0" fontId="10" fillId="0" borderId="0" xfId="0" applyFont="1" applyAlignment="1">
      <alignment horizontal="center" vertical="center"/>
    </xf>
    <xf numFmtId="0" fontId="25" fillId="0" borderId="0" xfId="0" applyFont="1" applyAlignment="1">
      <alignment horizontal="center" vertical="center"/>
    </xf>
    <xf numFmtId="0" fontId="10" fillId="0" borderId="0" xfId="0" applyFont="1" applyAlignment="1">
      <alignment horizontal="center" vertical="center" wrapText="1"/>
    </xf>
    <xf numFmtId="0" fontId="18" fillId="0" borderId="0" xfId="2" applyFont="1" applyAlignment="1">
      <alignment vertical="center" wrapText="1"/>
    </xf>
    <xf numFmtId="0" fontId="25"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6" fillId="13" borderId="1" xfId="0" applyFont="1" applyFill="1" applyBorder="1" applyAlignment="1">
      <alignment horizontal="center" vertical="center" wrapText="1"/>
    </xf>
    <xf numFmtId="164" fontId="10" fillId="0" borderId="0" xfId="0" applyNumberFormat="1" applyFont="1" applyAlignment="1">
      <alignment horizontal="center" vertical="center"/>
    </xf>
    <xf numFmtId="0" fontId="26" fillId="13" borderId="5" xfId="0" applyFont="1" applyFill="1" applyBorder="1" applyAlignment="1">
      <alignment vertical="center" wrapText="1"/>
    </xf>
    <xf numFmtId="0" fontId="26" fillId="13" borderId="3" xfId="0" applyFont="1" applyFill="1" applyBorder="1" applyAlignment="1">
      <alignment vertical="center" wrapText="1"/>
    </xf>
    <xf numFmtId="0" fontId="13" fillId="13" borderId="6" xfId="0" applyFont="1" applyFill="1" applyBorder="1" applyAlignment="1">
      <alignment vertical="center" wrapText="1"/>
    </xf>
    <xf numFmtId="0" fontId="13" fillId="13" borderId="7" xfId="0" applyFont="1" applyFill="1" applyBorder="1" applyAlignment="1">
      <alignment vertical="center" wrapText="1"/>
    </xf>
    <xf numFmtId="0" fontId="10" fillId="0" borderId="1" xfId="0" applyFont="1" applyBorder="1" applyAlignment="1">
      <alignment horizontal="justify" vertical="center" wrapText="1"/>
    </xf>
    <xf numFmtId="0" fontId="13" fillId="13" borderId="4" xfId="0" applyFont="1" applyFill="1" applyBorder="1" applyAlignment="1">
      <alignment vertical="center" wrapText="1"/>
    </xf>
    <xf numFmtId="0" fontId="13" fillId="13" borderId="5" xfId="0" applyFont="1" applyFill="1" applyBorder="1" applyAlignment="1">
      <alignment vertical="center" wrapText="1"/>
    </xf>
    <xf numFmtId="0" fontId="29" fillId="0" borderId="4" xfId="0" applyFont="1" applyBorder="1" applyAlignment="1">
      <alignment vertical="center" wrapText="1"/>
    </xf>
    <xf numFmtId="0" fontId="29" fillId="0" borderId="5" xfId="0" applyFont="1" applyBorder="1" applyAlignment="1">
      <alignment vertical="center" wrapText="1"/>
    </xf>
    <xf numFmtId="0" fontId="4" fillId="0" borderId="0" xfId="0" applyFont="1"/>
    <xf numFmtId="0" fontId="4" fillId="0" borderId="0" xfId="0" applyFont="1" applyAlignment="1">
      <alignment wrapText="1"/>
    </xf>
    <xf numFmtId="164" fontId="31" fillId="14" borderId="1" xfId="8" applyNumberFormat="1" applyFont="1" applyFill="1" applyBorder="1" applyAlignment="1" applyProtection="1">
      <alignment horizontal="center" vertical="center" wrapText="1"/>
    </xf>
    <xf numFmtId="43" fontId="18" fillId="0" borderId="1" xfId="1" applyFont="1" applyBorder="1" applyAlignment="1">
      <alignment horizontal="center" vertical="center"/>
    </xf>
    <xf numFmtId="43" fontId="24" fillId="13" borderId="5" xfId="1" applyFont="1" applyFill="1" applyBorder="1" applyAlignment="1">
      <alignment vertical="center" wrapText="1"/>
    </xf>
    <xf numFmtId="43" fontId="24" fillId="13" borderId="3" xfId="1" applyFont="1" applyFill="1" applyBorder="1" applyAlignment="1">
      <alignment vertical="center" wrapText="1"/>
    </xf>
    <xf numFmtId="43" fontId="32" fillId="0" borderId="5" xfId="1" applyFont="1" applyBorder="1" applyAlignment="1">
      <alignment vertical="center" wrapText="1"/>
    </xf>
    <xf numFmtId="43" fontId="32" fillId="0" borderId="3" xfId="1" applyFont="1" applyBorder="1" applyAlignment="1">
      <alignment vertical="center" wrapText="1"/>
    </xf>
    <xf numFmtId="43" fontId="24" fillId="14" borderId="1" xfId="1" applyFont="1" applyFill="1" applyBorder="1" applyAlignment="1">
      <alignment horizontal="center" vertical="center"/>
    </xf>
    <xf numFmtId="164" fontId="31" fillId="16" borderId="1" xfId="8" applyNumberFormat="1" applyFont="1" applyFill="1" applyBorder="1" applyAlignment="1" applyProtection="1">
      <alignment horizontal="center" vertical="center" wrapText="1"/>
    </xf>
    <xf numFmtId="43" fontId="24" fillId="16" borderId="1" xfId="1" applyFont="1" applyFill="1" applyBorder="1" applyAlignment="1">
      <alignment horizontal="center" vertical="center"/>
    </xf>
    <xf numFmtId="43" fontId="31" fillId="14" borderId="2" xfId="1" applyFont="1" applyFill="1" applyBorder="1" applyAlignment="1" applyProtection="1">
      <alignment horizontal="center" vertical="center" wrapText="1"/>
    </xf>
    <xf numFmtId="164" fontId="33" fillId="16" borderId="1" xfId="8" applyNumberFormat="1" applyFont="1" applyFill="1" applyBorder="1" applyAlignment="1" applyProtection="1">
      <alignment horizontal="center" vertical="center" wrapText="1"/>
    </xf>
    <xf numFmtId="0" fontId="34" fillId="0" borderId="1" xfId="0" applyFont="1" applyBorder="1" applyAlignment="1">
      <alignment horizontal="center" vertical="center"/>
    </xf>
    <xf numFmtId="0" fontId="11" fillId="7" borderId="4"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14" fillId="9" borderId="4"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14" fillId="9" borderId="3"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44" fontId="17" fillId="11" borderId="1" xfId="9" applyFont="1" applyFill="1" applyBorder="1" applyAlignment="1" applyProtection="1">
      <alignment horizontal="center" vertical="center" wrapText="1"/>
    </xf>
    <xf numFmtId="0" fontId="13" fillId="6" borderId="1" xfId="0" applyFont="1" applyFill="1" applyBorder="1" applyAlignment="1">
      <alignment horizontal="center" vertical="center"/>
    </xf>
    <xf numFmtId="0" fontId="2" fillId="10" borderId="1"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7" xfId="0" applyFont="1" applyFill="1" applyBorder="1" applyAlignment="1">
      <alignment horizontal="center" vertical="center" wrapText="1"/>
    </xf>
    <xf numFmtId="0" fontId="11" fillId="9" borderId="10"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4" fillId="8" borderId="4" xfId="0" applyFont="1" applyFill="1" applyBorder="1" applyAlignment="1">
      <alignment horizontal="center" vertical="center" wrapText="1"/>
    </xf>
    <xf numFmtId="0" fontId="14" fillId="8" borderId="5" xfId="0" applyFont="1" applyFill="1" applyBorder="1" applyAlignment="1">
      <alignment horizontal="center" vertical="center" wrapText="1"/>
    </xf>
    <xf numFmtId="0" fontId="14" fillId="8" borderId="3" xfId="0" applyFont="1" applyFill="1" applyBorder="1" applyAlignment="1">
      <alignment horizontal="center" vertical="center" wrapText="1"/>
    </xf>
    <xf numFmtId="0" fontId="5" fillId="3" borderId="1" xfId="0" applyFont="1" applyFill="1" applyBorder="1" applyAlignment="1">
      <alignment horizontal="center" vertical="center" wrapText="1"/>
    </xf>
    <xf numFmtId="1" fontId="17" fillId="11" borderId="1" xfId="9" applyNumberFormat="1" applyFont="1" applyFill="1" applyBorder="1" applyAlignment="1" applyProtection="1">
      <alignment horizontal="center" vertical="center" wrapText="1"/>
    </xf>
    <xf numFmtId="0" fontId="31" fillId="16" borderId="1" xfId="2" applyFont="1" applyFill="1" applyBorder="1" applyAlignment="1" applyProtection="1">
      <alignment horizontal="center" vertical="center" wrapText="1"/>
      <protection locked="0"/>
    </xf>
    <xf numFmtId="0" fontId="31" fillId="14" borderId="1" xfId="2" applyFont="1" applyFill="1" applyBorder="1" applyAlignment="1" applyProtection="1">
      <alignment horizontal="center" vertical="center" wrapText="1"/>
      <protection locked="0"/>
    </xf>
    <xf numFmtId="0" fontId="31" fillId="15" borderId="1" xfId="4" applyFont="1" applyFill="1" applyBorder="1" applyAlignment="1" applyProtection="1">
      <alignment horizontal="center" vertical="center" wrapText="1"/>
    </xf>
    <xf numFmtId="0" fontId="31" fillId="14" borderId="1" xfId="4" applyFont="1" applyFill="1" applyBorder="1" applyAlignment="1" applyProtection="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14" borderId="14" xfId="0" applyFont="1" applyFill="1" applyBorder="1" applyAlignment="1">
      <alignment horizontal="center" vertical="center" wrapText="1"/>
    </xf>
    <xf numFmtId="0" fontId="24" fillId="14" borderId="1" xfId="0" applyFont="1" applyFill="1" applyBorder="1" applyAlignment="1">
      <alignment horizontal="center" vertical="center" wrapText="1"/>
    </xf>
    <xf numFmtId="0" fontId="24" fillId="14" borderId="15" xfId="0" applyFont="1" applyFill="1" applyBorder="1" applyAlignment="1">
      <alignment horizontal="center" vertical="center" wrapText="1"/>
    </xf>
    <xf numFmtId="0" fontId="30" fillId="0" borderId="16" xfId="2" applyFont="1" applyBorder="1" applyAlignment="1" applyProtection="1">
      <alignment horizontal="justify" vertical="center" wrapText="1"/>
      <protection locked="0"/>
    </xf>
    <xf numFmtId="0" fontId="30" fillId="0" borderId="17" xfId="2" applyFont="1" applyBorder="1" applyAlignment="1" applyProtection="1">
      <alignment horizontal="justify" vertical="center" wrapText="1"/>
      <protection locked="0"/>
    </xf>
    <xf numFmtId="0" fontId="30" fillId="0" borderId="18" xfId="2" applyFont="1" applyBorder="1" applyAlignment="1" applyProtection="1">
      <alignment horizontal="justify" vertical="center" wrapText="1"/>
      <protection locked="0"/>
    </xf>
    <xf numFmtId="0" fontId="24" fillId="6" borderId="14" xfId="0" applyFont="1" applyFill="1" applyBorder="1" applyAlignment="1">
      <alignment horizontal="center" vertical="center"/>
    </xf>
    <xf numFmtId="0" fontId="24" fillId="6" borderId="1" xfId="0" applyFont="1" applyFill="1" applyBorder="1" applyAlignment="1">
      <alignment horizontal="center" vertical="center"/>
    </xf>
    <xf numFmtId="0" fontId="24" fillId="6" borderId="15" xfId="0" applyFont="1" applyFill="1" applyBorder="1" applyAlignment="1">
      <alignment horizontal="center" vertical="center"/>
    </xf>
    <xf numFmtId="43" fontId="18" fillId="0" borderId="1" xfId="1" applyFont="1" applyFill="1" applyBorder="1" applyAlignment="1">
      <alignment horizontal="center" vertical="center"/>
    </xf>
  </cellXfs>
  <cellStyles count="13">
    <cellStyle name="BodyStyle" xfId="6" xr:uid="{00000000-0005-0000-0000-000000000000}"/>
    <cellStyle name="HeaderStyle" xfId="4" xr:uid="{00000000-0005-0000-0000-000001000000}"/>
    <cellStyle name="Millares" xfId="1" builtinId="3"/>
    <cellStyle name="Millares 2" xfId="3" xr:uid="{00000000-0005-0000-0000-000003000000}"/>
    <cellStyle name="Moneda" xfId="8" builtinId="4"/>
    <cellStyle name="Moneda [0] 2" xfId="5" xr:uid="{00000000-0005-0000-0000-000005000000}"/>
    <cellStyle name="Moneda 2" xfId="9" xr:uid="{00000000-0005-0000-0000-000006000000}"/>
    <cellStyle name="Moneda 3" xfId="11" xr:uid="{00000000-0005-0000-0000-000007000000}"/>
    <cellStyle name="Normal" xfId="0" builtinId="0"/>
    <cellStyle name="Normal 2" xfId="2" xr:uid="{00000000-0005-0000-0000-000009000000}"/>
    <cellStyle name="Normal 3" xfId="10" xr:uid="{00000000-0005-0000-0000-00000A000000}"/>
    <cellStyle name="Numeric" xfId="7" xr:uid="{00000000-0005-0000-0000-00000B000000}"/>
    <cellStyle name="Porcentaje 2" xfId="12" xr:uid="{00000000-0005-0000-0000-00000C000000}"/>
  </cellStyles>
  <dxfs count="1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s>
  <tableStyles count="0" defaultTableStyle="TableStyleMedium2" defaultPivotStyle="PivotStyleLight16"/>
  <colors>
    <mruColors>
      <color rgb="FF006699"/>
      <color rgb="FFFF0066"/>
      <color rgb="FF660033"/>
      <color rgb="FF006666"/>
      <color rgb="FFBDFFE9"/>
      <color rgb="FFF0E1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12</xdr:col>
      <xdr:colOff>934891</xdr:colOff>
      <xdr:row>308</xdr:row>
      <xdr:rowOff>802</xdr:rowOff>
    </xdr:from>
    <xdr:to>
      <xdr:col>18</xdr:col>
      <xdr:colOff>207308</xdr:colOff>
      <xdr:row>315</xdr:row>
      <xdr:rowOff>115261</xdr:rowOff>
    </xdr:to>
    <xdr:sp macro="" textlink="">
      <xdr:nvSpPr>
        <xdr:cNvPr id="2" name="Rectángulo 1">
          <a:extLst>
            <a:ext uri="{FF2B5EF4-FFF2-40B4-BE49-F238E27FC236}">
              <a16:creationId xmlns:a16="http://schemas.microsoft.com/office/drawing/2014/main" id="{49540D3B-3022-29BF-6993-320965828467}"/>
            </a:ext>
          </a:extLst>
        </xdr:cNvPr>
        <xdr:cNvSpPr/>
      </xdr:nvSpPr>
      <xdr:spPr>
        <a:xfrm>
          <a:off x="16992920" y="69107478"/>
          <a:ext cx="4259035" cy="1212636"/>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solidFill>
                <a:sysClr val="windowText" lastClr="000000"/>
              </a:solidFill>
            </a:rPr>
            <a:t>E</a:t>
          </a:r>
          <a:r>
            <a:rPr lang="es-CO" sz="1100" baseline="0">
              <a:solidFill>
                <a:sysClr val="windowText" lastClr="000000"/>
              </a:solidFill>
            </a:rPr>
            <a:t>l oferente debera escribir como respuesta a </a:t>
          </a:r>
          <a:r>
            <a:rPr lang="en-US" sz="1100">
              <a:solidFill>
                <a:sysClr val="windowText" lastClr="000000"/>
              </a:solidFill>
              <a:effectLst/>
              <a:latin typeface="+mn-lt"/>
              <a:ea typeface="+mn-ea"/>
              <a:cs typeface="+mn-cs"/>
            </a:rPr>
            <a:t>la  </a:t>
          </a:r>
          <a:r>
            <a:rPr lang="en-US" sz="1100" b="1">
              <a:solidFill>
                <a:sysClr val="windowText" lastClr="000000"/>
              </a:solidFill>
              <a:effectLst/>
              <a:latin typeface="+mn-lt"/>
              <a:ea typeface="+mn-ea"/>
              <a:cs typeface="+mn-cs"/>
            </a:rPr>
            <a:t>pregunta  No.  2  </a:t>
          </a:r>
          <a:r>
            <a:rPr lang="en-US" sz="1100">
              <a:solidFill>
                <a:sysClr val="windowText" lastClr="000000"/>
              </a:solidFill>
              <a:effectLst/>
              <a:latin typeface="+mn-lt"/>
              <a:ea typeface="+mn-ea"/>
              <a:cs typeface="+mn-cs"/>
            </a:rPr>
            <a:t>del  cuestionario  del  sobre  económico  del  SECOP  II,   el </a:t>
          </a:r>
          <a:r>
            <a:rPr lang="en-US" sz="1100" b="1">
              <a:solidFill>
                <a:sysClr val="windowText" lastClr="000000"/>
              </a:solidFill>
              <a:effectLst/>
              <a:latin typeface="+mn-lt"/>
              <a:ea typeface="+mn-ea"/>
              <a:cs typeface="+mn-cs"/>
            </a:rPr>
            <a:t>“Valor total de la sumatoria de los precios totales INCLUIDO IVA” ofrecidos en el ANEXO OFERTA ECONOMICA LOTE  1  GACAS,  </a:t>
          </a:r>
          <a:r>
            <a:rPr lang="en-US" sz="1100">
              <a:solidFill>
                <a:sysClr val="windowText" lastClr="000000"/>
              </a:solidFill>
              <a:effectLst/>
              <a:latin typeface="+mn-lt"/>
              <a:ea typeface="+mn-ea"/>
              <a:cs typeface="+mn-cs"/>
            </a:rPr>
            <a:t>(</a:t>
          </a:r>
          <a:r>
            <a:rPr lang="en-US" sz="1100" b="1">
              <a:solidFill>
                <a:sysClr val="windowText" lastClr="000000"/>
              </a:solidFill>
              <a:effectLst/>
              <a:latin typeface="+mn-lt"/>
              <a:ea typeface="+mn-ea"/>
              <a:cs typeface="+mn-cs"/>
            </a:rPr>
            <a:t>Valor  de  la  celda  L311</a:t>
          </a:r>
          <a:r>
            <a:rPr lang="en-US" sz="1100">
              <a:solidFill>
                <a:sysClr val="windowText" lastClr="000000"/>
              </a:solidFill>
              <a:effectLst/>
              <a:latin typeface="+mn-lt"/>
              <a:ea typeface="+mn-ea"/>
              <a:cs typeface="+mn-cs"/>
            </a:rPr>
            <a:t>)  del  archivo  EXCEL;  </a:t>
          </a:r>
          <a:r>
            <a:rPr lang="en-US" sz="1100" b="1" i="1">
              <a:solidFill>
                <a:sysClr val="windowText" lastClr="000000"/>
              </a:solidFill>
              <a:effectLst/>
              <a:latin typeface="+mn-lt"/>
              <a:ea typeface="+mn-ea"/>
              <a:cs typeface="+mn-cs"/>
            </a:rPr>
            <a:t> </a:t>
          </a:r>
          <a:r>
            <a:rPr lang="en-US" sz="1100" b="1" i="1" u="heavy">
              <a:solidFill>
                <a:sysClr val="windowText" lastClr="000000"/>
              </a:solidFill>
              <a:effectLst/>
              <a:latin typeface="+mn-lt"/>
              <a:ea typeface="+mn-ea"/>
              <a:cs typeface="+mn-cs"/>
            </a:rPr>
            <a:t>Cuenta  para</a:t>
          </a:r>
          <a:r>
            <a:rPr lang="es-CO" sz="1100" b="0" i="0" u="none" baseline="0">
              <a:solidFill>
                <a:sysClr val="windowText" lastClr="000000"/>
              </a:solidFill>
              <a:effectLst/>
              <a:latin typeface="+mn-lt"/>
              <a:ea typeface="+mn-ea"/>
              <a:cs typeface="+mn-cs"/>
            </a:rPr>
            <a:t> </a:t>
          </a:r>
          <a:r>
            <a:rPr lang="en-US" sz="1100" b="1" i="1" u="heavy">
              <a:solidFill>
                <a:sysClr val="windowText" lastClr="000000"/>
              </a:solidFill>
              <a:effectLst/>
              <a:latin typeface="+mn-lt"/>
              <a:ea typeface="+mn-ea"/>
              <a:cs typeface="+mn-cs"/>
            </a:rPr>
            <a:t>evaluación, y la ejecución del contrato.</a:t>
          </a:r>
          <a:endParaRPr lang="es-CO" sz="1100">
            <a:solidFill>
              <a:sysClr val="windowText" lastClr="000000"/>
            </a:solidFill>
            <a:effectLst/>
            <a:latin typeface="+mn-lt"/>
            <a:ea typeface="+mn-ea"/>
            <a:cs typeface="+mn-cs"/>
          </a:endParaRPr>
        </a:p>
        <a:p>
          <a:endParaRPr lang="es-CO" sz="1100">
            <a:solidFill>
              <a:sysClr val="windowText" lastClr="000000"/>
            </a:solidFill>
          </a:endParaRPr>
        </a:p>
      </xdr:txBody>
    </xdr:sp>
    <xdr:clientData/>
  </xdr:twoCellAnchor>
  <xdr:twoCellAnchor>
    <xdr:from>
      <xdr:col>11</xdr:col>
      <xdr:colOff>1190785</xdr:colOff>
      <xdr:row>307</xdr:row>
      <xdr:rowOff>267742</xdr:rowOff>
    </xdr:from>
    <xdr:to>
      <xdr:col>12</xdr:col>
      <xdr:colOff>971311</xdr:colOff>
      <xdr:row>310</xdr:row>
      <xdr:rowOff>152482</xdr:rowOff>
    </xdr:to>
    <xdr:sp macro="" textlink="">
      <xdr:nvSpPr>
        <xdr:cNvPr id="3" name="Flecha: hacia abajo 2">
          <a:extLst>
            <a:ext uri="{FF2B5EF4-FFF2-40B4-BE49-F238E27FC236}">
              <a16:creationId xmlns:a16="http://schemas.microsoft.com/office/drawing/2014/main" id="{44A89092-8A5A-7492-88E3-818D816D02E0}"/>
            </a:ext>
          </a:extLst>
        </xdr:cNvPr>
        <xdr:cNvSpPr/>
      </xdr:nvSpPr>
      <xdr:spPr>
        <a:xfrm rot="7755169">
          <a:off x="16160163" y="68703747"/>
          <a:ext cx="489857" cy="124849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Y323"/>
  <sheetViews>
    <sheetView showGridLines="0" zoomScale="90" zoomScaleNormal="90" workbookViewId="0">
      <pane xSplit="7" ySplit="4" topLeftCell="N63" activePane="bottomRight" state="frozen"/>
      <selection pane="topRight" activeCell="H1" sqref="H1"/>
      <selection pane="bottomLeft" activeCell="A5" sqref="A5"/>
      <selection pane="bottomRight" activeCell="N65" sqref="N65"/>
    </sheetView>
  </sheetViews>
  <sheetFormatPr baseColWidth="10" defaultColWidth="11.42578125" defaultRowHeight="11.25" x14ac:dyDescent="0.25"/>
  <cols>
    <col min="1" max="1" width="11.42578125" style="23"/>
    <col min="2" max="2" width="36.42578125" style="23" customWidth="1"/>
    <col min="3" max="4" width="11.42578125" style="23" customWidth="1"/>
    <col min="5" max="5" width="13.42578125" style="17" customWidth="1"/>
    <col min="6" max="6" width="16" style="17" customWidth="1"/>
    <col min="7" max="7" width="15.140625" style="17" customWidth="1"/>
    <col min="8" max="8" width="7.85546875" style="17" customWidth="1"/>
    <col min="9" max="9" width="15.140625" style="17" customWidth="1"/>
    <col min="10" max="10" width="7.85546875" style="17" customWidth="1"/>
    <col min="11" max="11" width="15.140625" style="17" customWidth="1"/>
    <col min="12" max="12" width="7.85546875" style="17" customWidth="1"/>
    <col min="13" max="13" width="15.140625" style="17" customWidth="1"/>
    <col min="14" max="14" width="7.85546875" style="17" customWidth="1"/>
    <col min="15" max="15" width="15.140625" style="17" customWidth="1"/>
    <col min="16" max="16" width="7.85546875" style="17" customWidth="1"/>
    <col min="17" max="17" width="15.140625" style="17" customWidth="1"/>
    <col min="18" max="18" width="7.85546875" style="17" customWidth="1"/>
    <col min="19" max="19" width="15.140625" style="17" customWidth="1"/>
    <col min="20" max="20" width="7.85546875" style="17" customWidth="1"/>
    <col min="21" max="21" width="15.140625" style="17" customWidth="1"/>
    <col min="22" max="22" width="7.85546875" style="17" customWidth="1"/>
    <col min="23" max="23" width="15.140625" style="17" customWidth="1"/>
    <col min="24" max="24" width="18.5703125" style="17" customWidth="1"/>
    <col min="25" max="16384" width="11.42578125" style="17"/>
  </cols>
  <sheetData>
    <row r="1" spans="1:25" ht="22.5" customHeight="1" x14ac:dyDescent="0.25">
      <c r="A1" s="81" t="s">
        <v>0</v>
      </c>
      <c r="B1" s="81"/>
      <c r="C1" s="81"/>
      <c r="D1" s="81"/>
      <c r="E1" s="81"/>
      <c r="F1" s="81"/>
      <c r="G1" s="81"/>
      <c r="H1" s="81"/>
      <c r="I1" s="81"/>
      <c r="J1" s="81"/>
      <c r="K1" s="81"/>
      <c r="L1" s="81"/>
      <c r="M1" s="81"/>
      <c r="N1" s="81"/>
      <c r="O1" s="81"/>
      <c r="P1" s="81"/>
      <c r="Q1" s="81"/>
      <c r="R1" s="81"/>
      <c r="S1" s="81"/>
      <c r="T1" s="81"/>
      <c r="U1" s="81"/>
      <c r="V1" s="81"/>
      <c r="W1" s="81"/>
    </row>
    <row r="2" spans="1:25" ht="31.5" customHeight="1" x14ac:dyDescent="0.25">
      <c r="A2" s="3" t="s">
        <v>1</v>
      </c>
      <c r="B2" s="2" t="s">
        <v>2</v>
      </c>
      <c r="C2" s="2" t="s">
        <v>3</v>
      </c>
      <c r="D2" s="2" t="s">
        <v>4</v>
      </c>
      <c r="E2" s="71" t="s">
        <v>5</v>
      </c>
      <c r="F2" s="71" t="s">
        <v>6</v>
      </c>
      <c r="G2" s="71" t="s">
        <v>7</v>
      </c>
      <c r="H2" s="82" t="s">
        <v>8</v>
      </c>
      <c r="I2" s="69" t="s">
        <v>9</v>
      </c>
      <c r="J2" s="82" t="s">
        <v>10</v>
      </c>
      <c r="K2" s="69" t="s">
        <v>11</v>
      </c>
      <c r="L2" s="69" t="s">
        <v>12</v>
      </c>
      <c r="M2" s="69" t="s">
        <v>13</v>
      </c>
      <c r="N2" s="69" t="s">
        <v>14</v>
      </c>
      <c r="O2" s="69" t="s">
        <v>15</v>
      </c>
      <c r="P2" s="69" t="s">
        <v>16</v>
      </c>
      <c r="Q2" s="69" t="s">
        <v>17</v>
      </c>
      <c r="R2" s="69" t="s">
        <v>18</v>
      </c>
      <c r="S2" s="69" t="s">
        <v>19</v>
      </c>
      <c r="T2" s="69" t="s">
        <v>20</v>
      </c>
      <c r="U2" s="69" t="s">
        <v>21</v>
      </c>
      <c r="V2" s="69" t="s">
        <v>22</v>
      </c>
      <c r="W2" s="69" t="s">
        <v>23</v>
      </c>
    </row>
    <row r="3" spans="1:25" ht="42" customHeight="1" x14ac:dyDescent="0.25">
      <c r="A3" s="70" t="s">
        <v>24</v>
      </c>
      <c r="B3" s="70"/>
      <c r="C3" s="70"/>
      <c r="D3" s="70"/>
      <c r="E3" s="71"/>
      <c r="F3" s="71"/>
      <c r="G3" s="71"/>
      <c r="H3" s="82"/>
      <c r="I3" s="69"/>
      <c r="J3" s="82"/>
      <c r="K3" s="69"/>
      <c r="L3" s="69"/>
      <c r="M3" s="69"/>
      <c r="N3" s="69"/>
      <c r="O3" s="69"/>
      <c r="P3" s="69"/>
      <c r="Q3" s="69"/>
      <c r="R3" s="69"/>
      <c r="S3" s="69"/>
      <c r="T3" s="69"/>
      <c r="U3" s="69"/>
      <c r="V3" s="69"/>
      <c r="W3" s="69"/>
    </row>
    <row r="4" spans="1:25" ht="28.5" customHeight="1" x14ac:dyDescent="0.25">
      <c r="A4" s="78" t="s">
        <v>25</v>
      </c>
      <c r="B4" s="79"/>
      <c r="C4" s="79"/>
      <c r="D4" s="79"/>
      <c r="E4" s="79"/>
      <c r="F4" s="79"/>
      <c r="G4" s="80"/>
      <c r="H4" s="28" t="s">
        <v>26</v>
      </c>
      <c r="I4" s="29"/>
      <c r="J4" s="29"/>
      <c r="K4" s="29"/>
      <c r="L4" s="29"/>
      <c r="M4" s="29"/>
      <c r="N4" s="29"/>
      <c r="O4" s="29"/>
      <c r="P4" s="29"/>
      <c r="Q4" s="29"/>
      <c r="R4" s="29"/>
      <c r="S4" s="29"/>
      <c r="T4" s="29"/>
      <c r="U4" s="29"/>
      <c r="V4" s="29"/>
      <c r="W4" s="29"/>
      <c r="X4" s="14"/>
      <c r="Y4" s="14"/>
    </row>
    <row r="5" spans="1:25" ht="12.75" x14ac:dyDescent="0.25">
      <c r="A5" s="13">
        <v>1</v>
      </c>
      <c r="B5" s="72" t="s">
        <v>27</v>
      </c>
      <c r="C5" s="73"/>
      <c r="D5" s="74"/>
      <c r="H5" s="14"/>
      <c r="I5" s="14"/>
      <c r="J5" s="14"/>
      <c r="K5" s="14"/>
      <c r="L5" s="14"/>
      <c r="M5" s="14"/>
      <c r="N5" s="14"/>
      <c r="O5" s="14"/>
      <c r="P5" s="14"/>
      <c r="Q5" s="14"/>
      <c r="R5" s="14"/>
      <c r="S5" s="14"/>
      <c r="T5" s="14"/>
      <c r="U5" s="14"/>
      <c r="V5" s="14"/>
      <c r="W5" s="14"/>
      <c r="X5" s="14"/>
      <c r="Y5" s="14"/>
    </row>
    <row r="6" spans="1:25" ht="12.75" x14ac:dyDescent="0.25">
      <c r="A6" s="6" t="s">
        <v>28</v>
      </c>
      <c r="B6" s="75" t="s">
        <v>29</v>
      </c>
      <c r="C6" s="76"/>
      <c r="D6" s="77"/>
      <c r="H6" s="14"/>
      <c r="I6" s="14"/>
      <c r="J6" s="14"/>
      <c r="L6" s="14"/>
      <c r="M6" s="14"/>
      <c r="N6" s="14"/>
      <c r="O6" s="14"/>
      <c r="P6" s="14"/>
      <c r="Q6" s="14"/>
      <c r="R6" s="14"/>
      <c r="S6" s="14"/>
      <c r="T6" s="14"/>
      <c r="U6" s="14"/>
      <c r="V6" s="14"/>
      <c r="W6" s="14"/>
      <c r="X6" s="14"/>
      <c r="Y6" s="14"/>
    </row>
    <row r="7" spans="1:25" ht="25.5" x14ac:dyDescent="0.25">
      <c r="A7" s="4" t="s">
        <v>30</v>
      </c>
      <c r="B7" s="5" t="s">
        <v>31</v>
      </c>
      <c r="C7" s="4">
        <v>1</v>
      </c>
      <c r="D7" s="5" t="s">
        <v>32</v>
      </c>
      <c r="E7" s="1">
        <v>1203000</v>
      </c>
      <c r="F7" s="9">
        <f>+ROUND(E7*19%,2)</f>
        <v>228570</v>
      </c>
      <c r="G7" s="10">
        <f>+E7+F7</f>
        <v>1431570</v>
      </c>
      <c r="H7" s="15">
        <v>1</v>
      </c>
      <c r="I7" s="16">
        <f>H7*$G7</f>
        <v>1431570</v>
      </c>
      <c r="J7" s="15"/>
      <c r="K7" s="16">
        <f>J7*$G7</f>
        <v>0</v>
      </c>
      <c r="L7" s="15"/>
      <c r="M7" s="16">
        <f>L7*$G7</f>
        <v>0</v>
      </c>
      <c r="N7" s="15"/>
      <c r="O7" s="16">
        <f>N7*$G7</f>
        <v>0</v>
      </c>
      <c r="P7" s="15"/>
      <c r="Q7" s="16">
        <f>P7*$G7</f>
        <v>0</v>
      </c>
      <c r="R7" s="15"/>
      <c r="S7" s="16">
        <f>R7*$G7</f>
        <v>0</v>
      </c>
      <c r="T7" s="15"/>
      <c r="U7" s="16">
        <f>T7*$G7</f>
        <v>0</v>
      </c>
      <c r="V7" s="15"/>
      <c r="W7" s="16">
        <f>V7*$G7</f>
        <v>0</v>
      </c>
      <c r="X7" s="14"/>
      <c r="Y7" s="14"/>
    </row>
    <row r="8" spans="1:25" ht="25.5" x14ac:dyDescent="0.25">
      <c r="A8" s="4" t="s">
        <v>33</v>
      </c>
      <c r="B8" s="5" t="s">
        <v>34</v>
      </c>
      <c r="C8" s="4">
        <v>1</v>
      </c>
      <c r="D8" s="5" t="s">
        <v>32</v>
      </c>
      <c r="E8" s="1">
        <v>1435000</v>
      </c>
      <c r="F8" s="9">
        <f>+ROUND(E8*19%,2)</f>
        <v>272650</v>
      </c>
      <c r="G8" s="10">
        <f>+E8+F8</f>
        <v>1707650</v>
      </c>
      <c r="H8" s="15"/>
      <c r="I8" s="16">
        <f>H8*$G8</f>
        <v>0</v>
      </c>
      <c r="J8" s="15">
        <v>1</v>
      </c>
      <c r="K8" s="16">
        <f>J8*$G8</f>
        <v>1707650</v>
      </c>
      <c r="L8" s="15"/>
      <c r="M8" s="16">
        <f>L8*$G8</f>
        <v>0</v>
      </c>
      <c r="N8" s="15"/>
      <c r="O8" s="16">
        <f>N8*$G8</f>
        <v>0</v>
      </c>
      <c r="P8" s="15"/>
      <c r="Q8" s="16">
        <f>P8*$G8</f>
        <v>0</v>
      </c>
      <c r="R8" s="15"/>
      <c r="S8" s="16">
        <f>R8*$G8</f>
        <v>0</v>
      </c>
      <c r="T8" s="15"/>
      <c r="U8" s="16">
        <f>T8*$G8</f>
        <v>0</v>
      </c>
      <c r="V8" s="15"/>
      <c r="W8" s="16">
        <f>V8*$G8</f>
        <v>0</v>
      </c>
      <c r="X8" s="14"/>
      <c r="Y8" s="14"/>
    </row>
    <row r="9" spans="1:25" ht="15" x14ac:dyDescent="0.25">
      <c r="A9" s="6" t="s">
        <v>35</v>
      </c>
      <c r="B9" s="67" t="s">
        <v>36</v>
      </c>
      <c r="C9" s="67"/>
      <c r="D9" s="67"/>
      <c r="E9" s="18"/>
      <c r="F9" s="18"/>
      <c r="G9" s="18"/>
      <c r="H9" s="18"/>
      <c r="I9" s="18"/>
      <c r="J9" s="18"/>
      <c r="K9" s="18"/>
      <c r="L9" s="18"/>
      <c r="M9" s="18"/>
      <c r="N9" s="18"/>
      <c r="O9" s="18"/>
      <c r="P9" s="18"/>
      <c r="Q9" s="18"/>
      <c r="R9" s="18"/>
      <c r="S9" s="18"/>
      <c r="T9" s="18"/>
      <c r="U9" s="18"/>
      <c r="V9" s="18"/>
      <c r="W9" s="18"/>
      <c r="X9" s="14"/>
      <c r="Y9" s="14"/>
    </row>
    <row r="10" spans="1:25" ht="40.5" customHeight="1" x14ac:dyDescent="0.25">
      <c r="A10" s="4" t="s">
        <v>37</v>
      </c>
      <c r="B10" s="5" t="s">
        <v>38</v>
      </c>
      <c r="C10" s="4">
        <v>1</v>
      </c>
      <c r="D10" s="5" t="s">
        <v>32</v>
      </c>
      <c r="E10" s="1">
        <v>1486000</v>
      </c>
      <c r="F10" s="9">
        <f t="shared" ref="F10:F15" si="0">+ROUND(E10*19%,2)</f>
        <v>282340</v>
      </c>
      <c r="G10" s="10">
        <f t="shared" ref="G10:G15" si="1">+E10+F10</f>
        <v>1768340</v>
      </c>
      <c r="H10" s="15"/>
      <c r="I10" s="16">
        <f>H10*$G10</f>
        <v>0</v>
      </c>
      <c r="J10" s="15"/>
      <c r="K10" s="16">
        <f t="shared" ref="K10:K72" si="2">J10*$G10</f>
        <v>0</v>
      </c>
      <c r="L10" s="15"/>
      <c r="M10" s="16">
        <f t="shared" ref="M10:M72" si="3">L10*$G10</f>
        <v>0</v>
      </c>
      <c r="N10" s="15"/>
      <c r="O10" s="16">
        <f t="shared" ref="O10:O72" si="4">N10*$G10</f>
        <v>0</v>
      </c>
      <c r="P10" s="15"/>
      <c r="Q10" s="16">
        <f t="shared" ref="Q10:Q72" si="5">P10*$G10</f>
        <v>0</v>
      </c>
      <c r="R10" s="15"/>
      <c r="S10" s="16">
        <f t="shared" ref="S10:S72" si="6">R10*$G10</f>
        <v>0</v>
      </c>
      <c r="T10" s="15"/>
      <c r="U10" s="16">
        <f t="shared" ref="U10:U72" si="7">T10*$G10</f>
        <v>0</v>
      </c>
      <c r="V10" s="15"/>
      <c r="W10" s="16">
        <f t="shared" ref="W10:W14" si="8">V10*$G10</f>
        <v>0</v>
      </c>
      <c r="X10" s="14"/>
      <c r="Y10" s="14"/>
    </row>
    <row r="11" spans="1:25" ht="38.25" x14ac:dyDescent="0.25">
      <c r="A11" s="4" t="s">
        <v>39</v>
      </c>
      <c r="B11" s="5" t="s">
        <v>40</v>
      </c>
      <c r="C11" s="4">
        <v>1</v>
      </c>
      <c r="D11" s="5" t="s">
        <v>32</v>
      </c>
      <c r="E11" s="1">
        <v>1082000</v>
      </c>
      <c r="F11" s="9">
        <f t="shared" si="0"/>
        <v>205580</v>
      </c>
      <c r="G11" s="10">
        <f t="shared" si="1"/>
        <v>1287580</v>
      </c>
      <c r="H11" s="15"/>
      <c r="I11" s="16">
        <f t="shared" ref="I11:I14" si="9">H11*$G11</f>
        <v>0</v>
      </c>
      <c r="J11" s="15"/>
      <c r="K11" s="16">
        <f t="shared" si="2"/>
        <v>0</v>
      </c>
      <c r="L11" s="15"/>
      <c r="M11" s="16">
        <f t="shared" si="3"/>
        <v>0</v>
      </c>
      <c r="N11" s="15"/>
      <c r="O11" s="16">
        <f t="shared" si="4"/>
        <v>0</v>
      </c>
      <c r="P11" s="15"/>
      <c r="Q11" s="16">
        <f t="shared" si="5"/>
        <v>0</v>
      </c>
      <c r="R11" s="15"/>
      <c r="S11" s="16">
        <f t="shared" si="6"/>
        <v>0</v>
      </c>
      <c r="T11" s="15"/>
      <c r="U11" s="16">
        <f t="shared" si="7"/>
        <v>0</v>
      </c>
      <c r="V11" s="15"/>
      <c r="W11" s="16">
        <f t="shared" si="8"/>
        <v>0</v>
      </c>
      <c r="X11" s="14"/>
      <c r="Y11" s="14"/>
    </row>
    <row r="12" spans="1:25" ht="25.5" x14ac:dyDescent="0.25">
      <c r="A12" s="4" t="s">
        <v>41</v>
      </c>
      <c r="B12" s="5" t="s">
        <v>42</v>
      </c>
      <c r="C12" s="4">
        <v>1</v>
      </c>
      <c r="D12" s="5" t="s">
        <v>32</v>
      </c>
      <c r="E12" s="1">
        <v>724000</v>
      </c>
      <c r="F12" s="9">
        <f t="shared" si="0"/>
        <v>137560</v>
      </c>
      <c r="G12" s="10">
        <f t="shared" si="1"/>
        <v>861560</v>
      </c>
      <c r="H12" s="15"/>
      <c r="I12" s="16">
        <f t="shared" si="9"/>
        <v>0</v>
      </c>
      <c r="J12" s="15"/>
      <c r="K12" s="16">
        <f t="shared" si="2"/>
        <v>0</v>
      </c>
      <c r="L12" s="15"/>
      <c r="M12" s="16">
        <f t="shared" si="3"/>
        <v>0</v>
      </c>
      <c r="N12" s="15"/>
      <c r="O12" s="16">
        <f t="shared" si="4"/>
        <v>0</v>
      </c>
      <c r="P12" s="15"/>
      <c r="Q12" s="16">
        <f t="shared" si="5"/>
        <v>0</v>
      </c>
      <c r="R12" s="15"/>
      <c r="S12" s="16">
        <f t="shared" si="6"/>
        <v>0</v>
      </c>
      <c r="T12" s="15"/>
      <c r="U12" s="16">
        <f t="shared" si="7"/>
        <v>0</v>
      </c>
      <c r="V12" s="15"/>
      <c r="W12" s="16">
        <f t="shared" si="8"/>
        <v>0</v>
      </c>
      <c r="X12" s="14"/>
      <c r="Y12" s="14"/>
    </row>
    <row r="13" spans="1:25" ht="38.25" x14ac:dyDescent="0.25">
      <c r="A13" s="4" t="s">
        <v>43</v>
      </c>
      <c r="B13" s="5" t="s">
        <v>44</v>
      </c>
      <c r="C13" s="4">
        <v>1</v>
      </c>
      <c r="D13" s="5" t="s">
        <v>32</v>
      </c>
      <c r="E13" s="1">
        <v>806000</v>
      </c>
      <c r="F13" s="9">
        <f t="shared" si="0"/>
        <v>153140</v>
      </c>
      <c r="G13" s="10">
        <f t="shared" si="1"/>
        <v>959140</v>
      </c>
      <c r="H13" s="15"/>
      <c r="I13" s="16">
        <f t="shared" si="9"/>
        <v>0</v>
      </c>
      <c r="J13" s="15"/>
      <c r="K13" s="16">
        <f t="shared" si="2"/>
        <v>0</v>
      </c>
      <c r="L13" s="15"/>
      <c r="M13" s="16">
        <f t="shared" si="3"/>
        <v>0</v>
      </c>
      <c r="N13" s="15"/>
      <c r="O13" s="16">
        <f t="shared" si="4"/>
        <v>0</v>
      </c>
      <c r="P13" s="15"/>
      <c r="Q13" s="16">
        <f t="shared" si="5"/>
        <v>0</v>
      </c>
      <c r="R13" s="15"/>
      <c r="S13" s="16">
        <f t="shared" si="6"/>
        <v>0</v>
      </c>
      <c r="T13" s="15"/>
      <c r="U13" s="16">
        <f t="shared" si="7"/>
        <v>0</v>
      </c>
      <c r="V13" s="15"/>
      <c r="W13" s="16">
        <f t="shared" si="8"/>
        <v>0</v>
      </c>
      <c r="X13" s="14"/>
      <c r="Y13" s="14"/>
    </row>
    <row r="14" spans="1:25" ht="25.5" x14ac:dyDescent="0.25">
      <c r="A14" s="4" t="s">
        <v>45</v>
      </c>
      <c r="B14" s="5" t="s">
        <v>46</v>
      </c>
      <c r="C14" s="4">
        <v>1</v>
      </c>
      <c r="D14" s="5" t="s">
        <v>32</v>
      </c>
      <c r="E14" s="1">
        <v>817000</v>
      </c>
      <c r="F14" s="9">
        <f t="shared" si="0"/>
        <v>155230</v>
      </c>
      <c r="G14" s="10">
        <f t="shared" si="1"/>
        <v>972230</v>
      </c>
      <c r="H14" s="15"/>
      <c r="I14" s="16">
        <f t="shared" si="9"/>
        <v>0</v>
      </c>
      <c r="J14" s="15">
        <v>1</v>
      </c>
      <c r="K14" s="16">
        <f t="shared" si="2"/>
        <v>972230</v>
      </c>
      <c r="L14" s="15"/>
      <c r="M14" s="16">
        <f t="shared" si="3"/>
        <v>0</v>
      </c>
      <c r="N14" s="15"/>
      <c r="O14" s="16">
        <f t="shared" si="4"/>
        <v>0</v>
      </c>
      <c r="P14" s="15"/>
      <c r="Q14" s="16">
        <f t="shared" si="5"/>
        <v>0</v>
      </c>
      <c r="R14" s="15"/>
      <c r="S14" s="16">
        <f t="shared" si="6"/>
        <v>0</v>
      </c>
      <c r="T14" s="15"/>
      <c r="U14" s="16">
        <f t="shared" si="7"/>
        <v>0</v>
      </c>
      <c r="V14" s="15"/>
      <c r="W14" s="16">
        <f t="shared" si="8"/>
        <v>0</v>
      </c>
      <c r="X14" s="14"/>
      <c r="Y14" s="14"/>
    </row>
    <row r="15" spans="1:25" ht="63.75" x14ac:dyDescent="0.25">
      <c r="A15" s="4" t="s">
        <v>47</v>
      </c>
      <c r="B15" s="5" t="s">
        <v>48</v>
      </c>
      <c r="C15" s="4">
        <v>1</v>
      </c>
      <c r="D15" s="5" t="s">
        <v>32</v>
      </c>
      <c r="E15" s="1">
        <v>312000</v>
      </c>
      <c r="F15" s="9">
        <f t="shared" si="0"/>
        <v>59280</v>
      </c>
      <c r="G15" s="10">
        <f t="shared" si="1"/>
        <v>371280</v>
      </c>
      <c r="H15" s="15"/>
      <c r="I15" s="16">
        <f>H15*$G15</f>
        <v>0</v>
      </c>
      <c r="J15" s="15">
        <v>1</v>
      </c>
      <c r="K15" s="16">
        <f t="shared" si="2"/>
        <v>371280</v>
      </c>
      <c r="L15" s="15"/>
      <c r="M15" s="16">
        <f t="shared" si="3"/>
        <v>0</v>
      </c>
      <c r="N15" s="15"/>
      <c r="O15" s="16">
        <f t="shared" si="4"/>
        <v>0</v>
      </c>
      <c r="P15" s="15"/>
      <c r="Q15" s="16">
        <f t="shared" si="5"/>
        <v>0</v>
      </c>
      <c r="R15" s="15"/>
      <c r="S15" s="16">
        <f t="shared" si="6"/>
        <v>0</v>
      </c>
      <c r="T15" s="15"/>
      <c r="U15" s="16">
        <f t="shared" si="7"/>
        <v>0</v>
      </c>
      <c r="V15" s="15"/>
      <c r="W15" s="16">
        <f>V15*$G15</f>
        <v>0</v>
      </c>
      <c r="X15" s="14"/>
      <c r="Y15" s="14"/>
    </row>
    <row r="16" spans="1:25" ht="15" x14ac:dyDescent="0.25">
      <c r="A16" s="12" t="s">
        <v>49</v>
      </c>
      <c r="B16" s="64" t="s">
        <v>50</v>
      </c>
      <c r="C16" s="65"/>
      <c r="D16" s="66"/>
      <c r="E16" s="18"/>
      <c r="F16" s="18"/>
      <c r="G16" s="18"/>
      <c r="H16" s="18"/>
      <c r="I16" s="18"/>
      <c r="J16" s="18"/>
      <c r="K16" s="18"/>
      <c r="L16" s="18"/>
      <c r="M16" s="18"/>
      <c r="N16" s="18"/>
      <c r="O16" s="18"/>
      <c r="P16" s="18"/>
      <c r="Q16" s="18"/>
      <c r="R16" s="18"/>
      <c r="S16" s="18"/>
      <c r="T16" s="18"/>
      <c r="U16" s="18"/>
      <c r="V16" s="18"/>
      <c r="W16" s="18"/>
      <c r="X16" s="14"/>
      <c r="Y16" s="14"/>
    </row>
    <row r="17" spans="1:25" ht="38.25" x14ac:dyDescent="0.25">
      <c r="A17" s="4" t="s">
        <v>51</v>
      </c>
      <c r="B17" s="5" t="s">
        <v>52</v>
      </c>
      <c r="C17" s="4">
        <v>1</v>
      </c>
      <c r="D17" s="5" t="s">
        <v>32</v>
      </c>
      <c r="E17" s="1">
        <v>1911000</v>
      </c>
      <c r="F17" s="9">
        <f t="shared" ref="F17:F24" si="10">+ROUND(E17*19%,2)</f>
        <v>363090</v>
      </c>
      <c r="G17" s="10">
        <f t="shared" ref="G17:G24" si="11">+E17+F17</f>
        <v>2274090</v>
      </c>
      <c r="H17" s="15"/>
      <c r="I17" s="16">
        <f>H17*$G17</f>
        <v>0</v>
      </c>
      <c r="J17" s="15"/>
      <c r="K17" s="16">
        <f t="shared" si="2"/>
        <v>0</v>
      </c>
      <c r="L17" s="15"/>
      <c r="M17" s="16">
        <f t="shared" si="3"/>
        <v>0</v>
      </c>
      <c r="N17" s="15"/>
      <c r="O17" s="16">
        <f t="shared" si="4"/>
        <v>0</v>
      </c>
      <c r="P17" s="15"/>
      <c r="Q17" s="16">
        <f t="shared" si="5"/>
        <v>0</v>
      </c>
      <c r="R17" s="15"/>
      <c r="S17" s="16">
        <f t="shared" si="6"/>
        <v>0</v>
      </c>
      <c r="T17" s="15"/>
      <c r="U17" s="16">
        <f t="shared" si="7"/>
        <v>0</v>
      </c>
      <c r="V17" s="15"/>
      <c r="W17" s="16">
        <f t="shared" ref="W17:W79" si="12">V17*$G17</f>
        <v>0</v>
      </c>
      <c r="X17" s="14"/>
      <c r="Y17" s="14"/>
    </row>
    <row r="18" spans="1:25" ht="38.25" x14ac:dyDescent="0.25">
      <c r="A18" s="4" t="s">
        <v>53</v>
      </c>
      <c r="B18" s="5" t="s">
        <v>54</v>
      </c>
      <c r="C18" s="4">
        <v>1</v>
      </c>
      <c r="D18" s="5" t="s">
        <v>32</v>
      </c>
      <c r="E18" s="1">
        <v>1179000</v>
      </c>
      <c r="F18" s="9">
        <f t="shared" si="10"/>
        <v>224010</v>
      </c>
      <c r="G18" s="10">
        <f t="shared" si="11"/>
        <v>1403010</v>
      </c>
      <c r="H18" s="15"/>
      <c r="I18" s="16">
        <f t="shared" ref="I18:I81" si="13">H18*$G18</f>
        <v>0</v>
      </c>
      <c r="J18" s="15"/>
      <c r="K18" s="16">
        <f t="shared" si="2"/>
        <v>0</v>
      </c>
      <c r="L18" s="15"/>
      <c r="M18" s="16">
        <f t="shared" si="3"/>
        <v>0</v>
      </c>
      <c r="N18" s="15"/>
      <c r="O18" s="16">
        <f t="shared" si="4"/>
        <v>0</v>
      </c>
      <c r="P18" s="15"/>
      <c r="Q18" s="16">
        <f t="shared" si="5"/>
        <v>0</v>
      </c>
      <c r="R18" s="15"/>
      <c r="S18" s="16">
        <f t="shared" si="6"/>
        <v>0</v>
      </c>
      <c r="T18" s="15"/>
      <c r="U18" s="16">
        <f t="shared" si="7"/>
        <v>0</v>
      </c>
      <c r="V18" s="15"/>
      <c r="W18" s="16">
        <f t="shared" si="12"/>
        <v>0</v>
      </c>
      <c r="X18" s="14"/>
      <c r="Y18" s="14"/>
    </row>
    <row r="19" spans="1:25" ht="25.5" x14ac:dyDescent="0.25">
      <c r="A19" s="4" t="s">
        <v>55</v>
      </c>
      <c r="B19" s="5" t="s">
        <v>56</v>
      </c>
      <c r="C19" s="4">
        <v>1</v>
      </c>
      <c r="D19" s="5" t="s">
        <v>32</v>
      </c>
      <c r="E19" s="1">
        <v>1160000</v>
      </c>
      <c r="F19" s="9">
        <f t="shared" si="10"/>
        <v>220400</v>
      </c>
      <c r="G19" s="10">
        <f t="shared" si="11"/>
        <v>1380400</v>
      </c>
      <c r="H19" s="15"/>
      <c r="I19" s="16">
        <f t="shared" si="13"/>
        <v>0</v>
      </c>
      <c r="J19" s="15"/>
      <c r="K19" s="16">
        <f t="shared" si="2"/>
        <v>0</v>
      </c>
      <c r="L19" s="15"/>
      <c r="M19" s="16">
        <f t="shared" si="3"/>
        <v>0</v>
      </c>
      <c r="N19" s="15"/>
      <c r="O19" s="16">
        <f t="shared" si="4"/>
        <v>0</v>
      </c>
      <c r="P19" s="15"/>
      <c r="Q19" s="16">
        <f t="shared" si="5"/>
        <v>0</v>
      </c>
      <c r="R19" s="15"/>
      <c r="S19" s="16">
        <f t="shared" si="6"/>
        <v>0</v>
      </c>
      <c r="T19" s="15"/>
      <c r="U19" s="16">
        <f t="shared" si="7"/>
        <v>0</v>
      </c>
      <c r="V19" s="15"/>
      <c r="W19" s="16">
        <f t="shared" si="12"/>
        <v>0</v>
      </c>
      <c r="X19" s="14"/>
      <c r="Y19" s="14"/>
    </row>
    <row r="20" spans="1:25" ht="25.5" x14ac:dyDescent="0.25">
      <c r="A20" s="4" t="s">
        <v>57</v>
      </c>
      <c r="B20" s="5" t="s">
        <v>42</v>
      </c>
      <c r="C20" s="4">
        <v>1</v>
      </c>
      <c r="D20" s="5" t="s">
        <v>32</v>
      </c>
      <c r="E20" s="1">
        <v>820000</v>
      </c>
      <c r="F20" s="9">
        <f t="shared" si="10"/>
        <v>155800</v>
      </c>
      <c r="G20" s="10">
        <f t="shared" si="11"/>
        <v>975800</v>
      </c>
      <c r="H20" s="15"/>
      <c r="I20" s="16">
        <f t="shared" si="13"/>
        <v>0</v>
      </c>
      <c r="J20" s="15"/>
      <c r="K20" s="16">
        <f t="shared" si="2"/>
        <v>0</v>
      </c>
      <c r="L20" s="15"/>
      <c r="M20" s="16">
        <f t="shared" si="3"/>
        <v>0</v>
      </c>
      <c r="N20" s="15"/>
      <c r="O20" s="16">
        <f t="shared" si="4"/>
        <v>0</v>
      </c>
      <c r="P20" s="15"/>
      <c r="Q20" s="16">
        <f t="shared" si="5"/>
        <v>0</v>
      </c>
      <c r="R20" s="15"/>
      <c r="S20" s="16">
        <f t="shared" si="6"/>
        <v>0</v>
      </c>
      <c r="T20" s="15"/>
      <c r="U20" s="16">
        <f t="shared" si="7"/>
        <v>0</v>
      </c>
      <c r="V20" s="15"/>
      <c r="W20" s="16">
        <f t="shared" si="12"/>
        <v>0</v>
      </c>
      <c r="X20" s="14"/>
      <c r="Y20" s="14"/>
    </row>
    <row r="21" spans="1:25" ht="25.5" x14ac:dyDescent="0.25">
      <c r="A21" s="4" t="s">
        <v>58</v>
      </c>
      <c r="B21" s="5" t="s">
        <v>59</v>
      </c>
      <c r="C21" s="4">
        <v>1</v>
      </c>
      <c r="D21" s="5" t="s">
        <v>32</v>
      </c>
      <c r="E21" s="1">
        <v>614000</v>
      </c>
      <c r="F21" s="9">
        <f t="shared" si="10"/>
        <v>116660</v>
      </c>
      <c r="G21" s="10">
        <f t="shared" si="11"/>
        <v>730660</v>
      </c>
      <c r="H21" s="15"/>
      <c r="I21" s="16">
        <f t="shared" si="13"/>
        <v>0</v>
      </c>
      <c r="J21" s="15"/>
      <c r="K21" s="16">
        <f t="shared" si="2"/>
        <v>0</v>
      </c>
      <c r="L21" s="15"/>
      <c r="M21" s="16">
        <f t="shared" si="3"/>
        <v>0</v>
      </c>
      <c r="N21" s="15"/>
      <c r="O21" s="16">
        <f t="shared" si="4"/>
        <v>0</v>
      </c>
      <c r="P21" s="15"/>
      <c r="Q21" s="16">
        <f t="shared" si="5"/>
        <v>0</v>
      </c>
      <c r="R21" s="15"/>
      <c r="S21" s="16">
        <f t="shared" si="6"/>
        <v>0</v>
      </c>
      <c r="T21" s="15"/>
      <c r="U21" s="16">
        <f t="shared" si="7"/>
        <v>0</v>
      </c>
      <c r="V21" s="15"/>
      <c r="W21" s="16">
        <f t="shared" si="12"/>
        <v>0</v>
      </c>
      <c r="X21" s="14"/>
      <c r="Y21" s="14"/>
    </row>
    <row r="22" spans="1:25" ht="25.5" x14ac:dyDescent="0.25">
      <c r="A22" s="4" t="s">
        <v>60</v>
      </c>
      <c r="B22" s="5" t="s">
        <v>61</v>
      </c>
      <c r="C22" s="4">
        <v>1</v>
      </c>
      <c r="D22" s="5" t="s">
        <v>32</v>
      </c>
      <c r="E22" s="1">
        <v>817000</v>
      </c>
      <c r="F22" s="9">
        <f t="shared" si="10"/>
        <v>155230</v>
      </c>
      <c r="G22" s="10">
        <f t="shared" si="11"/>
        <v>972230</v>
      </c>
      <c r="H22" s="15"/>
      <c r="I22" s="16">
        <f t="shared" si="13"/>
        <v>0</v>
      </c>
      <c r="J22" s="15"/>
      <c r="K22" s="16">
        <f t="shared" si="2"/>
        <v>0</v>
      </c>
      <c r="L22" s="15"/>
      <c r="M22" s="16">
        <f t="shared" si="3"/>
        <v>0</v>
      </c>
      <c r="N22" s="15"/>
      <c r="O22" s="16">
        <f t="shared" si="4"/>
        <v>0</v>
      </c>
      <c r="P22" s="15"/>
      <c r="Q22" s="16">
        <f t="shared" si="5"/>
        <v>0</v>
      </c>
      <c r="R22" s="15"/>
      <c r="S22" s="16">
        <f t="shared" si="6"/>
        <v>0</v>
      </c>
      <c r="T22" s="15"/>
      <c r="U22" s="16">
        <f t="shared" si="7"/>
        <v>0</v>
      </c>
      <c r="V22" s="15"/>
      <c r="W22" s="16">
        <f t="shared" si="12"/>
        <v>0</v>
      </c>
      <c r="X22" s="14"/>
      <c r="Y22" s="14"/>
    </row>
    <row r="23" spans="1:25" ht="63.75" x14ac:dyDescent="0.25">
      <c r="A23" s="4" t="s">
        <v>62</v>
      </c>
      <c r="B23" s="5" t="s">
        <v>63</v>
      </c>
      <c r="C23" s="4">
        <v>1</v>
      </c>
      <c r="D23" s="5" t="s">
        <v>32</v>
      </c>
      <c r="E23" s="1">
        <v>312000</v>
      </c>
      <c r="F23" s="9">
        <f t="shared" si="10"/>
        <v>59280</v>
      </c>
      <c r="G23" s="10">
        <f t="shared" si="11"/>
        <v>371280</v>
      </c>
      <c r="H23" s="15"/>
      <c r="I23" s="16">
        <f t="shared" si="13"/>
        <v>0</v>
      </c>
      <c r="J23" s="15"/>
      <c r="K23" s="16">
        <f t="shared" si="2"/>
        <v>0</v>
      </c>
      <c r="L23" s="15">
        <v>1</v>
      </c>
      <c r="M23" s="16">
        <f t="shared" si="3"/>
        <v>371280</v>
      </c>
      <c r="N23" s="15"/>
      <c r="O23" s="16">
        <f t="shared" si="4"/>
        <v>0</v>
      </c>
      <c r="P23" s="15"/>
      <c r="Q23" s="16">
        <f t="shared" si="5"/>
        <v>0</v>
      </c>
      <c r="R23" s="15"/>
      <c r="S23" s="16">
        <f t="shared" si="6"/>
        <v>0</v>
      </c>
      <c r="T23" s="15"/>
      <c r="U23" s="16">
        <f t="shared" si="7"/>
        <v>0</v>
      </c>
      <c r="V23" s="15"/>
      <c r="W23" s="16">
        <f t="shared" si="12"/>
        <v>0</v>
      </c>
      <c r="X23" s="14"/>
      <c r="Y23" s="14"/>
    </row>
    <row r="24" spans="1:25" ht="76.5" x14ac:dyDescent="0.25">
      <c r="A24" s="4" t="s">
        <v>64</v>
      </c>
      <c r="B24" s="19" t="s">
        <v>65</v>
      </c>
      <c r="C24" s="4">
        <v>1</v>
      </c>
      <c r="D24" s="5" t="s">
        <v>32</v>
      </c>
      <c r="E24" s="1">
        <v>7363000</v>
      </c>
      <c r="F24" s="9">
        <f t="shared" si="10"/>
        <v>1398970</v>
      </c>
      <c r="G24" s="10">
        <f t="shared" si="11"/>
        <v>8761970</v>
      </c>
      <c r="H24" s="15"/>
      <c r="I24" s="16">
        <f t="shared" si="13"/>
        <v>0</v>
      </c>
      <c r="J24" s="15"/>
      <c r="K24" s="16">
        <f t="shared" si="2"/>
        <v>0</v>
      </c>
      <c r="L24" s="15">
        <v>1</v>
      </c>
      <c r="M24" s="16">
        <f t="shared" si="3"/>
        <v>8761970</v>
      </c>
      <c r="N24" s="15"/>
      <c r="O24" s="16">
        <f t="shared" si="4"/>
        <v>0</v>
      </c>
      <c r="P24" s="15"/>
      <c r="Q24" s="16">
        <f t="shared" si="5"/>
        <v>0</v>
      </c>
      <c r="R24" s="15"/>
      <c r="S24" s="16">
        <f t="shared" si="6"/>
        <v>0</v>
      </c>
      <c r="T24" s="15"/>
      <c r="U24" s="16">
        <f t="shared" si="7"/>
        <v>0</v>
      </c>
      <c r="V24" s="15"/>
      <c r="W24" s="16">
        <f t="shared" si="12"/>
        <v>0</v>
      </c>
      <c r="X24" s="14"/>
      <c r="Y24" s="14"/>
    </row>
    <row r="25" spans="1:25" ht="24" customHeight="1" x14ac:dyDescent="0.25">
      <c r="A25" s="12" t="s">
        <v>66</v>
      </c>
      <c r="B25" s="64" t="s">
        <v>67</v>
      </c>
      <c r="C25" s="65"/>
      <c r="D25" s="66"/>
      <c r="E25" s="18"/>
      <c r="F25" s="18"/>
      <c r="G25" s="18"/>
      <c r="H25" s="18"/>
      <c r="I25" s="18"/>
      <c r="J25" s="18"/>
      <c r="K25" s="18"/>
      <c r="L25" s="18"/>
      <c r="M25" s="18"/>
      <c r="N25" s="18"/>
      <c r="O25" s="18"/>
      <c r="P25" s="18"/>
      <c r="Q25" s="18"/>
      <c r="R25" s="18"/>
      <c r="S25" s="18"/>
      <c r="T25" s="18"/>
      <c r="U25" s="18"/>
      <c r="V25" s="18"/>
      <c r="W25" s="18"/>
      <c r="X25" s="14"/>
      <c r="Y25" s="14"/>
    </row>
    <row r="26" spans="1:25" ht="25.5" x14ac:dyDescent="0.25">
      <c r="A26" s="4" t="s">
        <v>68</v>
      </c>
      <c r="B26" s="5" t="s">
        <v>69</v>
      </c>
      <c r="C26" s="4">
        <v>1</v>
      </c>
      <c r="D26" s="5" t="s">
        <v>32</v>
      </c>
      <c r="E26" s="1">
        <v>1265000</v>
      </c>
      <c r="F26" s="9">
        <f>+ROUND(E26*19%,2)</f>
        <v>240350</v>
      </c>
      <c r="G26" s="10">
        <f>+E26+F26</f>
        <v>1505350</v>
      </c>
      <c r="H26" s="15"/>
      <c r="I26" s="16">
        <f t="shared" si="13"/>
        <v>0</v>
      </c>
      <c r="J26" s="15"/>
      <c r="K26" s="16">
        <f t="shared" si="2"/>
        <v>0</v>
      </c>
      <c r="L26" s="15"/>
      <c r="M26" s="16">
        <f t="shared" si="3"/>
        <v>0</v>
      </c>
      <c r="N26" s="15"/>
      <c r="O26" s="16">
        <f t="shared" si="4"/>
        <v>0</v>
      </c>
      <c r="P26" s="15"/>
      <c r="Q26" s="16">
        <f t="shared" si="5"/>
        <v>0</v>
      </c>
      <c r="R26" s="15"/>
      <c r="S26" s="16">
        <f t="shared" si="6"/>
        <v>0</v>
      </c>
      <c r="T26" s="15"/>
      <c r="U26" s="16">
        <f t="shared" si="7"/>
        <v>0</v>
      </c>
      <c r="V26" s="15"/>
      <c r="W26" s="16">
        <f t="shared" si="12"/>
        <v>0</v>
      </c>
      <c r="X26" s="14"/>
      <c r="Y26" s="14"/>
    </row>
    <row r="27" spans="1:25" ht="25.5" x14ac:dyDescent="0.25">
      <c r="A27" s="4" t="s">
        <v>70</v>
      </c>
      <c r="B27" s="5" t="s">
        <v>71</v>
      </c>
      <c r="C27" s="4">
        <v>1</v>
      </c>
      <c r="D27" s="5" t="s">
        <v>32</v>
      </c>
      <c r="E27" s="1">
        <v>1406000</v>
      </c>
      <c r="F27" s="9">
        <f>+ROUND(E27*19%,2)</f>
        <v>267140</v>
      </c>
      <c r="G27" s="10">
        <f>+E27+F27</f>
        <v>1673140</v>
      </c>
      <c r="H27" s="15"/>
      <c r="I27" s="16">
        <f t="shared" si="13"/>
        <v>0</v>
      </c>
      <c r="J27" s="15">
        <v>1</v>
      </c>
      <c r="K27" s="16">
        <f t="shared" si="2"/>
        <v>1673140</v>
      </c>
      <c r="L27" s="15"/>
      <c r="M27" s="16">
        <f t="shared" si="3"/>
        <v>0</v>
      </c>
      <c r="N27" s="15"/>
      <c r="O27" s="16">
        <f t="shared" si="4"/>
        <v>0</v>
      </c>
      <c r="P27" s="15"/>
      <c r="Q27" s="16">
        <f t="shared" si="5"/>
        <v>0</v>
      </c>
      <c r="R27" s="15"/>
      <c r="S27" s="16">
        <f t="shared" si="6"/>
        <v>0</v>
      </c>
      <c r="T27" s="15"/>
      <c r="U27" s="16">
        <f t="shared" si="7"/>
        <v>0</v>
      </c>
      <c r="V27" s="15"/>
      <c r="W27" s="16">
        <f t="shared" si="12"/>
        <v>0</v>
      </c>
      <c r="X27" s="14"/>
      <c r="Y27" s="14"/>
    </row>
    <row r="28" spans="1:25" ht="89.25" x14ac:dyDescent="0.25">
      <c r="A28" s="4" t="s">
        <v>72</v>
      </c>
      <c r="B28" s="5" t="s">
        <v>73</v>
      </c>
      <c r="C28" s="4">
        <v>1</v>
      </c>
      <c r="D28" s="5" t="s">
        <v>32</v>
      </c>
      <c r="E28" s="1">
        <v>4421000</v>
      </c>
      <c r="F28" s="9">
        <f>+ROUND(E28*19%,2)</f>
        <v>839990</v>
      </c>
      <c r="G28" s="10">
        <f>+E28+F28</f>
        <v>5260990</v>
      </c>
      <c r="H28" s="15"/>
      <c r="I28" s="16">
        <f t="shared" si="13"/>
        <v>0</v>
      </c>
      <c r="J28" s="15">
        <v>1</v>
      </c>
      <c r="K28" s="16">
        <f t="shared" si="2"/>
        <v>5260990</v>
      </c>
      <c r="L28" s="15"/>
      <c r="M28" s="16">
        <f t="shared" si="3"/>
        <v>0</v>
      </c>
      <c r="N28" s="15"/>
      <c r="O28" s="16">
        <f t="shared" si="4"/>
        <v>0</v>
      </c>
      <c r="P28" s="15"/>
      <c r="Q28" s="16">
        <f t="shared" si="5"/>
        <v>0</v>
      </c>
      <c r="R28" s="15"/>
      <c r="S28" s="16">
        <f t="shared" si="6"/>
        <v>0</v>
      </c>
      <c r="T28" s="15"/>
      <c r="U28" s="16">
        <f t="shared" si="7"/>
        <v>0</v>
      </c>
      <c r="V28" s="15"/>
      <c r="W28" s="16">
        <f t="shared" si="12"/>
        <v>0</v>
      </c>
      <c r="X28" s="14"/>
      <c r="Y28" s="14"/>
    </row>
    <row r="29" spans="1:25" ht="25.5" x14ac:dyDescent="0.25">
      <c r="A29" s="4" t="s">
        <v>74</v>
      </c>
      <c r="B29" s="5" t="s">
        <v>46</v>
      </c>
      <c r="C29" s="4">
        <v>1</v>
      </c>
      <c r="D29" s="5" t="s">
        <v>32</v>
      </c>
      <c r="E29" s="1">
        <v>817000</v>
      </c>
      <c r="F29" s="9">
        <f>+ROUND(E29*19%,2)</f>
        <v>155230</v>
      </c>
      <c r="G29" s="10">
        <f>+E29+F29</f>
        <v>972230</v>
      </c>
      <c r="H29" s="15"/>
      <c r="I29" s="16">
        <f t="shared" si="13"/>
        <v>0</v>
      </c>
      <c r="J29" s="15">
        <v>1</v>
      </c>
      <c r="K29" s="16">
        <f t="shared" si="2"/>
        <v>972230</v>
      </c>
      <c r="L29" s="15"/>
      <c r="M29" s="16">
        <f t="shared" si="3"/>
        <v>0</v>
      </c>
      <c r="N29" s="15"/>
      <c r="O29" s="16">
        <f t="shared" si="4"/>
        <v>0</v>
      </c>
      <c r="P29" s="15"/>
      <c r="Q29" s="16">
        <f t="shared" si="5"/>
        <v>0</v>
      </c>
      <c r="R29" s="15"/>
      <c r="S29" s="16">
        <f t="shared" si="6"/>
        <v>0</v>
      </c>
      <c r="T29" s="15"/>
      <c r="U29" s="16">
        <f t="shared" si="7"/>
        <v>0</v>
      </c>
      <c r="V29" s="15"/>
      <c r="W29" s="16">
        <f t="shared" si="12"/>
        <v>0</v>
      </c>
      <c r="X29" s="14"/>
      <c r="Y29" s="14"/>
    </row>
    <row r="30" spans="1:25" ht="15" x14ac:dyDescent="0.25">
      <c r="A30" s="12" t="s">
        <v>75</v>
      </c>
      <c r="B30" s="67" t="s">
        <v>76</v>
      </c>
      <c r="C30" s="67"/>
      <c r="D30" s="67"/>
      <c r="E30" s="18"/>
      <c r="F30" s="18"/>
      <c r="G30" s="18"/>
      <c r="H30" s="18"/>
      <c r="I30" s="18"/>
      <c r="J30" s="18"/>
      <c r="K30" s="18"/>
      <c r="L30" s="18"/>
      <c r="M30" s="18"/>
      <c r="N30" s="18"/>
      <c r="O30" s="18"/>
      <c r="P30" s="18"/>
      <c r="Q30" s="18"/>
      <c r="R30" s="18"/>
      <c r="S30" s="18"/>
      <c r="T30" s="18"/>
      <c r="U30" s="18"/>
      <c r="V30" s="18"/>
      <c r="W30" s="18"/>
      <c r="X30" s="14"/>
      <c r="Y30" s="14"/>
    </row>
    <row r="31" spans="1:25" ht="38.25" x14ac:dyDescent="0.25">
      <c r="A31" s="7" t="s">
        <v>77</v>
      </c>
      <c r="B31" s="5" t="s">
        <v>78</v>
      </c>
      <c r="C31" s="4">
        <v>1</v>
      </c>
      <c r="D31" s="5" t="s">
        <v>32</v>
      </c>
      <c r="E31" s="1">
        <v>1460000</v>
      </c>
      <c r="F31" s="9">
        <f>+ROUND(E31*19%,2)</f>
        <v>277400</v>
      </c>
      <c r="G31" s="10">
        <f>+E31+F31</f>
        <v>1737400</v>
      </c>
      <c r="H31" s="15"/>
      <c r="I31" s="16">
        <f t="shared" si="13"/>
        <v>0</v>
      </c>
      <c r="J31" s="26"/>
      <c r="K31" s="27">
        <f t="shared" si="2"/>
        <v>0</v>
      </c>
      <c r="L31" s="15"/>
      <c r="M31" s="16">
        <f t="shared" si="3"/>
        <v>0</v>
      </c>
      <c r="N31" s="15"/>
      <c r="O31" s="16">
        <f t="shared" si="4"/>
        <v>0</v>
      </c>
      <c r="P31" s="15"/>
      <c r="Q31" s="16">
        <f t="shared" si="5"/>
        <v>0</v>
      </c>
      <c r="R31" s="15"/>
      <c r="S31" s="16">
        <f t="shared" si="6"/>
        <v>0</v>
      </c>
      <c r="T31" s="15"/>
      <c r="U31" s="16">
        <f t="shared" si="7"/>
        <v>0</v>
      </c>
      <c r="V31" s="15"/>
      <c r="W31" s="16">
        <f t="shared" si="12"/>
        <v>0</v>
      </c>
      <c r="X31" s="14"/>
      <c r="Y31" s="14"/>
    </row>
    <row r="32" spans="1:25" ht="25.5" x14ac:dyDescent="0.25">
      <c r="A32" s="7" t="s">
        <v>79</v>
      </c>
      <c r="B32" s="5" t="s">
        <v>80</v>
      </c>
      <c r="C32" s="4">
        <v>1</v>
      </c>
      <c r="D32" s="5" t="s">
        <v>32</v>
      </c>
      <c r="E32" s="1">
        <v>1406000</v>
      </c>
      <c r="F32" s="9">
        <f>+ROUND(E32*19%,2)</f>
        <v>267140</v>
      </c>
      <c r="G32" s="10">
        <f>+E32+F32</f>
        <v>1673140</v>
      </c>
      <c r="H32" s="15"/>
      <c r="I32" s="16">
        <f t="shared" si="13"/>
        <v>0</v>
      </c>
      <c r="J32" s="26"/>
      <c r="K32" s="27">
        <f t="shared" si="2"/>
        <v>0</v>
      </c>
      <c r="L32" s="15"/>
      <c r="M32" s="16">
        <f t="shared" si="3"/>
        <v>0</v>
      </c>
      <c r="N32" s="15"/>
      <c r="O32" s="16">
        <f t="shared" si="4"/>
        <v>0</v>
      </c>
      <c r="P32" s="15"/>
      <c r="Q32" s="16">
        <f t="shared" si="5"/>
        <v>0</v>
      </c>
      <c r="R32" s="15"/>
      <c r="S32" s="16">
        <f t="shared" si="6"/>
        <v>0</v>
      </c>
      <c r="T32" s="15"/>
      <c r="U32" s="16">
        <f t="shared" si="7"/>
        <v>0</v>
      </c>
      <c r="V32" s="15"/>
      <c r="W32" s="16">
        <f t="shared" si="12"/>
        <v>0</v>
      </c>
      <c r="X32" s="14"/>
      <c r="Y32" s="14"/>
    </row>
    <row r="33" spans="1:25" ht="38.25" x14ac:dyDescent="0.25">
      <c r="A33" s="7" t="s">
        <v>81</v>
      </c>
      <c r="B33" s="5" t="s">
        <v>82</v>
      </c>
      <c r="C33" s="4">
        <v>1</v>
      </c>
      <c r="D33" s="5" t="s">
        <v>32</v>
      </c>
      <c r="E33" s="1">
        <v>1426000</v>
      </c>
      <c r="F33" s="9">
        <f>+ROUND(E33*19%,2)</f>
        <v>270940</v>
      </c>
      <c r="G33" s="10">
        <f>+E33+F33</f>
        <v>1696940</v>
      </c>
      <c r="H33" s="15"/>
      <c r="I33" s="16">
        <f t="shared" si="13"/>
        <v>0</v>
      </c>
      <c r="J33" s="26"/>
      <c r="K33" s="27">
        <f t="shared" si="2"/>
        <v>0</v>
      </c>
      <c r="L33" s="15"/>
      <c r="M33" s="16">
        <f t="shared" si="3"/>
        <v>0</v>
      </c>
      <c r="N33" s="15"/>
      <c r="O33" s="16">
        <f t="shared" si="4"/>
        <v>0</v>
      </c>
      <c r="P33" s="15"/>
      <c r="Q33" s="16">
        <f t="shared" si="5"/>
        <v>0</v>
      </c>
      <c r="R33" s="15"/>
      <c r="S33" s="16">
        <f t="shared" si="6"/>
        <v>0</v>
      </c>
      <c r="T33" s="15"/>
      <c r="U33" s="16">
        <f t="shared" si="7"/>
        <v>0</v>
      </c>
      <c r="V33" s="15"/>
      <c r="W33" s="16">
        <f t="shared" si="12"/>
        <v>0</v>
      </c>
      <c r="X33" s="14"/>
      <c r="Y33" s="14"/>
    </row>
    <row r="34" spans="1:25" ht="25.5" x14ac:dyDescent="0.25">
      <c r="A34" s="7" t="s">
        <v>83</v>
      </c>
      <c r="B34" s="5" t="s">
        <v>84</v>
      </c>
      <c r="C34" s="4">
        <v>1</v>
      </c>
      <c r="D34" s="5" t="s">
        <v>32</v>
      </c>
      <c r="E34" s="1">
        <v>1354000</v>
      </c>
      <c r="F34" s="9">
        <f>+ROUND(E34*19%,2)</f>
        <v>257260</v>
      </c>
      <c r="G34" s="10">
        <f>+E34+F34</f>
        <v>1611260</v>
      </c>
      <c r="H34" s="15"/>
      <c r="I34" s="16">
        <f t="shared" si="13"/>
        <v>0</v>
      </c>
      <c r="J34" s="26"/>
      <c r="K34" s="27">
        <f t="shared" si="2"/>
        <v>0</v>
      </c>
      <c r="L34" s="15"/>
      <c r="M34" s="16">
        <f t="shared" si="3"/>
        <v>0</v>
      </c>
      <c r="N34" s="15"/>
      <c r="O34" s="16">
        <f t="shared" si="4"/>
        <v>0</v>
      </c>
      <c r="P34" s="15"/>
      <c r="Q34" s="16">
        <f t="shared" si="5"/>
        <v>0</v>
      </c>
      <c r="R34" s="15"/>
      <c r="S34" s="16">
        <f t="shared" si="6"/>
        <v>0</v>
      </c>
      <c r="T34" s="15"/>
      <c r="U34" s="16">
        <f t="shared" si="7"/>
        <v>0</v>
      </c>
      <c r="V34" s="15"/>
      <c r="W34" s="16">
        <f t="shared" si="12"/>
        <v>0</v>
      </c>
      <c r="X34" s="14"/>
      <c r="Y34" s="14"/>
    </row>
    <row r="35" spans="1:25" ht="38.25" x14ac:dyDescent="0.25">
      <c r="A35" s="7" t="s">
        <v>85</v>
      </c>
      <c r="B35" s="5" t="s">
        <v>86</v>
      </c>
      <c r="C35" s="4">
        <v>1</v>
      </c>
      <c r="D35" s="5" t="s">
        <v>32</v>
      </c>
      <c r="E35" s="1">
        <v>1292000</v>
      </c>
      <c r="F35" s="9">
        <f>+ROUND(E35*19%,2)</f>
        <v>245480</v>
      </c>
      <c r="G35" s="10">
        <f>+E35+F35</f>
        <v>1537480</v>
      </c>
      <c r="H35" s="15"/>
      <c r="I35" s="16">
        <f t="shared" si="13"/>
        <v>0</v>
      </c>
      <c r="J35" s="26"/>
      <c r="K35" s="27">
        <f t="shared" si="2"/>
        <v>0</v>
      </c>
      <c r="L35" s="15"/>
      <c r="M35" s="16">
        <f t="shared" si="3"/>
        <v>0</v>
      </c>
      <c r="N35" s="15"/>
      <c r="O35" s="16">
        <f t="shared" si="4"/>
        <v>0</v>
      </c>
      <c r="P35" s="15"/>
      <c r="Q35" s="16">
        <f t="shared" si="5"/>
        <v>0</v>
      </c>
      <c r="R35" s="15"/>
      <c r="S35" s="16">
        <f t="shared" si="6"/>
        <v>0</v>
      </c>
      <c r="T35" s="15"/>
      <c r="U35" s="16">
        <f t="shared" si="7"/>
        <v>0</v>
      </c>
      <c r="V35" s="15"/>
      <c r="W35" s="16">
        <f t="shared" si="12"/>
        <v>0</v>
      </c>
      <c r="X35" s="14"/>
      <c r="Y35" s="14"/>
    </row>
    <row r="36" spans="1:25" ht="15" x14ac:dyDescent="0.25">
      <c r="A36" s="12" t="s">
        <v>87</v>
      </c>
      <c r="B36" s="64" t="s">
        <v>88</v>
      </c>
      <c r="C36" s="65"/>
      <c r="D36" s="66"/>
      <c r="E36" s="18"/>
      <c r="F36" s="18"/>
      <c r="G36" s="18"/>
      <c r="H36" s="18"/>
      <c r="I36" s="18"/>
      <c r="J36" s="18"/>
      <c r="K36" s="18"/>
      <c r="L36" s="18"/>
      <c r="M36" s="18"/>
      <c r="N36" s="18"/>
      <c r="O36" s="18"/>
      <c r="P36" s="18"/>
      <c r="Q36" s="18"/>
      <c r="R36" s="18"/>
      <c r="S36" s="18"/>
      <c r="T36" s="18"/>
      <c r="U36" s="18"/>
      <c r="V36" s="18"/>
      <c r="W36" s="18"/>
      <c r="X36" s="14"/>
      <c r="Y36" s="14"/>
    </row>
    <row r="37" spans="1:25" ht="38.25" x14ac:dyDescent="0.25">
      <c r="A37" s="4" t="s">
        <v>89</v>
      </c>
      <c r="B37" s="5" t="s">
        <v>90</v>
      </c>
      <c r="C37" s="4">
        <v>1</v>
      </c>
      <c r="D37" s="5" t="s">
        <v>32</v>
      </c>
      <c r="E37" s="1">
        <v>1385000</v>
      </c>
      <c r="F37" s="9">
        <f>+ROUND(E37*19%,2)</f>
        <v>263150</v>
      </c>
      <c r="G37" s="10">
        <f>+E37+F37</f>
        <v>1648150</v>
      </c>
      <c r="H37" s="15"/>
      <c r="I37" s="16">
        <f t="shared" si="13"/>
        <v>0</v>
      </c>
      <c r="J37" s="15"/>
      <c r="K37" s="16">
        <f t="shared" si="2"/>
        <v>0</v>
      </c>
      <c r="L37" s="15"/>
      <c r="M37" s="16">
        <f t="shared" si="3"/>
        <v>0</v>
      </c>
      <c r="N37" s="15"/>
      <c r="O37" s="16">
        <f t="shared" si="4"/>
        <v>0</v>
      </c>
      <c r="P37" s="15"/>
      <c r="Q37" s="16">
        <f t="shared" si="5"/>
        <v>0</v>
      </c>
      <c r="R37" s="15"/>
      <c r="S37" s="16">
        <f t="shared" si="6"/>
        <v>0</v>
      </c>
      <c r="T37" s="15"/>
      <c r="U37" s="16">
        <f t="shared" si="7"/>
        <v>0</v>
      </c>
      <c r="V37" s="15"/>
      <c r="W37" s="16">
        <f t="shared" si="12"/>
        <v>0</v>
      </c>
      <c r="X37" s="14"/>
      <c r="Y37" s="14"/>
    </row>
    <row r="38" spans="1:25" ht="38.25" x14ac:dyDescent="0.25">
      <c r="A38" s="4" t="s">
        <v>91</v>
      </c>
      <c r="B38" s="5" t="s">
        <v>92</v>
      </c>
      <c r="C38" s="4">
        <v>1</v>
      </c>
      <c r="D38" s="5" t="s">
        <v>32</v>
      </c>
      <c r="E38" s="1">
        <v>1304000</v>
      </c>
      <c r="F38" s="9">
        <f>+ROUND(E38*19%,2)</f>
        <v>247760</v>
      </c>
      <c r="G38" s="10">
        <f>+E38+F38</f>
        <v>1551760</v>
      </c>
      <c r="H38" s="15"/>
      <c r="I38" s="16">
        <f t="shared" si="13"/>
        <v>0</v>
      </c>
      <c r="J38" s="15"/>
      <c r="K38" s="16">
        <f t="shared" si="2"/>
        <v>0</v>
      </c>
      <c r="L38" s="15"/>
      <c r="M38" s="16">
        <f t="shared" si="3"/>
        <v>0</v>
      </c>
      <c r="N38" s="15"/>
      <c r="O38" s="16">
        <f t="shared" si="4"/>
        <v>0</v>
      </c>
      <c r="P38" s="15"/>
      <c r="Q38" s="16">
        <f t="shared" si="5"/>
        <v>0</v>
      </c>
      <c r="R38" s="15"/>
      <c r="S38" s="16">
        <f t="shared" si="6"/>
        <v>0</v>
      </c>
      <c r="T38" s="15"/>
      <c r="U38" s="16">
        <f t="shared" si="7"/>
        <v>0</v>
      </c>
      <c r="V38" s="15"/>
      <c r="W38" s="16">
        <f t="shared" si="12"/>
        <v>0</v>
      </c>
      <c r="X38" s="14"/>
      <c r="Y38" s="14"/>
    </row>
    <row r="39" spans="1:25" ht="38.25" x14ac:dyDescent="0.25">
      <c r="A39" s="4" t="s">
        <v>93</v>
      </c>
      <c r="B39" s="5" t="s">
        <v>94</v>
      </c>
      <c r="C39" s="4">
        <v>1</v>
      </c>
      <c r="D39" s="5" t="s">
        <v>32</v>
      </c>
      <c r="E39" s="1">
        <v>1209000</v>
      </c>
      <c r="F39" s="9">
        <f>+ROUND(E39*19%,2)</f>
        <v>229710</v>
      </c>
      <c r="G39" s="10">
        <f>+E39+F39</f>
        <v>1438710</v>
      </c>
      <c r="H39" s="15"/>
      <c r="I39" s="16">
        <f t="shared" si="13"/>
        <v>0</v>
      </c>
      <c r="J39" s="15"/>
      <c r="K39" s="16">
        <f t="shared" si="2"/>
        <v>0</v>
      </c>
      <c r="L39" s="15"/>
      <c r="M39" s="16">
        <f t="shared" si="3"/>
        <v>0</v>
      </c>
      <c r="N39" s="15"/>
      <c r="O39" s="16">
        <f t="shared" si="4"/>
        <v>0</v>
      </c>
      <c r="P39" s="15"/>
      <c r="Q39" s="16">
        <f t="shared" si="5"/>
        <v>0</v>
      </c>
      <c r="R39" s="15"/>
      <c r="S39" s="16">
        <f t="shared" si="6"/>
        <v>0</v>
      </c>
      <c r="T39" s="15"/>
      <c r="U39" s="16">
        <f t="shared" si="7"/>
        <v>0</v>
      </c>
      <c r="V39" s="15"/>
      <c r="W39" s="16">
        <f t="shared" si="12"/>
        <v>0</v>
      </c>
      <c r="X39" s="14"/>
      <c r="Y39" s="14"/>
    </row>
    <row r="40" spans="1:25" ht="25.5" x14ac:dyDescent="0.25">
      <c r="A40" s="4" t="s">
        <v>95</v>
      </c>
      <c r="B40" s="5" t="s">
        <v>96</v>
      </c>
      <c r="C40" s="4">
        <v>1</v>
      </c>
      <c r="D40" s="5" t="s">
        <v>32</v>
      </c>
      <c r="E40" s="1">
        <v>1287000</v>
      </c>
      <c r="F40" s="9">
        <f>+ROUND(E40*19%,2)</f>
        <v>244530</v>
      </c>
      <c r="G40" s="10">
        <f>+E40+F40</f>
        <v>1531530</v>
      </c>
      <c r="H40" s="15"/>
      <c r="I40" s="16">
        <f t="shared" si="13"/>
        <v>0</v>
      </c>
      <c r="J40" s="15"/>
      <c r="K40" s="16">
        <f t="shared" si="2"/>
        <v>0</v>
      </c>
      <c r="L40" s="15"/>
      <c r="M40" s="16">
        <f t="shared" si="3"/>
        <v>0</v>
      </c>
      <c r="N40" s="15"/>
      <c r="O40" s="16">
        <f t="shared" si="4"/>
        <v>0</v>
      </c>
      <c r="P40" s="15"/>
      <c r="Q40" s="16">
        <f t="shared" si="5"/>
        <v>0</v>
      </c>
      <c r="R40" s="15"/>
      <c r="S40" s="16">
        <f t="shared" si="6"/>
        <v>0</v>
      </c>
      <c r="T40" s="15"/>
      <c r="U40" s="16">
        <f t="shared" si="7"/>
        <v>0</v>
      </c>
      <c r="V40" s="15"/>
      <c r="W40" s="16">
        <f t="shared" si="12"/>
        <v>0</v>
      </c>
      <c r="X40" s="14"/>
      <c r="Y40" s="14"/>
    </row>
    <row r="41" spans="1:25" ht="15" x14ac:dyDescent="0.25">
      <c r="A41" s="12" t="s">
        <v>97</v>
      </c>
      <c r="B41" s="64" t="s">
        <v>98</v>
      </c>
      <c r="C41" s="65"/>
      <c r="D41" s="66"/>
      <c r="E41" s="18"/>
      <c r="F41" s="18"/>
      <c r="G41" s="18"/>
      <c r="H41" s="18"/>
      <c r="I41" s="18"/>
      <c r="J41" s="18"/>
      <c r="K41" s="18"/>
      <c r="L41" s="18"/>
      <c r="M41" s="18"/>
      <c r="N41" s="18"/>
      <c r="O41" s="18"/>
      <c r="P41" s="18"/>
      <c r="Q41" s="18"/>
      <c r="R41" s="18"/>
      <c r="S41" s="18"/>
      <c r="T41" s="18"/>
      <c r="U41" s="18"/>
      <c r="V41" s="18"/>
      <c r="W41" s="18"/>
      <c r="X41" s="14"/>
      <c r="Y41" s="14"/>
    </row>
    <row r="42" spans="1:25" ht="38.25" x14ac:dyDescent="0.25">
      <c r="A42" s="4" t="s">
        <v>99</v>
      </c>
      <c r="B42" s="5" t="s">
        <v>100</v>
      </c>
      <c r="C42" s="4">
        <v>1</v>
      </c>
      <c r="D42" s="5" t="s">
        <v>32</v>
      </c>
      <c r="E42" s="1">
        <v>1212000</v>
      </c>
      <c r="F42" s="9">
        <f>+ROUND(E42*19%,2)</f>
        <v>230280</v>
      </c>
      <c r="G42" s="10">
        <f>+E42+F42</f>
        <v>1442280</v>
      </c>
      <c r="H42" s="15"/>
      <c r="I42" s="16">
        <f t="shared" si="13"/>
        <v>0</v>
      </c>
      <c r="J42" s="15"/>
      <c r="K42" s="16">
        <f t="shared" si="2"/>
        <v>0</v>
      </c>
      <c r="L42" s="15"/>
      <c r="M42" s="16">
        <f t="shared" si="3"/>
        <v>0</v>
      </c>
      <c r="N42" s="15"/>
      <c r="O42" s="16">
        <f t="shared" si="4"/>
        <v>0</v>
      </c>
      <c r="P42" s="15"/>
      <c r="Q42" s="16">
        <f t="shared" si="5"/>
        <v>0</v>
      </c>
      <c r="R42" s="15"/>
      <c r="S42" s="16">
        <f t="shared" si="6"/>
        <v>0</v>
      </c>
      <c r="T42" s="15"/>
      <c r="U42" s="16">
        <f t="shared" si="7"/>
        <v>0</v>
      </c>
      <c r="V42" s="15"/>
      <c r="W42" s="16">
        <f t="shared" si="12"/>
        <v>0</v>
      </c>
      <c r="X42" s="14"/>
      <c r="Y42" s="14"/>
    </row>
    <row r="43" spans="1:25" ht="38.25" x14ac:dyDescent="0.25">
      <c r="A43" s="4" t="s">
        <v>101</v>
      </c>
      <c r="B43" s="5" t="s">
        <v>102</v>
      </c>
      <c r="C43" s="4">
        <v>1</v>
      </c>
      <c r="D43" s="5" t="s">
        <v>32</v>
      </c>
      <c r="E43" s="1">
        <v>723000</v>
      </c>
      <c r="F43" s="9">
        <f>+ROUND(E43*19%,2)</f>
        <v>137370</v>
      </c>
      <c r="G43" s="10">
        <f>+E43+F43</f>
        <v>860370</v>
      </c>
      <c r="H43" s="15"/>
      <c r="I43" s="16">
        <f t="shared" si="13"/>
        <v>0</v>
      </c>
      <c r="J43" s="15"/>
      <c r="K43" s="16">
        <f t="shared" si="2"/>
        <v>0</v>
      </c>
      <c r="L43" s="15"/>
      <c r="M43" s="16">
        <f t="shared" si="3"/>
        <v>0</v>
      </c>
      <c r="N43" s="15"/>
      <c r="O43" s="16">
        <f t="shared" si="4"/>
        <v>0</v>
      </c>
      <c r="P43" s="15"/>
      <c r="Q43" s="16">
        <f t="shared" si="5"/>
        <v>0</v>
      </c>
      <c r="R43" s="15"/>
      <c r="S43" s="16">
        <f t="shared" si="6"/>
        <v>0</v>
      </c>
      <c r="T43" s="15"/>
      <c r="U43" s="16">
        <f t="shared" si="7"/>
        <v>0</v>
      </c>
      <c r="V43" s="15"/>
      <c r="W43" s="16">
        <f t="shared" si="12"/>
        <v>0</v>
      </c>
      <c r="X43" s="14"/>
      <c r="Y43" s="14"/>
    </row>
    <row r="44" spans="1:25" ht="25.5" x14ac:dyDescent="0.25">
      <c r="A44" s="4" t="s">
        <v>103</v>
      </c>
      <c r="B44" s="5" t="s">
        <v>104</v>
      </c>
      <c r="C44" s="4">
        <v>1</v>
      </c>
      <c r="D44" s="5" t="s">
        <v>32</v>
      </c>
      <c r="E44" s="1">
        <v>675000</v>
      </c>
      <c r="F44" s="9">
        <f>+ROUND(E44*19%,2)</f>
        <v>128250</v>
      </c>
      <c r="G44" s="10">
        <f>+E44+F44</f>
        <v>803250</v>
      </c>
      <c r="H44" s="15"/>
      <c r="I44" s="16">
        <f t="shared" si="13"/>
        <v>0</v>
      </c>
      <c r="J44" s="15"/>
      <c r="K44" s="16">
        <f t="shared" si="2"/>
        <v>0</v>
      </c>
      <c r="L44" s="15"/>
      <c r="M44" s="16">
        <f t="shared" si="3"/>
        <v>0</v>
      </c>
      <c r="N44" s="15"/>
      <c r="O44" s="16">
        <f t="shared" si="4"/>
        <v>0</v>
      </c>
      <c r="P44" s="15"/>
      <c r="Q44" s="16">
        <f t="shared" si="5"/>
        <v>0</v>
      </c>
      <c r="R44" s="15"/>
      <c r="S44" s="16">
        <f t="shared" si="6"/>
        <v>0</v>
      </c>
      <c r="T44" s="15"/>
      <c r="U44" s="16">
        <f t="shared" si="7"/>
        <v>0</v>
      </c>
      <c r="V44" s="15"/>
      <c r="W44" s="16">
        <f t="shared" si="12"/>
        <v>0</v>
      </c>
      <c r="X44" s="14"/>
      <c r="Y44" s="14"/>
    </row>
    <row r="45" spans="1:25" ht="25.5" x14ac:dyDescent="0.25">
      <c r="A45" s="4" t="s">
        <v>105</v>
      </c>
      <c r="B45" s="5" t="s">
        <v>106</v>
      </c>
      <c r="C45" s="4">
        <v>1</v>
      </c>
      <c r="D45" s="5" t="s">
        <v>32</v>
      </c>
      <c r="E45" s="1">
        <v>675000</v>
      </c>
      <c r="F45" s="9">
        <f>+ROUND(E45*19%,2)</f>
        <v>128250</v>
      </c>
      <c r="G45" s="10">
        <f>+E45+F45</f>
        <v>803250</v>
      </c>
      <c r="H45" s="15"/>
      <c r="I45" s="16">
        <f t="shared" si="13"/>
        <v>0</v>
      </c>
      <c r="J45" s="15"/>
      <c r="K45" s="16">
        <f t="shared" si="2"/>
        <v>0</v>
      </c>
      <c r="L45" s="15"/>
      <c r="M45" s="16">
        <f t="shared" si="3"/>
        <v>0</v>
      </c>
      <c r="N45" s="15"/>
      <c r="O45" s="16">
        <f t="shared" si="4"/>
        <v>0</v>
      </c>
      <c r="P45" s="15"/>
      <c r="Q45" s="16">
        <f t="shared" si="5"/>
        <v>0</v>
      </c>
      <c r="R45" s="15"/>
      <c r="S45" s="16">
        <f t="shared" si="6"/>
        <v>0</v>
      </c>
      <c r="T45" s="15"/>
      <c r="U45" s="16">
        <f t="shared" si="7"/>
        <v>0</v>
      </c>
      <c r="V45" s="15"/>
      <c r="W45" s="16">
        <f t="shared" si="12"/>
        <v>0</v>
      </c>
      <c r="X45" s="14"/>
      <c r="Y45" s="14"/>
    </row>
    <row r="46" spans="1:25" ht="25.5" x14ac:dyDescent="0.25">
      <c r="A46" s="4" t="s">
        <v>107</v>
      </c>
      <c r="B46" s="5" t="s">
        <v>96</v>
      </c>
      <c r="C46" s="4">
        <v>1</v>
      </c>
      <c r="D46" s="5" t="s">
        <v>32</v>
      </c>
      <c r="E46" s="1">
        <v>1112000</v>
      </c>
      <c r="F46" s="9">
        <f>+ROUND(E46*19%,2)</f>
        <v>211280</v>
      </c>
      <c r="G46" s="10">
        <f>+E46+F46</f>
        <v>1323280</v>
      </c>
      <c r="H46" s="15"/>
      <c r="I46" s="16">
        <f t="shared" si="13"/>
        <v>0</v>
      </c>
      <c r="J46" s="15"/>
      <c r="K46" s="16">
        <f t="shared" si="2"/>
        <v>0</v>
      </c>
      <c r="L46" s="15"/>
      <c r="M46" s="16">
        <f t="shared" si="3"/>
        <v>0</v>
      </c>
      <c r="N46" s="15"/>
      <c r="O46" s="16">
        <f t="shared" si="4"/>
        <v>0</v>
      </c>
      <c r="P46" s="15"/>
      <c r="Q46" s="16">
        <f t="shared" si="5"/>
        <v>0</v>
      </c>
      <c r="R46" s="15"/>
      <c r="S46" s="16">
        <f t="shared" si="6"/>
        <v>0</v>
      </c>
      <c r="T46" s="15"/>
      <c r="U46" s="16">
        <f t="shared" si="7"/>
        <v>0</v>
      </c>
      <c r="V46" s="15"/>
      <c r="W46" s="16">
        <f t="shared" si="12"/>
        <v>0</v>
      </c>
      <c r="X46" s="14"/>
      <c r="Y46" s="14"/>
    </row>
    <row r="47" spans="1:25" ht="15" x14ac:dyDescent="0.25">
      <c r="A47" s="12" t="s">
        <v>108</v>
      </c>
      <c r="B47" s="64" t="s">
        <v>109</v>
      </c>
      <c r="C47" s="65"/>
      <c r="D47" s="66"/>
      <c r="E47" s="18"/>
      <c r="F47" s="18"/>
      <c r="G47" s="18"/>
      <c r="H47" s="18"/>
      <c r="I47" s="18"/>
      <c r="J47" s="18"/>
      <c r="K47" s="18"/>
      <c r="L47" s="18"/>
      <c r="M47" s="18"/>
      <c r="N47" s="18"/>
      <c r="O47" s="18"/>
      <c r="P47" s="18"/>
      <c r="Q47" s="18"/>
      <c r="R47" s="18"/>
      <c r="S47" s="18"/>
      <c r="T47" s="18"/>
      <c r="U47" s="18"/>
      <c r="V47" s="18"/>
      <c r="W47" s="18"/>
      <c r="X47" s="14"/>
      <c r="Y47" s="14"/>
    </row>
    <row r="48" spans="1:25" ht="38.25" x14ac:dyDescent="0.25">
      <c r="A48" s="4" t="s">
        <v>110</v>
      </c>
      <c r="B48" s="5" t="s">
        <v>111</v>
      </c>
      <c r="C48" s="4">
        <v>1</v>
      </c>
      <c r="D48" s="5" t="s">
        <v>32</v>
      </c>
      <c r="E48" s="1">
        <v>930000</v>
      </c>
      <c r="F48" s="9">
        <f>+ROUND(E48*19%,2)</f>
        <v>176700</v>
      </c>
      <c r="G48" s="10">
        <f>+E48+F48</f>
        <v>1106700</v>
      </c>
      <c r="H48" s="15"/>
      <c r="I48" s="16">
        <f t="shared" si="13"/>
        <v>0</v>
      </c>
      <c r="J48" s="15">
        <v>1</v>
      </c>
      <c r="K48" s="16">
        <f t="shared" si="2"/>
        <v>1106700</v>
      </c>
      <c r="L48" s="15"/>
      <c r="M48" s="16">
        <f t="shared" si="3"/>
        <v>0</v>
      </c>
      <c r="N48" s="15"/>
      <c r="O48" s="16">
        <f t="shared" si="4"/>
        <v>0</v>
      </c>
      <c r="P48" s="15"/>
      <c r="Q48" s="16">
        <f t="shared" si="5"/>
        <v>0</v>
      </c>
      <c r="R48" s="15"/>
      <c r="S48" s="16">
        <f t="shared" si="6"/>
        <v>0</v>
      </c>
      <c r="T48" s="15"/>
      <c r="U48" s="16">
        <f t="shared" si="7"/>
        <v>0</v>
      </c>
      <c r="V48" s="15"/>
      <c r="W48" s="16">
        <f t="shared" si="12"/>
        <v>0</v>
      </c>
      <c r="X48" s="14"/>
      <c r="Y48" s="14"/>
    </row>
    <row r="49" spans="1:25" ht="25.5" x14ac:dyDescent="0.25">
      <c r="A49" s="4" t="s">
        <v>112</v>
      </c>
      <c r="B49" s="5" t="s">
        <v>106</v>
      </c>
      <c r="C49" s="4">
        <v>1</v>
      </c>
      <c r="D49" s="5" t="s">
        <v>32</v>
      </c>
      <c r="E49" s="1">
        <v>702000</v>
      </c>
      <c r="F49" s="9">
        <f>+ROUND(E49*19%,2)</f>
        <v>133380</v>
      </c>
      <c r="G49" s="10">
        <f>+E49+F49</f>
        <v>835380</v>
      </c>
      <c r="H49" s="15"/>
      <c r="I49" s="16">
        <f t="shared" si="13"/>
        <v>0</v>
      </c>
      <c r="J49" s="15">
        <v>1</v>
      </c>
      <c r="K49" s="16">
        <f t="shared" si="2"/>
        <v>835380</v>
      </c>
      <c r="L49" s="15"/>
      <c r="M49" s="16">
        <f t="shared" si="3"/>
        <v>0</v>
      </c>
      <c r="N49" s="15"/>
      <c r="O49" s="16">
        <f t="shared" si="4"/>
        <v>0</v>
      </c>
      <c r="P49" s="15"/>
      <c r="Q49" s="16">
        <f t="shared" si="5"/>
        <v>0</v>
      </c>
      <c r="R49" s="15"/>
      <c r="S49" s="16">
        <f t="shared" si="6"/>
        <v>0</v>
      </c>
      <c r="T49" s="15"/>
      <c r="U49" s="16">
        <f t="shared" si="7"/>
        <v>0</v>
      </c>
      <c r="V49" s="15"/>
      <c r="W49" s="16">
        <f t="shared" si="12"/>
        <v>0</v>
      </c>
      <c r="X49" s="14"/>
      <c r="Y49" s="14"/>
    </row>
    <row r="50" spans="1:25" ht="38.25" x14ac:dyDescent="0.25">
      <c r="A50" s="4" t="s">
        <v>113</v>
      </c>
      <c r="B50" s="19" t="s">
        <v>114</v>
      </c>
      <c r="C50" s="4">
        <v>1</v>
      </c>
      <c r="D50" s="5" t="s">
        <v>32</v>
      </c>
      <c r="E50" s="1">
        <v>1158000</v>
      </c>
      <c r="F50" s="9">
        <f>+ROUND(E50*19%,2)</f>
        <v>220020</v>
      </c>
      <c r="G50" s="10">
        <f>+E50+F50</f>
        <v>1378020</v>
      </c>
      <c r="H50" s="15"/>
      <c r="I50" s="16">
        <f t="shared" si="13"/>
        <v>0</v>
      </c>
      <c r="J50" s="15"/>
      <c r="K50" s="16">
        <f t="shared" si="2"/>
        <v>0</v>
      </c>
      <c r="L50" s="15"/>
      <c r="M50" s="16">
        <f t="shared" si="3"/>
        <v>0</v>
      </c>
      <c r="N50" s="15"/>
      <c r="O50" s="16">
        <f t="shared" si="4"/>
        <v>0</v>
      </c>
      <c r="P50" s="15"/>
      <c r="Q50" s="16">
        <f t="shared" si="5"/>
        <v>0</v>
      </c>
      <c r="R50" s="15"/>
      <c r="S50" s="16">
        <f t="shared" si="6"/>
        <v>0</v>
      </c>
      <c r="T50" s="15"/>
      <c r="U50" s="16">
        <f t="shared" si="7"/>
        <v>0</v>
      </c>
      <c r="V50" s="15"/>
      <c r="W50" s="16">
        <f t="shared" si="12"/>
        <v>0</v>
      </c>
      <c r="X50" s="14"/>
      <c r="Y50" s="14"/>
    </row>
    <row r="51" spans="1:25" ht="102" x14ac:dyDescent="0.25">
      <c r="A51" s="4" t="s">
        <v>115</v>
      </c>
      <c r="B51" s="19" t="s">
        <v>116</v>
      </c>
      <c r="C51" s="4">
        <v>1</v>
      </c>
      <c r="D51" s="5" t="s">
        <v>32</v>
      </c>
      <c r="E51" s="1">
        <v>1811000</v>
      </c>
      <c r="F51" s="9">
        <f>+ROUND(E51*19%,2)</f>
        <v>344090</v>
      </c>
      <c r="G51" s="10">
        <f>+E51+F51</f>
        <v>2155090</v>
      </c>
      <c r="H51" s="15"/>
      <c r="I51" s="16">
        <f t="shared" si="13"/>
        <v>0</v>
      </c>
      <c r="J51" s="15"/>
      <c r="K51" s="16">
        <f t="shared" si="2"/>
        <v>0</v>
      </c>
      <c r="L51" s="15"/>
      <c r="M51" s="16">
        <f t="shared" si="3"/>
        <v>0</v>
      </c>
      <c r="N51" s="15"/>
      <c r="O51" s="16">
        <f t="shared" si="4"/>
        <v>0</v>
      </c>
      <c r="P51" s="15"/>
      <c r="Q51" s="16">
        <f t="shared" si="5"/>
        <v>0</v>
      </c>
      <c r="R51" s="15"/>
      <c r="S51" s="16">
        <f t="shared" si="6"/>
        <v>0</v>
      </c>
      <c r="T51" s="15"/>
      <c r="U51" s="16">
        <f t="shared" si="7"/>
        <v>0</v>
      </c>
      <c r="V51" s="15"/>
      <c r="W51" s="16">
        <f t="shared" si="12"/>
        <v>0</v>
      </c>
      <c r="X51" s="14"/>
      <c r="Y51" s="14"/>
    </row>
    <row r="52" spans="1:25" ht="15" x14ac:dyDescent="0.25">
      <c r="A52" s="12" t="s">
        <v>117</v>
      </c>
      <c r="B52" s="64" t="s">
        <v>118</v>
      </c>
      <c r="C52" s="65"/>
      <c r="D52" s="66"/>
      <c r="E52" s="18"/>
      <c r="F52" s="18"/>
      <c r="G52" s="18"/>
      <c r="H52" s="18"/>
      <c r="I52" s="18"/>
      <c r="J52" s="18"/>
      <c r="K52" s="18"/>
      <c r="L52" s="18"/>
      <c r="M52" s="18"/>
      <c r="N52" s="18"/>
      <c r="O52" s="18"/>
      <c r="P52" s="18"/>
      <c r="Q52" s="18"/>
      <c r="R52" s="18"/>
      <c r="S52" s="18"/>
      <c r="T52" s="18"/>
      <c r="U52" s="18"/>
      <c r="V52" s="18"/>
      <c r="W52" s="18"/>
      <c r="X52" s="14"/>
      <c r="Y52" s="14"/>
    </row>
    <row r="53" spans="1:25" ht="37.5" customHeight="1" x14ac:dyDescent="0.25">
      <c r="A53" s="4" t="s">
        <v>119</v>
      </c>
      <c r="B53" s="5" t="s">
        <v>111</v>
      </c>
      <c r="C53" s="4">
        <v>1</v>
      </c>
      <c r="D53" s="5" t="s">
        <v>32</v>
      </c>
      <c r="E53" s="1">
        <v>1000000</v>
      </c>
      <c r="F53" s="9">
        <f>+ROUND(E53*19%,2)</f>
        <v>190000</v>
      </c>
      <c r="G53" s="10">
        <f>+E53+F53</f>
        <v>1190000</v>
      </c>
      <c r="H53" s="15"/>
      <c r="I53" s="16">
        <f t="shared" si="13"/>
        <v>0</v>
      </c>
      <c r="J53" s="15"/>
      <c r="K53" s="16">
        <f t="shared" si="2"/>
        <v>0</v>
      </c>
      <c r="L53" s="15"/>
      <c r="M53" s="16">
        <f t="shared" si="3"/>
        <v>0</v>
      </c>
      <c r="N53" s="15"/>
      <c r="O53" s="16">
        <f t="shared" si="4"/>
        <v>0</v>
      </c>
      <c r="P53" s="15"/>
      <c r="Q53" s="16">
        <f t="shared" si="5"/>
        <v>0</v>
      </c>
      <c r="R53" s="15"/>
      <c r="S53" s="16">
        <f t="shared" si="6"/>
        <v>0</v>
      </c>
      <c r="T53" s="15"/>
      <c r="U53" s="16">
        <f t="shared" si="7"/>
        <v>0</v>
      </c>
      <c r="V53" s="15"/>
      <c r="W53" s="16">
        <f t="shared" si="12"/>
        <v>0</v>
      </c>
      <c r="X53" s="14"/>
      <c r="Y53" s="14"/>
    </row>
    <row r="54" spans="1:25" ht="38.25" x14ac:dyDescent="0.25">
      <c r="A54" s="4" t="s">
        <v>120</v>
      </c>
      <c r="B54" s="5" t="s">
        <v>121</v>
      </c>
      <c r="C54" s="4">
        <v>1</v>
      </c>
      <c r="D54" s="5" t="s">
        <v>32</v>
      </c>
      <c r="E54" s="1">
        <v>884000</v>
      </c>
      <c r="F54" s="9">
        <f>+ROUND(E54*19%,2)</f>
        <v>167960</v>
      </c>
      <c r="G54" s="10">
        <f>+E54+F54</f>
        <v>1051960</v>
      </c>
      <c r="H54" s="15"/>
      <c r="I54" s="16">
        <f t="shared" si="13"/>
        <v>0</v>
      </c>
      <c r="J54" s="15"/>
      <c r="K54" s="16">
        <f t="shared" si="2"/>
        <v>0</v>
      </c>
      <c r="L54" s="15"/>
      <c r="M54" s="16">
        <f t="shared" si="3"/>
        <v>0</v>
      </c>
      <c r="N54" s="15"/>
      <c r="O54" s="16">
        <f t="shared" si="4"/>
        <v>0</v>
      </c>
      <c r="P54" s="15"/>
      <c r="Q54" s="16">
        <f t="shared" si="5"/>
        <v>0</v>
      </c>
      <c r="R54" s="15"/>
      <c r="S54" s="16">
        <f t="shared" si="6"/>
        <v>0</v>
      </c>
      <c r="T54" s="15"/>
      <c r="U54" s="16">
        <f t="shared" si="7"/>
        <v>0</v>
      </c>
      <c r="V54" s="15"/>
      <c r="W54" s="16">
        <f t="shared" si="12"/>
        <v>0</v>
      </c>
      <c r="X54" s="14"/>
      <c r="Y54" s="14"/>
    </row>
    <row r="55" spans="1:25" ht="25.5" x14ac:dyDescent="0.25">
      <c r="A55" s="4" t="s">
        <v>122</v>
      </c>
      <c r="B55" s="5" t="s">
        <v>106</v>
      </c>
      <c r="C55" s="4">
        <v>1</v>
      </c>
      <c r="D55" s="5" t="s">
        <v>32</v>
      </c>
      <c r="E55" s="1">
        <v>998000</v>
      </c>
      <c r="F55" s="9">
        <f>+ROUND(E55*19%,2)</f>
        <v>189620</v>
      </c>
      <c r="G55" s="10">
        <f>+E55+F55</f>
        <v>1187620</v>
      </c>
      <c r="H55" s="15"/>
      <c r="I55" s="16">
        <f t="shared" si="13"/>
        <v>0</v>
      </c>
      <c r="J55" s="15"/>
      <c r="K55" s="16">
        <f t="shared" si="2"/>
        <v>0</v>
      </c>
      <c r="L55" s="15"/>
      <c r="M55" s="16">
        <f t="shared" si="3"/>
        <v>0</v>
      </c>
      <c r="N55" s="15"/>
      <c r="O55" s="16">
        <f t="shared" si="4"/>
        <v>0</v>
      </c>
      <c r="P55" s="15"/>
      <c r="Q55" s="16">
        <f t="shared" si="5"/>
        <v>0</v>
      </c>
      <c r="R55" s="15"/>
      <c r="S55" s="16">
        <f t="shared" si="6"/>
        <v>0</v>
      </c>
      <c r="T55" s="15"/>
      <c r="U55" s="16">
        <f t="shared" si="7"/>
        <v>0</v>
      </c>
      <c r="V55" s="15"/>
      <c r="W55" s="16">
        <f t="shared" si="12"/>
        <v>0</v>
      </c>
      <c r="X55" s="14"/>
      <c r="Y55" s="14"/>
    </row>
    <row r="56" spans="1:25" ht="25.5" x14ac:dyDescent="0.25">
      <c r="A56" s="4" t="s">
        <v>123</v>
      </c>
      <c r="B56" s="5" t="s">
        <v>124</v>
      </c>
      <c r="C56" s="4">
        <v>1</v>
      </c>
      <c r="D56" s="5" t="s">
        <v>32</v>
      </c>
      <c r="E56" s="1">
        <v>675000</v>
      </c>
      <c r="F56" s="9">
        <f>+ROUND(E56*19%,2)</f>
        <v>128250</v>
      </c>
      <c r="G56" s="10">
        <f>+E56+F56</f>
        <v>803250</v>
      </c>
      <c r="H56" s="15"/>
      <c r="I56" s="16">
        <f t="shared" si="13"/>
        <v>0</v>
      </c>
      <c r="J56" s="15"/>
      <c r="K56" s="16">
        <f t="shared" si="2"/>
        <v>0</v>
      </c>
      <c r="L56" s="15"/>
      <c r="M56" s="16">
        <f t="shared" si="3"/>
        <v>0</v>
      </c>
      <c r="N56" s="15"/>
      <c r="O56" s="16">
        <f t="shared" si="4"/>
        <v>0</v>
      </c>
      <c r="P56" s="15"/>
      <c r="Q56" s="16">
        <f t="shared" si="5"/>
        <v>0</v>
      </c>
      <c r="R56" s="15"/>
      <c r="S56" s="16">
        <f t="shared" si="6"/>
        <v>0</v>
      </c>
      <c r="T56" s="15"/>
      <c r="U56" s="16">
        <f t="shared" si="7"/>
        <v>0</v>
      </c>
      <c r="V56" s="15"/>
      <c r="W56" s="16">
        <f t="shared" si="12"/>
        <v>0</v>
      </c>
      <c r="X56" s="14"/>
      <c r="Y56" s="14"/>
    </row>
    <row r="57" spans="1:25" ht="15" x14ac:dyDescent="0.25">
      <c r="A57" s="12" t="s">
        <v>125</v>
      </c>
      <c r="B57" s="64" t="s">
        <v>126</v>
      </c>
      <c r="C57" s="65"/>
      <c r="D57" s="66"/>
      <c r="E57" s="18"/>
      <c r="F57" s="18"/>
      <c r="G57" s="18"/>
      <c r="H57" s="18"/>
      <c r="I57" s="18"/>
      <c r="J57" s="18"/>
      <c r="K57" s="18"/>
      <c r="L57" s="18"/>
      <c r="M57" s="18"/>
      <c r="N57" s="18"/>
      <c r="O57" s="18"/>
      <c r="P57" s="18"/>
      <c r="Q57" s="18"/>
      <c r="R57" s="18"/>
      <c r="S57" s="18"/>
      <c r="T57" s="18"/>
      <c r="U57" s="18"/>
      <c r="V57" s="18"/>
      <c r="W57" s="18"/>
      <c r="X57" s="14"/>
      <c r="Y57" s="14"/>
    </row>
    <row r="58" spans="1:25" ht="51" x14ac:dyDescent="0.25">
      <c r="A58" s="4" t="s">
        <v>127</v>
      </c>
      <c r="B58" s="5" t="s">
        <v>128</v>
      </c>
      <c r="C58" s="4">
        <v>1</v>
      </c>
      <c r="D58" s="5" t="s">
        <v>32</v>
      </c>
      <c r="E58" s="1">
        <v>1430000</v>
      </c>
      <c r="F58" s="9">
        <f>+ROUND(E58*19%,2)</f>
        <v>271700</v>
      </c>
      <c r="G58" s="10">
        <f>+E58+F58</f>
        <v>1701700</v>
      </c>
      <c r="H58" s="15"/>
      <c r="I58" s="16">
        <f t="shared" si="13"/>
        <v>0</v>
      </c>
      <c r="J58" s="15"/>
      <c r="K58" s="16">
        <f t="shared" si="2"/>
        <v>0</v>
      </c>
      <c r="L58" s="15"/>
      <c r="M58" s="16">
        <f t="shared" si="3"/>
        <v>0</v>
      </c>
      <c r="N58" s="15"/>
      <c r="O58" s="16">
        <f t="shared" si="4"/>
        <v>0</v>
      </c>
      <c r="P58" s="15"/>
      <c r="Q58" s="16">
        <f t="shared" si="5"/>
        <v>0</v>
      </c>
      <c r="R58" s="15"/>
      <c r="S58" s="16">
        <f t="shared" si="6"/>
        <v>0</v>
      </c>
      <c r="T58" s="15"/>
      <c r="U58" s="16">
        <f t="shared" si="7"/>
        <v>0</v>
      </c>
      <c r="V58" s="15"/>
      <c r="W58" s="16">
        <f t="shared" si="12"/>
        <v>0</v>
      </c>
      <c r="X58" s="14"/>
      <c r="Y58" s="14"/>
    </row>
    <row r="59" spans="1:25" ht="38.25" x14ac:dyDescent="0.25">
      <c r="A59" s="4" t="s">
        <v>129</v>
      </c>
      <c r="B59" s="5" t="s">
        <v>130</v>
      </c>
      <c r="C59" s="4">
        <v>1</v>
      </c>
      <c r="D59" s="5" t="s">
        <v>32</v>
      </c>
      <c r="E59" s="1">
        <v>1195000</v>
      </c>
      <c r="F59" s="9">
        <f>+ROUND(E59*19%,2)</f>
        <v>227050</v>
      </c>
      <c r="G59" s="10">
        <f>+E59+F59</f>
        <v>1422050</v>
      </c>
      <c r="H59" s="15"/>
      <c r="I59" s="16">
        <f t="shared" si="13"/>
        <v>0</v>
      </c>
      <c r="J59" s="15"/>
      <c r="K59" s="16">
        <f t="shared" si="2"/>
        <v>0</v>
      </c>
      <c r="L59" s="15"/>
      <c r="M59" s="16">
        <f t="shared" si="3"/>
        <v>0</v>
      </c>
      <c r="N59" s="15"/>
      <c r="O59" s="16">
        <f t="shared" si="4"/>
        <v>0</v>
      </c>
      <c r="P59" s="15"/>
      <c r="Q59" s="16">
        <f t="shared" si="5"/>
        <v>0</v>
      </c>
      <c r="R59" s="15"/>
      <c r="S59" s="16">
        <f t="shared" si="6"/>
        <v>0</v>
      </c>
      <c r="T59" s="15"/>
      <c r="U59" s="16">
        <f t="shared" si="7"/>
        <v>0</v>
      </c>
      <c r="V59" s="15"/>
      <c r="W59" s="16">
        <f t="shared" si="12"/>
        <v>0</v>
      </c>
      <c r="X59" s="14"/>
      <c r="Y59" s="14"/>
    </row>
    <row r="60" spans="1:25" ht="38.25" x14ac:dyDescent="0.25">
      <c r="A60" s="4" t="s">
        <v>131</v>
      </c>
      <c r="B60" s="5" t="s">
        <v>132</v>
      </c>
      <c r="C60" s="4">
        <v>1</v>
      </c>
      <c r="D60" s="5" t="s">
        <v>32</v>
      </c>
      <c r="E60" s="1">
        <v>1486000</v>
      </c>
      <c r="F60" s="9">
        <f>+ROUND(E60*19%,2)</f>
        <v>282340</v>
      </c>
      <c r="G60" s="10">
        <f>+E60+F60</f>
        <v>1768340</v>
      </c>
      <c r="H60" s="15"/>
      <c r="I60" s="16">
        <f t="shared" si="13"/>
        <v>0</v>
      </c>
      <c r="J60" s="15"/>
      <c r="K60" s="16">
        <f t="shared" si="2"/>
        <v>0</v>
      </c>
      <c r="L60" s="15"/>
      <c r="M60" s="16">
        <f t="shared" si="3"/>
        <v>0</v>
      </c>
      <c r="N60" s="15"/>
      <c r="O60" s="16">
        <f t="shared" si="4"/>
        <v>0</v>
      </c>
      <c r="P60" s="15"/>
      <c r="Q60" s="16">
        <f t="shared" si="5"/>
        <v>0</v>
      </c>
      <c r="R60" s="15"/>
      <c r="S60" s="16">
        <f t="shared" si="6"/>
        <v>0</v>
      </c>
      <c r="T60" s="15"/>
      <c r="U60" s="16">
        <f t="shared" si="7"/>
        <v>0</v>
      </c>
      <c r="V60" s="15"/>
      <c r="W60" s="16">
        <f t="shared" si="12"/>
        <v>0</v>
      </c>
      <c r="X60" s="14"/>
      <c r="Y60" s="14"/>
    </row>
    <row r="61" spans="1:25" ht="25.5" x14ac:dyDescent="0.25">
      <c r="A61" s="4" t="s">
        <v>133</v>
      </c>
      <c r="B61" s="5" t="s">
        <v>134</v>
      </c>
      <c r="C61" s="4">
        <v>1</v>
      </c>
      <c r="D61" s="5" t="s">
        <v>32</v>
      </c>
      <c r="E61" s="1">
        <v>1543000</v>
      </c>
      <c r="F61" s="9">
        <f>+ROUND(E61*19%,2)</f>
        <v>293170</v>
      </c>
      <c r="G61" s="10">
        <f>+E61+F61</f>
        <v>1836170</v>
      </c>
      <c r="H61" s="15"/>
      <c r="I61" s="16">
        <f t="shared" si="13"/>
        <v>0</v>
      </c>
      <c r="J61" s="15"/>
      <c r="K61" s="16">
        <f t="shared" si="2"/>
        <v>0</v>
      </c>
      <c r="L61" s="15"/>
      <c r="M61" s="16">
        <f t="shared" si="3"/>
        <v>0</v>
      </c>
      <c r="N61" s="15"/>
      <c r="O61" s="16">
        <f t="shared" si="4"/>
        <v>0</v>
      </c>
      <c r="P61" s="15"/>
      <c r="Q61" s="16">
        <f t="shared" si="5"/>
        <v>0</v>
      </c>
      <c r="R61" s="15"/>
      <c r="S61" s="16">
        <f t="shared" si="6"/>
        <v>0</v>
      </c>
      <c r="T61" s="15"/>
      <c r="U61" s="16">
        <f t="shared" si="7"/>
        <v>0</v>
      </c>
      <c r="V61" s="15"/>
      <c r="W61" s="16">
        <f t="shared" si="12"/>
        <v>0</v>
      </c>
      <c r="X61" s="14"/>
      <c r="Y61" s="14"/>
    </row>
    <row r="62" spans="1:25" ht="15" x14ac:dyDescent="0.25">
      <c r="A62" s="12" t="s">
        <v>135</v>
      </c>
      <c r="B62" s="64" t="s">
        <v>136</v>
      </c>
      <c r="C62" s="65"/>
      <c r="D62" s="66"/>
      <c r="E62" s="18"/>
      <c r="F62" s="18"/>
      <c r="G62" s="18"/>
      <c r="H62" s="18"/>
      <c r="I62" s="18"/>
      <c r="J62" s="18"/>
      <c r="K62" s="18"/>
      <c r="L62" s="18"/>
      <c r="M62" s="18"/>
      <c r="N62" s="18"/>
      <c r="O62" s="18"/>
      <c r="P62" s="18"/>
      <c r="Q62" s="18"/>
      <c r="R62" s="18"/>
      <c r="S62" s="18"/>
      <c r="T62" s="18"/>
      <c r="U62" s="18"/>
      <c r="V62" s="18"/>
      <c r="W62" s="18"/>
      <c r="X62" s="14"/>
      <c r="Y62" s="14"/>
    </row>
    <row r="63" spans="1:25" ht="25.5" x14ac:dyDescent="0.25">
      <c r="A63" s="4" t="s">
        <v>137</v>
      </c>
      <c r="B63" s="5" t="s">
        <v>138</v>
      </c>
      <c r="C63" s="4">
        <v>1</v>
      </c>
      <c r="D63" s="5" t="s">
        <v>32</v>
      </c>
      <c r="E63" s="1">
        <v>875000</v>
      </c>
      <c r="F63" s="9">
        <f t="shared" ref="F63:F73" si="14">+ROUND(E63*19%,2)</f>
        <v>166250</v>
      </c>
      <c r="G63" s="10">
        <f t="shared" ref="G63:G73" si="15">+E63+F63</f>
        <v>1041250</v>
      </c>
      <c r="H63" s="15"/>
      <c r="I63" s="16">
        <f t="shared" si="13"/>
        <v>0</v>
      </c>
      <c r="J63" s="15"/>
      <c r="K63" s="16">
        <f t="shared" si="2"/>
        <v>0</v>
      </c>
      <c r="L63" s="15"/>
      <c r="M63" s="16">
        <f t="shared" si="3"/>
        <v>0</v>
      </c>
      <c r="N63" s="15">
        <v>1</v>
      </c>
      <c r="O63" s="16">
        <f t="shared" si="4"/>
        <v>1041250</v>
      </c>
      <c r="P63" s="15"/>
      <c r="Q63" s="16">
        <f t="shared" si="5"/>
        <v>0</v>
      </c>
      <c r="R63" s="15"/>
      <c r="S63" s="16">
        <f t="shared" si="6"/>
        <v>0</v>
      </c>
      <c r="T63" s="15"/>
      <c r="U63" s="16">
        <f t="shared" si="7"/>
        <v>0</v>
      </c>
      <c r="V63" s="15"/>
      <c r="W63" s="16">
        <f t="shared" si="12"/>
        <v>0</v>
      </c>
      <c r="X63" s="14"/>
      <c r="Y63" s="14"/>
    </row>
    <row r="64" spans="1:25" ht="25.5" x14ac:dyDescent="0.25">
      <c r="A64" s="4" t="s">
        <v>139</v>
      </c>
      <c r="B64" s="5" t="s">
        <v>140</v>
      </c>
      <c r="C64" s="4">
        <v>1</v>
      </c>
      <c r="D64" s="5" t="s">
        <v>32</v>
      </c>
      <c r="E64" s="1">
        <v>1342000</v>
      </c>
      <c r="F64" s="9">
        <f t="shared" si="14"/>
        <v>254980</v>
      </c>
      <c r="G64" s="10">
        <f t="shared" si="15"/>
        <v>1596980</v>
      </c>
      <c r="H64" s="15"/>
      <c r="I64" s="16">
        <f t="shared" si="13"/>
        <v>0</v>
      </c>
      <c r="J64" s="15">
        <v>1</v>
      </c>
      <c r="K64" s="16">
        <f t="shared" si="2"/>
        <v>1596980</v>
      </c>
      <c r="L64" s="15"/>
      <c r="M64" s="16">
        <f t="shared" si="3"/>
        <v>0</v>
      </c>
      <c r="N64" s="15"/>
      <c r="O64" s="16">
        <f t="shared" si="4"/>
        <v>0</v>
      </c>
      <c r="P64" s="15"/>
      <c r="Q64" s="16">
        <f t="shared" si="5"/>
        <v>0</v>
      </c>
      <c r="R64" s="15"/>
      <c r="S64" s="16">
        <f t="shared" si="6"/>
        <v>0</v>
      </c>
      <c r="T64" s="15"/>
      <c r="U64" s="16">
        <f t="shared" si="7"/>
        <v>0</v>
      </c>
      <c r="V64" s="15"/>
      <c r="W64" s="16">
        <f t="shared" si="12"/>
        <v>0</v>
      </c>
      <c r="X64" s="14"/>
      <c r="Y64" s="14"/>
    </row>
    <row r="65" spans="1:25" ht="12.75" x14ac:dyDescent="0.25">
      <c r="A65" s="4" t="s">
        <v>141</v>
      </c>
      <c r="B65" s="5" t="s">
        <v>142</v>
      </c>
      <c r="C65" s="4">
        <v>1</v>
      </c>
      <c r="D65" s="5" t="s">
        <v>32</v>
      </c>
      <c r="E65" s="1">
        <v>2502000</v>
      </c>
      <c r="F65" s="9">
        <f t="shared" si="14"/>
        <v>475380</v>
      </c>
      <c r="G65" s="10">
        <f t="shared" si="15"/>
        <v>2977380</v>
      </c>
      <c r="H65" s="15"/>
      <c r="I65" s="16">
        <f t="shared" si="13"/>
        <v>0</v>
      </c>
      <c r="J65" s="15"/>
      <c r="K65" s="16">
        <f t="shared" si="2"/>
        <v>0</v>
      </c>
      <c r="L65" s="15"/>
      <c r="M65" s="16">
        <f t="shared" si="3"/>
        <v>0</v>
      </c>
      <c r="N65" s="15">
        <v>1</v>
      </c>
      <c r="O65" s="16">
        <f t="shared" si="4"/>
        <v>2977380</v>
      </c>
      <c r="P65" s="15"/>
      <c r="Q65" s="16">
        <f t="shared" si="5"/>
        <v>0</v>
      </c>
      <c r="R65" s="15"/>
      <c r="S65" s="16">
        <f t="shared" si="6"/>
        <v>0</v>
      </c>
      <c r="T65" s="15"/>
      <c r="U65" s="16">
        <f t="shared" si="7"/>
        <v>0</v>
      </c>
      <c r="V65" s="15"/>
      <c r="W65" s="16">
        <f t="shared" si="12"/>
        <v>0</v>
      </c>
      <c r="X65" s="14"/>
      <c r="Y65" s="14"/>
    </row>
    <row r="66" spans="1:25" ht="38.25" x14ac:dyDescent="0.25">
      <c r="A66" s="4" t="s">
        <v>143</v>
      </c>
      <c r="B66" s="5" t="s">
        <v>144</v>
      </c>
      <c r="C66" s="4">
        <v>1</v>
      </c>
      <c r="D66" s="5" t="s">
        <v>32</v>
      </c>
      <c r="E66" s="1">
        <v>1443000</v>
      </c>
      <c r="F66" s="9">
        <f t="shared" si="14"/>
        <v>274170</v>
      </c>
      <c r="G66" s="10">
        <f t="shared" si="15"/>
        <v>1717170</v>
      </c>
      <c r="H66" s="15"/>
      <c r="I66" s="16">
        <f t="shared" si="13"/>
        <v>0</v>
      </c>
      <c r="J66" s="15"/>
      <c r="K66" s="16">
        <f t="shared" si="2"/>
        <v>0</v>
      </c>
      <c r="L66" s="15"/>
      <c r="M66" s="16">
        <f t="shared" si="3"/>
        <v>0</v>
      </c>
      <c r="N66" s="15"/>
      <c r="O66" s="16">
        <f t="shared" si="4"/>
        <v>0</v>
      </c>
      <c r="P66" s="15"/>
      <c r="Q66" s="16">
        <f t="shared" si="5"/>
        <v>0</v>
      </c>
      <c r="R66" s="15"/>
      <c r="S66" s="16">
        <f t="shared" si="6"/>
        <v>0</v>
      </c>
      <c r="T66" s="15"/>
      <c r="U66" s="16">
        <f t="shared" si="7"/>
        <v>0</v>
      </c>
      <c r="V66" s="15"/>
      <c r="W66" s="16">
        <f t="shared" si="12"/>
        <v>0</v>
      </c>
      <c r="X66" s="14"/>
      <c r="Y66" s="14"/>
    </row>
    <row r="67" spans="1:25" ht="25.5" x14ac:dyDescent="0.25">
      <c r="A67" s="4" t="s">
        <v>145</v>
      </c>
      <c r="B67" s="5" t="s">
        <v>146</v>
      </c>
      <c r="C67" s="4">
        <v>1</v>
      </c>
      <c r="D67" s="5" t="s">
        <v>32</v>
      </c>
      <c r="E67" s="1">
        <v>1202000</v>
      </c>
      <c r="F67" s="9">
        <f t="shared" si="14"/>
        <v>228380</v>
      </c>
      <c r="G67" s="10">
        <f t="shared" si="15"/>
        <v>1430380</v>
      </c>
      <c r="H67" s="15"/>
      <c r="I67" s="16">
        <f t="shared" si="13"/>
        <v>0</v>
      </c>
      <c r="J67" s="15"/>
      <c r="K67" s="16">
        <f t="shared" si="2"/>
        <v>0</v>
      </c>
      <c r="L67" s="15"/>
      <c r="M67" s="16">
        <f t="shared" si="3"/>
        <v>0</v>
      </c>
      <c r="N67" s="15"/>
      <c r="O67" s="16">
        <f t="shared" si="4"/>
        <v>0</v>
      </c>
      <c r="P67" s="15"/>
      <c r="Q67" s="16">
        <f t="shared" si="5"/>
        <v>0</v>
      </c>
      <c r="R67" s="15"/>
      <c r="S67" s="16">
        <f t="shared" si="6"/>
        <v>0</v>
      </c>
      <c r="T67" s="15"/>
      <c r="U67" s="16">
        <f t="shared" si="7"/>
        <v>0</v>
      </c>
      <c r="V67" s="15"/>
      <c r="W67" s="16">
        <f t="shared" si="12"/>
        <v>0</v>
      </c>
      <c r="X67" s="14"/>
      <c r="Y67" s="14"/>
    </row>
    <row r="68" spans="1:25" ht="25.5" x14ac:dyDescent="0.25">
      <c r="A68" s="4" t="s">
        <v>147</v>
      </c>
      <c r="B68" s="5" t="s">
        <v>148</v>
      </c>
      <c r="C68" s="4">
        <v>1</v>
      </c>
      <c r="D68" s="5" t="s">
        <v>32</v>
      </c>
      <c r="E68" s="1">
        <v>614000</v>
      </c>
      <c r="F68" s="9">
        <f t="shared" si="14"/>
        <v>116660</v>
      </c>
      <c r="G68" s="10">
        <f t="shared" si="15"/>
        <v>730660</v>
      </c>
      <c r="H68" s="15"/>
      <c r="I68" s="16">
        <f t="shared" si="13"/>
        <v>0</v>
      </c>
      <c r="J68" s="15"/>
      <c r="K68" s="16">
        <f t="shared" si="2"/>
        <v>0</v>
      </c>
      <c r="L68" s="15"/>
      <c r="M68" s="16">
        <f t="shared" si="3"/>
        <v>0</v>
      </c>
      <c r="N68" s="15"/>
      <c r="O68" s="16">
        <f t="shared" si="4"/>
        <v>0</v>
      </c>
      <c r="P68" s="15"/>
      <c r="Q68" s="16">
        <f t="shared" si="5"/>
        <v>0</v>
      </c>
      <c r="R68" s="15"/>
      <c r="S68" s="16">
        <f t="shared" si="6"/>
        <v>0</v>
      </c>
      <c r="T68" s="15"/>
      <c r="U68" s="16">
        <f t="shared" si="7"/>
        <v>0</v>
      </c>
      <c r="V68" s="15"/>
      <c r="W68" s="16">
        <f t="shared" si="12"/>
        <v>0</v>
      </c>
      <c r="X68" s="14"/>
      <c r="Y68" s="14"/>
    </row>
    <row r="69" spans="1:25" ht="38.25" x14ac:dyDescent="0.25">
      <c r="A69" s="4" t="s">
        <v>149</v>
      </c>
      <c r="B69" s="5" t="s">
        <v>150</v>
      </c>
      <c r="C69" s="4">
        <v>1</v>
      </c>
      <c r="D69" s="5" t="s">
        <v>32</v>
      </c>
      <c r="E69" s="1">
        <v>136000</v>
      </c>
      <c r="F69" s="9">
        <f t="shared" si="14"/>
        <v>25840</v>
      </c>
      <c r="G69" s="10">
        <f t="shared" si="15"/>
        <v>161840</v>
      </c>
      <c r="H69" s="15"/>
      <c r="I69" s="16">
        <f t="shared" si="13"/>
        <v>0</v>
      </c>
      <c r="J69" s="15"/>
      <c r="K69" s="16">
        <f t="shared" si="2"/>
        <v>0</v>
      </c>
      <c r="L69" s="15"/>
      <c r="M69" s="16">
        <f t="shared" si="3"/>
        <v>0</v>
      </c>
      <c r="N69" s="15"/>
      <c r="O69" s="16">
        <f t="shared" si="4"/>
        <v>0</v>
      </c>
      <c r="P69" s="15"/>
      <c r="Q69" s="16">
        <f t="shared" si="5"/>
        <v>0</v>
      </c>
      <c r="R69" s="15"/>
      <c r="S69" s="16">
        <f t="shared" si="6"/>
        <v>0</v>
      </c>
      <c r="T69" s="15"/>
      <c r="U69" s="16">
        <f t="shared" si="7"/>
        <v>0</v>
      </c>
      <c r="V69" s="15"/>
      <c r="W69" s="16">
        <f t="shared" si="12"/>
        <v>0</v>
      </c>
      <c r="X69" s="14"/>
      <c r="Y69" s="14"/>
    </row>
    <row r="70" spans="1:25" ht="25.5" x14ac:dyDescent="0.25">
      <c r="A70" s="4" t="s">
        <v>151</v>
      </c>
      <c r="B70" s="5" t="s">
        <v>152</v>
      </c>
      <c r="C70" s="4">
        <v>1</v>
      </c>
      <c r="D70" s="5" t="s">
        <v>32</v>
      </c>
      <c r="E70" s="1">
        <v>723000</v>
      </c>
      <c r="F70" s="9">
        <f t="shared" si="14"/>
        <v>137370</v>
      </c>
      <c r="G70" s="10">
        <f t="shared" si="15"/>
        <v>860370</v>
      </c>
      <c r="H70" s="15"/>
      <c r="I70" s="16">
        <f t="shared" si="13"/>
        <v>0</v>
      </c>
      <c r="J70" s="15"/>
      <c r="K70" s="16">
        <f t="shared" si="2"/>
        <v>0</v>
      </c>
      <c r="L70" s="15"/>
      <c r="M70" s="16">
        <f t="shared" si="3"/>
        <v>0</v>
      </c>
      <c r="N70" s="15"/>
      <c r="O70" s="16">
        <f t="shared" si="4"/>
        <v>0</v>
      </c>
      <c r="P70" s="15"/>
      <c r="Q70" s="16">
        <f t="shared" si="5"/>
        <v>0</v>
      </c>
      <c r="R70" s="15"/>
      <c r="S70" s="16">
        <f t="shared" si="6"/>
        <v>0</v>
      </c>
      <c r="T70" s="15"/>
      <c r="U70" s="16">
        <f t="shared" si="7"/>
        <v>0</v>
      </c>
      <c r="V70" s="15"/>
      <c r="W70" s="16">
        <f t="shared" si="12"/>
        <v>0</v>
      </c>
      <c r="X70" s="14"/>
      <c r="Y70" s="14"/>
    </row>
    <row r="71" spans="1:25" ht="38.25" x14ac:dyDescent="0.25">
      <c r="A71" s="4" t="s">
        <v>153</v>
      </c>
      <c r="B71" s="5" t="s">
        <v>154</v>
      </c>
      <c r="C71" s="4">
        <v>1</v>
      </c>
      <c r="D71" s="5" t="s">
        <v>32</v>
      </c>
      <c r="E71" s="1">
        <v>932000</v>
      </c>
      <c r="F71" s="9">
        <f t="shared" si="14"/>
        <v>177080</v>
      </c>
      <c r="G71" s="10">
        <f t="shared" si="15"/>
        <v>1109080</v>
      </c>
      <c r="H71" s="15"/>
      <c r="I71" s="16">
        <f t="shared" si="13"/>
        <v>0</v>
      </c>
      <c r="J71" s="15"/>
      <c r="K71" s="16">
        <f t="shared" si="2"/>
        <v>0</v>
      </c>
      <c r="L71" s="15"/>
      <c r="M71" s="16">
        <f t="shared" si="3"/>
        <v>0</v>
      </c>
      <c r="N71" s="15"/>
      <c r="O71" s="16">
        <f t="shared" si="4"/>
        <v>0</v>
      </c>
      <c r="P71" s="15"/>
      <c r="Q71" s="16">
        <f t="shared" si="5"/>
        <v>0</v>
      </c>
      <c r="R71" s="15"/>
      <c r="S71" s="16">
        <f t="shared" si="6"/>
        <v>0</v>
      </c>
      <c r="T71" s="15"/>
      <c r="U71" s="16">
        <f t="shared" si="7"/>
        <v>0</v>
      </c>
      <c r="V71" s="15"/>
      <c r="W71" s="16">
        <f t="shared" si="12"/>
        <v>0</v>
      </c>
      <c r="X71" s="14"/>
      <c r="Y71" s="14"/>
    </row>
    <row r="72" spans="1:25" ht="51" x14ac:dyDescent="0.25">
      <c r="A72" s="4" t="s">
        <v>155</v>
      </c>
      <c r="B72" s="5" t="s">
        <v>156</v>
      </c>
      <c r="C72" s="4">
        <v>1</v>
      </c>
      <c r="D72" s="5" t="s">
        <v>32</v>
      </c>
      <c r="E72" s="1">
        <v>1224000</v>
      </c>
      <c r="F72" s="9">
        <f t="shared" si="14"/>
        <v>232560</v>
      </c>
      <c r="G72" s="10">
        <f t="shared" si="15"/>
        <v>1456560</v>
      </c>
      <c r="H72" s="15"/>
      <c r="I72" s="16">
        <f t="shared" si="13"/>
        <v>0</v>
      </c>
      <c r="J72" s="15"/>
      <c r="K72" s="16">
        <f t="shared" si="2"/>
        <v>0</v>
      </c>
      <c r="L72" s="15"/>
      <c r="M72" s="16">
        <f t="shared" si="3"/>
        <v>0</v>
      </c>
      <c r="N72" s="15"/>
      <c r="O72" s="16">
        <f t="shared" si="4"/>
        <v>0</v>
      </c>
      <c r="P72" s="15"/>
      <c r="Q72" s="16">
        <f t="shared" si="5"/>
        <v>0</v>
      </c>
      <c r="R72" s="15"/>
      <c r="S72" s="16">
        <f t="shared" si="6"/>
        <v>0</v>
      </c>
      <c r="T72" s="15"/>
      <c r="U72" s="16">
        <f t="shared" si="7"/>
        <v>0</v>
      </c>
      <c r="V72" s="15"/>
      <c r="W72" s="16">
        <f t="shared" si="12"/>
        <v>0</v>
      </c>
      <c r="X72" s="14"/>
      <c r="Y72" s="14"/>
    </row>
    <row r="73" spans="1:25" ht="38.25" x14ac:dyDescent="0.25">
      <c r="A73" s="4" t="s">
        <v>157</v>
      </c>
      <c r="B73" s="5" t="s">
        <v>158</v>
      </c>
      <c r="C73" s="4">
        <v>1</v>
      </c>
      <c r="D73" s="5" t="s">
        <v>32</v>
      </c>
      <c r="E73" s="1">
        <v>1224000</v>
      </c>
      <c r="F73" s="9">
        <f t="shared" si="14"/>
        <v>232560</v>
      </c>
      <c r="G73" s="10">
        <f t="shared" si="15"/>
        <v>1456560</v>
      </c>
      <c r="H73" s="15"/>
      <c r="I73" s="16">
        <f t="shared" si="13"/>
        <v>0</v>
      </c>
      <c r="J73" s="15"/>
      <c r="K73" s="16">
        <f t="shared" ref="K73:K136" si="16">J73*$G73</f>
        <v>0</v>
      </c>
      <c r="L73" s="15"/>
      <c r="M73" s="16">
        <f t="shared" ref="M73:M136" si="17">L73*$G73</f>
        <v>0</v>
      </c>
      <c r="N73" s="15"/>
      <c r="O73" s="16">
        <f t="shared" ref="O73:O136" si="18">N73*$G73</f>
        <v>0</v>
      </c>
      <c r="P73" s="15"/>
      <c r="Q73" s="16">
        <f t="shared" ref="Q73:Q136" si="19">P73*$G73</f>
        <v>0</v>
      </c>
      <c r="R73" s="15"/>
      <c r="S73" s="16">
        <f t="shared" ref="S73:S136" si="20">R73*$G73</f>
        <v>0</v>
      </c>
      <c r="T73" s="15"/>
      <c r="U73" s="16">
        <f t="shared" ref="U73:U136" si="21">T73*$G73</f>
        <v>0</v>
      </c>
      <c r="V73" s="15"/>
      <c r="W73" s="16">
        <f t="shared" si="12"/>
        <v>0</v>
      </c>
      <c r="X73" s="14"/>
      <c r="Y73" s="14"/>
    </row>
    <row r="74" spans="1:25" ht="15" x14ac:dyDescent="0.25">
      <c r="A74" s="12" t="s">
        <v>159</v>
      </c>
      <c r="B74" s="64" t="s">
        <v>160</v>
      </c>
      <c r="C74" s="65"/>
      <c r="D74" s="66"/>
      <c r="E74" s="18"/>
      <c r="F74" s="18"/>
      <c r="G74" s="18"/>
      <c r="H74" s="18"/>
      <c r="I74" s="18"/>
      <c r="J74" s="18"/>
      <c r="K74" s="18"/>
      <c r="L74" s="18"/>
      <c r="M74" s="18"/>
      <c r="N74" s="18"/>
      <c r="O74" s="18"/>
      <c r="P74" s="18"/>
      <c r="Q74" s="18"/>
      <c r="R74" s="18"/>
      <c r="S74" s="18"/>
      <c r="T74" s="18"/>
      <c r="U74" s="18"/>
      <c r="V74" s="18"/>
      <c r="W74" s="18"/>
      <c r="X74" s="14"/>
      <c r="Y74" s="14"/>
    </row>
    <row r="75" spans="1:25" ht="38.25" x14ac:dyDescent="0.25">
      <c r="A75" s="4" t="s">
        <v>161</v>
      </c>
      <c r="B75" s="5" t="s">
        <v>162</v>
      </c>
      <c r="C75" s="4">
        <v>1</v>
      </c>
      <c r="D75" s="5" t="s">
        <v>32</v>
      </c>
      <c r="E75" s="1">
        <v>1252000</v>
      </c>
      <c r="F75" s="9">
        <f>+ROUND(E75*19%,2)</f>
        <v>237880</v>
      </c>
      <c r="G75" s="10">
        <f>+E75+F75</f>
        <v>1489880</v>
      </c>
      <c r="H75" s="15"/>
      <c r="I75" s="16">
        <f t="shared" si="13"/>
        <v>0</v>
      </c>
      <c r="J75" s="15"/>
      <c r="K75" s="16">
        <f t="shared" si="16"/>
        <v>0</v>
      </c>
      <c r="L75" s="15"/>
      <c r="M75" s="16">
        <f t="shared" si="17"/>
        <v>0</v>
      </c>
      <c r="N75" s="15"/>
      <c r="O75" s="16">
        <f t="shared" si="18"/>
        <v>0</v>
      </c>
      <c r="P75" s="15"/>
      <c r="Q75" s="16">
        <f t="shared" si="19"/>
        <v>0</v>
      </c>
      <c r="R75" s="15"/>
      <c r="S75" s="16">
        <f t="shared" si="20"/>
        <v>0</v>
      </c>
      <c r="T75" s="15"/>
      <c r="U75" s="16">
        <f t="shared" si="21"/>
        <v>0</v>
      </c>
      <c r="V75" s="15"/>
      <c r="W75" s="16">
        <f t="shared" si="12"/>
        <v>0</v>
      </c>
      <c r="X75" s="14"/>
      <c r="Y75" s="14"/>
    </row>
    <row r="76" spans="1:25" ht="38.25" x14ac:dyDescent="0.25">
      <c r="A76" s="4" t="s">
        <v>163</v>
      </c>
      <c r="B76" s="5" t="s">
        <v>164</v>
      </c>
      <c r="C76" s="4">
        <v>1</v>
      </c>
      <c r="D76" s="5" t="s">
        <v>32</v>
      </c>
      <c r="E76" s="1">
        <v>1342000</v>
      </c>
      <c r="F76" s="9">
        <f>+ROUND(E76*19%,2)</f>
        <v>254980</v>
      </c>
      <c r="G76" s="10">
        <f>+E76+F76</f>
        <v>1596980</v>
      </c>
      <c r="H76" s="15"/>
      <c r="I76" s="16">
        <f t="shared" si="13"/>
        <v>0</v>
      </c>
      <c r="J76" s="15"/>
      <c r="K76" s="16">
        <f t="shared" si="16"/>
        <v>0</v>
      </c>
      <c r="L76" s="15"/>
      <c r="M76" s="16">
        <f t="shared" si="17"/>
        <v>0</v>
      </c>
      <c r="N76" s="15"/>
      <c r="O76" s="16">
        <f t="shared" si="18"/>
        <v>0</v>
      </c>
      <c r="P76" s="15"/>
      <c r="Q76" s="16">
        <f t="shared" si="19"/>
        <v>0</v>
      </c>
      <c r="R76" s="15"/>
      <c r="S76" s="16">
        <f t="shared" si="20"/>
        <v>0</v>
      </c>
      <c r="T76" s="15"/>
      <c r="U76" s="16">
        <f t="shared" si="21"/>
        <v>0</v>
      </c>
      <c r="V76" s="15"/>
      <c r="W76" s="16">
        <f t="shared" si="12"/>
        <v>0</v>
      </c>
      <c r="X76" s="14"/>
      <c r="Y76" s="14"/>
    </row>
    <row r="77" spans="1:25" ht="25.5" x14ac:dyDescent="0.25">
      <c r="A77" s="4" t="s">
        <v>165</v>
      </c>
      <c r="B77" s="5" t="s">
        <v>46</v>
      </c>
      <c r="C77" s="4">
        <v>1</v>
      </c>
      <c r="D77" s="5" t="s">
        <v>32</v>
      </c>
      <c r="E77" s="1">
        <v>784000</v>
      </c>
      <c r="F77" s="9">
        <f>+ROUND(E77*19%,2)</f>
        <v>148960</v>
      </c>
      <c r="G77" s="10">
        <f>+E77+F77</f>
        <v>932960</v>
      </c>
      <c r="H77" s="15"/>
      <c r="I77" s="16">
        <f t="shared" si="13"/>
        <v>0</v>
      </c>
      <c r="J77" s="15"/>
      <c r="K77" s="16">
        <f t="shared" si="16"/>
        <v>0</v>
      </c>
      <c r="L77" s="15"/>
      <c r="M77" s="16">
        <f t="shared" si="17"/>
        <v>0</v>
      </c>
      <c r="N77" s="15"/>
      <c r="O77" s="16">
        <f t="shared" si="18"/>
        <v>0</v>
      </c>
      <c r="P77" s="15"/>
      <c r="Q77" s="16">
        <f t="shared" si="19"/>
        <v>0</v>
      </c>
      <c r="R77" s="15"/>
      <c r="S77" s="16">
        <f t="shared" si="20"/>
        <v>0</v>
      </c>
      <c r="T77" s="15"/>
      <c r="U77" s="16">
        <f t="shared" si="21"/>
        <v>0</v>
      </c>
      <c r="V77" s="15"/>
      <c r="W77" s="16">
        <f t="shared" si="12"/>
        <v>0</v>
      </c>
      <c r="X77" s="14"/>
      <c r="Y77" s="14"/>
    </row>
    <row r="78" spans="1:25" ht="15" x14ac:dyDescent="0.25">
      <c r="A78" s="12" t="s">
        <v>166</v>
      </c>
      <c r="B78" s="64" t="s">
        <v>167</v>
      </c>
      <c r="C78" s="65"/>
      <c r="D78" s="66"/>
      <c r="E78" s="18"/>
      <c r="F78" s="18"/>
      <c r="G78" s="18"/>
      <c r="H78" s="18"/>
      <c r="I78" s="18"/>
      <c r="J78" s="18"/>
      <c r="K78" s="18"/>
      <c r="L78" s="18"/>
      <c r="M78" s="18"/>
      <c r="N78" s="18"/>
      <c r="O78" s="18"/>
      <c r="P78" s="18"/>
      <c r="Q78" s="18"/>
      <c r="R78" s="18"/>
      <c r="S78" s="18"/>
      <c r="T78" s="18"/>
      <c r="U78" s="18"/>
      <c r="V78" s="18"/>
      <c r="W78" s="18"/>
      <c r="X78" s="14"/>
      <c r="Y78" s="14"/>
    </row>
    <row r="79" spans="1:25" ht="25.5" x14ac:dyDescent="0.25">
      <c r="A79" s="4" t="s">
        <v>168</v>
      </c>
      <c r="B79" s="19" t="s">
        <v>169</v>
      </c>
      <c r="C79" s="4">
        <v>1</v>
      </c>
      <c r="D79" s="5" t="s">
        <v>32</v>
      </c>
      <c r="E79" s="1">
        <v>1082000</v>
      </c>
      <c r="F79" s="9">
        <f>+ROUND(E79*19%,2)</f>
        <v>205580</v>
      </c>
      <c r="G79" s="10">
        <f>+E79+F79</f>
        <v>1287580</v>
      </c>
      <c r="H79" s="15"/>
      <c r="I79" s="16">
        <f t="shared" si="13"/>
        <v>0</v>
      </c>
      <c r="J79" s="15">
        <v>1</v>
      </c>
      <c r="K79" s="16">
        <f t="shared" si="16"/>
        <v>1287580</v>
      </c>
      <c r="L79" s="15"/>
      <c r="M79" s="16">
        <f t="shared" si="17"/>
        <v>0</v>
      </c>
      <c r="N79" s="15"/>
      <c r="O79" s="16">
        <f t="shared" si="18"/>
        <v>0</v>
      </c>
      <c r="P79" s="15"/>
      <c r="Q79" s="16">
        <f t="shared" si="19"/>
        <v>0</v>
      </c>
      <c r="R79" s="15"/>
      <c r="S79" s="16">
        <f t="shared" si="20"/>
        <v>0</v>
      </c>
      <c r="T79" s="15"/>
      <c r="U79" s="16">
        <f t="shared" si="21"/>
        <v>0</v>
      </c>
      <c r="V79" s="15"/>
      <c r="W79" s="16">
        <f t="shared" si="12"/>
        <v>0</v>
      </c>
      <c r="X79" s="14"/>
      <c r="Y79" s="14"/>
    </row>
    <row r="80" spans="1:25" ht="89.25" x14ac:dyDescent="0.25">
      <c r="A80" s="4" t="s">
        <v>170</v>
      </c>
      <c r="B80" s="19" t="s">
        <v>171</v>
      </c>
      <c r="C80" s="4">
        <v>1</v>
      </c>
      <c r="D80" s="5" t="s">
        <v>32</v>
      </c>
      <c r="E80" s="1">
        <v>1017000</v>
      </c>
      <c r="F80" s="9">
        <f>+ROUND(E80*19%,2)</f>
        <v>193230</v>
      </c>
      <c r="G80" s="10">
        <f>+E80+F80</f>
        <v>1210230</v>
      </c>
      <c r="H80" s="15"/>
      <c r="I80" s="16">
        <f t="shared" si="13"/>
        <v>0</v>
      </c>
      <c r="J80" s="15">
        <v>1</v>
      </c>
      <c r="K80" s="16">
        <f t="shared" si="16"/>
        <v>1210230</v>
      </c>
      <c r="L80" s="15"/>
      <c r="M80" s="16">
        <f t="shared" si="17"/>
        <v>0</v>
      </c>
      <c r="N80" s="15"/>
      <c r="O80" s="16">
        <f t="shared" si="18"/>
        <v>0</v>
      </c>
      <c r="P80" s="15"/>
      <c r="Q80" s="16">
        <f t="shared" si="19"/>
        <v>0</v>
      </c>
      <c r="R80" s="15"/>
      <c r="S80" s="16">
        <f t="shared" si="20"/>
        <v>0</v>
      </c>
      <c r="T80" s="15"/>
      <c r="U80" s="16">
        <f t="shared" si="21"/>
        <v>0</v>
      </c>
      <c r="V80" s="15"/>
      <c r="W80" s="16">
        <f t="shared" ref="W80:W143" si="22">V80*$G80</f>
        <v>0</v>
      </c>
      <c r="X80" s="14"/>
      <c r="Y80" s="14"/>
    </row>
    <row r="81" spans="1:25" ht="76.5" x14ac:dyDescent="0.25">
      <c r="A81" s="4" t="s">
        <v>172</v>
      </c>
      <c r="B81" s="19" t="s">
        <v>173</v>
      </c>
      <c r="C81" s="4">
        <v>1</v>
      </c>
      <c r="D81" s="5" t="s">
        <v>32</v>
      </c>
      <c r="E81" s="1">
        <v>642000</v>
      </c>
      <c r="F81" s="9">
        <f>+ROUND(E81*19%,2)</f>
        <v>121980</v>
      </c>
      <c r="G81" s="10">
        <f>+E81+F81</f>
        <v>763980</v>
      </c>
      <c r="H81" s="15"/>
      <c r="I81" s="16">
        <f t="shared" si="13"/>
        <v>0</v>
      </c>
      <c r="J81" s="15">
        <v>1</v>
      </c>
      <c r="K81" s="16">
        <f t="shared" si="16"/>
        <v>763980</v>
      </c>
      <c r="L81" s="15"/>
      <c r="M81" s="16">
        <f t="shared" si="17"/>
        <v>0</v>
      </c>
      <c r="N81" s="15"/>
      <c r="O81" s="16">
        <f t="shared" si="18"/>
        <v>0</v>
      </c>
      <c r="P81" s="15"/>
      <c r="Q81" s="16">
        <f t="shared" si="19"/>
        <v>0</v>
      </c>
      <c r="R81" s="15"/>
      <c r="S81" s="16">
        <f t="shared" si="20"/>
        <v>0</v>
      </c>
      <c r="T81" s="15"/>
      <c r="U81" s="16">
        <f t="shared" si="21"/>
        <v>0</v>
      </c>
      <c r="V81" s="15"/>
      <c r="W81" s="16">
        <f t="shared" si="22"/>
        <v>0</v>
      </c>
      <c r="X81" s="14"/>
      <c r="Y81" s="14"/>
    </row>
    <row r="82" spans="1:25" ht="15" x14ac:dyDescent="0.25">
      <c r="A82" s="12" t="s">
        <v>174</v>
      </c>
      <c r="B82" s="64" t="s">
        <v>175</v>
      </c>
      <c r="C82" s="65"/>
      <c r="D82" s="65"/>
      <c r="E82" s="18"/>
      <c r="F82" s="18"/>
      <c r="G82" s="18"/>
      <c r="H82" s="18"/>
      <c r="I82" s="18"/>
      <c r="J82" s="18"/>
      <c r="K82" s="18"/>
      <c r="L82" s="18"/>
      <c r="M82" s="18"/>
      <c r="N82" s="18"/>
      <c r="O82" s="18"/>
      <c r="P82" s="18"/>
      <c r="Q82" s="18"/>
      <c r="R82" s="18"/>
      <c r="S82" s="18"/>
      <c r="T82" s="18"/>
      <c r="U82" s="18"/>
      <c r="V82" s="18"/>
      <c r="W82" s="18"/>
      <c r="X82" s="14"/>
      <c r="Y82" s="14"/>
    </row>
    <row r="83" spans="1:25" ht="25.5" x14ac:dyDescent="0.25">
      <c r="A83" s="4" t="s">
        <v>176</v>
      </c>
      <c r="B83" s="19" t="s">
        <v>169</v>
      </c>
      <c r="C83" s="4">
        <v>1</v>
      </c>
      <c r="D83" s="5" t="s">
        <v>32</v>
      </c>
      <c r="E83" s="1">
        <v>1082000</v>
      </c>
      <c r="F83" s="9">
        <f>+ROUND(E83*19%,2)</f>
        <v>205580</v>
      </c>
      <c r="G83" s="10">
        <f>+E83+F83</f>
        <v>1287580</v>
      </c>
      <c r="H83" s="15"/>
      <c r="I83" s="16">
        <f t="shared" ref="I83:I145" si="23">H83*$G83</f>
        <v>0</v>
      </c>
      <c r="J83" s="15">
        <v>1</v>
      </c>
      <c r="K83" s="16">
        <f t="shared" si="16"/>
        <v>1287580</v>
      </c>
      <c r="L83" s="15"/>
      <c r="M83" s="16">
        <f t="shared" si="17"/>
        <v>0</v>
      </c>
      <c r="N83" s="15"/>
      <c r="O83" s="16">
        <f t="shared" si="18"/>
        <v>0</v>
      </c>
      <c r="P83" s="15"/>
      <c r="Q83" s="16">
        <f t="shared" si="19"/>
        <v>0</v>
      </c>
      <c r="R83" s="15"/>
      <c r="S83" s="16">
        <f t="shared" si="20"/>
        <v>0</v>
      </c>
      <c r="T83" s="15"/>
      <c r="U83" s="16">
        <f t="shared" si="21"/>
        <v>0</v>
      </c>
      <c r="V83" s="15"/>
      <c r="W83" s="16">
        <f t="shared" si="22"/>
        <v>0</v>
      </c>
      <c r="X83" s="14"/>
      <c r="Y83" s="14"/>
    </row>
    <row r="84" spans="1:25" ht="89.25" x14ac:dyDescent="0.25">
      <c r="A84" s="4" t="s">
        <v>177</v>
      </c>
      <c r="B84" s="19" t="s">
        <v>171</v>
      </c>
      <c r="C84" s="4">
        <v>1</v>
      </c>
      <c r="D84" s="5" t="s">
        <v>32</v>
      </c>
      <c r="E84" s="1">
        <v>1017000</v>
      </c>
      <c r="F84" s="9">
        <f>+ROUND(E84*19%,2)</f>
        <v>193230</v>
      </c>
      <c r="G84" s="10">
        <f>+E84+F84</f>
        <v>1210230</v>
      </c>
      <c r="H84" s="15"/>
      <c r="I84" s="16">
        <f t="shared" si="23"/>
        <v>0</v>
      </c>
      <c r="J84" s="15">
        <v>1</v>
      </c>
      <c r="K84" s="16">
        <f t="shared" si="16"/>
        <v>1210230</v>
      </c>
      <c r="L84" s="15"/>
      <c r="M84" s="16">
        <f t="shared" si="17"/>
        <v>0</v>
      </c>
      <c r="N84" s="15"/>
      <c r="O84" s="16">
        <f t="shared" si="18"/>
        <v>0</v>
      </c>
      <c r="P84" s="15"/>
      <c r="Q84" s="16">
        <f t="shared" si="19"/>
        <v>0</v>
      </c>
      <c r="R84" s="15"/>
      <c r="S84" s="16">
        <f t="shared" si="20"/>
        <v>0</v>
      </c>
      <c r="T84" s="15"/>
      <c r="U84" s="16">
        <f t="shared" si="21"/>
        <v>0</v>
      </c>
      <c r="V84" s="15"/>
      <c r="W84" s="16">
        <f t="shared" si="22"/>
        <v>0</v>
      </c>
      <c r="X84" s="14"/>
      <c r="Y84" s="14"/>
    </row>
    <row r="85" spans="1:25" ht="76.5" x14ac:dyDescent="0.25">
      <c r="A85" s="4" t="s">
        <v>178</v>
      </c>
      <c r="B85" s="19" t="s">
        <v>179</v>
      </c>
      <c r="C85" s="4">
        <v>1</v>
      </c>
      <c r="D85" s="5" t="s">
        <v>32</v>
      </c>
      <c r="E85" s="1">
        <v>642000</v>
      </c>
      <c r="F85" s="9">
        <f>+ROUND(E85*19%,2)</f>
        <v>121980</v>
      </c>
      <c r="G85" s="10">
        <f>+E85+F85</f>
        <v>763980</v>
      </c>
      <c r="H85" s="15"/>
      <c r="I85" s="16">
        <f t="shared" si="23"/>
        <v>0</v>
      </c>
      <c r="J85" s="15">
        <v>1</v>
      </c>
      <c r="K85" s="16">
        <f t="shared" si="16"/>
        <v>763980</v>
      </c>
      <c r="L85" s="15"/>
      <c r="M85" s="16">
        <f t="shared" si="17"/>
        <v>0</v>
      </c>
      <c r="N85" s="15"/>
      <c r="O85" s="16">
        <f t="shared" si="18"/>
        <v>0</v>
      </c>
      <c r="P85" s="15"/>
      <c r="Q85" s="16">
        <f t="shared" si="19"/>
        <v>0</v>
      </c>
      <c r="R85" s="15"/>
      <c r="S85" s="16">
        <f t="shared" si="20"/>
        <v>0</v>
      </c>
      <c r="T85" s="15"/>
      <c r="U85" s="16">
        <f t="shared" si="21"/>
        <v>0</v>
      </c>
      <c r="V85" s="15"/>
      <c r="W85" s="16">
        <f t="shared" si="22"/>
        <v>0</v>
      </c>
      <c r="X85" s="14"/>
      <c r="Y85" s="14"/>
    </row>
    <row r="86" spans="1:25" ht="15" x14ac:dyDescent="0.25">
      <c r="A86" s="12">
        <v>2</v>
      </c>
      <c r="B86" s="64" t="s">
        <v>180</v>
      </c>
      <c r="C86" s="65"/>
      <c r="D86" s="66"/>
      <c r="E86" s="18"/>
      <c r="F86" s="18"/>
      <c r="G86" s="18"/>
      <c r="H86" s="18"/>
      <c r="I86" s="18"/>
      <c r="J86" s="18"/>
      <c r="K86" s="18"/>
      <c r="L86" s="18"/>
      <c r="M86" s="18"/>
      <c r="N86" s="18"/>
      <c r="O86" s="18"/>
      <c r="P86" s="18"/>
      <c r="Q86" s="18"/>
      <c r="R86" s="18"/>
      <c r="S86" s="18"/>
      <c r="T86" s="18"/>
      <c r="U86" s="18"/>
      <c r="V86" s="18"/>
      <c r="W86" s="18"/>
      <c r="X86" s="14"/>
      <c r="Y86" s="14"/>
    </row>
    <row r="87" spans="1:25" ht="15" x14ac:dyDescent="0.25">
      <c r="A87" s="12" t="s">
        <v>181</v>
      </c>
      <c r="B87" s="64" t="s">
        <v>36</v>
      </c>
      <c r="C87" s="65"/>
      <c r="D87" s="66"/>
      <c r="E87" s="18"/>
      <c r="F87" s="18"/>
      <c r="G87" s="18"/>
      <c r="H87" s="18"/>
      <c r="I87" s="18"/>
      <c r="J87" s="18"/>
      <c r="K87" s="18"/>
      <c r="L87" s="18"/>
      <c r="M87" s="18"/>
      <c r="N87" s="18"/>
      <c r="O87" s="18"/>
      <c r="P87" s="18"/>
      <c r="Q87" s="18"/>
      <c r="R87" s="18"/>
      <c r="S87" s="18"/>
      <c r="T87" s="18"/>
      <c r="U87" s="18"/>
      <c r="V87" s="18"/>
      <c r="W87" s="18"/>
      <c r="X87" s="14"/>
      <c r="Y87" s="14"/>
    </row>
    <row r="88" spans="1:25" ht="51" x14ac:dyDescent="0.25">
      <c r="A88" s="4" t="s">
        <v>182</v>
      </c>
      <c r="B88" s="5" t="s">
        <v>183</v>
      </c>
      <c r="C88" s="4">
        <v>1</v>
      </c>
      <c r="D88" s="5" t="s">
        <v>32</v>
      </c>
      <c r="E88" s="1">
        <v>2522000</v>
      </c>
      <c r="F88" s="9">
        <f>+ROUND(E88*19%,2)</f>
        <v>479180</v>
      </c>
      <c r="G88" s="10">
        <f>+E88+F88</f>
        <v>3001180</v>
      </c>
      <c r="H88" s="15"/>
      <c r="I88" s="16">
        <f t="shared" si="23"/>
        <v>0</v>
      </c>
      <c r="J88" s="15"/>
      <c r="K88" s="16">
        <f t="shared" si="16"/>
        <v>0</v>
      </c>
      <c r="L88" s="15"/>
      <c r="M88" s="16">
        <f t="shared" si="17"/>
        <v>0</v>
      </c>
      <c r="N88" s="15"/>
      <c r="O88" s="16">
        <f t="shared" si="18"/>
        <v>0</v>
      </c>
      <c r="P88" s="15"/>
      <c r="Q88" s="16">
        <f t="shared" si="19"/>
        <v>0</v>
      </c>
      <c r="R88" s="15"/>
      <c r="S88" s="16">
        <f t="shared" si="20"/>
        <v>0</v>
      </c>
      <c r="T88" s="15"/>
      <c r="U88" s="16">
        <f t="shared" si="21"/>
        <v>0</v>
      </c>
      <c r="V88" s="15"/>
      <c r="W88" s="16">
        <f t="shared" si="22"/>
        <v>0</v>
      </c>
      <c r="X88" s="14"/>
      <c r="Y88" s="14"/>
    </row>
    <row r="89" spans="1:25" ht="51" x14ac:dyDescent="0.25">
      <c r="A89" s="4" t="s">
        <v>184</v>
      </c>
      <c r="B89" s="5" t="s">
        <v>185</v>
      </c>
      <c r="C89" s="4">
        <v>1</v>
      </c>
      <c r="D89" s="5" t="s">
        <v>32</v>
      </c>
      <c r="E89" s="1">
        <v>3660000</v>
      </c>
      <c r="F89" s="9">
        <f>+ROUND(E89*19%,2)</f>
        <v>695400</v>
      </c>
      <c r="G89" s="10">
        <f>+E89+F89</f>
        <v>4355400</v>
      </c>
      <c r="H89" s="15"/>
      <c r="I89" s="16">
        <f t="shared" si="23"/>
        <v>0</v>
      </c>
      <c r="J89" s="15"/>
      <c r="K89" s="16">
        <f t="shared" si="16"/>
        <v>0</v>
      </c>
      <c r="L89" s="15">
        <v>1</v>
      </c>
      <c r="M89" s="16">
        <f t="shared" si="17"/>
        <v>4355400</v>
      </c>
      <c r="N89" s="15"/>
      <c r="O89" s="16">
        <f t="shared" si="18"/>
        <v>0</v>
      </c>
      <c r="P89" s="15"/>
      <c r="Q89" s="16">
        <f t="shared" si="19"/>
        <v>0</v>
      </c>
      <c r="R89" s="15"/>
      <c r="S89" s="16">
        <f t="shared" si="20"/>
        <v>0</v>
      </c>
      <c r="T89" s="15"/>
      <c r="U89" s="16">
        <f t="shared" si="21"/>
        <v>0</v>
      </c>
      <c r="V89" s="15"/>
      <c r="W89" s="16">
        <f t="shared" si="22"/>
        <v>0</v>
      </c>
      <c r="X89" s="14"/>
      <c r="Y89" s="14"/>
    </row>
    <row r="90" spans="1:25" ht="15" x14ac:dyDescent="0.25">
      <c r="A90" s="12" t="s">
        <v>186</v>
      </c>
      <c r="B90" s="64" t="s">
        <v>50</v>
      </c>
      <c r="C90" s="65"/>
      <c r="D90" s="66"/>
      <c r="E90" s="18"/>
      <c r="F90" s="18"/>
      <c r="G90" s="18"/>
      <c r="H90" s="18"/>
      <c r="I90" s="18"/>
      <c r="J90" s="18"/>
      <c r="K90" s="18"/>
      <c r="L90" s="18"/>
      <c r="M90" s="18"/>
      <c r="N90" s="18"/>
      <c r="O90" s="18"/>
      <c r="P90" s="18"/>
      <c r="Q90" s="18"/>
      <c r="R90" s="18"/>
      <c r="S90" s="18"/>
      <c r="T90" s="18"/>
      <c r="U90" s="18"/>
      <c r="V90" s="18"/>
      <c r="W90" s="18"/>
      <c r="X90" s="14"/>
      <c r="Y90" s="14"/>
    </row>
    <row r="91" spans="1:25" ht="38.25" x14ac:dyDescent="0.25">
      <c r="A91" s="4" t="s">
        <v>187</v>
      </c>
      <c r="B91" s="5" t="s">
        <v>188</v>
      </c>
      <c r="C91" s="4">
        <v>1</v>
      </c>
      <c r="D91" s="5" t="s">
        <v>32</v>
      </c>
      <c r="E91" s="1">
        <v>3678000</v>
      </c>
      <c r="F91" s="9">
        <f>+ROUND(E91*19%,2)</f>
        <v>698820</v>
      </c>
      <c r="G91" s="10">
        <f>+E91+F91</f>
        <v>4376820</v>
      </c>
      <c r="H91" s="15"/>
      <c r="I91" s="16">
        <f t="shared" si="23"/>
        <v>0</v>
      </c>
      <c r="J91" s="15"/>
      <c r="K91" s="16">
        <f t="shared" si="16"/>
        <v>0</v>
      </c>
      <c r="L91" s="15"/>
      <c r="M91" s="16">
        <f t="shared" si="17"/>
        <v>0</v>
      </c>
      <c r="N91" s="15"/>
      <c r="O91" s="16">
        <f t="shared" si="18"/>
        <v>0</v>
      </c>
      <c r="P91" s="15"/>
      <c r="Q91" s="16">
        <f t="shared" si="19"/>
        <v>0</v>
      </c>
      <c r="R91" s="15"/>
      <c r="S91" s="16">
        <f t="shared" si="20"/>
        <v>0</v>
      </c>
      <c r="T91" s="15"/>
      <c r="U91" s="16">
        <f t="shared" si="21"/>
        <v>0</v>
      </c>
      <c r="V91" s="15"/>
      <c r="W91" s="16">
        <f t="shared" si="22"/>
        <v>0</v>
      </c>
      <c r="X91" s="14"/>
      <c r="Y91" s="14"/>
    </row>
    <row r="92" spans="1:25" ht="51" x14ac:dyDescent="0.25">
      <c r="A92" s="4" t="s">
        <v>189</v>
      </c>
      <c r="B92" s="5" t="s">
        <v>190</v>
      </c>
      <c r="C92" s="4">
        <v>1</v>
      </c>
      <c r="D92" s="5" t="s">
        <v>32</v>
      </c>
      <c r="E92" s="1">
        <v>1599000</v>
      </c>
      <c r="F92" s="9">
        <f>+ROUND(E92*19%,2)</f>
        <v>303810</v>
      </c>
      <c r="G92" s="10">
        <f>+E92+F92</f>
        <v>1902810</v>
      </c>
      <c r="H92" s="15"/>
      <c r="I92" s="16">
        <f t="shared" si="23"/>
        <v>0</v>
      </c>
      <c r="J92" s="15"/>
      <c r="K92" s="16">
        <f t="shared" si="16"/>
        <v>0</v>
      </c>
      <c r="L92" s="15"/>
      <c r="M92" s="16">
        <f t="shared" si="17"/>
        <v>0</v>
      </c>
      <c r="N92" s="15"/>
      <c r="O92" s="16">
        <f t="shared" si="18"/>
        <v>0</v>
      </c>
      <c r="P92" s="15"/>
      <c r="Q92" s="16">
        <f t="shared" si="19"/>
        <v>0</v>
      </c>
      <c r="R92" s="15"/>
      <c r="S92" s="16">
        <f t="shared" si="20"/>
        <v>0</v>
      </c>
      <c r="T92" s="15"/>
      <c r="U92" s="16">
        <f t="shared" si="21"/>
        <v>0</v>
      </c>
      <c r="V92" s="15"/>
      <c r="W92" s="16">
        <f t="shared" si="22"/>
        <v>0</v>
      </c>
      <c r="X92" s="14"/>
      <c r="Y92" s="14"/>
    </row>
    <row r="93" spans="1:25" ht="63.75" x14ac:dyDescent="0.25">
      <c r="A93" s="4" t="s">
        <v>191</v>
      </c>
      <c r="B93" s="5" t="s">
        <v>192</v>
      </c>
      <c r="C93" s="4">
        <v>1</v>
      </c>
      <c r="D93" s="5" t="s">
        <v>32</v>
      </c>
      <c r="E93" s="1">
        <v>622000</v>
      </c>
      <c r="F93" s="9">
        <f>+ROUND(E93*19%,2)</f>
        <v>118180</v>
      </c>
      <c r="G93" s="10">
        <f>+E93+F93</f>
        <v>740180</v>
      </c>
      <c r="H93" s="15"/>
      <c r="I93" s="16">
        <f t="shared" si="23"/>
        <v>0</v>
      </c>
      <c r="J93" s="15"/>
      <c r="K93" s="16">
        <f t="shared" si="16"/>
        <v>0</v>
      </c>
      <c r="L93" s="15"/>
      <c r="M93" s="16">
        <f t="shared" si="17"/>
        <v>0</v>
      </c>
      <c r="N93" s="15"/>
      <c r="O93" s="16">
        <f t="shared" si="18"/>
        <v>0</v>
      </c>
      <c r="P93" s="15"/>
      <c r="Q93" s="16">
        <f t="shared" si="19"/>
        <v>0</v>
      </c>
      <c r="R93" s="15"/>
      <c r="S93" s="16">
        <f t="shared" si="20"/>
        <v>0</v>
      </c>
      <c r="T93" s="15"/>
      <c r="U93" s="16">
        <f t="shared" si="21"/>
        <v>0</v>
      </c>
      <c r="V93" s="15"/>
      <c r="W93" s="16">
        <f t="shared" si="22"/>
        <v>0</v>
      </c>
      <c r="X93" s="14"/>
      <c r="Y93" s="14"/>
    </row>
    <row r="94" spans="1:25" ht="15" x14ac:dyDescent="0.25">
      <c r="A94" s="12" t="s">
        <v>193</v>
      </c>
      <c r="B94" s="64" t="s">
        <v>67</v>
      </c>
      <c r="C94" s="65"/>
      <c r="D94" s="66"/>
      <c r="E94" s="18"/>
      <c r="F94" s="18"/>
      <c r="G94" s="18"/>
      <c r="H94" s="18"/>
      <c r="I94" s="18"/>
      <c r="J94" s="18"/>
      <c r="K94" s="18"/>
      <c r="L94" s="18"/>
      <c r="M94" s="18"/>
      <c r="N94" s="18"/>
      <c r="O94" s="18"/>
      <c r="P94" s="18"/>
      <c r="Q94" s="18"/>
      <c r="R94" s="18"/>
      <c r="S94" s="18"/>
      <c r="T94" s="18"/>
      <c r="U94" s="18"/>
      <c r="V94" s="18"/>
      <c r="W94" s="18"/>
      <c r="X94" s="14"/>
      <c r="Y94" s="14"/>
    </row>
    <row r="95" spans="1:25" ht="38.25" x14ac:dyDescent="0.25">
      <c r="A95" s="4" t="s">
        <v>194</v>
      </c>
      <c r="B95" s="5" t="s">
        <v>195</v>
      </c>
      <c r="C95" s="4">
        <v>1</v>
      </c>
      <c r="D95" s="5" t="s">
        <v>32</v>
      </c>
      <c r="E95" s="1">
        <v>1863000</v>
      </c>
      <c r="F95" s="9">
        <f>+ROUND(E95*19%,2)</f>
        <v>353970</v>
      </c>
      <c r="G95" s="10">
        <f>+E95+F95</f>
        <v>2216970</v>
      </c>
      <c r="H95" s="15"/>
      <c r="I95" s="16">
        <f t="shared" si="23"/>
        <v>0</v>
      </c>
      <c r="J95" s="15"/>
      <c r="K95" s="16">
        <f t="shared" si="16"/>
        <v>0</v>
      </c>
      <c r="L95" s="15"/>
      <c r="M95" s="16">
        <f t="shared" si="17"/>
        <v>0</v>
      </c>
      <c r="N95" s="15"/>
      <c r="O95" s="16">
        <f t="shared" si="18"/>
        <v>0</v>
      </c>
      <c r="P95" s="15"/>
      <c r="Q95" s="16">
        <f t="shared" si="19"/>
        <v>0</v>
      </c>
      <c r="R95" s="15"/>
      <c r="S95" s="16">
        <f t="shared" si="20"/>
        <v>0</v>
      </c>
      <c r="T95" s="15"/>
      <c r="U95" s="16">
        <f t="shared" si="21"/>
        <v>0</v>
      </c>
      <c r="V95" s="15"/>
      <c r="W95" s="16">
        <f t="shared" si="22"/>
        <v>0</v>
      </c>
      <c r="X95" s="14"/>
      <c r="Y95" s="14"/>
    </row>
    <row r="96" spans="1:25" ht="51" x14ac:dyDescent="0.25">
      <c r="A96" s="4" t="s">
        <v>196</v>
      </c>
      <c r="B96" s="5" t="s">
        <v>197</v>
      </c>
      <c r="C96" s="4">
        <v>1</v>
      </c>
      <c r="D96" s="5" t="s">
        <v>32</v>
      </c>
      <c r="E96" s="1">
        <v>1426000</v>
      </c>
      <c r="F96" s="9">
        <f>+ROUND(E96*19%,2)</f>
        <v>270940</v>
      </c>
      <c r="G96" s="10">
        <f>+E96+F96</f>
        <v>1696940</v>
      </c>
      <c r="H96" s="15"/>
      <c r="I96" s="16">
        <f t="shared" si="23"/>
        <v>0</v>
      </c>
      <c r="J96" s="15"/>
      <c r="K96" s="16">
        <f t="shared" si="16"/>
        <v>0</v>
      </c>
      <c r="L96" s="15"/>
      <c r="M96" s="16">
        <f t="shared" si="17"/>
        <v>0</v>
      </c>
      <c r="N96" s="15"/>
      <c r="O96" s="16">
        <f t="shared" si="18"/>
        <v>0</v>
      </c>
      <c r="P96" s="15"/>
      <c r="Q96" s="16">
        <f t="shared" si="19"/>
        <v>0</v>
      </c>
      <c r="R96" s="15"/>
      <c r="S96" s="16">
        <f t="shared" si="20"/>
        <v>0</v>
      </c>
      <c r="T96" s="15"/>
      <c r="U96" s="16">
        <f t="shared" si="21"/>
        <v>0</v>
      </c>
      <c r="V96" s="15"/>
      <c r="W96" s="16">
        <f t="shared" si="22"/>
        <v>0</v>
      </c>
      <c r="X96" s="14"/>
      <c r="Y96" s="14"/>
    </row>
    <row r="97" spans="1:25" ht="51" x14ac:dyDescent="0.25">
      <c r="A97" s="4" t="s">
        <v>198</v>
      </c>
      <c r="B97" s="5" t="s">
        <v>199</v>
      </c>
      <c r="C97" s="4">
        <v>1</v>
      </c>
      <c r="D97" s="5" t="s">
        <v>32</v>
      </c>
      <c r="E97" s="1">
        <v>260000</v>
      </c>
      <c r="F97" s="9">
        <f>+ROUND(E97*19%,2)</f>
        <v>49400</v>
      </c>
      <c r="G97" s="10">
        <f>+E97+F97</f>
        <v>309400</v>
      </c>
      <c r="H97" s="15"/>
      <c r="I97" s="16">
        <f t="shared" si="23"/>
        <v>0</v>
      </c>
      <c r="J97" s="15"/>
      <c r="K97" s="16">
        <f t="shared" si="16"/>
        <v>0</v>
      </c>
      <c r="L97" s="15"/>
      <c r="M97" s="16">
        <f t="shared" si="17"/>
        <v>0</v>
      </c>
      <c r="N97" s="15"/>
      <c r="O97" s="16">
        <f t="shared" si="18"/>
        <v>0</v>
      </c>
      <c r="P97" s="15"/>
      <c r="Q97" s="16">
        <f t="shared" si="19"/>
        <v>0</v>
      </c>
      <c r="R97" s="15"/>
      <c r="S97" s="16">
        <f t="shared" si="20"/>
        <v>0</v>
      </c>
      <c r="T97" s="15"/>
      <c r="U97" s="16">
        <f t="shared" si="21"/>
        <v>0</v>
      </c>
      <c r="V97" s="15"/>
      <c r="W97" s="16">
        <f t="shared" si="22"/>
        <v>0</v>
      </c>
      <c r="X97" s="14"/>
      <c r="Y97" s="14"/>
    </row>
    <row r="98" spans="1:25" ht="15" x14ac:dyDescent="0.25">
      <c r="A98" s="12" t="s">
        <v>200</v>
      </c>
      <c r="B98" s="64" t="s">
        <v>88</v>
      </c>
      <c r="C98" s="65"/>
      <c r="D98" s="66"/>
      <c r="E98" s="18"/>
      <c r="F98" s="18"/>
      <c r="G98" s="18"/>
      <c r="H98" s="18"/>
      <c r="I98" s="18"/>
      <c r="J98" s="18"/>
      <c r="K98" s="18"/>
      <c r="L98" s="18"/>
      <c r="M98" s="18"/>
      <c r="N98" s="18"/>
      <c r="O98" s="18"/>
      <c r="P98" s="18"/>
      <c r="Q98" s="18"/>
      <c r="R98" s="18"/>
      <c r="S98" s="18"/>
      <c r="T98" s="18"/>
      <c r="U98" s="18"/>
      <c r="V98" s="18"/>
      <c r="W98" s="18"/>
      <c r="X98" s="14"/>
      <c r="Y98" s="14"/>
    </row>
    <row r="99" spans="1:25" ht="102" x14ac:dyDescent="0.25">
      <c r="A99" s="4" t="s">
        <v>201</v>
      </c>
      <c r="B99" s="5" t="s">
        <v>202</v>
      </c>
      <c r="C99" s="4">
        <v>1</v>
      </c>
      <c r="D99" s="5" t="s">
        <v>32</v>
      </c>
      <c r="E99" s="1">
        <v>1765000</v>
      </c>
      <c r="F99" s="9">
        <f>+ROUND(E99*19%,2)</f>
        <v>335350</v>
      </c>
      <c r="G99" s="10">
        <f>+E99+F99</f>
        <v>2100350</v>
      </c>
      <c r="H99" s="15"/>
      <c r="I99" s="16">
        <f t="shared" si="23"/>
        <v>0</v>
      </c>
      <c r="J99" s="15"/>
      <c r="K99" s="16">
        <f t="shared" si="16"/>
        <v>0</v>
      </c>
      <c r="L99" s="15"/>
      <c r="M99" s="16">
        <f t="shared" si="17"/>
        <v>0</v>
      </c>
      <c r="N99" s="15"/>
      <c r="O99" s="16">
        <f t="shared" si="18"/>
        <v>0</v>
      </c>
      <c r="P99" s="15"/>
      <c r="Q99" s="16">
        <f t="shared" si="19"/>
        <v>0</v>
      </c>
      <c r="R99" s="15"/>
      <c r="S99" s="16">
        <f t="shared" si="20"/>
        <v>0</v>
      </c>
      <c r="T99" s="15"/>
      <c r="U99" s="16">
        <f t="shared" si="21"/>
        <v>0</v>
      </c>
      <c r="V99" s="15"/>
      <c r="W99" s="16">
        <f t="shared" si="22"/>
        <v>0</v>
      </c>
      <c r="X99" s="14"/>
      <c r="Y99" s="14"/>
    </row>
    <row r="100" spans="1:25" ht="89.25" x14ac:dyDescent="0.25">
      <c r="A100" s="4" t="s">
        <v>203</v>
      </c>
      <c r="B100" s="5" t="s">
        <v>204</v>
      </c>
      <c r="C100" s="4">
        <v>1</v>
      </c>
      <c r="D100" s="5" t="s">
        <v>32</v>
      </c>
      <c r="E100" s="1">
        <v>2530000</v>
      </c>
      <c r="F100" s="9">
        <f>+ROUND(E100*19%,2)</f>
        <v>480700</v>
      </c>
      <c r="G100" s="10">
        <f>+E100+F100</f>
        <v>3010700</v>
      </c>
      <c r="H100" s="15"/>
      <c r="I100" s="16">
        <f t="shared" si="23"/>
        <v>0</v>
      </c>
      <c r="J100" s="15"/>
      <c r="K100" s="16">
        <f t="shared" si="16"/>
        <v>0</v>
      </c>
      <c r="L100" s="15"/>
      <c r="M100" s="16">
        <f t="shared" si="17"/>
        <v>0</v>
      </c>
      <c r="N100" s="15"/>
      <c r="O100" s="16">
        <f t="shared" si="18"/>
        <v>0</v>
      </c>
      <c r="P100" s="15"/>
      <c r="Q100" s="16">
        <f t="shared" si="19"/>
        <v>0</v>
      </c>
      <c r="R100" s="15"/>
      <c r="S100" s="16">
        <f t="shared" si="20"/>
        <v>0</v>
      </c>
      <c r="T100" s="15"/>
      <c r="U100" s="16">
        <f t="shared" si="21"/>
        <v>0</v>
      </c>
      <c r="V100" s="15"/>
      <c r="W100" s="16">
        <f t="shared" si="22"/>
        <v>0</v>
      </c>
      <c r="X100" s="14"/>
      <c r="Y100" s="14"/>
    </row>
    <row r="101" spans="1:25" ht="51" x14ac:dyDescent="0.25">
      <c r="A101" s="4" t="s">
        <v>205</v>
      </c>
      <c r="B101" s="5" t="s">
        <v>206</v>
      </c>
      <c r="C101" s="4">
        <v>1</v>
      </c>
      <c r="D101" s="5" t="s">
        <v>32</v>
      </c>
      <c r="E101" s="1">
        <v>1733000</v>
      </c>
      <c r="F101" s="9">
        <f>+ROUND(E101*19%,2)</f>
        <v>329270</v>
      </c>
      <c r="G101" s="10">
        <f>+E101+F101</f>
        <v>2062270</v>
      </c>
      <c r="H101" s="15"/>
      <c r="I101" s="16">
        <f t="shared" si="23"/>
        <v>0</v>
      </c>
      <c r="J101" s="15"/>
      <c r="K101" s="16">
        <f t="shared" si="16"/>
        <v>0</v>
      </c>
      <c r="L101" s="15"/>
      <c r="M101" s="16">
        <f t="shared" si="17"/>
        <v>0</v>
      </c>
      <c r="N101" s="15"/>
      <c r="O101" s="16">
        <f t="shared" si="18"/>
        <v>0</v>
      </c>
      <c r="P101" s="15"/>
      <c r="Q101" s="16">
        <f t="shared" si="19"/>
        <v>0</v>
      </c>
      <c r="R101" s="15"/>
      <c r="S101" s="16">
        <f t="shared" si="20"/>
        <v>0</v>
      </c>
      <c r="T101" s="15"/>
      <c r="U101" s="16">
        <f t="shared" si="21"/>
        <v>0</v>
      </c>
      <c r="V101" s="15"/>
      <c r="W101" s="16">
        <f t="shared" si="22"/>
        <v>0</v>
      </c>
      <c r="X101" s="14"/>
      <c r="Y101" s="14"/>
    </row>
    <row r="102" spans="1:25" ht="63.75" x14ac:dyDescent="0.25">
      <c r="A102" s="4" t="s">
        <v>207</v>
      </c>
      <c r="B102" s="5" t="s">
        <v>208</v>
      </c>
      <c r="C102" s="4">
        <v>1</v>
      </c>
      <c r="D102" s="5" t="s">
        <v>32</v>
      </c>
      <c r="E102" s="1">
        <v>633000</v>
      </c>
      <c r="F102" s="9">
        <f>+ROUND(E102*19%,2)</f>
        <v>120270</v>
      </c>
      <c r="G102" s="10">
        <f>+E102+F102</f>
        <v>753270</v>
      </c>
      <c r="H102" s="15"/>
      <c r="I102" s="16">
        <f t="shared" si="23"/>
        <v>0</v>
      </c>
      <c r="J102" s="15"/>
      <c r="K102" s="16">
        <f t="shared" si="16"/>
        <v>0</v>
      </c>
      <c r="L102" s="15"/>
      <c r="M102" s="16">
        <f t="shared" si="17"/>
        <v>0</v>
      </c>
      <c r="N102" s="15"/>
      <c r="O102" s="16">
        <f t="shared" si="18"/>
        <v>0</v>
      </c>
      <c r="P102" s="15"/>
      <c r="Q102" s="16">
        <f t="shared" si="19"/>
        <v>0</v>
      </c>
      <c r="R102" s="15"/>
      <c r="S102" s="16">
        <f t="shared" si="20"/>
        <v>0</v>
      </c>
      <c r="T102" s="15"/>
      <c r="U102" s="16">
        <f t="shared" si="21"/>
        <v>0</v>
      </c>
      <c r="V102" s="15"/>
      <c r="W102" s="16">
        <f t="shared" si="22"/>
        <v>0</v>
      </c>
      <c r="X102" s="14"/>
      <c r="Y102" s="14"/>
    </row>
    <row r="103" spans="1:25" ht="15" x14ac:dyDescent="0.25">
      <c r="A103" s="12" t="s">
        <v>209</v>
      </c>
      <c r="B103" s="64" t="s">
        <v>98</v>
      </c>
      <c r="C103" s="65"/>
      <c r="D103" s="66"/>
      <c r="E103" s="18"/>
      <c r="F103" s="18"/>
      <c r="G103" s="18"/>
      <c r="H103" s="18"/>
      <c r="I103" s="18"/>
      <c r="J103" s="18"/>
      <c r="K103" s="18"/>
      <c r="L103" s="18"/>
      <c r="M103" s="18"/>
      <c r="N103" s="18"/>
      <c r="O103" s="18"/>
      <c r="P103" s="18"/>
      <c r="Q103" s="18"/>
      <c r="R103" s="18"/>
      <c r="S103" s="18"/>
      <c r="T103" s="18"/>
      <c r="U103" s="18"/>
      <c r="V103" s="18"/>
      <c r="W103" s="18"/>
      <c r="X103" s="14"/>
      <c r="Y103" s="14"/>
    </row>
    <row r="104" spans="1:25" ht="38.25" x14ac:dyDescent="0.25">
      <c r="A104" s="4" t="s">
        <v>210</v>
      </c>
      <c r="B104" s="5" t="s">
        <v>211</v>
      </c>
      <c r="C104" s="4">
        <v>1</v>
      </c>
      <c r="D104" s="5" t="s">
        <v>32</v>
      </c>
      <c r="E104" s="1">
        <v>1749000</v>
      </c>
      <c r="F104" s="9">
        <f>+ROUND(E104*19%,2)</f>
        <v>332310</v>
      </c>
      <c r="G104" s="10">
        <f>+E104+F104</f>
        <v>2081310</v>
      </c>
      <c r="H104" s="15"/>
      <c r="I104" s="16">
        <f t="shared" si="23"/>
        <v>0</v>
      </c>
      <c r="J104" s="15"/>
      <c r="K104" s="16">
        <f t="shared" si="16"/>
        <v>0</v>
      </c>
      <c r="L104" s="15"/>
      <c r="M104" s="16">
        <f t="shared" si="17"/>
        <v>0</v>
      </c>
      <c r="N104" s="15"/>
      <c r="O104" s="16">
        <f t="shared" si="18"/>
        <v>0</v>
      </c>
      <c r="P104" s="15"/>
      <c r="Q104" s="16">
        <f t="shared" si="19"/>
        <v>0</v>
      </c>
      <c r="R104" s="15"/>
      <c r="S104" s="16">
        <f t="shared" si="20"/>
        <v>0</v>
      </c>
      <c r="T104" s="15"/>
      <c r="U104" s="16">
        <f t="shared" si="21"/>
        <v>0</v>
      </c>
      <c r="V104" s="15"/>
      <c r="W104" s="16">
        <f t="shared" si="22"/>
        <v>0</v>
      </c>
      <c r="X104" s="14"/>
      <c r="Y104" s="14"/>
    </row>
    <row r="105" spans="1:25" ht="38.25" x14ac:dyDescent="0.25">
      <c r="A105" s="4" t="s">
        <v>212</v>
      </c>
      <c r="B105" s="5" t="s">
        <v>213</v>
      </c>
      <c r="C105" s="4">
        <v>1</v>
      </c>
      <c r="D105" s="5" t="s">
        <v>32</v>
      </c>
      <c r="E105" s="1">
        <v>1777000</v>
      </c>
      <c r="F105" s="9">
        <f>+ROUND(E105*19%,2)</f>
        <v>337630</v>
      </c>
      <c r="G105" s="10">
        <f>+E105+F105</f>
        <v>2114630</v>
      </c>
      <c r="H105" s="15"/>
      <c r="I105" s="16">
        <f t="shared" si="23"/>
        <v>0</v>
      </c>
      <c r="J105" s="15"/>
      <c r="K105" s="16">
        <f t="shared" si="16"/>
        <v>0</v>
      </c>
      <c r="L105" s="15"/>
      <c r="M105" s="16">
        <f t="shared" si="17"/>
        <v>0</v>
      </c>
      <c r="N105" s="15"/>
      <c r="O105" s="16">
        <f t="shared" si="18"/>
        <v>0</v>
      </c>
      <c r="P105" s="15"/>
      <c r="Q105" s="16">
        <f t="shared" si="19"/>
        <v>0</v>
      </c>
      <c r="R105" s="15"/>
      <c r="S105" s="16">
        <f t="shared" si="20"/>
        <v>0</v>
      </c>
      <c r="T105" s="15"/>
      <c r="U105" s="16">
        <f t="shared" si="21"/>
        <v>0</v>
      </c>
      <c r="V105" s="15"/>
      <c r="W105" s="16">
        <f t="shared" si="22"/>
        <v>0</v>
      </c>
      <c r="X105" s="14"/>
      <c r="Y105" s="14"/>
    </row>
    <row r="106" spans="1:25" ht="15" x14ac:dyDescent="0.25">
      <c r="A106" s="12" t="s">
        <v>214</v>
      </c>
      <c r="B106" s="64" t="s">
        <v>118</v>
      </c>
      <c r="C106" s="65"/>
      <c r="D106" s="66"/>
      <c r="E106" s="18"/>
      <c r="F106" s="18"/>
      <c r="G106" s="18"/>
      <c r="H106" s="18"/>
      <c r="I106" s="18"/>
      <c r="J106" s="18"/>
      <c r="K106" s="18"/>
      <c r="L106" s="18"/>
      <c r="M106" s="18"/>
      <c r="N106" s="18"/>
      <c r="O106" s="18"/>
      <c r="P106" s="18"/>
      <c r="Q106" s="18"/>
      <c r="R106" s="18"/>
      <c r="S106" s="18"/>
      <c r="T106" s="18"/>
      <c r="U106" s="18"/>
      <c r="V106" s="18"/>
      <c r="W106" s="18"/>
      <c r="X106" s="14"/>
      <c r="Y106" s="14"/>
    </row>
    <row r="107" spans="1:25" ht="38.25" x14ac:dyDescent="0.25">
      <c r="A107" s="4" t="s">
        <v>215</v>
      </c>
      <c r="B107" s="5" t="s">
        <v>216</v>
      </c>
      <c r="C107" s="4">
        <v>1</v>
      </c>
      <c r="D107" s="5" t="s">
        <v>32</v>
      </c>
      <c r="E107" s="1">
        <v>1749000</v>
      </c>
      <c r="F107" s="9">
        <f>+ROUND(E107*19%,2)</f>
        <v>332310</v>
      </c>
      <c r="G107" s="10">
        <f>+E107+F107</f>
        <v>2081310</v>
      </c>
      <c r="H107" s="15"/>
      <c r="I107" s="16">
        <f t="shared" si="23"/>
        <v>0</v>
      </c>
      <c r="J107" s="15"/>
      <c r="K107" s="16">
        <f t="shared" si="16"/>
        <v>0</v>
      </c>
      <c r="L107" s="15"/>
      <c r="M107" s="16">
        <f t="shared" si="17"/>
        <v>0</v>
      </c>
      <c r="N107" s="15"/>
      <c r="O107" s="16">
        <f t="shared" si="18"/>
        <v>0</v>
      </c>
      <c r="P107" s="15"/>
      <c r="Q107" s="16">
        <f t="shared" si="19"/>
        <v>0</v>
      </c>
      <c r="R107" s="15"/>
      <c r="S107" s="16">
        <f t="shared" si="20"/>
        <v>0</v>
      </c>
      <c r="T107" s="15"/>
      <c r="U107" s="16">
        <f t="shared" si="21"/>
        <v>0</v>
      </c>
      <c r="V107" s="15"/>
      <c r="W107" s="16">
        <f t="shared" si="22"/>
        <v>0</v>
      </c>
      <c r="X107" s="14"/>
      <c r="Y107" s="14"/>
    </row>
    <row r="108" spans="1:25" ht="38.25" x14ac:dyDescent="0.25">
      <c r="A108" s="4" t="s">
        <v>217</v>
      </c>
      <c r="B108" s="5" t="s">
        <v>218</v>
      </c>
      <c r="C108" s="4">
        <v>1</v>
      </c>
      <c r="D108" s="5" t="s">
        <v>32</v>
      </c>
      <c r="E108" s="1">
        <v>1777000</v>
      </c>
      <c r="F108" s="9">
        <f>+ROUND(E108*19%,2)</f>
        <v>337630</v>
      </c>
      <c r="G108" s="10">
        <f>+E108+F108</f>
        <v>2114630</v>
      </c>
      <c r="H108" s="15"/>
      <c r="I108" s="16">
        <f t="shared" si="23"/>
        <v>0</v>
      </c>
      <c r="J108" s="15"/>
      <c r="K108" s="16">
        <f t="shared" si="16"/>
        <v>0</v>
      </c>
      <c r="L108" s="15"/>
      <c r="M108" s="16">
        <f t="shared" si="17"/>
        <v>0</v>
      </c>
      <c r="N108" s="15"/>
      <c r="O108" s="16">
        <f t="shared" si="18"/>
        <v>0</v>
      </c>
      <c r="P108" s="15"/>
      <c r="Q108" s="16">
        <f t="shared" si="19"/>
        <v>0</v>
      </c>
      <c r="R108" s="15"/>
      <c r="S108" s="16">
        <f t="shared" si="20"/>
        <v>0</v>
      </c>
      <c r="T108" s="15"/>
      <c r="U108" s="16">
        <f t="shared" si="21"/>
        <v>0</v>
      </c>
      <c r="V108" s="15"/>
      <c r="W108" s="16">
        <f t="shared" si="22"/>
        <v>0</v>
      </c>
      <c r="X108" s="14"/>
      <c r="Y108" s="14"/>
    </row>
    <row r="109" spans="1:25" ht="15" x14ac:dyDescent="0.25">
      <c r="A109" s="12" t="s">
        <v>219</v>
      </c>
      <c r="B109" s="67" t="s">
        <v>126</v>
      </c>
      <c r="C109" s="67"/>
      <c r="D109" s="67"/>
      <c r="E109" s="18"/>
      <c r="F109" s="18"/>
      <c r="G109" s="18"/>
      <c r="H109" s="18"/>
      <c r="I109" s="18"/>
      <c r="J109" s="18"/>
      <c r="K109" s="18"/>
      <c r="L109" s="18"/>
      <c r="M109" s="18"/>
      <c r="N109" s="18"/>
      <c r="O109" s="18"/>
      <c r="P109" s="18"/>
      <c r="Q109" s="18"/>
      <c r="R109" s="18"/>
      <c r="S109" s="18"/>
      <c r="T109" s="18"/>
      <c r="U109" s="18"/>
      <c r="V109" s="18"/>
      <c r="W109" s="18"/>
      <c r="X109" s="14"/>
      <c r="Y109" s="14"/>
    </row>
    <row r="110" spans="1:25" ht="38.25" x14ac:dyDescent="0.25">
      <c r="A110" s="4" t="s">
        <v>220</v>
      </c>
      <c r="B110" s="5" t="s">
        <v>221</v>
      </c>
      <c r="C110" s="4">
        <v>1</v>
      </c>
      <c r="D110" s="5" t="s">
        <v>32</v>
      </c>
      <c r="E110" s="1">
        <v>1698000</v>
      </c>
      <c r="F110" s="9">
        <f>+ROUND(E110*19%,2)</f>
        <v>322620</v>
      </c>
      <c r="G110" s="10">
        <f>+E110+F110</f>
        <v>2020620</v>
      </c>
      <c r="H110" s="15"/>
      <c r="I110" s="16">
        <f t="shared" si="23"/>
        <v>0</v>
      </c>
      <c r="J110" s="15"/>
      <c r="K110" s="16">
        <f t="shared" si="16"/>
        <v>0</v>
      </c>
      <c r="L110" s="15"/>
      <c r="M110" s="16">
        <f t="shared" si="17"/>
        <v>0</v>
      </c>
      <c r="N110" s="15"/>
      <c r="O110" s="16">
        <f t="shared" si="18"/>
        <v>0</v>
      </c>
      <c r="P110" s="15"/>
      <c r="Q110" s="16">
        <f t="shared" si="19"/>
        <v>0</v>
      </c>
      <c r="R110" s="15"/>
      <c r="S110" s="16">
        <f t="shared" si="20"/>
        <v>0</v>
      </c>
      <c r="T110" s="15"/>
      <c r="U110" s="16">
        <f t="shared" si="21"/>
        <v>0</v>
      </c>
      <c r="V110" s="15"/>
      <c r="W110" s="16">
        <f t="shared" si="22"/>
        <v>0</v>
      </c>
      <c r="X110" s="14"/>
      <c r="Y110" s="14"/>
    </row>
    <row r="111" spans="1:25" ht="12.75" x14ac:dyDescent="0.25">
      <c r="A111" s="4" t="s">
        <v>222</v>
      </c>
      <c r="B111" s="5" t="s">
        <v>223</v>
      </c>
      <c r="C111" s="4">
        <v>1</v>
      </c>
      <c r="D111" s="5" t="s">
        <v>32</v>
      </c>
      <c r="E111" s="1">
        <v>848000</v>
      </c>
      <c r="F111" s="9">
        <f>+ROUND(E111*19%,2)</f>
        <v>161120</v>
      </c>
      <c r="G111" s="10">
        <f>+E111+F111</f>
        <v>1009120</v>
      </c>
      <c r="H111" s="15"/>
      <c r="I111" s="16">
        <f t="shared" si="23"/>
        <v>0</v>
      </c>
      <c r="J111" s="15"/>
      <c r="K111" s="16">
        <f t="shared" si="16"/>
        <v>0</v>
      </c>
      <c r="L111" s="15"/>
      <c r="M111" s="16">
        <f t="shared" si="17"/>
        <v>0</v>
      </c>
      <c r="N111" s="15"/>
      <c r="O111" s="16">
        <f t="shared" si="18"/>
        <v>0</v>
      </c>
      <c r="P111" s="15"/>
      <c r="Q111" s="16">
        <f t="shared" si="19"/>
        <v>0</v>
      </c>
      <c r="R111" s="15"/>
      <c r="S111" s="16">
        <f t="shared" si="20"/>
        <v>0</v>
      </c>
      <c r="T111" s="15"/>
      <c r="U111" s="16">
        <f t="shared" si="21"/>
        <v>0</v>
      </c>
      <c r="V111" s="15"/>
      <c r="W111" s="16">
        <f t="shared" si="22"/>
        <v>0</v>
      </c>
      <c r="X111" s="14"/>
      <c r="Y111" s="14"/>
    </row>
    <row r="112" spans="1:25" ht="15" x14ac:dyDescent="0.25">
      <c r="A112" s="12" t="s">
        <v>224</v>
      </c>
      <c r="B112" s="67" t="s">
        <v>136</v>
      </c>
      <c r="C112" s="67"/>
      <c r="D112" s="67"/>
      <c r="E112" s="18"/>
      <c r="F112" s="18"/>
      <c r="G112" s="18"/>
      <c r="H112" s="18"/>
      <c r="I112" s="18"/>
      <c r="J112" s="18"/>
      <c r="K112" s="18"/>
      <c r="L112" s="18"/>
      <c r="M112" s="18"/>
      <c r="N112" s="18"/>
      <c r="O112" s="18"/>
      <c r="P112" s="18"/>
      <c r="Q112" s="18"/>
      <c r="R112" s="18"/>
      <c r="S112" s="18"/>
      <c r="T112" s="18"/>
      <c r="U112" s="18"/>
      <c r="V112" s="18"/>
      <c r="W112" s="18"/>
      <c r="X112" s="14"/>
      <c r="Y112" s="14"/>
    </row>
    <row r="113" spans="1:25" ht="38.25" x14ac:dyDescent="0.25">
      <c r="A113" s="4" t="s">
        <v>225</v>
      </c>
      <c r="B113" s="5" t="s">
        <v>226</v>
      </c>
      <c r="C113" s="4">
        <v>1</v>
      </c>
      <c r="D113" s="5" t="s">
        <v>32</v>
      </c>
      <c r="E113" s="1">
        <v>2418000</v>
      </c>
      <c r="F113" s="9">
        <f t="shared" ref="F113:F118" si="24">+ROUND(E113*19%,2)</f>
        <v>459420</v>
      </c>
      <c r="G113" s="10">
        <f t="shared" ref="G113:G118" si="25">+E113+F113</f>
        <v>2877420</v>
      </c>
      <c r="H113" s="15"/>
      <c r="I113" s="16">
        <f t="shared" si="23"/>
        <v>0</v>
      </c>
      <c r="J113" s="15"/>
      <c r="K113" s="16">
        <f t="shared" si="16"/>
        <v>0</v>
      </c>
      <c r="L113" s="15"/>
      <c r="M113" s="16">
        <f t="shared" si="17"/>
        <v>0</v>
      </c>
      <c r="N113" s="15"/>
      <c r="O113" s="16">
        <f t="shared" si="18"/>
        <v>0</v>
      </c>
      <c r="P113" s="15"/>
      <c r="Q113" s="16">
        <f t="shared" si="19"/>
        <v>0</v>
      </c>
      <c r="R113" s="15"/>
      <c r="S113" s="16">
        <f t="shared" si="20"/>
        <v>0</v>
      </c>
      <c r="T113" s="15"/>
      <c r="U113" s="16">
        <f t="shared" si="21"/>
        <v>0</v>
      </c>
      <c r="V113" s="15"/>
      <c r="W113" s="16">
        <f t="shared" si="22"/>
        <v>0</v>
      </c>
      <c r="X113" s="14"/>
      <c r="Y113" s="14"/>
    </row>
    <row r="114" spans="1:25" ht="25.5" x14ac:dyDescent="0.25">
      <c r="A114" s="4" t="s">
        <v>227</v>
      </c>
      <c r="B114" s="5" t="s">
        <v>228</v>
      </c>
      <c r="C114" s="4">
        <v>1</v>
      </c>
      <c r="D114" s="5" t="s">
        <v>32</v>
      </c>
      <c r="E114" s="1">
        <v>1264000</v>
      </c>
      <c r="F114" s="9">
        <f t="shared" si="24"/>
        <v>240160</v>
      </c>
      <c r="G114" s="10">
        <f t="shared" si="25"/>
        <v>1504160</v>
      </c>
      <c r="H114" s="15"/>
      <c r="I114" s="16">
        <f t="shared" si="23"/>
        <v>0</v>
      </c>
      <c r="J114" s="15">
        <v>1</v>
      </c>
      <c r="K114" s="16">
        <f t="shared" si="16"/>
        <v>1504160</v>
      </c>
      <c r="L114" s="15"/>
      <c r="M114" s="16">
        <f t="shared" si="17"/>
        <v>0</v>
      </c>
      <c r="N114" s="15"/>
      <c r="O114" s="16">
        <f t="shared" si="18"/>
        <v>0</v>
      </c>
      <c r="P114" s="15"/>
      <c r="Q114" s="16">
        <f t="shared" si="19"/>
        <v>0</v>
      </c>
      <c r="R114" s="15"/>
      <c r="S114" s="16">
        <f t="shared" si="20"/>
        <v>0</v>
      </c>
      <c r="T114" s="15"/>
      <c r="U114" s="16">
        <f t="shared" si="21"/>
        <v>0</v>
      </c>
      <c r="V114" s="15"/>
      <c r="W114" s="16">
        <f t="shared" si="22"/>
        <v>0</v>
      </c>
      <c r="X114" s="14"/>
      <c r="Y114" s="14"/>
    </row>
    <row r="115" spans="1:25" ht="63.75" x14ac:dyDescent="0.25">
      <c r="A115" s="4" t="s">
        <v>229</v>
      </c>
      <c r="B115" s="5" t="s">
        <v>230</v>
      </c>
      <c r="C115" s="4">
        <v>1</v>
      </c>
      <c r="D115" s="5" t="s">
        <v>32</v>
      </c>
      <c r="E115" s="1">
        <v>2704000</v>
      </c>
      <c r="F115" s="9">
        <f t="shared" si="24"/>
        <v>513760</v>
      </c>
      <c r="G115" s="10">
        <f t="shared" si="25"/>
        <v>3217760</v>
      </c>
      <c r="H115" s="15"/>
      <c r="I115" s="16">
        <f t="shared" si="23"/>
        <v>0</v>
      </c>
      <c r="J115" s="15">
        <v>1</v>
      </c>
      <c r="K115" s="16">
        <f t="shared" si="16"/>
        <v>3217760</v>
      </c>
      <c r="L115" s="15"/>
      <c r="M115" s="16">
        <f t="shared" si="17"/>
        <v>0</v>
      </c>
      <c r="N115" s="15"/>
      <c r="O115" s="16">
        <f t="shared" si="18"/>
        <v>0</v>
      </c>
      <c r="P115" s="15"/>
      <c r="Q115" s="16">
        <f t="shared" si="19"/>
        <v>0</v>
      </c>
      <c r="R115" s="15"/>
      <c r="S115" s="16">
        <f t="shared" si="20"/>
        <v>0</v>
      </c>
      <c r="T115" s="15"/>
      <c r="U115" s="16">
        <f t="shared" si="21"/>
        <v>0</v>
      </c>
      <c r="V115" s="15"/>
      <c r="W115" s="16">
        <f t="shared" si="22"/>
        <v>0</v>
      </c>
      <c r="X115" s="14"/>
      <c r="Y115" s="14"/>
    </row>
    <row r="116" spans="1:25" ht="25.5" x14ac:dyDescent="0.25">
      <c r="A116" s="4" t="s">
        <v>231</v>
      </c>
      <c r="B116" s="5" t="s">
        <v>232</v>
      </c>
      <c r="C116" s="4">
        <v>1</v>
      </c>
      <c r="D116" s="5" t="s">
        <v>32</v>
      </c>
      <c r="E116" s="1">
        <v>1612000</v>
      </c>
      <c r="F116" s="9">
        <f t="shared" si="24"/>
        <v>306280</v>
      </c>
      <c r="G116" s="10">
        <f t="shared" si="25"/>
        <v>1918280</v>
      </c>
      <c r="H116" s="15"/>
      <c r="I116" s="16">
        <f t="shared" si="23"/>
        <v>0</v>
      </c>
      <c r="J116" s="15">
        <v>1</v>
      </c>
      <c r="K116" s="16">
        <f t="shared" si="16"/>
        <v>1918280</v>
      </c>
      <c r="L116" s="15"/>
      <c r="M116" s="16">
        <f t="shared" si="17"/>
        <v>0</v>
      </c>
      <c r="N116" s="15"/>
      <c r="O116" s="16">
        <f t="shared" si="18"/>
        <v>0</v>
      </c>
      <c r="P116" s="15"/>
      <c r="Q116" s="16">
        <f t="shared" si="19"/>
        <v>0</v>
      </c>
      <c r="R116" s="15"/>
      <c r="S116" s="16">
        <f t="shared" si="20"/>
        <v>0</v>
      </c>
      <c r="T116" s="15"/>
      <c r="U116" s="16">
        <f t="shared" si="21"/>
        <v>0</v>
      </c>
      <c r="V116" s="15"/>
      <c r="W116" s="16">
        <f t="shared" si="22"/>
        <v>0</v>
      </c>
      <c r="X116" s="14"/>
      <c r="Y116" s="14"/>
    </row>
    <row r="117" spans="1:25" ht="12.75" x14ac:dyDescent="0.25">
      <c r="A117" s="4" t="s">
        <v>233</v>
      </c>
      <c r="B117" s="5" t="s">
        <v>234</v>
      </c>
      <c r="C117" s="4">
        <v>1</v>
      </c>
      <c r="D117" s="5" t="s">
        <v>32</v>
      </c>
      <c r="E117" s="1">
        <v>414000</v>
      </c>
      <c r="F117" s="9">
        <f t="shared" si="24"/>
        <v>78660</v>
      </c>
      <c r="G117" s="10">
        <f t="shared" si="25"/>
        <v>492660</v>
      </c>
      <c r="H117" s="15"/>
      <c r="I117" s="16">
        <f t="shared" si="23"/>
        <v>0</v>
      </c>
      <c r="J117" s="15"/>
      <c r="K117" s="16">
        <f t="shared" si="16"/>
        <v>0</v>
      </c>
      <c r="L117" s="15"/>
      <c r="M117" s="16">
        <f t="shared" si="17"/>
        <v>0</v>
      </c>
      <c r="N117" s="15"/>
      <c r="O117" s="16">
        <f t="shared" si="18"/>
        <v>0</v>
      </c>
      <c r="P117" s="15"/>
      <c r="Q117" s="16">
        <f t="shared" si="19"/>
        <v>0</v>
      </c>
      <c r="R117" s="15"/>
      <c r="S117" s="16">
        <f t="shared" si="20"/>
        <v>0</v>
      </c>
      <c r="T117" s="15"/>
      <c r="U117" s="16">
        <f t="shared" si="21"/>
        <v>0</v>
      </c>
      <c r="V117" s="15"/>
      <c r="W117" s="16">
        <f t="shared" si="22"/>
        <v>0</v>
      </c>
      <c r="X117" s="14"/>
      <c r="Y117" s="14"/>
    </row>
    <row r="118" spans="1:25" ht="12.75" x14ac:dyDescent="0.25">
      <c r="A118" s="4" t="s">
        <v>235</v>
      </c>
      <c r="B118" s="5" t="s">
        <v>236</v>
      </c>
      <c r="C118" s="4">
        <v>1</v>
      </c>
      <c r="D118" s="5" t="s">
        <v>32</v>
      </c>
      <c r="E118" s="1">
        <v>347000</v>
      </c>
      <c r="F118" s="9">
        <f t="shared" si="24"/>
        <v>65930</v>
      </c>
      <c r="G118" s="10">
        <f t="shared" si="25"/>
        <v>412930</v>
      </c>
      <c r="H118" s="15"/>
      <c r="I118" s="16">
        <f t="shared" si="23"/>
        <v>0</v>
      </c>
      <c r="J118" s="15"/>
      <c r="K118" s="16">
        <f t="shared" si="16"/>
        <v>0</v>
      </c>
      <c r="L118" s="15"/>
      <c r="M118" s="16">
        <f t="shared" si="17"/>
        <v>0</v>
      </c>
      <c r="N118" s="15"/>
      <c r="O118" s="16">
        <f t="shared" si="18"/>
        <v>0</v>
      </c>
      <c r="P118" s="15"/>
      <c r="Q118" s="16">
        <f t="shared" si="19"/>
        <v>0</v>
      </c>
      <c r="R118" s="15"/>
      <c r="S118" s="16">
        <f t="shared" si="20"/>
        <v>0</v>
      </c>
      <c r="T118" s="15"/>
      <c r="U118" s="16">
        <f t="shared" si="21"/>
        <v>0</v>
      </c>
      <c r="V118" s="15"/>
      <c r="W118" s="16">
        <f t="shared" si="22"/>
        <v>0</v>
      </c>
      <c r="X118" s="14"/>
      <c r="Y118" s="14"/>
    </row>
    <row r="119" spans="1:25" ht="15" x14ac:dyDescent="0.25">
      <c r="A119" s="12" t="s">
        <v>237</v>
      </c>
      <c r="B119" s="67" t="s">
        <v>167</v>
      </c>
      <c r="C119" s="67"/>
      <c r="D119" s="67"/>
      <c r="E119" s="18"/>
      <c r="F119" s="18"/>
      <c r="G119" s="18"/>
      <c r="H119" s="18"/>
      <c r="I119" s="18"/>
      <c r="J119" s="18"/>
      <c r="K119" s="18"/>
      <c r="L119" s="18"/>
      <c r="M119" s="18"/>
      <c r="N119" s="18"/>
      <c r="O119" s="18"/>
      <c r="P119" s="18"/>
      <c r="Q119" s="18"/>
      <c r="R119" s="18"/>
      <c r="S119" s="18"/>
      <c r="T119" s="18"/>
      <c r="U119" s="18"/>
      <c r="V119" s="18"/>
      <c r="W119" s="18"/>
      <c r="X119" s="14"/>
      <c r="Y119" s="14"/>
    </row>
    <row r="120" spans="1:25" ht="63.75" x14ac:dyDescent="0.25">
      <c r="A120" s="7" t="s">
        <v>238</v>
      </c>
      <c r="B120" s="5" t="s">
        <v>239</v>
      </c>
      <c r="C120" s="4">
        <v>1</v>
      </c>
      <c r="D120" s="5" t="s">
        <v>32</v>
      </c>
      <c r="E120" s="1">
        <v>1759000</v>
      </c>
      <c r="F120" s="9">
        <f>+ROUND(E120*19%,2)</f>
        <v>334210</v>
      </c>
      <c r="G120" s="10">
        <f>+E120+F120</f>
        <v>2093210</v>
      </c>
      <c r="H120" s="15"/>
      <c r="I120" s="16">
        <f t="shared" si="23"/>
        <v>0</v>
      </c>
      <c r="J120" s="15">
        <v>1</v>
      </c>
      <c r="K120" s="16">
        <f t="shared" si="16"/>
        <v>2093210</v>
      </c>
      <c r="L120" s="15"/>
      <c r="M120" s="16">
        <f t="shared" si="17"/>
        <v>0</v>
      </c>
      <c r="N120" s="15"/>
      <c r="O120" s="16">
        <f t="shared" si="18"/>
        <v>0</v>
      </c>
      <c r="P120" s="15"/>
      <c r="Q120" s="16">
        <f t="shared" si="19"/>
        <v>0</v>
      </c>
      <c r="R120" s="15"/>
      <c r="S120" s="16">
        <f t="shared" si="20"/>
        <v>0</v>
      </c>
      <c r="T120" s="15"/>
      <c r="U120" s="16">
        <f t="shared" si="21"/>
        <v>0</v>
      </c>
      <c r="V120" s="15"/>
      <c r="W120" s="16">
        <f t="shared" si="22"/>
        <v>0</v>
      </c>
      <c r="X120" s="14"/>
      <c r="Y120" s="14"/>
    </row>
    <row r="121" spans="1:25" ht="63.75" x14ac:dyDescent="0.25">
      <c r="A121" s="7" t="s">
        <v>240</v>
      </c>
      <c r="B121" s="5" t="s">
        <v>241</v>
      </c>
      <c r="C121" s="4">
        <v>1</v>
      </c>
      <c r="D121" s="5" t="s">
        <v>32</v>
      </c>
      <c r="E121" s="1">
        <v>754000</v>
      </c>
      <c r="F121" s="9">
        <f>+ROUND(E121*19%,2)</f>
        <v>143260</v>
      </c>
      <c r="G121" s="10">
        <f>+E121+F121</f>
        <v>897260</v>
      </c>
      <c r="H121" s="15"/>
      <c r="I121" s="16">
        <f t="shared" si="23"/>
        <v>0</v>
      </c>
      <c r="J121" s="15">
        <v>1</v>
      </c>
      <c r="K121" s="16">
        <f t="shared" si="16"/>
        <v>897260</v>
      </c>
      <c r="L121" s="15"/>
      <c r="M121" s="16">
        <f t="shared" si="17"/>
        <v>0</v>
      </c>
      <c r="N121" s="15"/>
      <c r="O121" s="16">
        <f t="shared" si="18"/>
        <v>0</v>
      </c>
      <c r="P121" s="15"/>
      <c r="Q121" s="16">
        <f t="shared" si="19"/>
        <v>0</v>
      </c>
      <c r="R121" s="15"/>
      <c r="S121" s="16">
        <f t="shared" si="20"/>
        <v>0</v>
      </c>
      <c r="T121" s="15"/>
      <c r="U121" s="16">
        <f t="shared" si="21"/>
        <v>0</v>
      </c>
      <c r="V121" s="15"/>
      <c r="W121" s="16">
        <f t="shared" si="22"/>
        <v>0</v>
      </c>
      <c r="X121" s="14"/>
      <c r="Y121" s="14"/>
    </row>
    <row r="122" spans="1:25" ht="15" x14ac:dyDescent="0.25">
      <c r="A122" s="12">
        <v>2.1</v>
      </c>
      <c r="B122" s="67" t="s">
        <v>175</v>
      </c>
      <c r="C122" s="67"/>
      <c r="D122" s="67"/>
      <c r="E122" s="18"/>
      <c r="F122" s="18"/>
      <c r="G122" s="18"/>
      <c r="H122" s="18"/>
      <c r="I122" s="18"/>
      <c r="J122" s="18"/>
      <c r="K122" s="18"/>
      <c r="L122" s="18"/>
      <c r="M122" s="18"/>
      <c r="N122" s="18"/>
      <c r="O122" s="18"/>
      <c r="P122" s="18"/>
      <c r="Q122" s="18"/>
      <c r="R122" s="18"/>
      <c r="S122" s="18"/>
      <c r="T122" s="18"/>
      <c r="U122" s="18"/>
      <c r="V122" s="18"/>
      <c r="W122" s="18"/>
      <c r="X122" s="14"/>
      <c r="Y122" s="14"/>
    </row>
    <row r="123" spans="1:25" ht="63.75" x14ac:dyDescent="0.25">
      <c r="A123" s="7" t="s">
        <v>242</v>
      </c>
      <c r="B123" s="5" t="s">
        <v>239</v>
      </c>
      <c r="C123" s="4">
        <v>1</v>
      </c>
      <c r="D123" s="5" t="s">
        <v>32</v>
      </c>
      <c r="E123" s="1">
        <v>1759000</v>
      </c>
      <c r="F123" s="9">
        <f>+ROUND(E123*19%,2)</f>
        <v>334210</v>
      </c>
      <c r="G123" s="10">
        <f>+E123+F123</f>
        <v>2093210</v>
      </c>
      <c r="H123" s="15"/>
      <c r="I123" s="16">
        <f t="shared" si="23"/>
        <v>0</v>
      </c>
      <c r="J123" s="15">
        <v>1</v>
      </c>
      <c r="K123" s="16">
        <f t="shared" si="16"/>
        <v>2093210</v>
      </c>
      <c r="L123" s="15"/>
      <c r="M123" s="16">
        <f t="shared" si="17"/>
        <v>0</v>
      </c>
      <c r="N123" s="15"/>
      <c r="O123" s="16">
        <f t="shared" si="18"/>
        <v>0</v>
      </c>
      <c r="P123" s="15"/>
      <c r="Q123" s="16">
        <f t="shared" si="19"/>
        <v>0</v>
      </c>
      <c r="R123" s="15"/>
      <c r="S123" s="16">
        <f t="shared" si="20"/>
        <v>0</v>
      </c>
      <c r="T123" s="15"/>
      <c r="U123" s="16">
        <f t="shared" si="21"/>
        <v>0</v>
      </c>
      <c r="V123" s="15"/>
      <c r="W123" s="16">
        <f t="shared" si="22"/>
        <v>0</v>
      </c>
      <c r="X123" s="14"/>
      <c r="Y123" s="14"/>
    </row>
    <row r="124" spans="1:25" ht="63.75" x14ac:dyDescent="0.25">
      <c r="A124" s="7" t="s">
        <v>243</v>
      </c>
      <c r="B124" s="5" t="s">
        <v>244</v>
      </c>
      <c r="C124" s="4">
        <v>1</v>
      </c>
      <c r="D124" s="5" t="s">
        <v>32</v>
      </c>
      <c r="E124" s="1">
        <v>783000</v>
      </c>
      <c r="F124" s="9">
        <f>+ROUND(E124*19%,2)</f>
        <v>148770</v>
      </c>
      <c r="G124" s="10">
        <f>+E124+F124</f>
        <v>931770</v>
      </c>
      <c r="H124" s="15"/>
      <c r="I124" s="16">
        <f t="shared" si="23"/>
        <v>0</v>
      </c>
      <c r="J124" s="15">
        <v>1</v>
      </c>
      <c r="K124" s="16">
        <f t="shared" si="16"/>
        <v>931770</v>
      </c>
      <c r="L124" s="15"/>
      <c r="M124" s="16">
        <f t="shared" si="17"/>
        <v>0</v>
      </c>
      <c r="N124" s="15"/>
      <c r="O124" s="16">
        <f t="shared" si="18"/>
        <v>0</v>
      </c>
      <c r="P124" s="15"/>
      <c r="Q124" s="16">
        <f t="shared" si="19"/>
        <v>0</v>
      </c>
      <c r="R124" s="15"/>
      <c r="S124" s="16">
        <f t="shared" si="20"/>
        <v>0</v>
      </c>
      <c r="T124" s="15"/>
      <c r="U124" s="16">
        <f t="shared" si="21"/>
        <v>0</v>
      </c>
      <c r="V124" s="15"/>
      <c r="W124" s="16">
        <f t="shared" si="22"/>
        <v>0</v>
      </c>
      <c r="X124" s="14"/>
      <c r="Y124" s="14"/>
    </row>
    <row r="125" spans="1:25" ht="15" x14ac:dyDescent="0.25">
      <c r="A125" s="11">
        <v>3</v>
      </c>
      <c r="B125" s="61" t="s">
        <v>245</v>
      </c>
      <c r="C125" s="62"/>
      <c r="D125" s="63"/>
      <c r="E125" s="18"/>
      <c r="F125" s="18"/>
      <c r="G125" s="18"/>
      <c r="H125" s="18"/>
      <c r="I125" s="18"/>
      <c r="J125" s="18"/>
      <c r="K125" s="18"/>
      <c r="L125" s="18"/>
      <c r="M125" s="18"/>
      <c r="N125" s="18"/>
      <c r="O125" s="18"/>
      <c r="P125" s="18"/>
      <c r="Q125" s="18"/>
      <c r="R125" s="18"/>
      <c r="S125" s="18"/>
      <c r="T125" s="18"/>
      <c r="U125" s="18"/>
      <c r="V125" s="18"/>
      <c r="W125" s="18"/>
      <c r="X125" s="14"/>
      <c r="Y125" s="14"/>
    </row>
    <row r="126" spans="1:25" ht="15" x14ac:dyDescent="0.25">
      <c r="A126" s="11" t="s">
        <v>246</v>
      </c>
      <c r="B126" s="61" t="s">
        <v>36</v>
      </c>
      <c r="C126" s="62"/>
      <c r="D126" s="63"/>
      <c r="E126" s="18"/>
      <c r="F126" s="18"/>
      <c r="G126" s="18"/>
      <c r="H126" s="18"/>
      <c r="I126" s="18"/>
      <c r="J126" s="18"/>
      <c r="K126" s="18"/>
      <c r="L126" s="18"/>
      <c r="M126" s="18"/>
      <c r="N126" s="18"/>
      <c r="O126" s="18"/>
      <c r="P126" s="18"/>
      <c r="Q126" s="18"/>
      <c r="R126" s="18"/>
      <c r="S126" s="18"/>
      <c r="T126" s="18"/>
      <c r="U126" s="18"/>
      <c r="V126" s="18"/>
      <c r="W126" s="18"/>
      <c r="X126" s="14"/>
      <c r="Y126" s="14"/>
    </row>
    <row r="127" spans="1:25" ht="76.5" x14ac:dyDescent="0.25">
      <c r="A127" s="4" t="s">
        <v>247</v>
      </c>
      <c r="B127" s="5" t="s">
        <v>248</v>
      </c>
      <c r="C127" s="4">
        <v>1</v>
      </c>
      <c r="D127" s="5" t="s">
        <v>32</v>
      </c>
      <c r="E127" s="1">
        <v>1186000</v>
      </c>
      <c r="F127" s="9">
        <f>+ROUND(E127*19%,2)</f>
        <v>225340</v>
      </c>
      <c r="G127" s="10">
        <f>+E127+F127</f>
        <v>1411340</v>
      </c>
      <c r="H127" s="15"/>
      <c r="I127" s="16">
        <f t="shared" si="23"/>
        <v>0</v>
      </c>
      <c r="J127" s="15"/>
      <c r="K127" s="16">
        <f t="shared" si="16"/>
        <v>0</v>
      </c>
      <c r="L127" s="15">
        <v>1</v>
      </c>
      <c r="M127" s="16">
        <f t="shared" si="17"/>
        <v>1411340</v>
      </c>
      <c r="N127" s="15"/>
      <c r="O127" s="16">
        <f t="shared" si="18"/>
        <v>0</v>
      </c>
      <c r="P127" s="15"/>
      <c r="Q127" s="16">
        <f t="shared" si="19"/>
        <v>0</v>
      </c>
      <c r="R127" s="15"/>
      <c r="S127" s="16">
        <f t="shared" si="20"/>
        <v>0</v>
      </c>
      <c r="T127" s="15"/>
      <c r="U127" s="16">
        <f t="shared" si="21"/>
        <v>0</v>
      </c>
      <c r="V127" s="15"/>
      <c r="W127" s="16">
        <f t="shared" si="22"/>
        <v>0</v>
      </c>
      <c r="X127" s="14"/>
      <c r="Y127" s="14"/>
    </row>
    <row r="128" spans="1:25" ht="38.25" x14ac:dyDescent="0.25">
      <c r="A128" s="4" t="s">
        <v>249</v>
      </c>
      <c r="B128" s="5" t="s">
        <v>250</v>
      </c>
      <c r="C128" s="4">
        <v>1</v>
      </c>
      <c r="D128" s="5" t="s">
        <v>32</v>
      </c>
      <c r="E128" s="1">
        <v>1263000</v>
      </c>
      <c r="F128" s="9">
        <f>+ROUND(E128*19%,2)</f>
        <v>239970</v>
      </c>
      <c r="G128" s="10">
        <f>+E128+F128</f>
        <v>1502970</v>
      </c>
      <c r="H128" s="15"/>
      <c r="I128" s="16">
        <f t="shared" si="23"/>
        <v>0</v>
      </c>
      <c r="J128" s="15"/>
      <c r="K128" s="16">
        <f t="shared" si="16"/>
        <v>0</v>
      </c>
      <c r="L128" s="15">
        <v>1</v>
      </c>
      <c r="M128" s="16">
        <f t="shared" si="17"/>
        <v>1502970</v>
      </c>
      <c r="N128" s="15"/>
      <c r="O128" s="16">
        <f t="shared" si="18"/>
        <v>0</v>
      </c>
      <c r="P128" s="15"/>
      <c r="Q128" s="16">
        <f t="shared" si="19"/>
        <v>0</v>
      </c>
      <c r="R128" s="15"/>
      <c r="S128" s="16">
        <f t="shared" si="20"/>
        <v>0</v>
      </c>
      <c r="T128" s="15"/>
      <c r="U128" s="16">
        <f t="shared" si="21"/>
        <v>0</v>
      </c>
      <c r="V128" s="15"/>
      <c r="W128" s="16">
        <f t="shared" si="22"/>
        <v>0</v>
      </c>
      <c r="X128" s="14"/>
      <c r="Y128" s="14"/>
    </row>
    <row r="129" spans="1:25" ht="76.5" x14ac:dyDescent="0.25">
      <c r="A129" s="4" t="s">
        <v>251</v>
      </c>
      <c r="B129" s="5" t="s">
        <v>252</v>
      </c>
      <c r="C129" s="4">
        <v>1</v>
      </c>
      <c r="D129" s="5" t="s">
        <v>32</v>
      </c>
      <c r="E129" s="1">
        <v>5299000</v>
      </c>
      <c r="F129" s="9">
        <f>+ROUND(E129*19%,2)</f>
        <v>1006810</v>
      </c>
      <c r="G129" s="10">
        <f>+E129+F129</f>
        <v>6305810</v>
      </c>
      <c r="H129" s="15"/>
      <c r="I129" s="16">
        <f t="shared" si="23"/>
        <v>0</v>
      </c>
      <c r="J129" s="15"/>
      <c r="K129" s="16">
        <f t="shared" si="16"/>
        <v>0</v>
      </c>
      <c r="L129" s="15">
        <v>1</v>
      </c>
      <c r="M129" s="16">
        <f t="shared" si="17"/>
        <v>6305810</v>
      </c>
      <c r="N129" s="15"/>
      <c r="O129" s="16">
        <f t="shared" si="18"/>
        <v>0</v>
      </c>
      <c r="P129" s="15"/>
      <c r="Q129" s="16">
        <f t="shared" si="19"/>
        <v>0</v>
      </c>
      <c r="R129" s="15"/>
      <c r="S129" s="16">
        <f t="shared" si="20"/>
        <v>0</v>
      </c>
      <c r="T129" s="15"/>
      <c r="U129" s="16">
        <f t="shared" si="21"/>
        <v>0</v>
      </c>
      <c r="V129" s="15"/>
      <c r="W129" s="16">
        <f t="shared" si="22"/>
        <v>0</v>
      </c>
      <c r="X129" s="14"/>
      <c r="Y129" s="14"/>
    </row>
    <row r="130" spans="1:25" ht="38.25" x14ac:dyDescent="0.25">
      <c r="A130" s="4" t="s">
        <v>253</v>
      </c>
      <c r="B130" s="5" t="s">
        <v>254</v>
      </c>
      <c r="C130" s="4">
        <v>1</v>
      </c>
      <c r="D130" s="5" t="s">
        <v>32</v>
      </c>
      <c r="E130" s="1">
        <v>1832000</v>
      </c>
      <c r="F130" s="9">
        <f>+ROUND(E130*19%,2)</f>
        <v>348080</v>
      </c>
      <c r="G130" s="10">
        <f>+E130+F130</f>
        <v>2180080</v>
      </c>
      <c r="H130" s="15"/>
      <c r="I130" s="16">
        <f t="shared" si="23"/>
        <v>0</v>
      </c>
      <c r="J130" s="15"/>
      <c r="K130" s="16">
        <f t="shared" si="16"/>
        <v>0</v>
      </c>
      <c r="L130" s="15">
        <v>1</v>
      </c>
      <c r="M130" s="16">
        <f t="shared" si="17"/>
        <v>2180080</v>
      </c>
      <c r="N130" s="15"/>
      <c r="O130" s="16">
        <f t="shared" si="18"/>
        <v>0</v>
      </c>
      <c r="P130" s="15"/>
      <c r="Q130" s="16">
        <f t="shared" si="19"/>
        <v>0</v>
      </c>
      <c r="R130" s="15"/>
      <c r="S130" s="16">
        <f t="shared" si="20"/>
        <v>0</v>
      </c>
      <c r="T130" s="15"/>
      <c r="U130" s="16">
        <f t="shared" si="21"/>
        <v>0</v>
      </c>
      <c r="V130" s="15"/>
      <c r="W130" s="16">
        <f t="shared" si="22"/>
        <v>0</v>
      </c>
      <c r="X130" s="14"/>
      <c r="Y130" s="14"/>
    </row>
    <row r="131" spans="1:25" ht="15" x14ac:dyDescent="0.25">
      <c r="A131" s="11" t="s">
        <v>255</v>
      </c>
      <c r="B131" s="61" t="s">
        <v>50</v>
      </c>
      <c r="C131" s="62"/>
      <c r="D131" s="63"/>
      <c r="E131" s="18"/>
      <c r="F131" s="18"/>
      <c r="G131" s="18"/>
      <c r="H131" s="18"/>
      <c r="I131" s="18"/>
      <c r="J131" s="18"/>
      <c r="K131" s="18"/>
      <c r="L131" s="18"/>
      <c r="M131" s="18"/>
      <c r="N131" s="18"/>
      <c r="O131" s="18"/>
      <c r="P131" s="18"/>
      <c r="Q131" s="18"/>
      <c r="R131" s="18"/>
      <c r="S131" s="18"/>
      <c r="T131" s="18"/>
      <c r="U131" s="18"/>
      <c r="V131" s="18"/>
      <c r="W131" s="18"/>
      <c r="X131" s="14"/>
      <c r="Y131" s="14"/>
    </row>
    <row r="132" spans="1:25" ht="38.25" x14ac:dyDescent="0.25">
      <c r="A132" s="4" t="s">
        <v>256</v>
      </c>
      <c r="B132" s="5" t="s">
        <v>257</v>
      </c>
      <c r="C132" s="4">
        <v>1</v>
      </c>
      <c r="D132" s="5" t="s">
        <v>32</v>
      </c>
      <c r="E132" s="1">
        <v>963000</v>
      </c>
      <c r="F132" s="9">
        <f>+ROUND(E132*19%,2)</f>
        <v>182970</v>
      </c>
      <c r="G132" s="10">
        <f>+E132+F132</f>
        <v>1145970</v>
      </c>
      <c r="H132" s="15"/>
      <c r="I132" s="16">
        <f t="shared" si="23"/>
        <v>0</v>
      </c>
      <c r="J132" s="15"/>
      <c r="K132" s="16">
        <f t="shared" si="16"/>
        <v>0</v>
      </c>
      <c r="L132" s="15"/>
      <c r="M132" s="16">
        <f t="shared" si="17"/>
        <v>0</v>
      </c>
      <c r="N132" s="15"/>
      <c r="O132" s="16">
        <f t="shared" si="18"/>
        <v>0</v>
      </c>
      <c r="P132" s="15"/>
      <c r="Q132" s="16">
        <f t="shared" si="19"/>
        <v>0</v>
      </c>
      <c r="R132" s="15"/>
      <c r="S132" s="16">
        <f t="shared" si="20"/>
        <v>0</v>
      </c>
      <c r="T132" s="15"/>
      <c r="U132" s="16">
        <f t="shared" si="21"/>
        <v>0</v>
      </c>
      <c r="V132" s="15"/>
      <c r="W132" s="16">
        <f t="shared" si="22"/>
        <v>0</v>
      </c>
      <c r="X132" s="14"/>
      <c r="Y132" s="14"/>
    </row>
    <row r="133" spans="1:25" ht="15" x14ac:dyDescent="0.25">
      <c r="A133" s="11" t="s">
        <v>258</v>
      </c>
      <c r="B133" s="61" t="s">
        <v>136</v>
      </c>
      <c r="C133" s="62"/>
      <c r="D133" s="63"/>
      <c r="E133" s="18"/>
      <c r="F133" s="18"/>
      <c r="G133" s="18"/>
      <c r="H133" s="18"/>
      <c r="I133" s="18"/>
      <c r="J133" s="18"/>
      <c r="K133" s="18"/>
      <c r="L133" s="18"/>
      <c r="M133" s="18"/>
      <c r="N133" s="18"/>
      <c r="O133" s="18"/>
      <c r="P133" s="18"/>
      <c r="Q133" s="18"/>
      <c r="R133" s="18"/>
      <c r="S133" s="18"/>
      <c r="T133" s="18"/>
      <c r="U133" s="18"/>
      <c r="V133" s="18"/>
      <c r="W133" s="18"/>
      <c r="X133" s="14"/>
      <c r="Y133" s="14"/>
    </row>
    <row r="134" spans="1:25" ht="25.5" x14ac:dyDescent="0.25">
      <c r="A134" s="4" t="s">
        <v>259</v>
      </c>
      <c r="B134" s="5" t="s">
        <v>260</v>
      </c>
      <c r="C134" s="4">
        <v>1</v>
      </c>
      <c r="D134" s="5" t="s">
        <v>32</v>
      </c>
      <c r="E134" s="1">
        <v>587000</v>
      </c>
      <c r="F134" s="9">
        <f>+ROUND(E134*19%,2)</f>
        <v>111530</v>
      </c>
      <c r="G134" s="10">
        <f>+E134+F134</f>
        <v>698530</v>
      </c>
      <c r="H134" s="15"/>
      <c r="I134" s="16">
        <f t="shared" si="23"/>
        <v>0</v>
      </c>
      <c r="J134" s="15"/>
      <c r="K134" s="16">
        <f t="shared" si="16"/>
        <v>0</v>
      </c>
      <c r="L134" s="15"/>
      <c r="M134" s="16">
        <f t="shared" si="17"/>
        <v>0</v>
      </c>
      <c r="N134" s="15"/>
      <c r="O134" s="16">
        <f t="shared" si="18"/>
        <v>0</v>
      </c>
      <c r="P134" s="15"/>
      <c r="Q134" s="16">
        <f t="shared" si="19"/>
        <v>0</v>
      </c>
      <c r="R134" s="15"/>
      <c r="S134" s="16">
        <f t="shared" si="20"/>
        <v>0</v>
      </c>
      <c r="T134" s="15"/>
      <c r="U134" s="16">
        <f t="shared" si="21"/>
        <v>0</v>
      </c>
      <c r="V134" s="15"/>
      <c r="W134" s="16">
        <f t="shared" si="22"/>
        <v>0</v>
      </c>
      <c r="X134" s="14"/>
      <c r="Y134" s="14"/>
    </row>
    <row r="135" spans="1:25" ht="114.75" x14ac:dyDescent="0.25">
      <c r="A135" s="4" t="s">
        <v>261</v>
      </c>
      <c r="B135" s="5" t="s">
        <v>262</v>
      </c>
      <c r="C135" s="4">
        <v>1</v>
      </c>
      <c r="D135" s="5" t="s">
        <v>32</v>
      </c>
      <c r="E135" s="1">
        <v>2122000</v>
      </c>
      <c r="F135" s="9">
        <f>+ROUND(E135*19%,2)</f>
        <v>403180</v>
      </c>
      <c r="G135" s="10">
        <f>+E135+F135</f>
        <v>2525180</v>
      </c>
      <c r="H135" s="15"/>
      <c r="I135" s="16">
        <f t="shared" si="23"/>
        <v>0</v>
      </c>
      <c r="J135" s="15"/>
      <c r="K135" s="16">
        <f t="shared" si="16"/>
        <v>0</v>
      </c>
      <c r="L135" s="15">
        <v>1</v>
      </c>
      <c r="M135" s="16">
        <f t="shared" si="17"/>
        <v>2525180</v>
      </c>
      <c r="N135" s="15"/>
      <c r="O135" s="16">
        <f t="shared" si="18"/>
        <v>0</v>
      </c>
      <c r="P135" s="15"/>
      <c r="Q135" s="16">
        <f t="shared" si="19"/>
        <v>0</v>
      </c>
      <c r="R135" s="15"/>
      <c r="S135" s="16">
        <f t="shared" si="20"/>
        <v>0</v>
      </c>
      <c r="T135" s="15"/>
      <c r="U135" s="16">
        <f t="shared" si="21"/>
        <v>0</v>
      </c>
      <c r="V135" s="15"/>
      <c r="W135" s="16">
        <f t="shared" si="22"/>
        <v>0</v>
      </c>
      <c r="X135" s="14"/>
      <c r="Y135" s="14"/>
    </row>
    <row r="136" spans="1:25" ht="38.25" x14ac:dyDescent="0.25">
      <c r="A136" s="4" t="s">
        <v>263</v>
      </c>
      <c r="B136" s="5" t="s">
        <v>264</v>
      </c>
      <c r="C136" s="4">
        <v>1</v>
      </c>
      <c r="D136" s="5" t="s">
        <v>32</v>
      </c>
      <c r="E136" s="1">
        <v>326000</v>
      </c>
      <c r="F136" s="9">
        <f>+ROUND(E136*19%,2)</f>
        <v>61940</v>
      </c>
      <c r="G136" s="10">
        <f>+E136+F136</f>
        <v>387940</v>
      </c>
      <c r="H136" s="15"/>
      <c r="I136" s="16">
        <f t="shared" si="23"/>
        <v>0</v>
      </c>
      <c r="J136" s="15"/>
      <c r="K136" s="16">
        <f t="shared" si="16"/>
        <v>0</v>
      </c>
      <c r="L136" s="15"/>
      <c r="M136" s="16">
        <f t="shared" si="17"/>
        <v>0</v>
      </c>
      <c r="N136" s="15"/>
      <c r="O136" s="16">
        <f t="shared" si="18"/>
        <v>0</v>
      </c>
      <c r="P136" s="15"/>
      <c r="Q136" s="16">
        <f t="shared" si="19"/>
        <v>0</v>
      </c>
      <c r="R136" s="15"/>
      <c r="S136" s="16">
        <f t="shared" si="20"/>
        <v>0</v>
      </c>
      <c r="T136" s="15"/>
      <c r="U136" s="16">
        <f t="shared" si="21"/>
        <v>0</v>
      </c>
      <c r="V136" s="15"/>
      <c r="W136" s="16">
        <f t="shared" si="22"/>
        <v>0</v>
      </c>
      <c r="X136" s="14"/>
      <c r="Y136" s="14"/>
    </row>
    <row r="137" spans="1:25" ht="38.25" x14ac:dyDescent="0.25">
      <c r="A137" s="4" t="s">
        <v>265</v>
      </c>
      <c r="B137" s="5" t="s">
        <v>266</v>
      </c>
      <c r="C137" s="4">
        <v>1</v>
      </c>
      <c r="D137" s="5" t="s">
        <v>32</v>
      </c>
      <c r="E137" s="1">
        <v>150000</v>
      </c>
      <c r="F137" s="9">
        <f>+ROUND(E137*19%,2)</f>
        <v>28500</v>
      </c>
      <c r="G137" s="10">
        <f>+E137+F137</f>
        <v>178500</v>
      </c>
      <c r="H137" s="15"/>
      <c r="I137" s="16">
        <f t="shared" si="23"/>
        <v>0</v>
      </c>
      <c r="J137" s="15"/>
      <c r="K137" s="16">
        <f t="shared" ref="K137:K199" si="26">J137*$G137</f>
        <v>0</v>
      </c>
      <c r="L137" s="15"/>
      <c r="M137" s="16">
        <f t="shared" ref="M137:M199" si="27">L137*$G137</f>
        <v>0</v>
      </c>
      <c r="N137" s="15"/>
      <c r="O137" s="16">
        <f t="shared" ref="O137:O199" si="28">N137*$G137</f>
        <v>0</v>
      </c>
      <c r="P137" s="15"/>
      <c r="Q137" s="16">
        <f t="shared" ref="Q137:Q199" si="29">P137*$G137</f>
        <v>0</v>
      </c>
      <c r="R137" s="15"/>
      <c r="S137" s="16">
        <f t="shared" ref="S137:S199" si="30">R137*$G137</f>
        <v>0</v>
      </c>
      <c r="T137" s="15"/>
      <c r="U137" s="16">
        <f t="shared" ref="U137:U199" si="31">T137*$G137</f>
        <v>0</v>
      </c>
      <c r="V137" s="15"/>
      <c r="W137" s="16">
        <f t="shared" si="22"/>
        <v>0</v>
      </c>
      <c r="X137" s="14"/>
      <c r="Y137" s="14"/>
    </row>
    <row r="138" spans="1:25" ht="38.25" x14ac:dyDescent="0.25">
      <c r="A138" s="4" t="s">
        <v>267</v>
      </c>
      <c r="B138" s="5" t="s">
        <v>268</v>
      </c>
      <c r="C138" s="4">
        <v>1</v>
      </c>
      <c r="D138" s="5" t="s">
        <v>32</v>
      </c>
      <c r="E138" s="1">
        <v>150000</v>
      </c>
      <c r="F138" s="9">
        <f>+ROUND(E138*19%,2)</f>
        <v>28500</v>
      </c>
      <c r="G138" s="10">
        <f>+E138+F138</f>
        <v>178500</v>
      </c>
      <c r="H138" s="15"/>
      <c r="I138" s="16">
        <f t="shared" si="23"/>
        <v>0</v>
      </c>
      <c r="J138" s="15"/>
      <c r="K138" s="16">
        <f t="shared" si="26"/>
        <v>0</v>
      </c>
      <c r="L138" s="15"/>
      <c r="M138" s="16">
        <f t="shared" si="27"/>
        <v>0</v>
      </c>
      <c r="N138" s="15"/>
      <c r="O138" s="16">
        <f t="shared" si="28"/>
        <v>0</v>
      </c>
      <c r="P138" s="15"/>
      <c r="Q138" s="16">
        <f t="shared" si="29"/>
        <v>0</v>
      </c>
      <c r="R138" s="15"/>
      <c r="S138" s="16">
        <f t="shared" si="30"/>
        <v>0</v>
      </c>
      <c r="T138" s="15"/>
      <c r="U138" s="16">
        <f t="shared" si="31"/>
        <v>0</v>
      </c>
      <c r="V138" s="15"/>
      <c r="W138" s="16">
        <f t="shared" si="22"/>
        <v>0</v>
      </c>
      <c r="X138" s="14"/>
      <c r="Y138" s="14"/>
    </row>
    <row r="139" spans="1:25" ht="15" x14ac:dyDescent="0.25">
      <c r="A139" s="11">
        <v>4</v>
      </c>
      <c r="B139" s="68" t="s">
        <v>269</v>
      </c>
      <c r="C139" s="68"/>
      <c r="D139" s="68"/>
      <c r="E139" s="18"/>
      <c r="F139" s="18"/>
      <c r="G139" s="18"/>
      <c r="H139" s="18"/>
      <c r="I139" s="18"/>
      <c r="J139" s="18"/>
      <c r="K139" s="18"/>
      <c r="L139" s="18"/>
      <c r="M139" s="18"/>
      <c r="N139" s="18"/>
      <c r="O139" s="18"/>
      <c r="P139" s="18"/>
      <c r="Q139" s="18"/>
      <c r="R139" s="18"/>
      <c r="S139" s="18"/>
      <c r="T139" s="18"/>
      <c r="U139" s="18"/>
      <c r="V139" s="18"/>
      <c r="W139" s="18"/>
      <c r="X139" s="14"/>
      <c r="Y139" s="14"/>
    </row>
    <row r="140" spans="1:25" ht="15" x14ac:dyDescent="0.25">
      <c r="A140" s="11" t="s">
        <v>270</v>
      </c>
      <c r="B140" s="61" t="s">
        <v>271</v>
      </c>
      <c r="C140" s="62"/>
      <c r="D140" s="63"/>
      <c r="E140" s="18"/>
      <c r="F140" s="18"/>
      <c r="G140" s="18"/>
      <c r="H140" s="18"/>
      <c r="I140" s="18"/>
      <c r="J140" s="18"/>
      <c r="K140" s="18"/>
      <c r="L140" s="18"/>
      <c r="M140" s="18"/>
      <c r="N140" s="18"/>
      <c r="O140" s="18"/>
      <c r="P140" s="18"/>
      <c r="Q140" s="18"/>
      <c r="R140" s="18"/>
      <c r="S140" s="18"/>
      <c r="T140" s="18"/>
      <c r="U140" s="18"/>
      <c r="V140" s="18"/>
      <c r="W140" s="18"/>
      <c r="X140" s="14"/>
      <c r="Y140" s="14"/>
    </row>
    <row r="141" spans="1:25" ht="25.5" x14ac:dyDescent="0.25">
      <c r="A141" s="7" t="s">
        <v>272</v>
      </c>
      <c r="B141" s="20" t="s">
        <v>273</v>
      </c>
      <c r="C141" s="4">
        <v>1</v>
      </c>
      <c r="D141" s="5" t="s">
        <v>32</v>
      </c>
      <c r="E141" s="1">
        <v>548000</v>
      </c>
      <c r="F141" s="9">
        <f>+ROUND(E141*19%,2)</f>
        <v>104120</v>
      </c>
      <c r="G141" s="10">
        <f>+E141+F141</f>
        <v>652120</v>
      </c>
      <c r="H141" s="15"/>
      <c r="I141" s="16">
        <f t="shared" si="23"/>
        <v>0</v>
      </c>
      <c r="J141" s="15"/>
      <c r="K141" s="16">
        <f t="shared" si="26"/>
        <v>0</v>
      </c>
      <c r="L141" s="15"/>
      <c r="M141" s="16">
        <f t="shared" si="27"/>
        <v>0</v>
      </c>
      <c r="N141" s="15"/>
      <c r="O141" s="16">
        <f t="shared" si="28"/>
        <v>0</v>
      </c>
      <c r="P141" s="15"/>
      <c r="Q141" s="16">
        <f t="shared" si="29"/>
        <v>0</v>
      </c>
      <c r="R141" s="15"/>
      <c r="S141" s="16">
        <f t="shared" si="30"/>
        <v>0</v>
      </c>
      <c r="T141" s="15"/>
      <c r="U141" s="16">
        <f t="shared" si="31"/>
        <v>0</v>
      </c>
      <c r="V141" s="15"/>
      <c r="W141" s="16">
        <f t="shared" si="22"/>
        <v>0</v>
      </c>
      <c r="X141" s="14"/>
      <c r="Y141" s="14"/>
    </row>
    <row r="142" spans="1:25" ht="12.75" x14ac:dyDescent="0.25">
      <c r="A142" s="7" t="s">
        <v>274</v>
      </c>
      <c r="B142" s="20" t="s">
        <v>275</v>
      </c>
      <c r="C142" s="4">
        <v>1</v>
      </c>
      <c r="D142" s="5" t="s">
        <v>32</v>
      </c>
      <c r="E142" s="1">
        <v>893000</v>
      </c>
      <c r="F142" s="9">
        <f>+ROUND(E142*19%,2)</f>
        <v>169670</v>
      </c>
      <c r="G142" s="10">
        <f>+E142+F142</f>
        <v>1062670</v>
      </c>
      <c r="H142" s="15"/>
      <c r="I142" s="16">
        <f t="shared" si="23"/>
        <v>0</v>
      </c>
      <c r="J142" s="15"/>
      <c r="K142" s="16">
        <f t="shared" si="26"/>
        <v>0</v>
      </c>
      <c r="L142" s="15"/>
      <c r="M142" s="16">
        <f t="shared" si="27"/>
        <v>0</v>
      </c>
      <c r="N142" s="15"/>
      <c r="O142" s="16">
        <f t="shared" si="28"/>
        <v>0</v>
      </c>
      <c r="P142" s="15"/>
      <c r="Q142" s="16">
        <f t="shared" si="29"/>
        <v>0</v>
      </c>
      <c r="R142" s="15"/>
      <c r="S142" s="16">
        <f t="shared" si="30"/>
        <v>0</v>
      </c>
      <c r="T142" s="15"/>
      <c r="U142" s="16">
        <f t="shared" si="31"/>
        <v>0</v>
      </c>
      <c r="V142" s="15"/>
      <c r="W142" s="16">
        <f t="shared" si="22"/>
        <v>0</v>
      </c>
      <c r="X142" s="14"/>
      <c r="Y142" s="14"/>
    </row>
    <row r="143" spans="1:25" ht="38.25" x14ac:dyDescent="0.25">
      <c r="A143" s="7" t="s">
        <v>276</v>
      </c>
      <c r="B143" s="20" t="s">
        <v>277</v>
      </c>
      <c r="C143" s="4">
        <v>1</v>
      </c>
      <c r="D143" s="5" t="s">
        <v>32</v>
      </c>
      <c r="E143" s="1">
        <v>861000</v>
      </c>
      <c r="F143" s="9">
        <f>+ROUND(E143*19%,2)</f>
        <v>163590</v>
      </c>
      <c r="G143" s="10">
        <f>+E143+F143</f>
        <v>1024590</v>
      </c>
      <c r="H143" s="15"/>
      <c r="I143" s="16">
        <f t="shared" si="23"/>
        <v>0</v>
      </c>
      <c r="J143" s="15"/>
      <c r="K143" s="16">
        <f t="shared" si="26"/>
        <v>0</v>
      </c>
      <c r="L143" s="15">
        <v>1</v>
      </c>
      <c r="M143" s="16">
        <f t="shared" si="27"/>
        <v>1024590</v>
      </c>
      <c r="N143" s="15"/>
      <c r="O143" s="16">
        <f t="shared" si="28"/>
        <v>0</v>
      </c>
      <c r="P143" s="15"/>
      <c r="Q143" s="16">
        <f t="shared" si="29"/>
        <v>0</v>
      </c>
      <c r="R143" s="15"/>
      <c r="S143" s="16">
        <f t="shared" si="30"/>
        <v>0</v>
      </c>
      <c r="T143" s="15"/>
      <c r="U143" s="16">
        <f t="shared" si="31"/>
        <v>0</v>
      </c>
      <c r="V143" s="15"/>
      <c r="W143" s="16">
        <f t="shared" si="22"/>
        <v>0</v>
      </c>
      <c r="X143" s="14"/>
      <c r="Y143" s="14"/>
    </row>
    <row r="144" spans="1:25" ht="25.5" x14ac:dyDescent="0.25">
      <c r="A144" s="7" t="s">
        <v>278</v>
      </c>
      <c r="B144" s="20" t="s">
        <v>279</v>
      </c>
      <c r="C144" s="4">
        <v>1</v>
      </c>
      <c r="D144" s="5" t="s">
        <v>32</v>
      </c>
      <c r="E144" s="1">
        <v>3247000</v>
      </c>
      <c r="F144" s="9">
        <f>+ROUND(E144*19%,2)</f>
        <v>616930</v>
      </c>
      <c r="G144" s="10">
        <f>+E144+F144</f>
        <v>3863930</v>
      </c>
      <c r="H144" s="15"/>
      <c r="I144" s="16">
        <f t="shared" si="23"/>
        <v>0</v>
      </c>
      <c r="J144" s="15"/>
      <c r="K144" s="16">
        <f t="shared" si="26"/>
        <v>0</v>
      </c>
      <c r="L144" s="15"/>
      <c r="M144" s="16">
        <f t="shared" si="27"/>
        <v>0</v>
      </c>
      <c r="N144" s="15"/>
      <c r="O144" s="16">
        <f t="shared" si="28"/>
        <v>0</v>
      </c>
      <c r="P144" s="15"/>
      <c r="Q144" s="16">
        <f t="shared" si="29"/>
        <v>0</v>
      </c>
      <c r="R144" s="15"/>
      <c r="S144" s="16">
        <f t="shared" si="30"/>
        <v>0</v>
      </c>
      <c r="T144" s="15"/>
      <c r="U144" s="16">
        <f t="shared" si="31"/>
        <v>0</v>
      </c>
      <c r="V144" s="15"/>
      <c r="W144" s="16">
        <f t="shared" ref="W144:W206" si="32">V144*$G144</f>
        <v>0</v>
      </c>
      <c r="X144" s="14"/>
      <c r="Y144" s="14"/>
    </row>
    <row r="145" spans="1:25" ht="63.75" x14ac:dyDescent="0.25">
      <c r="A145" s="7" t="s">
        <v>280</v>
      </c>
      <c r="B145" s="5" t="s">
        <v>281</v>
      </c>
      <c r="C145" s="4">
        <v>1</v>
      </c>
      <c r="D145" s="5" t="s">
        <v>32</v>
      </c>
      <c r="E145" s="1">
        <v>1044000</v>
      </c>
      <c r="F145" s="9">
        <f>+ROUND(E145*19%,2)</f>
        <v>198360</v>
      </c>
      <c r="G145" s="10">
        <f>+E145+F145</f>
        <v>1242360</v>
      </c>
      <c r="H145" s="15"/>
      <c r="I145" s="16">
        <f t="shared" si="23"/>
        <v>0</v>
      </c>
      <c r="J145" s="15"/>
      <c r="K145" s="16">
        <f t="shared" si="26"/>
        <v>0</v>
      </c>
      <c r="L145" s="15">
        <v>1</v>
      </c>
      <c r="M145" s="16">
        <f t="shared" si="27"/>
        <v>1242360</v>
      </c>
      <c r="N145" s="15"/>
      <c r="O145" s="16">
        <f t="shared" si="28"/>
        <v>0</v>
      </c>
      <c r="P145" s="15"/>
      <c r="Q145" s="16">
        <f t="shared" si="29"/>
        <v>0</v>
      </c>
      <c r="R145" s="15"/>
      <c r="S145" s="16">
        <f t="shared" si="30"/>
        <v>0</v>
      </c>
      <c r="T145" s="15"/>
      <c r="U145" s="16">
        <f t="shared" si="31"/>
        <v>0</v>
      </c>
      <c r="V145" s="15"/>
      <c r="W145" s="16">
        <f t="shared" si="32"/>
        <v>0</v>
      </c>
      <c r="X145" s="14"/>
      <c r="Y145" s="14"/>
    </row>
    <row r="146" spans="1:25" ht="15" x14ac:dyDescent="0.25">
      <c r="A146" s="11" t="s">
        <v>282</v>
      </c>
      <c r="B146" s="61" t="s">
        <v>283</v>
      </c>
      <c r="C146" s="62">
        <v>1</v>
      </c>
      <c r="D146" s="63" t="s">
        <v>32</v>
      </c>
      <c r="E146" s="18"/>
      <c r="F146" s="18"/>
      <c r="G146" s="18"/>
      <c r="H146" s="18"/>
      <c r="I146" s="18"/>
      <c r="J146" s="18"/>
      <c r="K146" s="18"/>
      <c r="L146" s="18"/>
      <c r="M146" s="18"/>
      <c r="N146" s="18"/>
      <c r="O146" s="18"/>
      <c r="P146" s="18"/>
      <c r="Q146" s="18"/>
      <c r="R146" s="18"/>
      <c r="S146" s="18"/>
      <c r="T146" s="18"/>
      <c r="U146" s="18"/>
      <c r="V146" s="18"/>
      <c r="W146" s="18"/>
      <c r="X146" s="14"/>
      <c r="Y146" s="14"/>
    </row>
    <row r="147" spans="1:25" ht="25.5" x14ac:dyDescent="0.25">
      <c r="A147" s="7" t="s">
        <v>284</v>
      </c>
      <c r="B147" s="5" t="s">
        <v>285</v>
      </c>
      <c r="C147" s="4">
        <v>1</v>
      </c>
      <c r="D147" s="5" t="s">
        <v>32</v>
      </c>
      <c r="E147" s="1">
        <v>24726000</v>
      </c>
      <c r="F147" s="9">
        <f>+ROUND(E147*19%,2)</f>
        <v>4697940</v>
      </c>
      <c r="G147" s="10">
        <f>+E147+F147</f>
        <v>29423940</v>
      </c>
      <c r="H147" s="15"/>
      <c r="I147" s="16">
        <f t="shared" ref="I147:I209" si="33">H147*$G147</f>
        <v>0</v>
      </c>
      <c r="J147" s="15"/>
      <c r="K147" s="16">
        <f t="shared" si="26"/>
        <v>0</v>
      </c>
      <c r="L147" s="15"/>
      <c r="M147" s="16">
        <f t="shared" si="27"/>
        <v>0</v>
      </c>
      <c r="N147" s="15"/>
      <c r="O147" s="16">
        <f t="shared" si="28"/>
        <v>0</v>
      </c>
      <c r="P147" s="15"/>
      <c r="Q147" s="16">
        <f t="shared" si="29"/>
        <v>0</v>
      </c>
      <c r="R147" s="15"/>
      <c r="S147" s="16">
        <f t="shared" si="30"/>
        <v>0</v>
      </c>
      <c r="T147" s="15"/>
      <c r="U147" s="16">
        <f t="shared" si="31"/>
        <v>0</v>
      </c>
      <c r="V147" s="15"/>
      <c r="W147" s="16">
        <f t="shared" si="32"/>
        <v>0</v>
      </c>
      <c r="X147" s="14"/>
      <c r="Y147" s="14"/>
    </row>
    <row r="148" spans="1:25" ht="15" x14ac:dyDescent="0.25">
      <c r="A148" s="11">
        <v>5</v>
      </c>
      <c r="B148" s="68" t="s">
        <v>286</v>
      </c>
      <c r="C148" s="68"/>
      <c r="D148" s="68"/>
      <c r="E148" s="18"/>
      <c r="F148" s="18"/>
      <c r="G148" s="18"/>
      <c r="H148" s="18"/>
      <c r="I148" s="18"/>
      <c r="J148" s="18"/>
      <c r="K148" s="18"/>
      <c r="L148" s="18"/>
      <c r="M148" s="18"/>
      <c r="N148" s="18"/>
      <c r="O148" s="18"/>
      <c r="P148" s="18"/>
      <c r="Q148" s="18"/>
      <c r="R148" s="18"/>
      <c r="S148" s="18"/>
      <c r="T148" s="18"/>
      <c r="U148" s="18"/>
      <c r="V148" s="18"/>
      <c r="W148" s="18"/>
      <c r="X148" s="14"/>
      <c r="Y148" s="14"/>
    </row>
    <row r="149" spans="1:25" ht="15" x14ac:dyDescent="0.25">
      <c r="A149" s="11" t="s">
        <v>287</v>
      </c>
      <c r="B149" s="68" t="s">
        <v>109</v>
      </c>
      <c r="C149" s="68"/>
      <c r="D149" s="68"/>
      <c r="E149" s="18"/>
      <c r="F149" s="18"/>
      <c r="G149" s="18"/>
      <c r="H149" s="18"/>
      <c r="I149" s="18"/>
      <c r="J149" s="18"/>
      <c r="K149" s="18"/>
      <c r="L149" s="18"/>
      <c r="M149" s="18"/>
      <c r="N149" s="18"/>
      <c r="O149" s="18"/>
      <c r="P149" s="18"/>
      <c r="Q149" s="18"/>
      <c r="R149" s="18"/>
      <c r="S149" s="18"/>
      <c r="T149" s="18"/>
      <c r="U149" s="18"/>
      <c r="V149" s="18"/>
      <c r="W149" s="18"/>
      <c r="X149" s="14"/>
      <c r="Y149" s="14"/>
    </row>
    <row r="150" spans="1:25" ht="12.75" x14ac:dyDescent="0.25">
      <c r="A150" s="7" t="s">
        <v>288</v>
      </c>
      <c r="B150" s="5" t="s">
        <v>289</v>
      </c>
      <c r="C150" s="4">
        <v>1</v>
      </c>
      <c r="D150" s="5" t="s">
        <v>32</v>
      </c>
      <c r="E150" s="1">
        <v>1485000</v>
      </c>
      <c r="F150" s="9">
        <f>+ROUND(E150*19%,2)</f>
        <v>282150</v>
      </c>
      <c r="G150" s="10">
        <f>+E150+F150</f>
        <v>1767150</v>
      </c>
      <c r="H150" s="15"/>
      <c r="I150" s="16">
        <f t="shared" si="33"/>
        <v>0</v>
      </c>
      <c r="J150" s="15"/>
      <c r="K150" s="16">
        <f t="shared" si="26"/>
        <v>0</v>
      </c>
      <c r="L150" s="15"/>
      <c r="M150" s="16">
        <f t="shared" si="27"/>
        <v>0</v>
      </c>
      <c r="N150" s="15"/>
      <c r="O150" s="16">
        <f t="shared" si="28"/>
        <v>0</v>
      </c>
      <c r="P150" s="15"/>
      <c r="Q150" s="16">
        <f t="shared" si="29"/>
        <v>0</v>
      </c>
      <c r="R150" s="15"/>
      <c r="S150" s="16">
        <f t="shared" si="30"/>
        <v>0</v>
      </c>
      <c r="T150" s="15"/>
      <c r="U150" s="16">
        <f t="shared" si="31"/>
        <v>0</v>
      </c>
      <c r="V150" s="15"/>
      <c r="W150" s="16">
        <f t="shared" si="32"/>
        <v>0</v>
      </c>
      <c r="X150" s="14"/>
      <c r="Y150" s="14"/>
    </row>
    <row r="151" spans="1:25" ht="15" x14ac:dyDescent="0.25">
      <c r="A151" s="11" t="s">
        <v>290</v>
      </c>
      <c r="B151" s="68" t="s">
        <v>76</v>
      </c>
      <c r="C151" s="68"/>
      <c r="D151" s="68"/>
      <c r="E151" s="18"/>
      <c r="F151" s="18"/>
      <c r="G151" s="18"/>
      <c r="H151" s="18"/>
      <c r="I151" s="18"/>
      <c r="J151" s="18"/>
      <c r="K151" s="18"/>
      <c r="L151" s="18"/>
      <c r="M151" s="18"/>
      <c r="N151" s="18"/>
      <c r="O151" s="18"/>
      <c r="P151" s="18"/>
      <c r="Q151" s="18"/>
      <c r="R151" s="18"/>
      <c r="S151" s="18"/>
      <c r="T151" s="18"/>
      <c r="U151" s="18"/>
      <c r="V151" s="18"/>
      <c r="W151" s="18"/>
      <c r="X151" s="14"/>
      <c r="Y151" s="14"/>
    </row>
    <row r="152" spans="1:25" ht="63.75" x14ac:dyDescent="0.25">
      <c r="A152" s="7" t="s">
        <v>291</v>
      </c>
      <c r="B152" s="5" t="s">
        <v>292</v>
      </c>
      <c r="C152" s="4">
        <v>1</v>
      </c>
      <c r="D152" s="5" t="s">
        <v>32</v>
      </c>
      <c r="E152" s="1">
        <v>2164000</v>
      </c>
      <c r="F152" s="9">
        <f>+ROUND(E152*19%,2)</f>
        <v>411160</v>
      </c>
      <c r="G152" s="10">
        <f>+E152+F152</f>
        <v>2575160</v>
      </c>
      <c r="H152" s="15"/>
      <c r="I152" s="16">
        <f t="shared" si="33"/>
        <v>0</v>
      </c>
      <c r="J152" s="15"/>
      <c r="K152" s="16">
        <f t="shared" si="26"/>
        <v>0</v>
      </c>
      <c r="L152" s="15"/>
      <c r="M152" s="16">
        <f t="shared" si="27"/>
        <v>0</v>
      </c>
      <c r="N152" s="15"/>
      <c r="O152" s="16">
        <f t="shared" si="28"/>
        <v>0</v>
      </c>
      <c r="P152" s="15"/>
      <c r="Q152" s="16">
        <f t="shared" si="29"/>
        <v>0</v>
      </c>
      <c r="R152" s="15"/>
      <c r="S152" s="16">
        <f t="shared" si="30"/>
        <v>0</v>
      </c>
      <c r="T152" s="15"/>
      <c r="U152" s="16">
        <f t="shared" si="31"/>
        <v>0</v>
      </c>
      <c r="V152" s="15"/>
      <c r="W152" s="16">
        <f t="shared" si="32"/>
        <v>0</v>
      </c>
      <c r="X152" s="14"/>
      <c r="Y152" s="14"/>
    </row>
    <row r="153" spans="1:25" ht="15" x14ac:dyDescent="0.25">
      <c r="A153" s="11" t="s">
        <v>293</v>
      </c>
      <c r="B153" s="68" t="s">
        <v>88</v>
      </c>
      <c r="C153" s="68"/>
      <c r="D153" s="68"/>
      <c r="E153" s="18"/>
      <c r="F153" s="18"/>
      <c r="G153" s="18"/>
      <c r="H153" s="18"/>
      <c r="I153" s="18"/>
      <c r="J153" s="18"/>
      <c r="K153" s="18"/>
      <c r="L153" s="18"/>
      <c r="M153" s="18"/>
      <c r="N153" s="18"/>
      <c r="O153" s="18"/>
      <c r="P153" s="18"/>
      <c r="Q153" s="18"/>
      <c r="R153" s="18"/>
      <c r="S153" s="18"/>
      <c r="T153" s="18"/>
      <c r="U153" s="18"/>
      <c r="V153" s="18"/>
      <c r="W153" s="18"/>
      <c r="X153" s="14"/>
      <c r="Y153" s="14"/>
    </row>
    <row r="154" spans="1:25" ht="51" x14ac:dyDescent="0.25">
      <c r="A154" s="7" t="s">
        <v>294</v>
      </c>
      <c r="B154" s="5" t="s">
        <v>295</v>
      </c>
      <c r="C154" s="4">
        <v>1</v>
      </c>
      <c r="D154" s="5" t="s">
        <v>32</v>
      </c>
      <c r="E154" s="1">
        <v>2066000</v>
      </c>
      <c r="F154" s="9">
        <f>+ROUND(E154*19%,2)</f>
        <v>392540</v>
      </c>
      <c r="G154" s="10">
        <f>+E154+F154</f>
        <v>2458540</v>
      </c>
      <c r="H154" s="15"/>
      <c r="I154" s="16">
        <f t="shared" si="33"/>
        <v>0</v>
      </c>
      <c r="J154" s="15"/>
      <c r="K154" s="16">
        <f t="shared" si="26"/>
        <v>0</v>
      </c>
      <c r="L154" s="15"/>
      <c r="M154" s="16">
        <f t="shared" si="27"/>
        <v>0</v>
      </c>
      <c r="N154" s="15"/>
      <c r="O154" s="16">
        <f t="shared" si="28"/>
        <v>0</v>
      </c>
      <c r="P154" s="15"/>
      <c r="Q154" s="16">
        <f t="shared" si="29"/>
        <v>0</v>
      </c>
      <c r="R154" s="15"/>
      <c r="S154" s="16">
        <f t="shared" si="30"/>
        <v>0</v>
      </c>
      <c r="T154" s="15"/>
      <c r="U154" s="16">
        <f t="shared" si="31"/>
        <v>0</v>
      </c>
      <c r="V154" s="15"/>
      <c r="W154" s="16">
        <f t="shared" si="32"/>
        <v>0</v>
      </c>
      <c r="X154" s="14"/>
      <c r="Y154" s="14"/>
    </row>
    <row r="155" spans="1:25" ht="15" x14ac:dyDescent="0.25">
      <c r="A155" s="11" t="s">
        <v>296</v>
      </c>
      <c r="B155" s="68" t="s">
        <v>98</v>
      </c>
      <c r="C155" s="68"/>
      <c r="D155" s="68"/>
      <c r="E155" s="18"/>
      <c r="F155" s="18"/>
      <c r="G155" s="18"/>
      <c r="H155" s="18"/>
      <c r="I155" s="18"/>
      <c r="J155" s="18"/>
      <c r="K155" s="18"/>
      <c r="L155" s="18"/>
      <c r="M155" s="18"/>
      <c r="N155" s="18"/>
      <c r="O155" s="18"/>
      <c r="P155" s="18"/>
      <c r="Q155" s="18"/>
      <c r="R155" s="18"/>
      <c r="S155" s="18"/>
      <c r="T155" s="18"/>
      <c r="U155" s="18"/>
      <c r="V155" s="18"/>
      <c r="W155" s="18"/>
      <c r="X155" s="14"/>
      <c r="Y155" s="14"/>
    </row>
    <row r="156" spans="1:25" ht="76.5" x14ac:dyDescent="0.25">
      <c r="A156" s="7" t="s">
        <v>297</v>
      </c>
      <c r="B156" s="20" t="s">
        <v>298</v>
      </c>
      <c r="C156" s="4">
        <v>1</v>
      </c>
      <c r="D156" s="5" t="s">
        <v>32</v>
      </c>
      <c r="E156" s="1">
        <v>2066000</v>
      </c>
      <c r="F156" s="9">
        <f>+ROUND(E156*19%,2)</f>
        <v>392540</v>
      </c>
      <c r="G156" s="10">
        <f>+E156+F156</f>
        <v>2458540</v>
      </c>
      <c r="H156" s="15"/>
      <c r="I156" s="16">
        <f t="shared" si="33"/>
        <v>0</v>
      </c>
      <c r="J156" s="15"/>
      <c r="K156" s="16">
        <f t="shared" si="26"/>
        <v>0</v>
      </c>
      <c r="L156" s="15"/>
      <c r="M156" s="16">
        <f t="shared" si="27"/>
        <v>0</v>
      </c>
      <c r="N156" s="15"/>
      <c r="O156" s="16">
        <f t="shared" si="28"/>
        <v>0</v>
      </c>
      <c r="P156" s="15"/>
      <c r="Q156" s="16">
        <f t="shared" si="29"/>
        <v>0</v>
      </c>
      <c r="R156" s="15"/>
      <c r="S156" s="16">
        <f t="shared" si="30"/>
        <v>0</v>
      </c>
      <c r="T156" s="15"/>
      <c r="U156" s="16">
        <f t="shared" si="31"/>
        <v>0</v>
      </c>
      <c r="V156" s="15"/>
      <c r="W156" s="16">
        <f t="shared" si="32"/>
        <v>0</v>
      </c>
      <c r="X156" s="14"/>
      <c r="Y156" s="14"/>
    </row>
    <row r="157" spans="1:25" ht="15" x14ac:dyDescent="0.25">
      <c r="A157" s="11" t="s">
        <v>299</v>
      </c>
      <c r="B157" s="68" t="s">
        <v>118</v>
      </c>
      <c r="C157" s="68">
        <v>1</v>
      </c>
      <c r="D157" s="68" t="s">
        <v>32</v>
      </c>
      <c r="E157" s="18"/>
      <c r="F157" s="18"/>
      <c r="G157" s="18"/>
      <c r="H157" s="18"/>
      <c r="I157" s="18"/>
      <c r="J157" s="18"/>
      <c r="K157" s="18"/>
      <c r="L157" s="18"/>
      <c r="M157" s="18"/>
      <c r="N157" s="18"/>
      <c r="O157" s="18"/>
      <c r="P157" s="18"/>
      <c r="Q157" s="18"/>
      <c r="R157" s="18"/>
      <c r="S157" s="18"/>
      <c r="T157" s="18"/>
      <c r="U157" s="18"/>
      <c r="V157" s="18"/>
      <c r="W157" s="18"/>
      <c r="X157" s="14"/>
      <c r="Y157" s="14"/>
    </row>
    <row r="158" spans="1:25" ht="12.75" x14ac:dyDescent="0.25">
      <c r="A158" s="7" t="s">
        <v>300</v>
      </c>
      <c r="B158" s="20" t="s">
        <v>301</v>
      </c>
      <c r="C158" s="4">
        <v>1</v>
      </c>
      <c r="D158" s="5" t="s">
        <v>32</v>
      </c>
      <c r="E158" s="1">
        <v>1508000</v>
      </c>
      <c r="F158" s="9">
        <f>+ROUND(E158*19%,2)</f>
        <v>286520</v>
      </c>
      <c r="G158" s="10">
        <f>+E158+F158</f>
        <v>1794520</v>
      </c>
      <c r="H158" s="15"/>
      <c r="I158" s="16">
        <f t="shared" si="33"/>
        <v>0</v>
      </c>
      <c r="J158" s="15"/>
      <c r="K158" s="16">
        <f t="shared" si="26"/>
        <v>0</v>
      </c>
      <c r="L158" s="15"/>
      <c r="M158" s="16">
        <f t="shared" si="27"/>
        <v>0</v>
      </c>
      <c r="N158" s="15"/>
      <c r="O158" s="16">
        <f t="shared" si="28"/>
        <v>0</v>
      </c>
      <c r="P158" s="15"/>
      <c r="Q158" s="16">
        <f t="shared" si="29"/>
        <v>0</v>
      </c>
      <c r="R158" s="15"/>
      <c r="S158" s="16">
        <f t="shared" si="30"/>
        <v>0</v>
      </c>
      <c r="T158" s="15"/>
      <c r="U158" s="16">
        <f t="shared" si="31"/>
        <v>0</v>
      </c>
      <c r="V158" s="15"/>
      <c r="W158" s="16">
        <f t="shared" si="32"/>
        <v>0</v>
      </c>
      <c r="X158" s="14"/>
      <c r="Y158" s="14"/>
    </row>
    <row r="159" spans="1:25" ht="15" x14ac:dyDescent="0.25">
      <c r="A159" s="11">
        <v>6</v>
      </c>
      <c r="B159" s="61" t="s">
        <v>302</v>
      </c>
      <c r="C159" s="62"/>
      <c r="D159" s="63"/>
      <c r="E159" s="18"/>
      <c r="F159" s="18"/>
      <c r="G159" s="18"/>
      <c r="H159" s="18"/>
      <c r="I159" s="18"/>
      <c r="J159" s="18"/>
      <c r="K159" s="18"/>
      <c r="L159" s="18"/>
      <c r="M159" s="18"/>
      <c r="N159" s="18"/>
      <c r="O159" s="18"/>
      <c r="P159" s="18"/>
      <c r="Q159" s="18"/>
      <c r="R159" s="18"/>
      <c r="S159" s="18"/>
      <c r="T159" s="18"/>
      <c r="U159" s="18"/>
      <c r="V159" s="18"/>
      <c r="W159" s="18"/>
      <c r="X159" s="14"/>
      <c r="Y159" s="14"/>
    </row>
    <row r="160" spans="1:25" ht="15" x14ac:dyDescent="0.25">
      <c r="A160" s="11" t="s">
        <v>303</v>
      </c>
      <c r="B160" s="61" t="s">
        <v>36</v>
      </c>
      <c r="C160" s="62"/>
      <c r="D160" s="63"/>
      <c r="E160" s="18"/>
      <c r="F160" s="18"/>
      <c r="G160" s="18"/>
      <c r="H160" s="18"/>
      <c r="I160" s="18"/>
      <c r="J160" s="18"/>
      <c r="K160" s="18"/>
      <c r="L160" s="18"/>
      <c r="M160" s="18"/>
      <c r="N160" s="18"/>
      <c r="O160" s="18"/>
      <c r="P160" s="18"/>
      <c r="Q160" s="18"/>
      <c r="R160" s="18"/>
      <c r="S160" s="18"/>
      <c r="T160" s="18"/>
      <c r="U160" s="18"/>
      <c r="V160" s="18"/>
      <c r="W160" s="18"/>
      <c r="X160" s="14"/>
      <c r="Y160" s="14"/>
    </row>
    <row r="161" spans="1:25" ht="51" x14ac:dyDescent="0.25">
      <c r="A161" s="4" t="s">
        <v>304</v>
      </c>
      <c r="B161" s="5" t="s">
        <v>305</v>
      </c>
      <c r="C161" s="4">
        <v>1</v>
      </c>
      <c r="D161" s="5" t="s">
        <v>32</v>
      </c>
      <c r="E161" s="1">
        <v>5557000</v>
      </c>
      <c r="F161" s="9">
        <f t="shared" ref="F161:F167" si="34">+ROUND(E161*19%,2)</f>
        <v>1055830</v>
      </c>
      <c r="G161" s="10">
        <f t="shared" ref="G161:G167" si="35">+E161+F161</f>
        <v>6612830</v>
      </c>
      <c r="H161" s="15"/>
      <c r="I161" s="16">
        <f t="shared" si="33"/>
        <v>0</v>
      </c>
      <c r="J161" s="15"/>
      <c r="K161" s="16">
        <f t="shared" si="26"/>
        <v>0</v>
      </c>
      <c r="L161" s="15">
        <v>1</v>
      </c>
      <c r="M161" s="16">
        <f t="shared" si="27"/>
        <v>6612830</v>
      </c>
      <c r="N161" s="15"/>
      <c r="O161" s="16">
        <f t="shared" si="28"/>
        <v>0</v>
      </c>
      <c r="P161" s="15"/>
      <c r="Q161" s="16">
        <f t="shared" si="29"/>
        <v>0</v>
      </c>
      <c r="R161" s="15"/>
      <c r="S161" s="16">
        <f t="shared" si="30"/>
        <v>0</v>
      </c>
      <c r="T161" s="15"/>
      <c r="U161" s="16">
        <f t="shared" si="31"/>
        <v>0</v>
      </c>
      <c r="V161" s="15"/>
      <c r="W161" s="16">
        <f t="shared" si="32"/>
        <v>0</v>
      </c>
      <c r="X161" s="14"/>
      <c r="Y161" s="14"/>
    </row>
    <row r="162" spans="1:25" ht="63.75" x14ac:dyDescent="0.25">
      <c r="A162" s="4" t="s">
        <v>306</v>
      </c>
      <c r="B162" s="5" t="s">
        <v>307</v>
      </c>
      <c r="C162" s="4">
        <v>1</v>
      </c>
      <c r="D162" s="5" t="s">
        <v>32</v>
      </c>
      <c r="E162" s="1">
        <v>9572000</v>
      </c>
      <c r="F162" s="9">
        <f t="shared" si="34"/>
        <v>1818680</v>
      </c>
      <c r="G162" s="10">
        <f t="shared" si="35"/>
        <v>11390680</v>
      </c>
      <c r="H162" s="15"/>
      <c r="I162" s="16">
        <f t="shared" si="33"/>
        <v>0</v>
      </c>
      <c r="J162" s="15"/>
      <c r="K162" s="16">
        <f t="shared" si="26"/>
        <v>0</v>
      </c>
      <c r="L162" s="15"/>
      <c r="M162" s="16">
        <f t="shared" si="27"/>
        <v>0</v>
      </c>
      <c r="N162" s="15"/>
      <c r="O162" s="16">
        <f t="shared" si="28"/>
        <v>0</v>
      </c>
      <c r="P162" s="15"/>
      <c r="Q162" s="16">
        <f t="shared" si="29"/>
        <v>0</v>
      </c>
      <c r="R162" s="15"/>
      <c r="S162" s="16">
        <f t="shared" si="30"/>
        <v>0</v>
      </c>
      <c r="T162" s="15"/>
      <c r="U162" s="16">
        <f t="shared" si="31"/>
        <v>0</v>
      </c>
      <c r="V162" s="15"/>
      <c r="W162" s="16">
        <f t="shared" si="32"/>
        <v>0</v>
      </c>
      <c r="X162" s="14"/>
      <c r="Y162" s="14"/>
    </row>
    <row r="163" spans="1:25" ht="63.75" x14ac:dyDescent="0.25">
      <c r="A163" s="4" t="s">
        <v>308</v>
      </c>
      <c r="B163" s="5" t="s">
        <v>309</v>
      </c>
      <c r="C163" s="4">
        <v>1</v>
      </c>
      <c r="D163" s="5" t="s">
        <v>32</v>
      </c>
      <c r="E163" s="1">
        <v>2098000</v>
      </c>
      <c r="F163" s="9">
        <f t="shared" si="34"/>
        <v>398620</v>
      </c>
      <c r="G163" s="10">
        <f t="shared" si="35"/>
        <v>2496620</v>
      </c>
      <c r="H163" s="15"/>
      <c r="I163" s="16">
        <f t="shared" si="33"/>
        <v>0</v>
      </c>
      <c r="J163" s="15"/>
      <c r="K163" s="16">
        <f t="shared" si="26"/>
        <v>0</v>
      </c>
      <c r="L163" s="15">
        <v>1</v>
      </c>
      <c r="M163" s="16">
        <f t="shared" si="27"/>
        <v>2496620</v>
      </c>
      <c r="N163" s="15"/>
      <c r="O163" s="16">
        <f t="shared" si="28"/>
        <v>0</v>
      </c>
      <c r="P163" s="15"/>
      <c r="Q163" s="16">
        <f t="shared" si="29"/>
        <v>0</v>
      </c>
      <c r="R163" s="15"/>
      <c r="S163" s="16">
        <f t="shared" si="30"/>
        <v>0</v>
      </c>
      <c r="T163" s="15"/>
      <c r="U163" s="16">
        <f t="shared" si="31"/>
        <v>0</v>
      </c>
      <c r="V163" s="15"/>
      <c r="W163" s="16">
        <f t="shared" si="32"/>
        <v>0</v>
      </c>
      <c r="X163" s="14"/>
      <c r="Y163" s="14"/>
    </row>
    <row r="164" spans="1:25" ht="76.5" x14ac:dyDescent="0.25">
      <c r="A164" s="4" t="s">
        <v>310</v>
      </c>
      <c r="B164" s="5" t="s">
        <v>311</v>
      </c>
      <c r="C164" s="4">
        <v>1</v>
      </c>
      <c r="D164" s="5" t="s">
        <v>32</v>
      </c>
      <c r="E164" s="1">
        <v>5527000</v>
      </c>
      <c r="F164" s="9">
        <f t="shared" si="34"/>
        <v>1050130</v>
      </c>
      <c r="G164" s="10">
        <f t="shared" si="35"/>
        <v>6577130</v>
      </c>
      <c r="H164" s="15"/>
      <c r="I164" s="16">
        <f t="shared" si="33"/>
        <v>0</v>
      </c>
      <c r="J164" s="15"/>
      <c r="K164" s="16">
        <f t="shared" si="26"/>
        <v>0</v>
      </c>
      <c r="L164" s="15">
        <v>1</v>
      </c>
      <c r="M164" s="16">
        <f t="shared" si="27"/>
        <v>6577130</v>
      </c>
      <c r="N164" s="15"/>
      <c r="O164" s="16">
        <f t="shared" si="28"/>
        <v>0</v>
      </c>
      <c r="P164" s="15"/>
      <c r="Q164" s="16">
        <f t="shared" si="29"/>
        <v>0</v>
      </c>
      <c r="R164" s="15"/>
      <c r="S164" s="16">
        <f t="shared" si="30"/>
        <v>0</v>
      </c>
      <c r="T164" s="15"/>
      <c r="U164" s="16">
        <f t="shared" si="31"/>
        <v>0</v>
      </c>
      <c r="V164" s="15"/>
      <c r="W164" s="16">
        <f t="shared" si="32"/>
        <v>0</v>
      </c>
      <c r="X164" s="14"/>
      <c r="Y164" s="14"/>
    </row>
    <row r="165" spans="1:25" ht="63.75" x14ac:dyDescent="0.25">
      <c r="A165" s="4" t="s">
        <v>312</v>
      </c>
      <c r="B165" s="5" t="s">
        <v>313</v>
      </c>
      <c r="C165" s="4">
        <v>1</v>
      </c>
      <c r="D165" s="5" t="s">
        <v>32</v>
      </c>
      <c r="E165" s="1">
        <v>5606000</v>
      </c>
      <c r="F165" s="9">
        <f t="shared" si="34"/>
        <v>1065140</v>
      </c>
      <c r="G165" s="10">
        <f t="shared" si="35"/>
        <v>6671140</v>
      </c>
      <c r="H165" s="15"/>
      <c r="I165" s="16">
        <f t="shared" si="33"/>
        <v>0</v>
      </c>
      <c r="J165" s="15"/>
      <c r="K165" s="16">
        <f t="shared" si="26"/>
        <v>0</v>
      </c>
      <c r="L165" s="15">
        <v>1</v>
      </c>
      <c r="M165" s="16">
        <f t="shared" si="27"/>
        <v>6671140</v>
      </c>
      <c r="N165" s="15"/>
      <c r="O165" s="16">
        <f t="shared" si="28"/>
        <v>0</v>
      </c>
      <c r="P165" s="15"/>
      <c r="Q165" s="16">
        <f t="shared" si="29"/>
        <v>0</v>
      </c>
      <c r="R165" s="15"/>
      <c r="S165" s="16">
        <f t="shared" si="30"/>
        <v>0</v>
      </c>
      <c r="T165" s="15"/>
      <c r="U165" s="16">
        <f t="shared" si="31"/>
        <v>0</v>
      </c>
      <c r="V165" s="15"/>
      <c r="W165" s="16">
        <f t="shared" si="32"/>
        <v>0</v>
      </c>
      <c r="X165" s="14"/>
      <c r="Y165" s="14"/>
    </row>
    <row r="166" spans="1:25" ht="25.5" x14ac:dyDescent="0.25">
      <c r="A166" s="4" t="s">
        <v>314</v>
      </c>
      <c r="B166" s="5" t="s">
        <v>315</v>
      </c>
      <c r="C166" s="4">
        <v>1</v>
      </c>
      <c r="D166" s="5" t="s">
        <v>32</v>
      </c>
      <c r="E166" s="1">
        <v>342000</v>
      </c>
      <c r="F166" s="9">
        <f t="shared" si="34"/>
        <v>64980</v>
      </c>
      <c r="G166" s="10">
        <f t="shared" si="35"/>
        <v>406980</v>
      </c>
      <c r="H166" s="15"/>
      <c r="I166" s="16">
        <f t="shared" si="33"/>
        <v>0</v>
      </c>
      <c r="J166" s="15"/>
      <c r="K166" s="16">
        <f t="shared" si="26"/>
        <v>0</v>
      </c>
      <c r="L166" s="15">
        <v>1</v>
      </c>
      <c r="M166" s="16">
        <f t="shared" si="27"/>
        <v>406980</v>
      </c>
      <c r="N166" s="15"/>
      <c r="O166" s="16">
        <f t="shared" si="28"/>
        <v>0</v>
      </c>
      <c r="P166" s="15"/>
      <c r="Q166" s="16">
        <f t="shared" si="29"/>
        <v>0</v>
      </c>
      <c r="R166" s="15"/>
      <c r="S166" s="16">
        <f t="shared" si="30"/>
        <v>0</v>
      </c>
      <c r="T166" s="15"/>
      <c r="U166" s="16">
        <f t="shared" si="31"/>
        <v>0</v>
      </c>
      <c r="V166" s="15"/>
      <c r="W166" s="16">
        <f t="shared" si="32"/>
        <v>0</v>
      </c>
      <c r="X166" s="14"/>
      <c r="Y166" s="14"/>
    </row>
    <row r="167" spans="1:25" ht="38.25" x14ac:dyDescent="0.25">
      <c r="A167" s="4" t="s">
        <v>316</v>
      </c>
      <c r="B167" s="5" t="s">
        <v>317</v>
      </c>
      <c r="C167" s="4">
        <v>1</v>
      </c>
      <c r="D167" s="5" t="s">
        <v>32</v>
      </c>
      <c r="E167" s="1">
        <v>607000</v>
      </c>
      <c r="F167" s="9">
        <f t="shared" si="34"/>
        <v>115330</v>
      </c>
      <c r="G167" s="10">
        <f t="shared" si="35"/>
        <v>722330</v>
      </c>
      <c r="H167" s="15"/>
      <c r="I167" s="16">
        <f t="shared" si="33"/>
        <v>0</v>
      </c>
      <c r="J167" s="15"/>
      <c r="K167" s="16">
        <f t="shared" si="26"/>
        <v>0</v>
      </c>
      <c r="L167" s="15">
        <v>1</v>
      </c>
      <c r="M167" s="16">
        <f t="shared" si="27"/>
        <v>722330</v>
      </c>
      <c r="N167" s="15"/>
      <c r="O167" s="16">
        <f t="shared" si="28"/>
        <v>0</v>
      </c>
      <c r="P167" s="15"/>
      <c r="Q167" s="16">
        <f t="shared" si="29"/>
        <v>0</v>
      </c>
      <c r="R167" s="15"/>
      <c r="S167" s="16">
        <f t="shared" si="30"/>
        <v>0</v>
      </c>
      <c r="T167" s="15"/>
      <c r="U167" s="16">
        <f t="shared" si="31"/>
        <v>0</v>
      </c>
      <c r="V167" s="15"/>
      <c r="W167" s="16">
        <f t="shared" si="32"/>
        <v>0</v>
      </c>
      <c r="X167" s="14"/>
      <c r="Y167" s="14"/>
    </row>
    <row r="168" spans="1:25" ht="15" x14ac:dyDescent="0.25">
      <c r="A168" s="11" t="s">
        <v>318</v>
      </c>
      <c r="B168" s="61" t="s">
        <v>50</v>
      </c>
      <c r="C168" s="62"/>
      <c r="D168" s="63"/>
      <c r="E168" s="18"/>
      <c r="F168" s="18"/>
      <c r="G168" s="18"/>
      <c r="H168" s="18"/>
      <c r="I168" s="18"/>
      <c r="J168" s="18"/>
      <c r="K168" s="18"/>
      <c r="L168" s="18"/>
      <c r="M168" s="18"/>
      <c r="N168" s="18"/>
      <c r="O168" s="18"/>
      <c r="P168" s="18"/>
      <c r="Q168" s="18"/>
      <c r="R168" s="18"/>
      <c r="S168" s="18"/>
      <c r="T168" s="18"/>
      <c r="U168" s="18"/>
      <c r="V168" s="18"/>
      <c r="W168" s="18"/>
      <c r="X168" s="14"/>
      <c r="Y168" s="14"/>
    </row>
    <row r="169" spans="1:25" ht="51" x14ac:dyDescent="0.25">
      <c r="A169" s="4" t="s">
        <v>319</v>
      </c>
      <c r="B169" s="5" t="s">
        <v>320</v>
      </c>
      <c r="C169" s="4">
        <v>1</v>
      </c>
      <c r="D169" s="5" t="s">
        <v>32</v>
      </c>
      <c r="E169" s="1">
        <v>1738000</v>
      </c>
      <c r="F169" s="9">
        <f t="shared" ref="F169:F174" si="36">+ROUND(E169*19%,2)</f>
        <v>330220</v>
      </c>
      <c r="G169" s="10">
        <f t="shared" ref="G169:G174" si="37">+E169+F169</f>
        <v>2068220</v>
      </c>
      <c r="H169" s="15"/>
      <c r="I169" s="16">
        <f t="shared" si="33"/>
        <v>0</v>
      </c>
      <c r="J169" s="15"/>
      <c r="K169" s="16">
        <f t="shared" si="26"/>
        <v>0</v>
      </c>
      <c r="L169" s="15"/>
      <c r="M169" s="16">
        <f t="shared" si="27"/>
        <v>0</v>
      </c>
      <c r="N169" s="15"/>
      <c r="O169" s="16">
        <f t="shared" si="28"/>
        <v>0</v>
      </c>
      <c r="P169" s="15"/>
      <c r="Q169" s="16">
        <f t="shared" si="29"/>
        <v>0</v>
      </c>
      <c r="R169" s="15"/>
      <c r="S169" s="16">
        <f t="shared" si="30"/>
        <v>0</v>
      </c>
      <c r="T169" s="15"/>
      <c r="U169" s="16">
        <f t="shared" si="31"/>
        <v>0</v>
      </c>
      <c r="V169" s="15"/>
      <c r="W169" s="16">
        <f t="shared" si="32"/>
        <v>0</v>
      </c>
      <c r="X169" s="14"/>
      <c r="Y169" s="14"/>
    </row>
    <row r="170" spans="1:25" ht="63.75" x14ac:dyDescent="0.25">
      <c r="A170" s="4" t="s">
        <v>321</v>
      </c>
      <c r="B170" s="5" t="s">
        <v>322</v>
      </c>
      <c r="C170" s="4">
        <v>1</v>
      </c>
      <c r="D170" s="5" t="s">
        <v>32</v>
      </c>
      <c r="E170" s="1">
        <v>1488000</v>
      </c>
      <c r="F170" s="9">
        <f t="shared" si="36"/>
        <v>282720</v>
      </c>
      <c r="G170" s="10">
        <f t="shared" si="37"/>
        <v>1770720</v>
      </c>
      <c r="H170" s="15"/>
      <c r="I170" s="16">
        <f t="shared" si="33"/>
        <v>0</v>
      </c>
      <c r="J170" s="15"/>
      <c r="K170" s="16">
        <f t="shared" si="26"/>
        <v>0</v>
      </c>
      <c r="L170" s="15"/>
      <c r="M170" s="16">
        <f t="shared" si="27"/>
        <v>0</v>
      </c>
      <c r="N170" s="15"/>
      <c r="O170" s="16">
        <f t="shared" si="28"/>
        <v>0</v>
      </c>
      <c r="P170" s="15"/>
      <c r="Q170" s="16">
        <f t="shared" si="29"/>
        <v>0</v>
      </c>
      <c r="R170" s="15"/>
      <c r="S170" s="16">
        <f t="shared" si="30"/>
        <v>0</v>
      </c>
      <c r="T170" s="15"/>
      <c r="U170" s="16">
        <f t="shared" si="31"/>
        <v>0</v>
      </c>
      <c r="V170" s="15"/>
      <c r="W170" s="16">
        <f t="shared" si="32"/>
        <v>0</v>
      </c>
      <c r="X170" s="14"/>
      <c r="Y170" s="14"/>
    </row>
    <row r="171" spans="1:25" ht="63.75" x14ac:dyDescent="0.25">
      <c r="A171" s="4" t="s">
        <v>323</v>
      </c>
      <c r="B171" s="5" t="s">
        <v>309</v>
      </c>
      <c r="C171" s="4">
        <v>1</v>
      </c>
      <c r="D171" s="5" t="s">
        <v>32</v>
      </c>
      <c r="E171" s="1">
        <v>2105000</v>
      </c>
      <c r="F171" s="9">
        <f t="shared" si="36"/>
        <v>399950</v>
      </c>
      <c r="G171" s="10">
        <f t="shared" si="37"/>
        <v>2504950</v>
      </c>
      <c r="H171" s="15"/>
      <c r="I171" s="16">
        <f t="shared" si="33"/>
        <v>0</v>
      </c>
      <c r="J171" s="15"/>
      <c r="K171" s="16">
        <f t="shared" si="26"/>
        <v>0</v>
      </c>
      <c r="L171" s="15">
        <v>1</v>
      </c>
      <c r="M171" s="16">
        <f t="shared" si="27"/>
        <v>2504950</v>
      </c>
      <c r="N171" s="15"/>
      <c r="O171" s="16">
        <f t="shared" si="28"/>
        <v>0</v>
      </c>
      <c r="P171" s="15"/>
      <c r="Q171" s="16">
        <f t="shared" si="29"/>
        <v>0</v>
      </c>
      <c r="R171" s="15"/>
      <c r="S171" s="16">
        <f t="shared" si="30"/>
        <v>0</v>
      </c>
      <c r="T171" s="15"/>
      <c r="U171" s="16">
        <f t="shared" si="31"/>
        <v>0</v>
      </c>
      <c r="V171" s="15"/>
      <c r="W171" s="16">
        <f t="shared" si="32"/>
        <v>0</v>
      </c>
      <c r="X171" s="14"/>
      <c r="Y171" s="14"/>
    </row>
    <row r="172" spans="1:25" ht="76.5" x14ac:dyDescent="0.25">
      <c r="A172" s="4" t="s">
        <v>324</v>
      </c>
      <c r="B172" s="5" t="s">
        <v>311</v>
      </c>
      <c r="C172" s="4">
        <v>1</v>
      </c>
      <c r="D172" s="5" t="s">
        <v>32</v>
      </c>
      <c r="E172" s="1">
        <v>2368000</v>
      </c>
      <c r="F172" s="9">
        <f t="shared" si="36"/>
        <v>449920</v>
      </c>
      <c r="G172" s="10">
        <f t="shared" si="37"/>
        <v>2817920</v>
      </c>
      <c r="H172" s="15"/>
      <c r="I172" s="16">
        <f t="shared" si="33"/>
        <v>0</v>
      </c>
      <c r="J172" s="15"/>
      <c r="K172" s="16">
        <f t="shared" si="26"/>
        <v>0</v>
      </c>
      <c r="L172" s="15">
        <v>1</v>
      </c>
      <c r="M172" s="16">
        <f t="shared" si="27"/>
        <v>2817920</v>
      </c>
      <c r="N172" s="15"/>
      <c r="O172" s="16">
        <f t="shared" si="28"/>
        <v>0</v>
      </c>
      <c r="P172" s="15"/>
      <c r="Q172" s="16">
        <f t="shared" si="29"/>
        <v>0</v>
      </c>
      <c r="R172" s="15"/>
      <c r="S172" s="16">
        <f t="shared" si="30"/>
        <v>0</v>
      </c>
      <c r="T172" s="15"/>
      <c r="U172" s="16">
        <f t="shared" si="31"/>
        <v>0</v>
      </c>
      <c r="V172" s="15"/>
      <c r="W172" s="16">
        <f t="shared" si="32"/>
        <v>0</v>
      </c>
      <c r="X172" s="14"/>
      <c r="Y172" s="14"/>
    </row>
    <row r="173" spans="1:25" ht="63.75" x14ac:dyDescent="0.25">
      <c r="A173" s="4" t="s">
        <v>325</v>
      </c>
      <c r="B173" s="5" t="s">
        <v>313</v>
      </c>
      <c r="C173" s="4">
        <v>1</v>
      </c>
      <c r="D173" s="5" t="s">
        <v>32</v>
      </c>
      <c r="E173" s="1">
        <v>1669000</v>
      </c>
      <c r="F173" s="9">
        <f t="shared" si="36"/>
        <v>317110</v>
      </c>
      <c r="G173" s="10">
        <f t="shared" si="37"/>
        <v>1986110</v>
      </c>
      <c r="H173" s="15"/>
      <c r="I173" s="16">
        <f t="shared" si="33"/>
        <v>0</v>
      </c>
      <c r="J173" s="15"/>
      <c r="K173" s="16">
        <f t="shared" si="26"/>
        <v>0</v>
      </c>
      <c r="L173" s="15">
        <v>1</v>
      </c>
      <c r="M173" s="16">
        <f t="shared" si="27"/>
        <v>1986110</v>
      </c>
      <c r="N173" s="15"/>
      <c r="O173" s="16">
        <f t="shared" si="28"/>
        <v>0</v>
      </c>
      <c r="P173" s="15"/>
      <c r="Q173" s="16">
        <f t="shared" si="29"/>
        <v>0</v>
      </c>
      <c r="R173" s="15"/>
      <c r="S173" s="16">
        <f t="shared" si="30"/>
        <v>0</v>
      </c>
      <c r="T173" s="15"/>
      <c r="U173" s="16">
        <f t="shared" si="31"/>
        <v>0</v>
      </c>
      <c r="V173" s="15"/>
      <c r="W173" s="16">
        <f t="shared" si="32"/>
        <v>0</v>
      </c>
      <c r="X173" s="14"/>
      <c r="Y173" s="14"/>
    </row>
    <row r="174" spans="1:25" ht="25.5" x14ac:dyDescent="0.25">
      <c r="A174" s="4" t="s">
        <v>326</v>
      </c>
      <c r="B174" s="5" t="s">
        <v>315</v>
      </c>
      <c r="C174" s="4">
        <v>1</v>
      </c>
      <c r="D174" s="5" t="s">
        <v>32</v>
      </c>
      <c r="E174" s="1">
        <v>342000</v>
      </c>
      <c r="F174" s="9">
        <f t="shared" si="36"/>
        <v>64980</v>
      </c>
      <c r="G174" s="10">
        <f t="shared" si="37"/>
        <v>406980</v>
      </c>
      <c r="H174" s="15"/>
      <c r="I174" s="16">
        <f t="shared" si="33"/>
        <v>0</v>
      </c>
      <c r="J174" s="15"/>
      <c r="K174" s="16">
        <f t="shared" si="26"/>
        <v>0</v>
      </c>
      <c r="L174" s="15">
        <v>1</v>
      </c>
      <c r="M174" s="16">
        <f t="shared" si="27"/>
        <v>406980</v>
      </c>
      <c r="N174" s="15"/>
      <c r="O174" s="16">
        <f t="shared" si="28"/>
        <v>0</v>
      </c>
      <c r="P174" s="15"/>
      <c r="Q174" s="16">
        <f t="shared" si="29"/>
        <v>0</v>
      </c>
      <c r="R174" s="15"/>
      <c r="S174" s="16">
        <f t="shared" si="30"/>
        <v>0</v>
      </c>
      <c r="T174" s="15"/>
      <c r="U174" s="16">
        <f t="shared" si="31"/>
        <v>0</v>
      </c>
      <c r="V174" s="15"/>
      <c r="W174" s="16">
        <f t="shared" si="32"/>
        <v>0</v>
      </c>
      <c r="X174" s="14"/>
      <c r="Y174" s="14"/>
    </row>
    <row r="175" spans="1:25" ht="15" x14ac:dyDescent="0.25">
      <c r="A175" s="11" t="s">
        <v>327</v>
      </c>
      <c r="B175" s="61" t="s">
        <v>67</v>
      </c>
      <c r="C175" s="62"/>
      <c r="D175" s="63"/>
      <c r="E175" s="18"/>
      <c r="F175" s="18"/>
      <c r="G175" s="18"/>
      <c r="H175" s="18"/>
      <c r="I175" s="18"/>
      <c r="J175" s="18"/>
      <c r="K175" s="18"/>
      <c r="L175" s="18"/>
      <c r="M175" s="18"/>
      <c r="N175" s="18"/>
      <c r="O175" s="18"/>
      <c r="P175" s="18"/>
      <c r="Q175" s="18"/>
      <c r="R175" s="18"/>
      <c r="S175" s="18"/>
      <c r="T175" s="18"/>
      <c r="U175" s="18"/>
      <c r="V175" s="18"/>
      <c r="W175" s="18"/>
      <c r="X175" s="14"/>
      <c r="Y175" s="14"/>
    </row>
    <row r="176" spans="1:25" ht="51" x14ac:dyDescent="0.25">
      <c r="A176" s="4" t="s">
        <v>328</v>
      </c>
      <c r="B176" s="5" t="s">
        <v>305</v>
      </c>
      <c r="C176" s="4">
        <v>1</v>
      </c>
      <c r="D176" s="5" t="s">
        <v>32</v>
      </c>
      <c r="E176" s="1">
        <v>1738000</v>
      </c>
      <c r="F176" s="9">
        <f t="shared" ref="F176:F181" si="38">+ROUND(E176*19%,2)</f>
        <v>330220</v>
      </c>
      <c r="G176" s="10">
        <f t="shared" ref="G176:G181" si="39">+E176+F176</f>
        <v>2068220</v>
      </c>
      <c r="H176" s="15"/>
      <c r="I176" s="16">
        <f t="shared" si="33"/>
        <v>0</v>
      </c>
      <c r="J176" s="15"/>
      <c r="K176" s="16">
        <f t="shared" si="26"/>
        <v>0</v>
      </c>
      <c r="L176" s="15"/>
      <c r="M176" s="16">
        <f t="shared" si="27"/>
        <v>0</v>
      </c>
      <c r="N176" s="15"/>
      <c r="O176" s="16">
        <f t="shared" si="28"/>
        <v>0</v>
      </c>
      <c r="P176" s="15"/>
      <c r="Q176" s="16">
        <f t="shared" si="29"/>
        <v>0</v>
      </c>
      <c r="R176" s="15"/>
      <c r="S176" s="16">
        <f t="shared" si="30"/>
        <v>0</v>
      </c>
      <c r="T176" s="15"/>
      <c r="U176" s="16">
        <f t="shared" si="31"/>
        <v>0</v>
      </c>
      <c r="V176" s="15"/>
      <c r="W176" s="16">
        <f t="shared" si="32"/>
        <v>0</v>
      </c>
      <c r="X176" s="14"/>
      <c r="Y176" s="14"/>
    </row>
    <row r="177" spans="1:25" ht="63.75" x14ac:dyDescent="0.25">
      <c r="A177" s="4" t="s">
        <v>329</v>
      </c>
      <c r="B177" s="5" t="s">
        <v>330</v>
      </c>
      <c r="C177" s="4">
        <v>1</v>
      </c>
      <c r="D177" s="5" t="s">
        <v>32</v>
      </c>
      <c r="E177" s="1">
        <v>1828000</v>
      </c>
      <c r="F177" s="9">
        <f t="shared" si="38"/>
        <v>347320</v>
      </c>
      <c r="G177" s="10">
        <f t="shared" si="39"/>
        <v>2175320</v>
      </c>
      <c r="H177" s="15"/>
      <c r="I177" s="16">
        <f t="shared" si="33"/>
        <v>0</v>
      </c>
      <c r="J177" s="15"/>
      <c r="K177" s="16">
        <f t="shared" si="26"/>
        <v>0</v>
      </c>
      <c r="L177" s="15"/>
      <c r="M177" s="16">
        <f t="shared" si="27"/>
        <v>0</v>
      </c>
      <c r="N177" s="15"/>
      <c r="O177" s="16">
        <f t="shared" si="28"/>
        <v>0</v>
      </c>
      <c r="P177" s="15"/>
      <c r="Q177" s="16">
        <f t="shared" si="29"/>
        <v>0</v>
      </c>
      <c r="R177" s="15"/>
      <c r="S177" s="16">
        <f t="shared" si="30"/>
        <v>0</v>
      </c>
      <c r="T177" s="15"/>
      <c r="U177" s="16">
        <f t="shared" si="31"/>
        <v>0</v>
      </c>
      <c r="V177" s="15"/>
      <c r="W177" s="16">
        <f t="shared" si="32"/>
        <v>0</v>
      </c>
      <c r="X177" s="14"/>
      <c r="Y177" s="14"/>
    </row>
    <row r="178" spans="1:25" ht="63.75" x14ac:dyDescent="0.25">
      <c r="A178" s="4" t="s">
        <v>331</v>
      </c>
      <c r="B178" s="5" t="s">
        <v>309</v>
      </c>
      <c r="C178" s="4">
        <v>1</v>
      </c>
      <c r="D178" s="5" t="s">
        <v>32</v>
      </c>
      <c r="E178" s="1">
        <v>897000</v>
      </c>
      <c r="F178" s="9">
        <f t="shared" si="38"/>
        <v>170430</v>
      </c>
      <c r="G178" s="10">
        <f t="shared" si="39"/>
        <v>1067430</v>
      </c>
      <c r="H178" s="15"/>
      <c r="I178" s="16">
        <f t="shared" si="33"/>
        <v>0</v>
      </c>
      <c r="J178" s="15"/>
      <c r="K178" s="16">
        <f t="shared" si="26"/>
        <v>0</v>
      </c>
      <c r="L178" s="15"/>
      <c r="M178" s="16">
        <f t="shared" si="27"/>
        <v>0</v>
      </c>
      <c r="N178" s="15"/>
      <c r="O178" s="16">
        <f t="shared" si="28"/>
        <v>0</v>
      </c>
      <c r="P178" s="15"/>
      <c r="Q178" s="16">
        <f t="shared" si="29"/>
        <v>0</v>
      </c>
      <c r="R178" s="15"/>
      <c r="S178" s="16">
        <f t="shared" si="30"/>
        <v>0</v>
      </c>
      <c r="T178" s="15"/>
      <c r="U178" s="16">
        <f t="shared" si="31"/>
        <v>0</v>
      </c>
      <c r="V178" s="15"/>
      <c r="W178" s="16">
        <f t="shared" si="32"/>
        <v>0</v>
      </c>
      <c r="X178" s="14"/>
      <c r="Y178" s="14"/>
    </row>
    <row r="179" spans="1:25" ht="76.5" x14ac:dyDescent="0.25">
      <c r="A179" s="4" t="s">
        <v>332</v>
      </c>
      <c r="B179" s="5" t="s">
        <v>311</v>
      </c>
      <c r="C179" s="4">
        <v>1</v>
      </c>
      <c r="D179" s="5" t="s">
        <v>32</v>
      </c>
      <c r="E179" s="1">
        <v>2252000</v>
      </c>
      <c r="F179" s="9">
        <f t="shared" si="38"/>
        <v>427880</v>
      </c>
      <c r="G179" s="10">
        <f t="shared" si="39"/>
        <v>2679880</v>
      </c>
      <c r="H179" s="15"/>
      <c r="I179" s="16">
        <f t="shared" si="33"/>
        <v>0</v>
      </c>
      <c r="J179" s="15"/>
      <c r="K179" s="16">
        <f t="shared" si="26"/>
        <v>0</v>
      </c>
      <c r="L179" s="15"/>
      <c r="M179" s="16">
        <f t="shared" si="27"/>
        <v>0</v>
      </c>
      <c r="N179" s="15"/>
      <c r="O179" s="16">
        <f t="shared" si="28"/>
        <v>0</v>
      </c>
      <c r="P179" s="15"/>
      <c r="Q179" s="16">
        <f t="shared" si="29"/>
        <v>0</v>
      </c>
      <c r="R179" s="15"/>
      <c r="S179" s="16">
        <f t="shared" si="30"/>
        <v>0</v>
      </c>
      <c r="T179" s="15"/>
      <c r="U179" s="16">
        <f t="shared" si="31"/>
        <v>0</v>
      </c>
      <c r="V179" s="15"/>
      <c r="W179" s="16">
        <f t="shared" si="32"/>
        <v>0</v>
      </c>
      <c r="X179" s="14"/>
      <c r="Y179" s="14"/>
    </row>
    <row r="180" spans="1:25" ht="63.75" x14ac:dyDescent="0.25">
      <c r="A180" s="4" t="s">
        <v>333</v>
      </c>
      <c r="B180" s="5" t="s">
        <v>313</v>
      </c>
      <c r="C180" s="4">
        <v>1</v>
      </c>
      <c r="D180" s="5" t="s">
        <v>32</v>
      </c>
      <c r="E180" s="1">
        <v>2064000</v>
      </c>
      <c r="F180" s="9">
        <f t="shared" si="38"/>
        <v>392160</v>
      </c>
      <c r="G180" s="10">
        <f t="shared" si="39"/>
        <v>2456160</v>
      </c>
      <c r="H180" s="15"/>
      <c r="I180" s="16">
        <f t="shared" si="33"/>
        <v>0</v>
      </c>
      <c r="J180" s="15"/>
      <c r="K180" s="16">
        <f t="shared" si="26"/>
        <v>0</v>
      </c>
      <c r="L180" s="15"/>
      <c r="M180" s="16">
        <f t="shared" si="27"/>
        <v>0</v>
      </c>
      <c r="N180" s="15"/>
      <c r="O180" s="16">
        <f t="shared" si="28"/>
        <v>0</v>
      </c>
      <c r="P180" s="15"/>
      <c r="Q180" s="16">
        <f t="shared" si="29"/>
        <v>0</v>
      </c>
      <c r="R180" s="15"/>
      <c r="S180" s="16">
        <f t="shared" si="30"/>
        <v>0</v>
      </c>
      <c r="T180" s="15"/>
      <c r="U180" s="16">
        <f t="shared" si="31"/>
        <v>0</v>
      </c>
      <c r="V180" s="15"/>
      <c r="W180" s="16">
        <f t="shared" si="32"/>
        <v>0</v>
      </c>
      <c r="X180" s="14"/>
      <c r="Y180" s="14"/>
    </row>
    <row r="181" spans="1:25" ht="25.5" x14ac:dyDescent="0.25">
      <c r="A181" s="4" t="s">
        <v>334</v>
      </c>
      <c r="B181" s="5" t="s">
        <v>315</v>
      </c>
      <c r="C181" s="4">
        <v>1</v>
      </c>
      <c r="D181" s="5" t="s">
        <v>32</v>
      </c>
      <c r="E181" s="1">
        <v>342000</v>
      </c>
      <c r="F181" s="9">
        <f t="shared" si="38"/>
        <v>64980</v>
      </c>
      <c r="G181" s="10">
        <f t="shared" si="39"/>
        <v>406980</v>
      </c>
      <c r="H181" s="15"/>
      <c r="I181" s="16">
        <f t="shared" si="33"/>
        <v>0</v>
      </c>
      <c r="J181" s="15"/>
      <c r="K181" s="16">
        <f t="shared" si="26"/>
        <v>0</v>
      </c>
      <c r="L181" s="15"/>
      <c r="M181" s="16">
        <f t="shared" si="27"/>
        <v>0</v>
      </c>
      <c r="N181" s="15"/>
      <c r="O181" s="16">
        <f t="shared" si="28"/>
        <v>0</v>
      </c>
      <c r="P181" s="15"/>
      <c r="Q181" s="16">
        <f t="shared" si="29"/>
        <v>0</v>
      </c>
      <c r="R181" s="15"/>
      <c r="S181" s="16">
        <f t="shared" si="30"/>
        <v>0</v>
      </c>
      <c r="T181" s="15"/>
      <c r="U181" s="16">
        <f t="shared" si="31"/>
        <v>0</v>
      </c>
      <c r="V181" s="15"/>
      <c r="W181" s="16">
        <f t="shared" si="32"/>
        <v>0</v>
      </c>
      <c r="X181" s="14"/>
      <c r="Y181" s="14"/>
    </row>
    <row r="182" spans="1:25" ht="15" x14ac:dyDescent="0.25">
      <c r="A182" s="11" t="s">
        <v>335</v>
      </c>
      <c r="B182" s="61" t="s">
        <v>76</v>
      </c>
      <c r="C182" s="62"/>
      <c r="D182" s="63"/>
      <c r="E182" s="18"/>
      <c r="F182" s="18"/>
      <c r="G182" s="18"/>
      <c r="H182" s="18"/>
      <c r="I182" s="18"/>
      <c r="J182" s="18"/>
      <c r="K182" s="18"/>
      <c r="L182" s="18"/>
      <c r="M182" s="18"/>
      <c r="N182" s="18"/>
      <c r="O182" s="18"/>
      <c r="P182" s="18"/>
      <c r="Q182" s="18"/>
      <c r="R182" s="18"/>
      <c r="S182" s="18"/>
      <c r="T182" s="18"/>
      <c r="U182" s="18"/>
      <c r="V182" s="18"/>
      <c r="W182" s="18"/>
      <c r="X182" s="14"/>
      <c r="Y182" s="14"/>
    </row>
    <row r="183" spans="1:25" ht="25.5" x14ac:dyDescent="0.25">
      <c r="A183" s="4" t="s">
        <v>336</v>
      </c>
      <c r="B183" s="5" t="s">
        <v>337</v>
      </c>
      <c r="C183" s="4">
        <v>1</v>
      </c>
      <c r="D183" s="5" t="s">
        <v>32</v>
      </c>
      <c r="E183" s="1">
        <v>905000</v>
      </c>
      <c r="F183" s="9">
        <f>+ROUND(E183*19%,2)</f>
        <v>171950</v>
      </c>
      <c r="G183" s="10">
        <f>+E183+F183</f>
        <v>1076950</v>
      </c>
      <c r="H183" s="15"/>
      <c r="I183" s="16">
        <f t="shared" si="33"/>
        <v>0</v>
      </c>
      <c r="J183" s="15"/>
      <c r="K183" s="16">
        <f t="shared" si="26"/>
        <v>0</v>
      </c>
      <c r="L183" s="15"/>
      <c r="M183" s="16">
        <f t="shared" si="27"/>
        <v>0</v>
      </c>
      <c r="N183" s="15"/>
      <c r="O183" s="16">
        <f t="shared" si="28"/>
        <v>0</v>
      </c>
      <c r="P183" s="15"/>
      <c r="Q183" s="16">
        <f t="shared" si="29"/>
        <v>0</v>
      </c>
      <c r="R183" s="15"/>
      <c r="S183" s="16">
        <f t="shared" si="30"/>
        <v>0</v>
      </c>
      <c r="T183" s="15"/>
      <c r="U183" s="16">
        <f t="shared" si="31"/>
        <v>0</v>
      </c>
      <c r="V183" s="15"/>
      <c r="W183" s="16">
        <f t="shared" si="32"/>
        <v>0</v>
      </c>
      <c r="X183" s="14"/>
      <c r="Y183" s="14"/>
    </row>
    <row r="184" spans="1:25" ht="63.75" x14ac:dyDescent="0.25">
      <c r="A184" s="4" t="s">
        <v>338</v>
      </c>
      <c r="B184" s="5" t="s">
        <v>339</v>
      </c>
      <c r="C184" s="4">
        <v>1</v>
      </c>
      <c r="D184" s="5" t="s">
        <v>32</v>
      </c>
      <c r="E184" s="1">
        <v>2145000</v>
      </c>
      <c r="F184" s="9">
        <f>+ROUND(E184*19%,2)</f>
        <v>407550</v>
      </c>
      <c r="G184" s="10">
        <f>+E184+F184</f>
        <v>2552550</v>
      </c>
      <c r="H184" s="15"/>
      <c r="I184" s="16">
        <f t="shared" si="33"/>
        <v>0</v>
      </c>
      <c r="J184" s="15"/>
      <c r="K184" s="16">
        <f t="shared" si="26"/>
        <v>0</v>
      </c>
      <c r="L184" s="15"/>
      <c r="M184" s="16">
        <f t="shared" si="27"/>
        <v>0</v>
      </c>
      <c r="N184" s="15"/>
      <c r="O184" s="16">
        <f t="shared" si="28"/>
        <v>0</v>
      </c>
      <c r="P184" s="15"/>
      <c r="Q184" s="16">
        <f t="shared" si="29"/>
        <v>0</v>
      </c>
      <c r="R184" s="15"/>
      <c r="S184" s="16">
        <f t="shared" si="30"/>
        <v>0</v>
      </c>
      <c r="T184" s="15"/>
      <c r="U184" s="16">
        <f t="shared" si="31"/>
        <v>0</v>
      </c>
      <c r="V184" s="15"/>
      <c r="W184" s="16">
        <f t="shared" si="32"/>
        <v>0</v>
      </c>
      <c r="X184" s="14"/>
      <c r="Y184" s="14"/>
    </row>
    <row r="185" spans="1:25" ht="25.5" x14ac:dyDescent="0.25">
      <c r="A185" s="4" t="s">
        <v>340</v>
      </c>
      <c r="B185" s="5" t="s">
        <v>341</v>
      </c>
      <c r="C185" s="4">
        <v>1</v>
      </c>
      <c r="D185" s="5" t="s">
        <v>32</v>
      </c>
      <c r="E185" s="1">
        <v>440000</v>
      </c>
      <c r="F185" s="9">
        <f>+ROUND(E185*19%,2)</f>
        <v>83600</v>
      </c>
      <c r="G185" s="10">
        <f>+E185+F185</f>
        <v>523600</v>
      </c>
      <c r="H185" s="15"/>
      <c r="I185" s="16">
        <f t="shared" si="33"/>
        <v>0</v>
      </c>
      <c r="J185" s="15"/>
      <c r="K185" s="16">
        <f t="shared" si="26"/>
        <v>0</v>
      </c>
      <c r="L185" s="15"/>
      <c r="M185" s="16">
        <f t="shared" si="27"/>
        <v>0</v>
      </c>
      <c r="N185" s="15"/>
      <c r="O185" s="16">
        <f t="shared" si="28"/>
        <v>0</v>
      </c>
      <c r="P185" s="15"/>
      <c r="Q185" s="16">
        <f t="shared" si="29"/>
        <v>0</v>
      </c>
      <c r="R185" s="15"/>
      <c r="S185" s="16">
        <f t="shared" si="30"/>
        <v>0</v>
      </c>
      <c r="T185" s="15"/>
      <c r="U185" s="16">
        <f t="shared" si="31"/>
        <v>0</v>
      </c>
      <c r="V185" s="15"/>
      <c r="W185" s="16">
        <f t="shared" si="32"/>
        <v>0</v>
      </c>
      <c r="X185" s="14"/>
      <c r="Y185" s="14"/>
    </row>
    <row r="186" spans="1:25" ht="15" x14ac:dyDescent="0.25">
      <c r="A186" s="11" t="s">
        <v>342</v>
      </c>
      <c r="B186" s="61" t="s">
        <v>88</v>
      </c>
      <c r="C186" s="62"/>
      <c r="D186" s="63"/>
      <c r="E186" s="18"/>
      <c r="F186" s="18"/>
      <c r="G186" s="18"/>
      <c r="H186" s="18"/>
      <c r="I186" s="18"/>
      <c r="J186" s="18"/>
      <c r="K186" s="18"/>
      <c r="L186" s="18"/>
      <c r="M186" s="18"/>
      <c r="N186" s="18"/>
      <c r="O186" s="18"/>
      <c r="P186" s="18"/>
      <c r="Q186" s="18"/>
      <c r="R186" s="18"/>
      <c r="S186" s="18"/>
      <c r="T186" s="18"/>
      <c r="U186" s="18"/>
      <c r="V186" s="18"/>
      <c r="W186" s="18"/>
      <c r="X186" s="14"/>
      <c r="Y186" s="14"/>
    </row>
    <row r="187" spans="1:25" ht="25.5" x14ac:dyDescent="0.25">
      <c r="A187" s="4" t="s">
        <v>343</v>
      </c>
      <c r="B187" s="5" t="s">
        <v>344</v>
      </c>
      <c r="C187" s="4">
        <v>1</v>
      </c>
      <c r="D187" s="5" t="s">
        <v>32</v>
      </c>
      <c r="E187" s="1">
        <v>1250000</v>
      </c>
      <c r="F187" s="9">
        <f>+ROUND(E187*19%,2)</f>
        <v>237500</v>
      </c>
      <c r="G187" s="10">
        <f>+E187+F187</f>
        <v>1487500</v>
      </c>
      <c r="H187" s="15"/>
      <c r="I187" s="16">
        <f t="shared" si="33"/>
        <v>0</v>
      </c>
      <c r="J187" s="15"/>
      <c r="K187" s="16">
        <f t="shared" si="26"/>
        <v>0</v>
      </c>
      <c r="L187" s="15"/>
      <c r="M187" s="16">
        <f t="shared" si="27"/>
        <v>0</v>
      </c>
      <c r="N187" s="15"/>
      <c r="O187" s="16">
        <f t="shared" si="28"/>
        <v>0</v>
      </c>
      <c r="P187" s="15"/>
      <c r="Q187" s="16">
        <f t="shared" si="29"/>
        <v>0</v>
      </c>
      <c r="R187" s="15"/>
      <c r="S187" s="16">
        <f t="shared" si="30"/>
        <v>0</v>
      </c>
      <c r="T187" s="15"/>
      <c r="U187" s="16">
        <f t="shared" si="31"/>
        <v>0</v>
      </c>
      <c r="V187" s="15"/>
      <c r="W187" s="16">
        <f t="shared" si="32"/>
        <v>0</v>
      </c>
      <c r="X187" s="14"/>
      <c r="Y187" s="14"/>
    </row>
    <row r="188" spans="1:25" ht="25.5" x14ac:dyDescent="0.25">
      <c r="A188" s="4" t="s">
        <v>345</v>
      </c>
      <c r="B188" s="5" t="s">
        <v>346</v>
      </c>
      <c r="C188" s="4">
        <v>1</v>
      </c>
      <c r="D188" s="5" t="s">
        <v>32</v>
      </c>
      <c r="E188" s="1">
        <v>440000</v>
      </c>
      <c r="F188" s="9">
        <f>+ROUND(E188*19%,2)</f>
        <v>83600</v>
      </c>
      <c r="G188" s="10">
        <f>+E188+F188</f>
        <v>523600</v>
      </c>
      <c r="H188" s="15"/>
      <c r="I188" s="16">
        <f t="shared" si="33"/>
        <v>0</v>
      </c>
      <c r="J188" s="15"/>
      <c r="K188" s="16">
        <f t="shared" si="26"/>
        <v>0</v>
      </c>
      <c r="L188" s="15"/>
      <c r="M188" s="16">
        <f t="shared" si="27"/>
        <v>0</v>
      </c>
      <c r="N188" s="15"/>
      <c r="O188" s="16">
        <f t="shared" si="28"/>
        <v>0</v>
      </c>
      <c r="P188" s="15"/>
      <c r="Q188" s="16">
        <f t="shared" si="29"/>
        <v>0</v>
      </c>
      <c r="R188" s="15"/>
      <c r="S188" s="16">
        <f t="shared" si="30"/>
        <v>0</v>
      </c>
      <c r="T188" s="15"/>
      <c r="U188" s="16">
        <f t="shared" si="31"/>
        <v>0</v>
      </c>
      <c r="V188" s="15"/>
      <c r="W188" s="16">
        <f t="shared" si="32"/>
        <v>0</v>
      </c>
      <c r="X188" s="14"/>
      <c r="Y188" s="14"/>
    </row>
    <row r="189" spans="1:25" ht="15" x14ac:dyDescent="0.25">
      <c r="A189" s="11" t="s">
        <v>347</v>
      </c>
      <c r="B189" s="61" t="s">
        <v>98</v>
      </c>
      <c r="C189" s="62"/>
      <c r="D189" s="63"/>
      <c r="E189" s="18"/>
      <c r="F189" s="18"/>
      <c r="G189" s="18"/>
      <c r="H189" s="18"/>
      <c r="I189" s="18"/>
      <c r="J189" s="18"/>
      <c r="K189" s="18"/>
      <c r="L189" s="18"/>
      <c r="M189" s="18"/>
      <c r="N189" s="18"/>
      <c r="O189" s="18"/>
      <c r="P189" s="18"/>
      <c r="Q189" s="18"/>
      <c r="R189" s="18"/>
      <c r="S189" s="18"/>
      <c r="T189" s="18"/>
      <c r="U189" s="18"/>
      <c r="V189" s="18"/>
      <c r="W189" s="18"/>
      <c r="X189" s="14"/>
      <c r="Y189" s="14"/>
    </row>
    <row r="190" spans="1:25" ht="25.5" x14ac:dyDescent="0.25">
      <c r="A190" s="4" t="s">
        <v>348</v>
      </c>
      <c r="B190" s="5" t="s">
        <v>349</v>
      </c>
      <c r="C190" s="4">
        <v>1</v>
      </c>
      <c r="D190" s="5" t="s">
        <v>32</v>
      </c>
      <c r="E190" s="1">
        <v>1250000</v>
      </c>
      <c r="F190" s="9">
        <f>+ROUND(E190*19%,2)</f>
        <v>237500</v>
      </c>
      <c r="G190" s="10">
        <f>+E190+F190</f>
        <v>1487500</v>
      </c>
      <c r="H190" s="15"/>
      <c r="I190" s="16">
        <f t="shared" si="33"/>
        <v>0</v>
      </c>
      <c r="J190" s="15"/>
      <c r="K190" s="16">
        <f t="shared" si="26"/>
        <v>0</v>
      </c>
      <c r="L190" s="15"/>
      <c r="M190" s="16">
        <f t="shared" si="27"/>
        <v>0</v>
      </c>
      <c r="N190" s="15"/>
      <c r="O190" s="16">
        <f t="shared" si="28"/>
        <v>0</v>
      </c>
      <c r="P190" s="15"/>
      <c r="Q190" s="16">
        <f t="shared" si="29"/>
        <v>0</v>
      </c>
      <c r="R190" s="15"/>
      <c r="S190" s="16">
        <f t="shared" si="30"/>
        <v>0</v>
      </c>
      <c r="T190" s="15"/>
      <c r="U190" s="16">
        <f t="shared" si="31"/>
        <v>0</v>
      </c>
      <c r="V190" s="15"/>
      <c r="W190" s="16">
        <f t="shared" si="32"/>
        <v>0</v>
      </c>
      <c r="X190" s="14"/>
      <c r="Y190" s="14"/>
    </row>
    <row r="191" spans="1:25" ht="25.5" x14ac:dyDescent="0.25">
      <c r="A191" s="4" t="s">
        <v>350</v>
      </c>
      <c r="B191" s="5" t="s">
        <v>341</v>
      </c>
      <c r="C191" s="4">
        <v>1</v>
      </c>
      <c r="D191" s="5" t="s">
        <v>32</v>
      </c>
      <c r="E191" s="1">
        <v>440000</v>
      </c>
      <c r="F191" s="9">
        <f>+ROUND(E191*19%,2)</f>
        <v>83600</v>
      </c>
      <c r="G191" s="10">
        <f>+E191+F191</f>
        <v>523600</v>
      </c>
      <c r="H191" s="15"/>
      <c r="I191" s="16">
        <f t="shared" si="33"/>
        <v>0</v>
      </c>
      <c r="J191" s="15"/>
      <c r="K191" s="16">
        <f t="shared" si="26"/>
        <v>0</v>
      </c>
      <c r="L191" s="15"/>
      <c r="M191" s="16">
        <f t="shared" si="27"/>
        <v>0</v>
      </c>
      <c r="N191" s="15"/>
      <c r="O191" s="16">
        <f t="shared" si="28"/>
        <v>0</v>
      </c>
      <c r="P191" s="15"/>
      <c r="Q191" s="16">
        <f t="shared" si="29"/>
        <v>0</v>
      </c>
      <c r="R191" s="15"/>
      <c r="S191" s="16">
        <f t="shared" si="30"/>
        <v>0</v>
      </c>
      <c r="T191" s="15"/>
      <c r="U191" s="16">
        <f t="shared" si="31"/>
        <v>0</v>
      </c>
      <c r="V191" s="15"/>
      <c r="W191" s="16">
        <f t="shared" si="32"/>
        <v>0</v>
      </c>
      <c r="X191" s="14"/>
      <c r="Y191" s="14"/>
    </row>
    <row r="192" spans="1:25" ht="51" x14ac:dyDescent="0.25">
      <c r="A192" s="4" t="s">
        <v>351</v>
      </c>
      <c r="B192" s="5" t="s">
        <v>352</v>
      </c>
      <c r="C192" s="4">
        <v>1</v>
      </c>
      <c r="D192" s="5" t="s">
        <v>32</v>
      </c>
      <c r="E192" s="1">
        <v>1591000</v>
      </c>
      <c r="F192" s="9">
        <f>+ROUND(E192*19%,2)</f>
        <v>302290</v>
      </c>
      <c r="G192" s="10">
        <f>+E192+F192</f>
        <v>1893290</v>
      </c>
      <c r="H192" s="15"/>
      <c r="I192" s="16">
        <f t="shared" si="33"/>
        <v>0</v>
      </c>
      <c r="J192" s="15"/>
      <c r="K192" s="16">
        <f t="shared" si="26"/>
        <v>0</v>
      </c>
      <c r="L192" s="15"/>
      <c r="M192" s="16">
        <f t="shared" si="27"/>
        <v>0</v>
      </c>
      <c r="N192" s="15"/>
      <c r="O192" s="16">
        <f t="shared" si="28"/>
        <v>0</v>
      </c>
      <c r="P192" s="15"/>
      <c r="Q192" s="16">
        <f t="shared" si="29"/>
        <v>0</v>
      </c>
      <c r="R192" s="15"/>
      <c r="S192" s="16">
        <f t="shared" si="30"/>
        <v>0</v>
      </c>
      <c r="T192" s="15"/>
      <c r="U192" s="16">
        <f t="shared" si="31"/>
        <v>0</v>
      </c>
      <c r="V192" s="15"/>
      <c r="W192" s="16">
        <f t="shared" si="32"/>
        <v>0</v>
      </c>
      <c r="X192" s="14"/>
      <c r="Y192" s="14"/>
    </row>
    <row r="193" spans="1:25" ht="15" x14ac:dyDescent="0.25">
      <c r="A193" s="11" t="s">
        <v>353</v>
      </c>
      <c r="B193" s="61" t="s">
        <v>109</v>
      </c>
      <c r="C193" s="62"/>
      <c r="D193" s="63"/>
      <c r="E193" s="18"/>
      <c r="F193" s="18"/>
      <c r="G193" s="18"/>
      <c r="H193" s="18"/>
      <c r="I193" s="18"/>
      <c r="J193" s="18"/>
      <c r="K193" s="18"/>
      <c r="L193" s="18"/>
      <c r="M193" s="18"/>
      <c r="N193" s="18"/>
      <c r="O193" s="18"/>
      <c r="P193" s="18"/>
      <c r="Q193" s="18"/>
      <c r="R193" s="18"/>
      <c r="S193" s="18"/>
      <c r="T193" s="18"/>
      <c r="U193" s="18"/>
      <c r="V193" s="18"/>
      <c r="W193" s="18"/>
      <c r="X193" s="14"/>
      <c r="Y193" s="14"/>
    </row>
    <row r="194" spans="1:25" ht="63.75" x14ac:dyDescent="0.25">
      <c r="A194" s="4" t="s">
        <v>354</v>
      </c>
      <c r="B194" s="5" t="s">
        <v>355</v>
      </c>
      <c r="C194" s="4">
        <v>1</v>
      </c>
      <c r="D194" s="5" t="s">
        <v>32</v>
      </c>
      <c r="E194" s="1">
        <v>5704000</v>
      </c>
      <c r="F194" s="9">
        <f>+ROUND(E194*19%,2)</f>
        <v>1083760</v>
      </c>
      <c r="G194" s="10">
        <f>+E194+F194</f>
        <v>6787760</v>
      </c>
      <c r="H194" s="15"/>
      <c r="I194" s="16">
        <f t="shared" si="33"/>
        <v>0</v>
      </c>
      <c r="J194" s="15"/>
      <c r="K194" s="16">
        <f t="shared" si="26"/>
        <v>0</v>
      </c>
      <c r="L194" s="15"/>
      <c r="M194" s="16">
        <f t="shared" si="27"/>
        <v>0</v>
      </c>
      <c r="N194" s="15"/>
      <c r="O194" s="16">
        <f t="shared" si="28"/>
        <v>0</v>
      </c>
      <c r="P194" s="15"/>
      <c r="Q194" s="16">
        <f t="shared" si="29"/>
        <v>0</v>
      </c>
      <c r="R194" s="15"/>
      <c r="S194" s="16">
        <f t="shared" si="30"/>
        <v>0</v>
      </c>
      <c r="T194" s="15"/>
      <c r="U194" s="16">
        <f t="shared" si="31"/>
        <v>0</v>
      </c>
      <c r="V194" s="15"/>
      <c r="W194" s="16">
        <f t="shared" si="32"/>
        <v>0</v>
      </c>
      <c r="X194" s="14"/>
      <c r="Y194" s="14"/>
    </row>
    <row r="195" spans="1:25" ht="25.5" x14ac:dyDescent="0.25">
      <c r="A195" s="4" t="s">
        <v>356</v>
      </c>
      <c r="B195" s="5" t="s">
        <v>357</v>
      </c>
      <c r="C195" s="4">
        <v>1</v>
      </c>
      <c r="D195" s="5" t="s">
        <v>32</v>
      </c>
      <c r="E195" s="1">
        <v>313000</v>
      </c>
      <c r="F195" s="9">
        <f>+ROUND(E195*19%,2)</f>
        <v>59470</v>
      </c>
      <c r="G195" s="10">
        <f>+E195+F195</f>
        <v>372470</v>
      </c>
      <c r="H195" s="15"/>
      <c r="I195" s="16">
        <f t="shared" si="33"/>
        <v>0</v>
      </c>
      <c r="J195" s="15"/>
      <c r="K195" s="16">
        <f t="shared" si="26"/>
        <v>0</v>
      </c>
      <c r="L195" s="15"/>
      <c r="M195" s="16">
        <f t="shared" si="27"/>
        <v>0</v>
      </c>
      <c r="N195" s="15"/>
      <c r="O195" s="16">
        <f t="shared" si="28"/>
        <v>0</v>
      </c>
      <c r="P195" s="15"/>
      <c r="Q195" s="16">
        <f t="shared" si="29"/>
        <v>0</v>
      </c>
      <c r="R195" s="15"/>
      <c r="S195" s="16">
        <f t="shared" si="30"/>
        <v>0</v>
      </c>
      <c r="T195" s="15"/>
      <c r="U195" s="16">
        <f t="shared" si="31"/>
        <v>0</v>
      </c>
      <c r="V195" s="15"/>
      <c r="W195" s="16">
        <f t="shared" si="32"/>
        <v>0</v>
      </c>
      <c r="X195" s="14"/>
      <c r="Y195" s="14"/>
    </row>
    <row r="196" spans="1:25" ht="15" x14ac:dyDescent="0.25">
      <c r="A196" s="11" t="s">
        <v>358</v>
      </c>
      <c r="B196" s="61" t="s">
        <v>118</v>
      </c>
      <c r="C196" s="62"/>
      <c r="D196" s="63"/>
      <c r="E196" s="18"/>
      <c r="F196" s="18"/>
      <c r="G196" s="18"/>
      <c r="H196" s="18"/>
      <c r="I196" s="18"/>
      <c r="J196" s="18"/>
      <c r="K196" s="18"/>
      <c r="L196" s="18"/>
      <c r="M196" s="18"/>
      <c r="N196" s="18"/>
      <c r="O196" s="18"/>
      <c r="P196" s="18"/>
      <c r="Q196" s="18"/>
      <c r="R196" s="18"/>
      <c r="S196" s="18"/>
      <c r="T196" s="18"/>
      <c r="U196" s="18"/>
      <c r="V196" s="18"/>
      <c r="W196" s="18"/>
      <c r="X196" s="14"/>
      <c r="Y196" s="14"/>
    </row>
    <row r="197" spans="1:25" ht="25.5" x14ac:dyDescent="0.25">
      <c r="A197" s="4" t="s">
        <v>359</v>
      </c>
      <c r="B197" s="5" t="s">
        <v>360</v>
      </c>
      <c r="C197" s="4">
        <v>1</v>
      </c>
      <c r="D197" s="5" t="s">
        <v>32</v>
      </c>
      <c r="E197" s="1">
        <v>979000</v>
      </c>
      <c r="F197" s="9">
        <f>+ROUND(E197*19%,2)</f>
        <v>186010</v>
      </c>
      <c r="G197" s="10">
        <f>+E197+F197</f>
        <v>1165010</v>
      </c>
      <c r="H197" s="15"/>
      <c r="I197" s="16">
        <f t="shared" si="33"/>
        <v>0</v>
      </c>
      <c r="J197" s="15"/>
      <c r="K197" s="16">
        <f t="shared" si="26"/>
        <v>0</v>
      </c>
      <c r="L197" s="15"/>
      <c r="M197" s="16">
        <f t="shared" si="27"/>
        <v>0</v>
      </c>
      <c r="N197" s="15"/>
      <c r="O197" s="16">
        <f t="shared" si="28"/>
        <v>0</v>
      </c>
      <c r="P197" s="15"/>
      <c r="Q197" s="16">
        <f t="shared" si="29"/>
        <v>0</v>
      </c>
      <c r="R197" s="15"/>
      <c r="S197" s="16">
        <f t="shared" si="30"/>
        <v>0</v>
      </c>
      <c r="T197" s="15"/>
      <c r="U197" s="16">
        <f t="shared" si="31"/>
        <v>0</v>
      </c>
      <c r="V197" s="15"/>
      <c r="W197" s="16">
        <f t="shared" si="32"/>
        <v>0</v>
      </c>
      <c r="X197" s="14"/>
      <c r="Y197" s="14"/>
    </row>
    <row r="198" spans="1:25" ht="63.75" x14ac:dyDescent="0.25">
      <c r="A198" s="4" t="s">
        <v>361</v>
      </c>
      <c r="B198" s="5" t="s">
        <v>362</v>
      </c>
      <c r="C198" s="4">
        <v>1</v>
      </c>
      <c r="D198" s="5" t="s">
        <v>32</v>
      </c>
      <c r="E198" s="1">
        <v>2211000</v>
      </c>
      <c r="F198" s="9">
        <f>+ROUND(E198*19%,2)</f>
        <v>420090</v>
      </c>
      <c r="G198" s="10">
        <f>+E198+F198</f>
        <v>2631090</v>
      </c>
      <c r="H198" s="15"/>
      <c r="I198" s="16">
        <f t="shared" si="33"/>
        <v>0</v>
      </c>
      <c r="J198" s="15"/>
      <c r="K198" s="16">
        <f t="shared" si="26"/>
        <v>0</v>
      </c>
      <c r="L198" s="15"/>
      <c r="M198" s="16">
        <f t="shared" si="27"/>
        <v>0</v>
      </c>
      <c r="N198" s="15"/>
      <c r="O198" s="16">
        <f t="shared" si="28"/>
        <v>0</v>
      </c>
      <c r="P198" s="15"/>
      <c r="Q198" s="16">
        <f t="shared" si="29"/>
        <v>0</v>
      </c>
      <c r="R198" s="15"/>
      <c r="S198" s="16">
        <f t="shared" si="30"/>
        <v>0</v>
      </c>
      <c r="T198" s="15"/>
      <c r="U198" s="16">
        <f t="shared" si="31"/>
        <v>0</v>
      </c>
      <c r="V198" s="15"/>
      <c r="W198" s="16">
        <f t="shared" si="32"/>
        <v>0</v>
      </c>
      <c r="X198" s="14"/>
      <c r="Y198" s="14"/>
    </row>
    <row r="199" spans="1:25" ht="25.5" x14ac:dyDescent="0.25">
      <c r="A199" s="4" t="s">
        <v>363</v>
      </c>
      <c r="B199" s="5" t="s">
        <v>364</v>
      </c>
      <c r="C199" s="4">
        <v>1</v>
      </c>
      <c r="D199" s="5" t="s">
        <v>32</v>
      </c>
      <c r="E199" s="1">
        <v>225000</v>
      </c>
      <c r="F199" s="9">
        <f>+ROUND(E199*19%,2)</f>
        <v>42750</v>
      </c>
      <c r="G199" s="10">
        <f>+E199+F199</f>
        <v>267750</v>
      </c>
      <c r="H199" s="15"/>
      <c r="I199" s="16">
        <f t="shared" si="33"/>
        <v>0</v>
      </c>
      <c r="J199" s="15"/>
      <c r="K199" s="16">
        <f t="shared" si="26"/>
        <v>0</v>
      </c>
      <c r="L199" s="15"/>
      <c r="M199" s="16">
        <f t="shared" si="27"/>
        <v>0</v>
      </c>
      <c r="N199" s="15"/>
      <c r="O199" s="16">
        <f t="shared" si="28"/>
        <v>0</v>
      </c>
      <c r="P199" s="15"/>
      <c r="Q199" s="16">
        <f t="shared" si="29"/>
        <v>0</v>
      </c>
      <c r="R199" s="15"/>
      <c r="S199" s="16">
        <f t="shared" si="30"/>
        <v>0</v>
      </c>
      <c r="T199" s="15"/>
      <c r="U199" s="16">
        <f t="shared" si="31"/>
        <v>0</v>
      </c>
      <c r="V199" s="15"/>
      <c r="W199" s="16">
        <f t="shared" si="32"/>
        <v>0</v>
      </c>
      <c r="X199" s="14"/>
      <c r="Y199" s="14"/>
    </row>
    <row r="200" spans="1:25" ht="15" x14ac:dyDescent="0.25">
      <c r="A200" s="11">
        <v>7</v>
      </c>
      <c r="B200" s="61" t="s">
        <v>365</v>
      </c>
      <c r="C200" s="62"/>
      <c r="D200" s="63"/>
      <c r="E200" s="18"/>
      <c r="F200" s="18"/>
      <c r="G200" s="18"/>
      <c r="H200" s="18"/>
      <c r="I200" s="18"/>
      <c r="J200" s="18"/>
      <c r="K200" s="18"/>
      <c r="L200" s="18"/>
      <c r="M200" s="18"/>
      <c r="N200" s="18"/>
      <c r="O200" s="18"/>
      <c r="P200" s="18"/>
      <c r="Q200" s="18"/>
      <c r="R200" s="18"/>
      <c r="S200" s="18"/>
      <c r="T200" s="18"/>
      <c r="U200" s="18"/>
      <c r="V200" s="18"/>
      <c r="W200" s="18"/>
      <c r="X200" s="14"/>
      <c r="Y200" s="14"/>
    </row>
    <row r="201" spans="1:25" ht="15" x14ac:dyDescent="0.25">
      <c r="A201" s="11" t="s">
        <v>366</v>
      </c>
      <c r="B201" s="61" t="s">
        <v>76</v>
      </c>
      <c r="C201" s="62"/>
      <c r="D201" s="63"/>
      <c r="E201" s="18"/>
      <c r="F201" s="18"/>
      <c r="G201" s="18"/>
      <c r="H201" s="18"/>
      <c r="I201" s="18"/>
      <c r="J201" s="18"/>
      <c r="K201" s="18"/>
      <c r="L201" s="18"/>
      <c r="M201" s="18"/>
      <c r="N201" s="18"/>
      <c r="O201" s="18"/>
      <c r="P201" s="18"/>
      <c r="Q201" s="18"/>
      <c r="R201" s="18"/>
      <c r="S201" s="18"/>
      <c r="T201" s="18"/>
      <c r="U201" s="18"/>
      <c r="V201" s="18"/>
      <c r="W201" s="18"/>
      <c r="X201" s="14"/>
      <c r="Y201" s="14"/>
    </row>
    <row r="202" spans="1:25" ht="51" x14ac:dyDescent="0.25">
      <c r="A202" s="4" t="s">
        <v>367</v>
      </c>
      <c r="B202" s="5" t="s">
        <v>368</v>
      </c>
      <c r="C202" s="4">
        <v>1</v>
      </c>
      <c r="D202" s="5" t="s">
        <v>32</v>
      </c>
      <c r="E202" s="1">
        <v>484000</v>
      </c>
      <c r="F202" s="9">
        <f>+ROUND(E202*19%,2)</f>
        <v>91960</v>
      </c>
      <c r="G202" s="10">
        <f>+E202+F202</f>
        <v>575960</v>
      </c>
      <c r="H202" s="15"/>
      <c r="I202" s="16">
        <f t="shared" si="33"/>
        <v>0</v>
      </c>
      <c r="J202" s="15"/>
      <c r="K202" s="16">
        <f t="shared" ref="K202:K264" si="40">J202*$G202</f>
        <v>0</v>
      </c>
      <c r="L202" s="15"/>
      <c r="M202" s="16">
        <f t="shared" ref="M202:M264" si="41">L202*$G202</f>
        <v>0</v>
      </c>
      <c r="N202" s="15"/>
      <c r="O202" s="16">
        <f t="shared" ref="O202:O264" si="42">N202*$G202</f>
        <v>0</v>
      </c>
      <c r="P202" s="15"/>
      <c r="Q202" s="16">
        <f t="shared" ref="Q202:Q264" si="43">P202*$G202</f>
        <v>0</v>
      </c>
      <c r="R202" s="15"/>
      <c r="S202" s="16">
        <f t="shared" ref="S202:S264" si="44">R202*$G202</f>
        <v>0</v>
      </c>
      <c r="T202" s="15"/>
      <c r="U202" s="16">
        <f t="shared" ref="U202:U264" si="45">T202*$G202</f>
        <v>0</v>
      </c>
      <c r="V202" s="15"/>
      <c r="W202" s="16">
        <f t="shared" si="32"/>
        <v>0</v>
      </c>
      <c r="X202" s="14"/>
      <c r="Y202" s="14"/>
    </row>
    <row r="203" spans="1:25" ht="38.25" x14ac:dyDescent="0.25">
      <c r="A203" s="4" t="s">
        <v>369</v>
      </c>
      <c r="B203" s="5" t="s">
        <v>370</v>
      </c>
      <c r="C203" s="4">
        <v>1</v>
      </c>
      <c r="D203" s="5" t="s">
        <v>32</v>
      </c>
      <c r="E203" s="1">
        <v>548000</v>
      </c>
      <c r="F203" s="9">
        <f>+ROUND(E203*19%,2)</f>
        <v>104120</v>
      </c>
      <c r="G203" s="10">
        <f>+E203+F203</f>
        <v>652120</v>
      </c>
      <c r="H203" s="15"/>
      <c r="I203" s="16">
        <f t="shared" si="33"/>
        <v>0</v>
      </c>
      <c r="J203" s="15"/>
      <c r="K203" s="16">
        <f t="shared" si="40"/>
        <v>0</v>
      </c>
      <c r="L203" s="15"/>
      <c r="M203" s="16">
        <f t="shared" si="41"/>
        <v>0</v>
      </c>
      <c r="N203" s="15"/>
      <c r="O203" s="16">
        <f t="shared" si="42"/>
        <v>0</v>
      </c>
      <c r="P203" s="15"/>
      <c r="Q203" s="16">
        <f t="shared" si="43"/>
        <v>0</v>
      </c>
      <c r="R203" s="15"/>
      <c r="S203" s="16">
        <f t="shared" si="44"/>
        <v>0</v>
      </c>
      <c r="T203" s="15"/>
      <c r="U203" s="16">
        <f t="shared" si="45"/>
        <v>0</v>
      </c>
      <c r="V203" s="15"/>
      <c r="W203" s="16">
        <f t="shared" si="32"/>
        <v>0</v>
      </c>
      <c r="X203" s="14"/>
      <c r="Y203" s="14"/>
    </row>
    <row r="204" spans="1:25" ht="15" x14ac:dyDescent="0.25">
      <c r="A204" s="11" t="s">
        <v>371</v>
      </c>
      <c r="B204" s="61" t="s">
        <v>88</v>
      </c>
      <c r="C204" s="62"/>
      <c r="D204" s="63"/>
      <c r="E204" s="18"/>
      <c r="F204" s="18"/>
      <c r="G204" s="18"/>
      <c r="H204" s="18"/>
      <c r="I204" s="18"/>
      <c r="J204" s="18"/>
      <c r="K204" s="18"/>
      <c r="L204" s="18"/>
      <c r="M204" s="18"/>
      <c r="N204" s="18"/>
      <c r="O204" s="18"/>
      <c r="P204" s="18"/>
      <c r="Q204" s="18"/>
      <c r="R204" s="18"/>
      <c r="S204" s="18"/>
      <c r="T204" s="18"/>
      <c r="U204" s="18"/>
      <c r="V204" s="18"/>
      <c r="W204" s="18"/>
      <c r="X204" s="14"/>
      <c r="Y204" s="14"/>
    </row>
    <row r="205" spans="1:25" ht="38.25" x14ac:dyDescent="0.25">
      <c r="A205" s="4" t="s">
        <v>372</v>
      </c>
      <c r="B205" s="5" t="s">
        <v>373</v>
      </c>
      <c r="C205" s="4">
        <v>1</v>
      </c>
      <c r="D205" s="5" t="s">
        <v>32</v>
      </c>
      <c r="E205" s="1">
        <v>424000</v>
      </c>
      <c r="F205" s="9">
        <f>+ROUND(E205*19%,2)</f>
        <v>80560</v>
      </c>
      <c r="G205" s="10">
        <f>+E205+F205</f>
        <v>504560</v>
      </c>
      <c r="H205" s="15"/>
      <c r="I205" s="16">
        <f t="shared" si="33"/>
        <v>0</v>
      </c>
      <c r="J205" s="15"/>
      <c r="K205" s="16">
        <f t="shared" si="40"/>
        <v>0</v>
      </c>
      <c r="L205" s="15"/>
      <c r="M205" s="16">
        <f t="shared" si="41"/>
        <v>0</v>
      </c>
      <c r="N205" s="15"/>
      <c r="O205" s="16">
        <f t="shared" si="42"/>
        <v>0</v>
      </c>
      <c r="P205" s="15"/>
      <c r="Q205" s="16">
        <f t="shared" si="43"/>
        <v>0</v>
      </c>
      <c r="R205" s="15"/>
      <c r="S205" s="16">
        <f t="shared" si="44"/>
        <v>0</v>
      </c>
      <c r="T205" s="15"/>
      <c r="U205" s="16">
        <f t="shared" si="45"/>
        <v>0</v>
      </c>
      <c r="V205" s="15"/>
      <c r="W205" s="16">
        <f t="shared" si="32"/>
        <v>0</v>
      </c>
      <c r="X205" s="14"/>
      <c r="Y205" s="14"/>
    </row>
    <row r="206" spans="1:25" ht="38.25" x14ac:dyDescent="0.25">
      <c r="A206" s="4" t="s">
        <v>374</v>
      </c>
      <c r="B206" s="5" t="s">
        <v>370</v>
      </c>
      <c r="C206" s="4">
        <v>1</v>
      </c>
      <c r="D206" s="5" t="s">
        <v>32</v>
      </c>
      <c r="E206" s="1">
        <v>523000</v>
      </c>
      <c r="F206" s="9">
        <f>+ROUND(E206*19%,2)</f>
        <v>99370</v>
      </c>
      <c r="G206" s="10">
        <f>+E206+F206</f>
        <v>622370</v>
      </c>
      <c r="H206" s="15"/>
      <c r="I206" s="16">
        <f t="shared" si="33"/>
        <v>0</v>
      </c>
      <c r="J206" s="15"/>
      <c r="K206" s="16">
        <f t="shared" si="40"/>
        <v>0</v>
      </c>
      <c r="L206" s="15"/>
      <c r="M206" s="16">
        <f t="shared" si="41"/>
        <v>0</v>
      </c>
      <c r="N206" s="15"/>
      <c r="O206" s="16">
        <f t="shared" si="42"/>
        <v>0</v>
      </c>
      <c r="P206" s="15"/>
      <c r="Q206" s="16">
        <f t="shared" si="43"/>
        <v>0</v>
      </c>
      <c r="R206" s="15"/>
      <c r="S206" s="16">
        <f t="shared" si="44"/>
        <v>0</v>
      </c>
      <c r="T206" s="15"/>
      <c r="U206" s="16">
        <f t="shared" si="45"/>
        <v>0</v>
      </c>
      <c r="V206" s="15"/>
      <c r="W206" s="16">
        <f t="shared" si="32"/>
        <v>0</v>
      </c>
      <c r="X206" s="14"/>
      <c r="Y206" s="14"/>
    </row>
    <row r="207" spans="1:25" ht="15" x14ac:dyDescent="0.25">
      <c r="A207" s="11" t="s">
        <v>375</v>
      </c>
      <c r="B207" s="61" t="s">
        <v>98</v>
      </c>
      <c r="C207" s="62"/>
      <c r="D207" s="63"/>
      <c r="E207" s="18"/>
      <c r="F207" s="18"/>
      <c r="G207" s="18"/>
      <c r="H207" s="18"/>
      <c r="I207" s="18"/>
      <c r="J207" s="18"/>
      <c r="K207" s="18"/>
      <c r="L207" s="18"/>
      <c r="M207" s="18"/>
      <c r="N207" s="18"/>
      <c r="O207" s="18"/>
      <c r="P207" s="18"/>
      <c r="Q207" s="18"/>
      <c r="R207" s="18"/>
      <c r="S207" s="18"/>
      <c r="T207" s="18"/>
      <c r="U207" s="18"/>
      <c r="V207" s="18"/>
      <c r="W207" s="18"/>
      <c r="X207" s="14"/>
      <c r="Y207" s="14"/>
    </row>
    <row r="208" spans="1:25" ht="38.25" x14ac:dyDescent="0.25">
      <c r="A208" s="4" t="s">
        <v>376</v>
      </c>
      <c r="B208" s="5" t="s">
        <v>377</v>
      </c>
      <c r="C208" s="4">
        <v>1</v>
      </c>
      <c r="D208" s="5" t="s">
        <v>32</v>
      </c>
      <c r="E208" s="1">
        <v>347000</v>
      </c>
      <c r="F208" s="9">
        <f>+ROUND(E208*19%,2)</f>
        <v>65930</v>
      </c>
      <c r="G208" s="10">
        <f>+E208+F208</f>
        <v>412930</v>
      </c>
      <c r="H208" s="15"/>
      <c r="I208" s="16">
        <f t="shared" si="33"/>
        <v>0</v>
      </c>
      <c r="J208" s="15"/>
      <c r="K208" s="16">
        <f t="shared" si="40"/>
        <v>0</v>
      </c>
      <c r="L208" s="15"/>
      <c r="M208" s="16">
        <f t="shared" si="41"/>
        <v>0</v>
      </c>
      <c r="N208" s="15"/>
      <c r="O208" s="16">
        <f t="shared" si="42"/>
        <v>0</v>
      </c>
      <c r="P208" s="15"/>
      <c r="Q208" s="16">
        <f t="shared" si="43"/>
        <v>0</v>
      </c>
      <c r="R208" s="15"/>
      <c r="S208" s="16">
        <f t="shared" si="44"/>
        <v>0</v>
      </c>
      <c r="T208" s="15"/>
      <c r="U208" s="16">
        <f t="shared" si="45"/>
        <v>0</v>
      </c>
      <c r="V208" s="15"/>
      <c r="W208" s="16">
        <f t="shared" ref="W208:W271" si="46">V208*$G208</f>
        <v>0</v>
      </c>
      <c r="X208" s="14"/>
      <c r="Y208" s="14"/>
    </row>
    <row r="209" spans="1:25" ht="38.25" x14ac:dyDescent="0.25">
      <c r="A209" s="4" t="s">
        <v>378</v>
      </c>
      <c r="B209" s="5" t="s">
        <v>370</v>
      </c>
      <c r="C209" s="4">
        <v>1</v>
      </c>
      <c r="D209" s="5" t="s">
        <v>32</v>
      </c>
      <c r="E209" s="1">
        <v>313000</v>
      </c>
      <c r="F209" s="9">
        <f>+ROUND(E209*19%,2)</f>
        <v>59470</v>
      </c>
      <c r="G209" s="10">
        <f>+E209+F209</f>
        <v>372470</v>
      </c>
      <c r="H209" s="15"/>
      <c r="I209" s="16">
        <f t="shared" si="33"/>
        <v>0</v>
      </c>
      <c r="J209" s="15"/>
      <c r="K209" s="16">
        <f t="shared" si="40"/>
        <v>0</v>
      </c>
      <c r="L209" s="15"/>
      <c r="M209" s="16">
        <f t="shared" si="41"/>
        <v>0</v>
      </c>
      <c r="N209" s="15"/>
      <c r="O209" s="16">
        <f t="shared" si="42"/>
        <v>0</v>
      </c>
      <c r="P209" s="15"/>
      <c r="Q209" s="16">
        <f t="shared" si="43"/>
        <v>0</v>
      </c>
      <c r="R209" s="15"/>
      <c r="S209" s="16">
        <f t="shared" si="44"/>
        <v>0</v>
      </c>
      <c r="T209" s="15"/>
      <c r="U209" s="16">
        <f t="shared" si="45"/>
        <v>0</v>
      </c>
      <c r="V209" s="15"/>
      <c r="W209" s="16">
        <f t="shared" si="46"/>
        <v>0</v>
      </c>
      <c r="X209" s="14"/>
      <c r="Y209" s="14"/>
    </row>
    <row r="210" spans="1:25" ht="15" x14ac:dyDescent="0.25">
      <c r="A210" s="11" t="s">
        <v>379</v>
      </c>
      <c r="B210" s="61" t="s">
        <v>118</v>
      </c>
      <c r="C210" s="62"/>
      <c r="D210" s="63"/>
      <c r="E210" s="18"/>
      <c r="F210" s="18"/>
      <c r="G210" s="18"/>
      <c r="H210" s="18"/>
      <c r="I210" s="18"/>
      <c r="J210" s="18"/>
      <c r="K210" s="18"/>
      <c r="L210" s="18"/>
      <c r="M210" s="18"/>
      <c r="N210" s="18"/>
      <c r="O210" s="18"/>
      <c r="P210" s="18"/>
      <c r="Q210" s="18"/>
      <c r="R210" s="18"/>
      <c r="S210" s="18"/>
      <c r="T210" s="18"/>
      <c r="U210" s="18"/>
      <c r="V210" s="18"/>
      <c r="W210" s="18"/>
      <c r="X210" s="14"/>
      <c r="Y210" s="14"/>
    </row>
    <row r="211" spans="1:25" ht="51" x14ac:dyDescent="0.25">
      <c r="A211" s="4" t="s">
        <v>380</v>
      </c>
      <c r="B211" s="5" t="s">
        <v>381</v>
      </c>
      <c r="C211" s="4">
        <v>1</v>
      </c>
      <c r="D211" s="5" t="s">
        <v>32</v>
      </c>
      <c r="E211" s="1">
        <v>357000</v>
      </c>
      <c r="F211" s="9">
        <f>+ROUND(E211*19%,2)</f>
        <v>67830</v>
      </c>
      <c r="G211" s="10">
        <f>+E211+F211</f>
        <v>424830</v>
      </c>
      <c r="H211" s="15"/>
      <c r="I211" s="16">
        <f t="shared" ref="I211:I273" si="47">H211*$G211</f>
        <v>0</v>
      </c>
      <c r="J211" s="15"/>
      <c r="K211" s="16">
        <f t="shared" si="40"/>
        <v>0</v>
      </c>
      <c r="L211" s="15"/>
      <c r="M211" s="16">
        <f t="shared" si="41"/>
        <v>0</v>
      </c>
      <c r="N211" s="15"/>
      <c r="O211" s="16">
        <f t="shared" si="42"/>
        <v>0</v>
      </c>
      <c r="P211" s="15"/>
      <c r="Q211" s="16">
        <f t="shared" si="43"/>
        <v>0</v>
      </c>
      <c r="R211" s="15"/>
      <c r="S211" s="16">
        <f t="shared" si="44"/>
        <v>0</v>
      </c>
      <c r="T211" s="15"/>
      <c r="U211" s="16">
        <f t="shared" si="45"/>
        <v>0</v>
      </c>
      <c r="V211" s="15"/>
      <c r="W211" s="16">
        <f t="shared" si="46"/>
        <v>0</v>
      </c>
      <c r="X211" s="14"/>
      <c r="Y211" s="14"/>
    </row>
    <row r="212" spans="1:25" ht="24.75" customHeight="1" x14ac:dyDescent="0.25">
      <c r="A212" s="4" t="s">
        <v>382</v>
      </c>
      <c r="B212" s="5" t="s">
        <v>383</v>
      </c>
      <c r="C212" s="4">
        <v>1</v>
      </c>
      <c r="D212" s="5" t="s">
        <v>32</v>
      </c>
      <c r="E212" s="1">
        <v>313000</v>
      </c>
      <c r="F212" s="9">
        <f>+ROUND(E212*19%,2)</f>
        <v>59470</v>
      </c>
      <c r="G212" s="10">
        <f>+E212+F212</f>
        <v>372470</v>
      </c>
      <c r="H212" s="15"/>
      <c r="I212" s="16">
        <f t="shared" si="47"/>
        <v>0</v>
      </c>
      <c r="J212" s="15"/>
      <c r="K212" s="16">
        <f t="shared" si="40"/>
        <v>0</v>
      </c>
      <c r="L212" s="15"/>
      <c r="M212" s="16">
        <f t="shared" si="41"/>
        <v>0</v>
      </c>
      <c r="N212" s="15"/>
      <c r="O212" s="16">
        <f t="shared" si="42"/>
        <v>0</v>
      </c>
      <c r="P212" s="15"/>
      <c r="Q212" s="16">
        <f t="shared" si="43"/>
        <v>0</v>
      </c>
      <c r="R212" s="15"/>
      <c r="S212" s="16">
        <f t="shared" si="44"/>
        <v>0</v>
      </c>
      <c r="T212" s="15"/>
      <c r="U212" s="16">
        <f t="shared" si="45"/>
        <v>0</v>
      </c>
      <c r="V212" s="15"/>
      <c r="W212" s="16">
        <f t="shared" si="46"/>
        <v>0</v>
      </c>
      <c r="X212" s="14"/>
      <c r="Y212" s="14"/>
    </row>
    <row r="213" spans="1:25" ht="15" x14ac:dyDescent="0.25">
      <c r="A213" s="11">
        <v>8</v>
      </c>
      <c r="B213" s="61" t="s">
        <v>384</v>
      </c>
      <c r="C213" s="62"/>
      <c r="D213" s="63"/>
      <c r="E213" s="18"/>
      <c r="F213" s="18"/>
      <c r="G213" s="18"/>
      <c r="H213" s="18"/>
      <c r="I213" s="18"/>
      <c r="J213" s="18"/>
      <c r="K213" s="18"/>
      <c r="L213" s="18"/>
      <c r="M213" s="18"/>
      <c r="N213" s="18"/>
      <c r="O213" s="18"/>
      <c r="P213" s="18"/>
      <c r="Q213" s="18"/>
      <c r="R213" s="18"/>
      <c r="S213" s="18"/>
      <c r="T213" s="18"/>
      <c r="U213" s="18"/>
      <c r="V213" s="18"/>
      <c r="W213" s="18"/>
      <c r="X213" s="14"/>
      <c r="Y213" s="14"/>
    </row>
    <row r="214" spans="1:25" ht="15" x14ac:dyDescent="0.25">
      <c r="A214" s="11" t="s">
        <v>385</v>
      </c>
      <c r="B214" s="61" t="s">
        <v>88</v>
      </c>
      <c r="C214" s="62"/>
      <c r="D214" s="63"/>
      <c r="E214" s="18"/>
      <c r="F214" s="18"/>
      <c r="G214" s="18"/>
      <c r="H214" s="18"/>
      <c r="I214" s="18"/>
      <c r="J214" s="18"/>
      <c r="K214" s="18"/>
      <c r="L214" s="18"/>
      <c r="M214" s="18"/>
      <c r="N214" s="18"/>
      <c r="O214" s="18"/>
      <c r="P214" s="18"/>
      <c r="Q214" s="18"/>
      <c r="R214" s="18"/>
      <c r="S214" s="18"/>
      <c r="T214" s="18"/>
      <c r="U214" s="18"/>
      <c r="V214" s="18"/>
      <c r="W214" s="18"/>
      <c r="X214" s="14"/>
      <c r="Y214" s="14"/>
    </row>
    <row r="215" spans="1:25" ht="38.25" x14ac:dyDescent="0.25">
      <c r="A215" s="4" t="s">
        <v>386</v>
      </c>
      <c r="B215" s="5" t="s">
        <v>387</v>
      </c>
      <c r="C215" s="4">
        <v>1</v>
      </c>
      <c r="D215" s="5" t="s">
        <v>32</v>
      </c>
      <c r="E215" s="1">
        <v>1358000</v>
      </c>
      <c r="F215" s="9">
        <f>+ROUND(E215*19%,2)</f>
        <v>258020</v>
      </c>
      <c r="G215" s="10">
        <f>+E215+F215</f>
        <v>1616020</v>
      </c>
      <c r="H215" s="15"/>
      <c r="I215" s="16">
        <f t="shared" si="47"/>
        <v>0</v>
      </c>
      <c r="J215" s="15"/>
      <c r="K215" s="16">
        <f t="shared" si="40"/>
        <v>0</v>
      </c>
      <c r="L215" s="15"/>
      <c r="M215" s="16">
        <f t="shared" si="41"/>
        <v>0</v>
      </c>
      <c r="N215" s="15"/>
      <c r="O215" s="16">
        <f t="shared" si="42"/>
        <v>0</v>
      </c>
      <c r="P215" s="15"/>
      <c r="Q215" s="16">
        <f t="shared" si="43"/>
        <v>0</v>
      </c>
      <c r="R215" s="15"/>
      <c r="S215" s="16">
        <f t="shared" si="44"/>
        <v>0</v>
      </c>
      <c r="T215" s="15"/>
      <c r="U215" s="16">
        <f t="shared" si="45"/>
        <v>0</v>
      </c>
      <c r="V215" s="15"/>
      <c r="W215" s="16">
        <f t="shared" si="46"/>
        <v>0</v>
      </c>
      <c r="X215" s="14"/>
      <c r="Y215" s="14"/>
    </row>
    <row r="216" spans="1:25" ht="89.25" x14ac:dyDescent="0.25">
      <c r="A216" s="4" t="s">
        <v>388</v>
      </c>
      <c r="B216" s="19" t="s">
        <v>389</v>
      </c>
      <c r="C216" s="4">
        <v>1</v>
      </c>
      <c r="D216" s="5" t="s">
        <v>32</v>
      </c>
      <c r="E216" s="1">
        <v>3741000</v>
      </c>
      <c r="F216" s="9">
        <f>+ROUND(E216*19%,2)</f>
        <v>710790</v>
      </c>
      <c r="G216" s="10">
        <f>+E216+F216</f>
        <v>4451790</v>
      </c>
      <c r="H216" s="15"/>
      <c r="I216" s="16">
        <f t="shared" si="47"/>
        <v>0</v>
      </c>
      <c r="J216" s="15"/>
      <c r="K216" s="16">
        <f t="shared" si="40"/>
        <v>0</v>
      </c>
      <c r="L216" s="15"/>
      <c r="M216" s="16">
        <f t="shared" si="41"/>
        <v>0</v>
      </c>
      <c r="N216" s="15"/>
      <c r="O216" s="16">
        <f t="shared" si="42"/>
        <v>0</v>
      </c>
      <c r="P216" s="15"/>
      <c r="Q216" s="16">
        <f t="shared" si="43"/>
        <v>0</v>
      </c>
      <c r="R216" s="15"/>
      <c r="S216" s="16">
        <f t="shared" si="44"/>
        <v>0</v>
      </c>
      <c r="T216" s="15"/>
      <c r="U216" s="16">
        <f t="shared" si="45"/>
        <v>0</v>
      </c>
      <c r="V216" s="15"/>
      <c r="W216" s="16">
        <f t="shared" si="46"/>
        <v>0</v>
      </c>
      <c r="X216" s="14"/>
      <c r="Y216" s="14"/>
    </row>
    <row r="217" spans="1:25" ht="15" x14ac:dyDescent="0.25">
      <c r="A217" s="11" t="s">
        <v>390</v>
      </c>
      <c r="B217" s="61" t="s">
        <v>118</v>
      </c>
      <c r="C217" s="62"/>
      <c r="D217" s="63"/>
      <c r="E217" s="18"/>
      <c r="F217" s="18"/>
      <c r="G217" s="18"/>
      <c r="H217" s="18"/>
      <c r="I217" s="18"/>
      <c r="J217" s="18"/>
      <c r="K217" s="18"/>
      <c r="L217" s="18"/>
      <c r="M217" s="18"/>
      <c r="N217" s="18"/>
      <c r="O217" s="18"/>
      <c r="P217" s="18"/>
      <c r="Q217" s="18"/>
      <c r="R217" s="18"/>
      <c r="S217" s="18"/>
      <c r="T217" s="18"/>
      <c r="U217" s="18"/>
      <c r="V217" s="18"/>
      <c r="W217" s="18"/>
      <c r="X217" s="14"/>
      <c r="Y217" s="14"/>
    </row>
    <row r="218" spans="1:25" ht="38.25" x14ac:dyDescent="0.25">
      <c r="A218" s="4" t="s">
        <v>391</v>
      </c>
      <c r="B218" s="5" t="s">
        <v>392</v>
      </c>
      <c r="C218" s="4">
        <v>1</v>
      </c>
      <c r="D218" s="5" t="s">
        <v>32</v>
      </c>
      <c r="E218" s="1">
        <v>1215000</v>
      </c>
      <c r="F218" s="9">
        <f>+ROUND(E218*19%,2)</f>
        <v>230850</v>
      </c>
      <c r="G218" s="10">
        <f>+E218+F218</f>
        <v>1445850</v>
      </c>
      <c r="H218" s="15"/>
      <c r="I218" s="16">
        <f t="shared" si="47"/>
        <v>0</v>
      </c>
      <c r="J218" s="15"/>
      <c r="K218" s="16">
        <f t="shared" si="40"/>
        <v>0</v>
      </c>
      <c r="L218" s="15"/>
      <c r="M218" s="16">
        <f t="shared" si="41"/>
        <v>0</v>
      </c>
      <c r="N218" s="15"/>
      <c r="O218" s="16">
        <f t="shared" si="42"/>
        <v>0</v>
      </c>
      <c r="P218" s="15"/>
      <c r="Q218" s="16">
        <f t="shared" si="43"/>
        <v>0</v>
      </c>
      <c r="R218" s="15"/>
      <c r="S218" s="16">
        <f t="shared" si="44"/>
        <v>0</v>
      </c>
      <c r="T218" s="15"/>
      <c r="U218" s="16">
        <f t="shared" si="45"/>
        <v>0</v>
      </c>
      <c r="V218" s="15"/>
      <c r="W218" s="16">
        <f t="shared" si="46"/>
        <v>0</v>
      </c>
      <c r="X218" s="14"/>
      <c r="Y218" s="14"/>
    </row>
    <row r="219" spans="1:25" ht="89.25" x14ac:dyDescent="0.25">
      <c r="A219" s="4" t="s">
        <v>393</v>
      </c>
      <c r="B219" s="19" t="s">
        <v>389</v>
      </c>
      <c r="C219" s="4">
        <v>1</v>
      </c>
      <c r="D219" s="5" t="s">
        <v>32</v>
      </c>
      <c r="E219" s="1">
        <v>3741000</v>
      </c>
      <c r="F219" s="9">
        <f>+ROUND(E219*19%,2)</f>
        <v>710790</v>
      </c>
      <c r="G219" s="10">
        <f>+E219+F219</f>
        <v>4451790</v>
      </c>
      <c r="H219" s="15"/>
      <c r="I219" s="16">
        <f t="shared" si="47"/>
        <v>0</v>
      </c>
      <c r="J219" s="15"/>
      <c r="K219" s="16">
        <f t="shared" si="40"/>
        <v>0</v>
      </c>
      <c r="L219" s="15"/>
      <c r="M219" s="16">
        <f t="shared" si="41"/>
        <v>0</v>
      </c>
      <c r="N219" s="15"/>
      <c r="O219" s="16">
        <f t="shared" si="42"/>
        <v>0</v>
      </c>
      <c r="P219" s="15"/>
      <c r="Q219" s="16">
        <f t="shared" si="43"/>
        <v>0</v>
      </c>
      <c r="R219" s="15"/>
      <c r="S219" s="16">
        <f t="shared" si="44"/>
        <v>0</v>
      </c>
      <c r="T219" s="15"/>
      <c r="U219" s="16">
        <f t="shared" si="45"/>
        <v>0</v>
      </c>
      <c r="V219" s="15"/>
      <c r="W219" s="16">
        <f t="shared" si="46"/>
        <v>0</v>
      </c>
      <c r="X219" s="14"/>
      <c r="Y219" s="14"/>
    </row>
    <row r="220" spans="1:25" ht="15" x14ac:dyDescent="0.25">
      <c r="A220" s="11">
        <v>9</v>
      </c>
      <c r="B220" s="61" t="s">
        <v>394</v>
      </c>
      <c r="C220" s="62"/>
      <c r="D220" s="63"/>
      <c r="E220" s="18"/>
      <c r="F220" s="18"/>
      <c r="G220" s="18"/>
      <c r="H220" s="18"/>
      <c r="I220" s="18"/>
      <c r="J220" s="18"/>
      <c r="K220" s="18"/>
      <c r="L220" s="18"/>
      <c r="M220" s="18"/>
      <c r="N220" s="18"/>
      <c r="O220" s="18"/>
      <c r="P220" s="18"/>
      <c r="Q220" s="18"/>
      <c r="R220" s="18"/>
      <c r="S220" s="18"/>
      <c r="T220" s="18"/>
      <c r="U220" s="18"/>
      <c r="V220" s="18"/>
      <c r="W220" s="18"/>
      <c r="X220" s="14"/>
      <c r="Y220" s="14"/>
    </row>
    <row r="221" spans="1:25" ht="12.75" customHeight="1" x14ac:dyDescent="0.25">
      <c r="A221" s="11" t="s">
        <v>395</v>
      </c>
      <c r="B221" s="61" t="s">
        <v>136</v>
      </c>
      <c r="C221" s="62"/>
      <c r="D221" s="63"/>
      <c r="E221" s="18"/>
      <c r="F221" s="18"/>
      <c r="G221" s="18"/>
      <c r="H221" s="18"/>
      <c r="I221" s="18"/>
      <c r="J221" s="18"/>
      <c r="K221" s="18"/>
      <c r="L221" s="18"/>
      <c r="M221" s="18"/>
      <c r="N221" s="18"/>
      <c r="O221" s="18"/>
      <c r="P221" s="18"/>
      <c r="Q221" s="18"/>
      <c r="R221" s="18"/>
      <c r="S221" s="18"/>
      <c r="T221" s="18"/>
      <c r="U221" s="18"/>
      <c r="V221" s="18"/>
      <c r="W221" s="18"/>
      <c r="X221" s="14"/>
      <c r="Y221" s="14"/>
    </row>
    <row r="222" spans="1:25" ht="12.75" x14ac:dyDescent="0.25">
      <c r="A222" s="4" t="s">
        <v>396</v>
      </c>
      <c r="B222" s="5" t="s">
        <v>397</v>
      </c>
      <c r="C222" s="4">
        <v>1</v>
      </c>
      <c r="D222" s="5" t="s">
        <v>32</v>
      </c>
      <c r="E222" s="1">
        <v>328000</v>
      </c>
      <c r="F222" s="9">
        <f>+ROUND(E222*19%,2)</f>
        <v>62320</v>
      </c>
      <c r="G222" s="10">
        <f>+E222+F222</f>
        <v>390320</v>
      </c>
      <c r="H222" s="15"/>
      <c r="I222" s="16">
        <f t="shared" si="47"/>
        <v>0</v>
      </c>
      <c r="J222" s="15"/>
      <c r="K222" s="16">
        <f t="shared" si="40"/>
        <v>0</v>
      </c>
      <c r="L222" s="15"/>
      <c r="M222" s="16">
        <f t="shared" si="41"/>
        <v>0</v>
      </c>
      <c r="N222" s="15"/>
      <c r="O222" s="16">
        <f t="shared" si="42"/>
        <v>0</v>
      </c>
      <c r="P222" s="15"/>
      <c r="Q222" s="16">
        <f t="shared" si="43"/>
        <v>0</v>
      </c>
      <c r="R222" s="15"/>
      <c r="S222" s="16">
        <f t="shared" si="44"/>
        <v>0</v>
      </c>
      <c r="T222" s="15"/>
      <c r="U222" s="16">
        <f t="shared" si="45"/>
        <v>0</v>
      </c>
      <c r="V222" s="15"/>
      <c r="W222" s="16">
        <f t="shared" si="46"/>
        <v>0</v>
      </c>
      <c r="X222" s="14"/>
      <c r="Y222" s="14"/>
    </row>
    <row r="223" spans="1:25" ht="12.75" x14ac:dyDescent="0.25">
      <c r="A223" s="4" t="s">
        <v>398</v>
      </c>
      <c r="B223" s="5" t="s">
        <v>399</v>
      </c>
      <c r="C223" s="4">
        <v>1</v>
      </c>
      <c r="D223" s="5" t="s">
        <v>32</v>
      </c>
      <c r="E223" s="1">
        <v>538000</v>
      </c>
      <c r="F223" s="9">
        <f>+ROUND(E223*19%,2)</f>
        <v>102220</v>
      </c>
      <c r="G223" s="10">
        <f>+E223+F223</f>
        <v>640220</v>
      </c>
      <c r="H223" s="15"/>
      <c r="I223" s="16">
        <f t="shared" si="47"/>
        <v>0</v>
      </c>
      <c r="J223" s="15"/>
      <c r="K223" s="16">
        <f t="shared" si="40"/>
        <v>0</v>
      </c>
      <c r="L223" s="15"/>
      <c r="M223" s="16">
        <f t="shared" si="41"/>
        <v>0</v>
      </c>
      <c r="N223" s="15"/>
      <c r="O223" s="16">
        <f t="shared" si="42"/>
        <v>0</v>
      </c>
      <c r="P223" s="15"/>
      <c r="Q223" s="16">
        <f t="shared" si="43"/>
        <v>0</v>
      </c>
      <c r="R223" s="15"/>
      <c r="S223" s="16">
        <f t="shared" si="44"/>
        <v>0</v>
      </c>
      <c r="T223" s="15"/>
      <c r="U223" s="16">
        <f t="shared" si="45"/>
        <v>0</v>
      </c>
      <c r="V223" s="15"/>
      <c r="W223" s="16">
        <f t="shared" si="46"/>
        <v>0</v>
      </c>
      <c r="X223" s="14"/>
      <c r="Y223" s="14"/>
    </row>
    <row r="224" spans="1:25" ht="12.75" x14ac:dyDescent="0.25">
      <c r="A224" s="4" t="s">
        <v>400</v>
      </c>
      <c r="B224" s="5" t="s">
        <v>401</v>
      </c>
      <c r="C224" s="4">
        <v>1</v>
      </c>
      <c r="D224" s="5" t="s">
        <v>32</v>
      </c>
      <c r="E224" s="1">
        <v>200000</v>
      </c>
      <c r="F224" s="9">
        <f>+ROUND(E224*19%,2)</f>
        <v>38000</v>
      </c>
      <c r="G224" s="10">
        <f>+E224+F224</f>
        <v>238000</v>
      </c>
      <c r="H224" s="15"/>
      <c r="I224" s="16">
        <f t="shared" si="47"/>
        <v>0</v>
      </c>
      <c r="J224" s="15"/>
      <c r="K224" s="16">
        <f t="shared" si="40"/>
        <v>0</v>
      </c>
      <c r="L224" s="15"/>
      <c r="M224" s="16">
        <f t="shared" si="41"/>
        <v>0</v>
      </c>
      <c r="N224" s="15"/>
      <c r="O224" s="16">
        <f t="shared" si="42"/>
        <v>0</v>
      </c>
      <c r="P224" s="15"/>
      <c r="Q224" s="16">
        <f t="shared" si="43"/>
        <v>0</v>
      </c>
      <c r="R224" s="15"/>
      <c r="S224" s="16">
        <f t="shared" si="44"/>
        <v>0</v>
      </c>
      <c r="T224" s="15"/>
      <c r="U224" s="16">
        <f t="shared" si="45"/>
        <v>0</v>
      </c>
      <c r="V224" s="15"/>
      <c r="W224" s="16">
        <f t="shared" si="46"/>
        <v>0</v>
      </c>
      <c r="X224" s="14"/>
      <c r="Y224" s="14"/>
    </row>
    <row r="225" spans="1:25" ht="51" x14ac:dyDescent="0.25">
      <c r="A225" s="4" t="s">
        <v>402</v>
      </c>
      <c r="B225" s="5" t="s">
        <v>403</v>
      </c>
      <c r="C225" s="4">
        <v>1</v>
      </c>
      <c r="D225" s="5" t="s">
        <v>32</v>
      </c>
      <c r="E225" s="1">
        <v>636000</v>
      </c>
      <c r="F225" s="9">
        <f>+ROUND(E225*19%,2)</f>
        <v>120840</v>
      </c>
      <c r="G225" s="10">
        <f>+E225+F225</f>
        <v>756840</v>
      </c>
      <c r="H225" s="15"/>
      <c r="I225" s="16">
        <f t="shared" si="47"/>
        <v>0</v>
      </c>
      <c r="J225" s="15"/>
      <c r="K225" s="16">
        <f t="shared" si="40"/>
        <v>0</v>
      </c>
      <c r="L225" s="15"/>
      <c r="M225" s="16">
        <f t="shared" si="41"/>
        <v>0</v>
      </c>
      <c r="N225" s="15"/>
      <c r="O225" s="16">
        <f t="shared" si="42"/>
        <v>0</v>
      </c>
      <c r="P225" s="15"/>
      <c r="Q225" s="16">
        <f t="shared" si="43"/>
        <v>0</v>
      </c>
      <c r="R225" s="15"/>
      <c r="S225" s="16">
        <f t="shared" si="44"/>
        <v>0</v>
      </c>
      <c r="T225" s="15"/>
      <c r="U225" s="16">
        <f t="shared" si="45"/>
        <v>0</v>
      </c>
      <c r="V225" s="15"/>
      <c r="W225" s="16">
        <f t="shared" si="46"/>
        <v>0</v>
      </c>
      <c r="X225" s="14"/>
      <c r="Y225" s="14"/>
    </row>
    <row r="226" spans="1:25" ht="51" x14ac:dyDescent="0.25">
      <c r="A226" s="4" t="s">
        <v>404</v>
      </c>
      <c r="B226" s="5" t="s">
        <v>405</v>
      </c>
      <c r="C226" s="4">
        <v>1</v>
      </c>
      <c r="D226" s="5" t="s">
        <v>32</v>
      </c>
      <c r="E226" s="1">
        <v>563000</v>
      </c>
      <c r="F226" s="9">
        <f>+ROUND(E226*19%,2)</f>
        <v>106970</v>
      </c>
      <c r="G226" s="10">
        <f>+E226+F226</f>
        <v>669970</v>
      </c>
      <c r="H226" s="15"/>
      <c r="I226" s="16">
        <f t="shared" si="47"/>
        <v>0</v>
      </c>
      <c r="J226" s="15"/>
      <c r="K226" s="16">
        <f t="shared" si="40"/>
        <v>0</v>
      </c>
      <c r="L226" s="15"/>
      <c r="M226" s="16">
        <f t="shared" si="41"/>
        <v>0</v>
      </c>
      <c r="N226" s="15"/>
      <c r="O226" s="16">
        <f t="shared" si="42"/>
        <v>0</v>
      </c>
      <c r="P226" s="15"/>
      <c r="Q226" s="16">
        <f t="shared" si="43"/>
        <v>0</v>
      </c>
      <c r="R226" s="15"/>
      <c r="S226" s="16">
        <f t="shared" si="44"/>
        <v>0</v>
      </c>
      <c r="T226" s="15"/>
      <c r="U226" s="16">
        <f t="shared" si="45"/>
        <v>0</v>
      </c>
      <c r="V226" s="15"/>
      <c r="W226" s="16">
        <f t="shared" si="46"/>
        <v>0</v>
      </c>
      <c r="X226" s="14"/>
      <c r="Y226" s="14"/>
    </row>
    <row r="227" spans="1:25" ht="15" x14ac:dyDescent="0.25">
      <c r="A227" s="11">
        <v>10</v>
      </c>
      <c r="B227" s="61" t="s">
        <v>406</v>
      </c>
      <c r="C227" s="62"/>
      <c r="D227" s="63"/>
      <c r="E227" s="18"/>
      <c r="F227" s="18"/>
      <c r="G227" s="18"/>
      <c r="H227" s="18"/>
      <c r="I227" s="18"/>
      <c r="J227" s="18"/>
      <c r="K227" s="18"/>
      <c r="L227" s="18"/>
      <c r="M227" s="18"/>
      <c r="N227" s="18"/>
      <c r="O227" s="18"/>
      <c r="P227" s="18"/>
      <c r="Q227" s="18"/>
      <c r="R227" s="18"/>
      <c r="S227" s="18"/>
      <c r="T227" s="18"/>
      <c r="U227" s="18"/>
      <c r="V227" s="18"/>
      <c r="W227" s="18"/>
      <c r="X227" s="14"/>
      <c r="Y227" s="14"/>
    </row>
    <row r="228" spans="1:25" ht="15" x14ac:dyDescent="0.25">
      <c r="A228" s="11" t="s">
        <v>407</v>
      </c>
      <c r="B228" s="61" t="s">
        <v>408</v>
      </c>
      <c r="C228" s="62"/>
      <c r="D228" s="63"/>
      <c r="E228" s="18"/>
      <c r="F228" s="18"/>
      <c r="G228" s="18"/>
      <c r="H228" s="18"/>
      <c r="I228" s="18"/>
      <c r="J228" s="18"/>
      <c r="K228" s="18"/>
      <c r="L228" s="18"/>
      <c r="M228" s="18"/>
      <c r="N228" s="18"/>
      <c r="O228" s="18"/>
      <c r="P228" s="18"/>
      <c r="Q228" s="18"/>
      <c r="R228" s="18"/>
      <c r="S228" s="18"/>
      <c r="T228" s="18"/>
      <c r="U228" s="18"/>
      <c r="V228" s="18"/>
      <c r="W228" s="18"/>
      <c r="X228" s="14"/>
      <c r="Y228" s="14"/>
    </row>
    <row r="229" spans="1:25" ht="12.75" x14ac:dyDescent="0.25">
      <c r="A229" s="4" t="s">
        <v>409</v>
      </c>
      <c r="B229" s="5" t="s">
        <v>410</v>
      </c>
      <c r="C229" s="4">
        <v>1</v>
      </c>
      <c r="D229" s="5" t="s">
        <v>32</v>
      </c>
      <c r="E229" s="1">
        <v>902000</v>
      </c>
      <c r="F229" s="9">
        <f>+ROUND(E229*19%,2)</f>
        <v>171380</v>
      </c>
      <c r="G229" s="10">
        <f>+E229+F229</f>
        <v>1073380</v>
      </c>
      <c r="H229" s="15"/>
      <c r="I229" s="16">
        <f t="shared" si="47"/>
        <v>0</v>
      </c>
      <c r="J229" s="15"/>
      <c r="K229" s="16">
        <f t="shared" si="40"/>
        <v>0</v>
      </c>
      <c r="L229" s="15"/>
      <c r="M229" s="16">
        <f t="shared" si="41"/>
        <v>0</v>
      </c>
      <c r="N229" s="15">
        <v>1</v>
      </c>
      <c r="O229" s="16">
        <f t="shared" si="42"/>
        <v>1073380</v>
      </c>
      <c r="P229" s="15"/>
      <c r="Q229" s="16">
        <f t="shared" si="43"/>
        <v>0</v>
      </c>
      <c r="R229" s="15"/>
      <c r="S229" s="16">
        <f t="shared" si="44"/>
        <v>0</v>
      </c>
      <c r="T229" s="15"/>
      <c r="U229" s="16">
        <f t="shared" si="45"/>
        <v>0</v>
      </c>
      <c r="V229" s="15"/>
      <c r="W229" s="16">
        <f t="shared" si="46"/>
        <v>0</v>
      </c>
      <c r="X229" s="14"/>
      <c r="Y229" s="14"/>
    </row>
    <row r="230" spans="1:25" ht="25.5" x14ac:dyDescent="0.25">
      <c r="A230" s="4" t="s">
        <v>411</v>
      </c>
      <c r="B230" s="5" t="s">
        <v>412</v>
      </c>
      <c r="C230" s="4">
        <v>1</v>
      </c>
      <c r="D230" s="5" t="s">
        <v>32</v>
      </c>
      <c r="E230" s="1">
        <v>955000</v>
      </c>
      <c r="F230" s="9">
        <f>+ROUND(E230*19%,2)</f>
        <v>181450</v>
      </c>
      <c r="G230" s="10">
        <f>+E230+F230</f>
        <v>1136450</v>
      </c>
      <c r="H230" s="15"/>
      <c r="I230" s="16">
        <f t="shared" si="47"/>
        <v>0</v>
      </c>
      <c r="J230" s="15"/>
      <c r="K230" s="16">
        <f t="shared" si="40"/>
        <v>0</v>
      </c>
      <c r="L230" s="15"/>
      <c r="M230" s="16">
        <f t="shared" si="41"/>
        <v>0</v>
      </c>
      <c r="N230" s="15">
        <v>1</v>
      </c>
      <c r="O230" s="16">
        <f t="shared" si="42"/>
        <v>1136450</v>
      </c>
      <c r="P230" s="15"/>
      <c r="Q230" s="16">
        <f t="shared" si="43"/>
        <v>0</v>
      </c>
      <c r="R230" s="15"/>
      <c r="S230" s="16">
        <f t="shared" si="44"/>
        <v>0</v>
      </c>
      <c r="T230" s="15"/>
      <c r="U230" s="16">
        <f t="shared" si="45"/>
        <v>0</v>
      </c>
      <c r="V230" s="15"/>
      <c r="W230" s="16">
        <f t="shared" si="46"/>
        <v>0</v>
      </c>
      <c r="X230" s="14"/>
      <c r="Y230" s="14"/>
    </row>
    <row r="231" spans="1:25" ht="25.5" x14ac:dyDescent="0.25">
      <c r="A231" s="4" t="s">
        <v>413</v>
      </c>
      <c r="B231" s="5" t="s">
        <v>414</v>
      </c>
      <c r="C231" s="4">
        <v>1</v>
      </c>
      <c r="D231" s="5" t="s">
        <v>32</v>
      </c>
      <c r="E231" s="1">
        <v>902000</v>
      </c>
      <c r="F231" s="9">
        <f>+ROUND(E231*19%,2)</f>
        <v>171380</v>
      </c>
      <c r="G231" s="10">
        <f>+E231+F231</f>
        <v>1073380</v>
      </c>
      <c r="H231" s="15"/>
      <c r="I231" s="16">
        <f t="shared" si="47"/>
        <v>0</v>
      </c>
      <c r="J231" s="15"/>
      <c r="K231" s="16">
        <f t="shared" si="40"/>
        <v>0</v>
      </c>
      <c r="L231" s="15"/>
      <c r="M231" s="16">
        <f t="shared" si="41"/>
        <v>0</v>
      </c>
      <c r="N231" s="15">
        <v>1</v>
      </c>
      <c r="O231" s="16">
        <f t="shared" si="42"/>
        <v>1073380</v>
      </c>
      <c r="P231" s="15"/>
      <c r="Q231" s="16">
        <f t="shared" si="43"/>
        <v>0</v>
      </c>
      <c r="R231" s="15"/>
      <c r="S231" s="16">
        <f t="shared" si="44"/>
        <v>0</v>
      </c>
      <c r="T231" s="15"/>
      <c r="U231" s="16">
        <f t="shared" si="45"/>
        <v>0</v>
      </c>
      <c r="V231" s="15"/>
      <c r="W231" s="16">
        <f t="shared" si="46"/>
        <v>0</v>
      </c>
      <c r="X231" s="14"/>
      <c r="Y231" s="14"/>
    </row>
    <row r="232" spans="1:25" ht="15" x14ac:dyDescent="0.25">
      <c r="A232" s="11">
        <v>11</v>
      </c>
      <c r="B232" s="61" t="s">
        <v>415</v>
      </c>
      <c r="C232" s="62"/>
      <c r="D232" s="63"/>
      <c r="E232" s="18"/>
      <c r="F232" s="18"/>
      <c r="G232" s="18"/>
      <c r="H232" s="18"/>
      <c r="I232" s="18"/>
      <c r="J232" s="18"/>
      <c r="K232" s="18"/>
      <c r="L232" s="18"/>
      <c r="M232" s="18"/>
      <c r="N232" s="18"/>
      <c r="O232" s="18"/>
      <c r="P232" s="18"/>
      <c r="Q232" s="18"/>
      <c r="R232" s="18"/>
      <c r="S232" s="18"/>
      <c r="T232" s="18"/>
      <c r="U232" s="18"/>
      <c r="V232" s="18"/>
      <c r="W232" s="18"/>
      <c r="X232" s="14"/>
      <c r="Y232" s="14"/>
    </row>
    <row r="233" spans="1:25" ht="25.5" x14ac:dyDescent="0.25">
      <c r="A233" s="4">
        <v>11.1</v>
      </c>
      <c r="B233" s="5" t="s">
        <v>416</v>
      </c>
      <c r="C233" s="4">
        <v>1</v>
      </c>
      <c r="D233" s="5" t="s">
        <v>417</v>
      </c>
      <c r="E233" s="1">
        <v>641000</v>
      </c>
      <c r="F233" s="9">
        <f>+ROUND(E233*19%,2)</f>
        <v>121790</v>
      </c>
      <c r="G233" s="10">
        <f>+E233+F233</f>
        <v>762790</v>
      </c>
      <c r="H233" s="15">
        <v>8</v>
      </c>
      <c r="I233" s="16">
        <f t="shared" si="47"/>
        <v>6102320</v>
      </c>
      <c r="J233" s="15">
        <v>23</v>
      </c>
      <c r="K233" s="16">
        <f t="shared" si="40"/>
        <v>17544170</v>
      </c>
      <c r="L233" s="15">
        <v>25</v>
      </c>
      <c r="M233" s="16">
        <f t="shared" si="41"/>
        <v>19069750</v>
      </c>
      <c r="N233" s="15">
        <v>20</v>
      </c>
      <c r="O233" s="16">
        <f t="shared" si="42"/>
        <v>15255800</v>
      </c>
      <c r="P233" s="15"/>
      <c r="Q233" s="16">
        <f t="shared" si="43"/>
        <v>0</v>
      </c>
      <c r="R233" s="15"/>
      <c r="S233" s="16">
        <f t="shared" si="44"/>
        <v>0</v>
      </c>
      <c r="T233" s="15"/>
      <c r="U233" s="16">
        <f t="shared" si="45"/>
        <v>0</v>
      </c>
      <c r="V233" s="15"/>
      <c r="W233" s="16">
        <f t="shared" si="46"/>
        <v>0</v>
      </c>
      <c r="X233" s="14"/>
      <c r="Y233" s="14"/>
    </row>
    <row r="234" spans="1:25" ht="25.5" x14ac:dyDescent="0.25">
      <c r="A234" s="4">
        <v>11.2</v>
      </c>
      <c r="B234" s="5" t="s">
        <v>418</v>
      </c>
      <c r="C234" s="4">
        <v>1</v>
      </c>
      <c r="D234" s="5" t="s">
        <v>417</v>
      </c>
      <c r="E234" s="1">
        <v>758000</v>
      </c>
      <c r="F234" s="9">
        <f>+ROUND(E234*19%,2)</f>
        <v>144020</v>
      </c>
      <c r="G234" s="10">
        <f>+E234+F234</f>
        <v>902020</v>
      </c>
      <c r="H234" s="15"/>
      <c r="I234" s="16">
        <f t="shared" si="47"/>
        <v>0</v>
      </c>
      <c r="J234" s="15"/>
      <c r="K234" s="16">
        <f t="shared" si="40"/>
        <v>0</v>
      </c>
      <c r="L234" s="15"/>
      <c r="M234" s="16">
        <f t="shared" si="41"/>
        <v>0</v>
      </c>
      <c r="N234" s="15"/>
      <c r="O234" s="16">
        <f t="shared" si="42"/>
        <v>0</v>
      </c>
      <c r="P234" s="15"/>
      <c r="Q234" s="16">
        <f t="shared" si="43"/>
        <v>0</v>
      </c>
      <c r="R234" s="15"/>
      <c r="S234" s="16">
        <f t="shared" si="44"/>
        <v>0</v>
      </c>
      <c r="T234" s="15"/>
      <c r="U234" s="16">
        <f t="shared" si="45"/>
        <v>0</v>
      </c>
      <c r="V234" s="15"/>
      <c r="W234" s="16">
        <f t="shared" si="46"/>
        <v>0</v>
      </c>
      <c r="X234" s="14"/>
      <c r="Y234" s="14"/>
    </row>
    <row r="235" spans="1:25" ht="15" x14ac:dyDescent="0.25">
      <c r="A235" s="11">
        <v>12</v>
      </c>
      <c r="B235" s="61" t="s">
        <v>419</v>
      </c>
      <c r="C235" s="62"/>
      <c r="D235" s="63"/>
      <c r="E235" s="18"/>
      <c r="F235" s="18"/>
      <c r="G235" s="18"/>
      <c r="H235" s="18"/>
      <c r="I235" s="18"/>
      <c r="J235" s="18"/>
      <c r="K235" s="18"/>
      <c r="L235" s="18"/>
      <c r="M235" s="18"/>
      <c r="N235" s="18"/>
      <c r="O235" s="18"/>
      <c r="P235" s="18"/>
      <c r="Q235" s="18"/>
      <c r="R235" s="18"/>
      <c r="S235" s="18"/>
      <c r="T235" s="18"/>
      <c r="U235" s="18"/>
      <c r="V235" s="18"/>
      <c r="W235" s="18"/>
      <c r="X235" s="14"/>
      <c r="Y235" s="14"/>
    </row>
    <row r="236" spans="1:25" ht="12.75" x14ac:dyDescent="0.25">
      <c r="A236" s="4" t="s">
        <v>420</v>
      </c>
      <c r="B236" s="5" t="s">
        <v>421</v>
      </c>
      <c r="C236" s="4">
        <v>1</v>
      </c>
      <c r="D236" s="5" t="s">
        <v>32</v>
      </c>
      <c r="E236" s="1">
        <v>721000</v>
      </c>
      <c r="F236" s="9">
        <f t="shared" ref="F236:F299" si="48">+ROUND(E236*19%,2)</f>
        <v>136990</v>
      </c>
      <c r="G236" s="10">
        <f t="shared" ref="G236:G299" si="49">+E236+F236</f>
        <v>857990</v>
      </c>
      <c r="H236" s="15"/>
      <c r="I236" s="16">
        <f t="shared" si="47"/>
        <v>0</v>
      </c>
      <c r="J236" s="15"/>
      <c r="K236" s="16">
        <f t="shared" si="40"/>
        <v>0</v>
      </c>
      <c r="L236" s="15"/>
      <c r="M236" s="16">
        <f t="shared" si="41"/>
        <v>0</v>
      </c>
      <c r="N236" s="15"/>
      <c r="O236" s="16">
        <f t="shared" si="42"/>
        <v>0</v>
      </c>
      <c r="P236" s="15"/>
      <c r="Q236" s="16">
        <f t="shared" si="43"/>
        <v>0</v>
      </c>
      <c r="R236" s="15"/>
      <c r="S236" s="16">
        <f t="shared" si="44"/>
        <v>0</v>
      </c>
      <c r="T236" s="15"/>
      <c r="U236" s="16">
        <f t="shared" si="45"/>
        <v>0</v>
      </c>
      <c r="V236" s="15"/>
      <c r="W236" s="16">
        <f t="shared" si="46"/>
        <v>0</v>
      </c>
      <c r="X236" s="14"/>
      <c r="Y236" s="14"/>
    </row>
    <row r="237" spans="1:25" ht="12.75" x14ac:dyDescent="0.25">
      <c r="A237" s="4" t="s">
        <v>422</v>
      </c>
      <c r="B237" s="5" t="s">
        <v>423</v>
      </c>
      <c r="C237" s="4">
        <v>1</v>
      </c>
      <c r="D237" s="5" t="s">
        <v>32</v>
      </c>
      <c r="E237" s="1">
        <v>1322000</v>
      </c>
      <c r="F237" s="9">
        <f t="shared" si="48"/>
        <v>251180</v>
      </c>
      <c r="G237" s="10">
        <f t="shared" si="49"/>
        <v>1573180</v>
      </c>
      <c r="H237" s="15"/>
      <c r="I237" s="16">
        <f t="shared" si="47"/>
        <v>0</v>
      </c>
      <c r="J237" s="15"/>
      <c r="K237" s="16">
        <f t="shared" si="40"/>
        <v>0</v>
      </c>
      <c r="L237" s="15"/>
      <c r="M237" s="16">
        <f t="shared" si="41"/>
        <v>0</v>
      </c>
      <c r="N237" s="15"/>
      <c r="O237" s="16">
        <f t="shared" si="42"/>
        <v>0</v>
      </c>
      <c r="P237" s="15"/>
      <c r="Q237" s="16">
        <f t="shared" si="43"/>
        <v>0</v>
      </c>
      <c r="R237" s="15"/>
      <c r="S237" s="16">
        <f t="shared" si="44"/>
        <v>0</v>
      </c>
      <c r="T237" s="15"/>
      <c r="U237" s="16">
        <f t="shared" si="45"/>
        <v>0</v>
      </c>
      <c r="V237" s="15"/>
      <c r="W237" s="16">
        <f t="shared" si="46"/>
        <v>0</v>
      </c>
      <c r="X237" s="14"/>
      <c r="Y237" s="14"/>
    </row>
    <row r="238" spans="1:25" ht="12.75" x14ac:dyDescent="0.25">
      <c r="A238" s="4" t="s">
        <v>424</v>
      </c>
      <c r="B238" s="5" t="s">
        <v>425</v>
      </c>
      <c r="C238" s="4">
        <v>1</v>
      </c>
      <c r="D238" s="5" t="s">
        <v>32</v>
      </c>
      <c r="E238" s="1">
        <v>1880000</v>
      </c>
      <c r="F238" s="9">
        <f t="shared" si="48"/>
        <v>357200</v>
      </c>
      <c r="G238" s="10">
        <f t="shared" si="49"/>
        <v>2237200</v>
      </c>
      <c r="H238" s="15"/>
      <c r="I238" s="16">
        <f t="shared" si="47"/>
        <v>0</v>
      </c>
      <c r="J238" s="15"/>
      <c r="K238" s="16">
        <f t="shared" si="40"/>
        <v>0</v>
      </c>
      <c r="L238" s="15"/>
      <c r="M238" s="16">
        <f t="shared" si="41"/>
        <v>0</v>
      </c>
      <c r="N238" s="15"/>
      <c r="O238" s="16">
        <f t="shared" si="42"/>
        <v>0</v>
      </c>
      <c r="P238" s="15"/>
      <c r="Q238" s="16">
        <f t="shared" si="43"/>
        <v>0</v>
      </c>
      <c r="R238" s="15"/>
      <c r="S238" s="16">
        <f t="shared" si="44"/>
        <v>0</v>
      </c>
      <c r="T238" s="15"/>
      <c r="U238" s="16">
        <f t="shared" si="45"/>
        <v>0</v>
      </c>
      <c r="V238" s="15"/>
      <c r="W238" s="16">
        <f t="shared" si="46"/>
        <v>0</v>
      </c>
      <c r="X238" s="14"/>
      <c r="Y238" s="14"/>
    </row>
    <row r="239" spans="1:25" ht="22.5" customHeight="1" x14ac:dyDescent="0.25">
      <c r="A239" s="4" t="s">
        <v>426</v>
      </c>
      <c r="B239" s="5" t="s">
        <v>427</v>
      </c>
      <c r="C239" s="4">
        <v>1</v>
      </c>
      <c r="D239" s="5" t="s">
        <v>32</v>
      </c>
      <c r="E239" s="1">
        <v>3232000</v>
      </c>
      <c r="F239" s="9">
        <f t="shared" si="48"/>
        <v>614080</v>
      </c>
      <c r="G239" s="10">
        <f t="shared" si="49"/>
        <v>3846080</v>
      </c>
      <c r="H239" s="15"/>
      <c r="I239" s="16">
        <f t="shared" si="47"/>
        <v>0</v>
      </c>
      <c r="J239" s="15"/>
      <c r="K239" s="16">
        <f t="shared" si="40"/>
        <v>0</v>
      </c>
      <c r="L239" s="15"/>
      <c r="M239" s="16">
        <f t="shared" si="41"/>
        <v>0</v>
      </c>
      <c r="N239" s="15"/>
      <c r="O239" s="16">
        <f t="shared" si="42"/>
        <v>0</v>
      </c>
      <c r="P239" s="15"/>
      <c r="Q239" s="16">
        <f t="shared" si="43"/>
        <v>0</v>
      </c>
      <c r="R239" s="15"/>
      <c r="S239" s="16">
        <f t="shared" si="44"/>
        <v>0</v>
      </c>
      <c r="T239" s="15"/>
      <c r="U239" s="16">
        <f t="shared" si="45"/>
        <v>0</v>
      </c>
      <c r="V239" s="15"/>
      <c r="W239" s="16">
        <f t="shared" si="46"/>
        <v>0</v>
      </c>
      <c r="X239" s="14"/>
      <c r="Y239" s="14"/>
    </row>
    <row r="240" spans="1:25" ht="12.75" x14ac:dyDescent="0.25">
      <c r="A240" s="4" t="s">
        <v>428</v>
      </c>
      <c r="B240" s="5" t="s">
        <v>429</v>
      </c>
      <c r="C240" s="4">
        <v>1</v>
      </c>
      <c r="D240" s="5" t="s">
        <v>32</v>
      </c>
      <c r="E240" s="1">
        <v>235000</v>
      </c>
      <c r="F240" s="9">
        <f t="shared" si="48"/>
        <v>44650</v>
      </c>
      <c r="G240" s="10">
        <f t="shared" si="49"/>
        <v>279650</v>
      </c>
      <c r="H240" s="15"/>
      <c r="I240" s="16">
        <f t="shared" si="47"/>
        <v>0</v>
      </c>
      <c r="J240" s="15"/>
      <c r="K240" s="16">
        <f t="shared" si="40"/>
        <v>0</v>
      </c>
      <c r="L240" s="15"/>
      <c r="M240" s="16">
        <f t="shared" si="41"/>
        <v>0</v>
      </c>
      <c r="N240" s="15"/>
      <c r="O240" s="16">
        <f t="shared" si="42"/>
        <v>0</v>
      </c>
      <c r="P240" s="15"/>
      <c r="Q240" s="16">
        <f t="shared" si="43"/>
        <v>0</v>
      </c>
      <c r="R240" s="15"/>
      <c r="S240" s="16">
        <f t="shared" si="44"/>
        <v>0</v>
      </c>
      <c r="T240" s="15"/>
      <c r="U240" s="16">
        <f t="shared" si="45"/>
        <v>0</v>
      </c>
      <c r="V240" s="15"/>
      <c r="W240" s="16">
        <f t="shared" si="46"/>
        <v>0</v>
      </c>
      <c r="X240" s="14"/>
      <c r="Y240" s="14"/>
    </row>
    <row r="241" spans="1:25" ht="12.75" x14ac:dyDescent="0.25">
      <c r="A241" s="4" t="s">
        <v>430</v>
      </c>
      <c r="B241" s="5" t="s">
        <v>431</v>
      </c>
      <c r="C241" s="4">
        <v>1</v>
      </c>
      <c r="D241" s="5" t="s">
        <v>32</v>
      </c>
      <c r="E241" s="1">
        <v>332000</v>
      </c>
      <c r="F241" s="9">
        <f t="shared" si="48"/>
        <v>63080</v>
      </c>
      <c r="G241" s="10">
        <f t="shared" si="49"/>
        <v>395080</v>
      </c>
      <c r="H241" s="15"/>
      <c r="I241" s="16">
        <f t="shared" si="47"/>
        <v>0</v>
      </c>
      <c r="J241" s="15"/>
      <c r="K241" s="16">
        <f t="shared" si="40"/>
        <v>0</v>
      </c>
      <c r="L241" s="15"/>
      <c r="M241" s="16">
        <f t="shared" si="41"/>
        <v>0</v>
      </c>
      <c r="N241" s="15"/>
      <c r="O241" s="16">
        <f t="shared" si="42"/>
        <v>0</v>
      </c>
      <c r="P241" s="15"/>
      <c r="Q241" s="16">
        <f t="shared" si="43"/>
        <v>0</v>
      </c>
      <c r="R241" s="15"/>
      <c r="S241" s="16">
        <f t="shared" si="44"/>
        <v>0</v>
      </c>
      <c r="T241" s="15"/>
      <c r="U241" s="16">
        <f t="shared" si="45"/>
        <v>0</v>
      </c>
      <c r="V241" s="15"/>
      <c r="W241" s="16">
        <f t="shared" si="46"/>
        <v>0</v>
      </c>
      <c r="X241" s="14"/>
      <c r="Y241" s="14"/>
    </row>
    <row r="242" spans="1:25" ht="12.75" x14ac:dyDescent="0.25">
      <c r="A242" s="4" t="s">
        <v>432</v>
      </c>
      <c r="B242" s="5" t="s">
        <v>433</v>
      </c>
      <c r="C242" s="4">
        <v>1</v>
      </c>
      <c r="D242" s="5" t="s">
        <v>32</v>
      </c>
      <c r="E242" s="1">
        <v>724000</v>
      </c>
      <c r="F242" s="9">
        <f t="shared" si="48"/>
        <v>137560</v>
      </c>
      <c r="G242" s="10">
        <f t="shared" si="49"/>
        <v>861560</v>
      </c>
      <c r="H242" s="15"/>
      <c r="I242" s="16">
        <f t="shared" si="47"/>
        <v>0</v>
      </c>
      <c r="J242" s="15"/>
      <c r="K242" s="16">
        <f t="shared" si="40"/>
        <v>0</v>
      </c>
      <c r="L242" s="15"/>
      <c r="M242" s="16">
        <f t="shared" si="41"/>
        <v>0</v>
      </c>
      <c r="N242" s="15"/>
      <c r="O242" s="16">
        <f t="shared" si="42"/>
        <v>0</v>
      </c>
      <c r="P242" s="15"/>
      <c r="Q242" s="16">
        <f t="shared" si="43"/>
        <v>0</v>
      </c>
      <c r="R242" s="15"/>
      <c r="S242" s="16">
        <f t="shared" si="44"/>
        <v>0</v>
      </c>
      <c r="T242" s="15"/>
      <c r="U242" s="16">
        <f t="shared" si="45"/>
        <v>0</v>
      </c>
      <c r="V242" s="15"/>
      <c r="W242" s="16">
        <f t="shared" si="46"/>
        <v>0</v>
      </c>
      <c r="X242" s="14"/>
      <c r="Y242" s="14"/>
    </row>
    <row r="243" spans="1:25" ht="12.75" x14ac:dyDescent="0.25">
      <c r="A243" s="4" t="s">
        <v>434</v>
      </c>
      <c r="B243" s="5" t="s">
        <v>435</v>
      </c>
      <c r="C243" s="4">
        <v>1</v>
      </c>
      <c r="D243" s="5" t="s">
        <v>32</v>
      </c>
      <c r="E243" s="1">
        <v>1034000</v>
      </c>
      <c r="F243" s="9">
        <f t="shared" si="48"/>
        <v>196460</v>
      </c>
      <c r="G243" s="10">
        <f t="shared" si="49"/>
        <v>1230460</v>
      </c>
      <c r="H243" s="15"/>
      <c r="I243" s="16">
        <f t="shared" si="47"/>
        <v>0</v>
      </c>
      <c r="J243" s="15"/>
      <c r="K243" s="16">
        <f t="shared" si="40"/>
        <v>0</v>
      </c>
      <c r="L243" s="15"/>
      <c r="M243" s="16">
        <f t="shared" si="41"/>
        <v>0</v>
      </c>
      <c r="N243" s="15"/>
      <c r="O243" s="16">
        <f t="shared" si="42"/>
        <v>0</v>
      </c>
      <c r="P243" s="15"/>
      <c r="Q243" s="16">
        <f t="shared" si="43"/>
        <v>0</v>
      </c>
      <c r="R243" s="15"/>
      <c r="S243" s="16">
        <f t="shared" si="44"/>
        <v>0</v>
      </c>
      <c r="T243" s="15"/>
      <c r="U243" s="16">
        <f t="shared" si="45"/>
        <v>0</v>
      </c>
      <c r="V243" s="15"/>
      <c r="W243" s="16">
        <f t="shared" si="46"/>
        <v>0</v>
      </c>
      <c r="X243" s="14"/>
      <c r="Y243" s="14"/>
    </row>
    <row r="244" spans="1:25" ht="25.5" customHeight="1" x14ac:dyDescent="0.25">
      <c r="A244" s="4" t="s">
        <v>436</v>
      </c>
      <c r="B244" s="5" t="s">
        <v>437</v>
      </c>
      <c r="C244" s="4">
        <v>1</v>
      </c>
      <c r="D244" s="5" t="s">
        <v>32</v>
      </c>
      <c r="E244" s="1">
        <v>1929000</v>
      </c>
      <c r="F244" s="9">
        <f t="shared" si="48"/>
        <v>366510</v>
      </c>
      <c r="G244" s="10">
        <f t="shared" si="49"/>
        <v>2295510</v>
      </c>
      <c r="H244" s="15"/>
      <c r="I244" s="16">
        <f t="shared" si="47"/>
        <v>0</v>
      </c>
      <c r="J244" s="15"/>
      <c r="K244" s="16">
        <f t="shared" si="40"/>
        <v>0</v>
      </c>
      <c r="L244" s="15"/>
      <c r="M244" s="16">
        <f t="shared" si="41"/>
        <v>0</v>
      </c>
      <c r="N244" s="15"/>
      <c r="O244" s="16">
        <f t="shared" si="42"/>
        <v>0</v>
      </c>
      <c r="P244" s="15"/>
      <c r="Q244" s="16">
        <f t="shared" si="43"/>
        <v>0</v>
      </c>
      <c r="R244" s="15"/>
      <c r="S244" s="16">
        <f t="shared" si="44"/>
        <v>0</v>
      </c>
      <c r="T244" s="15"/>
      <c r="U244" s="16">
        <f t="shared" si="45"/>
        <v>0</v>
      </c>
      <c r="V244" s="15"/>
      <c r="W244" s="16">
        <f t="shared" si="46"/>
        <v>0</v>
      </c>
      <c r="X244" s="14"/>
      <c r="Y244" s="14"/>
    </row>
    <row r="245" spans="1:25" ht="12.75" x14ac:dyDescent="0.25">
      <c r="A245" s="4" t="s">
        <v>438</v>
      </c>
      <c r="B245" s="5" t="s">
        <v>439</v>
      </c>
      <c r="C245" s="4">
        <v>1</v>
      </c>
      <c r="D245" s="5" t="s">
        <v>32</v>
      </c>
      <c r="E245" s="1">
        <v>106000</v>
      </c>
      <c r="F245" s="9">
        <f t="shared" si="48"/>
        <v>20140</v>
      </c>
      <c r="G245" s="10">
        <f t="shared" si="49"/>
        <v>126140</v>
      </c>
      <c r="H245" s="15"/>
      <c r="I245" s="16">
        <f t="shared" si="47"/>
        <v>0</v>
      </c>
      <c r="J245" s="15"/>
      <c r="K245" s="16">
        <f t="shared" si="40"/>
        <v>0</v>
      </c>
      <c r="L245" s="15"/>
      <c r="M245" s="16">
        <f t="shared" si="41"/>
        <v>0</v>
      </c>
      <c r="N245" s="15"/>
      <c r="O245" s="16">
        <f t="shared" si="42"/>
        <v>0</v>
      </c>
      <c r="P245" s="15"/>
      <c r="Q245" s="16">
        <f t="shared" si="43"/>
        <v>0</v>
      </c>
      <c r="R245" s="15"/>
      <c r="S245" s="16">
        <f t="shared" si="44"/>
        <v>0</v>
      </c>
      <c r="T245" s="15"/>
      <c r="U245" s="16">
        <f t="shared" si="45"/>
        <v>0</v>
      </c>
      <c r="V245" s="15"/>
      <c r="W245" s="16">
        <f t="shared" si="46"/>
        <v>0</v>
      </c>
      <c r="X245" s="14"/>
      <c r="Y245" s="14"/>
    </row>
    <row r="246" spans="1:25" ht="12.75" x14ac:dyDescent="0.25">
      <c r="A246" s="4" t="s">
        <v>440</v>
      </c>
      <c r="B246" s="5" t="s">
        <v>441</v>
      </c>
      <c r="C246" s="4">
        <v>1</v>
      </c>
      <c r="D246" s="5" t="s">
        <v>32</v>
      </c>
      <c r="E246" s="1">
        <v>189000</v>
      </c>
      <c r="F246" s="9">
        <f t="shared" si="48"/>
        <v>35910</v>
      </c>
      <c r="G246" s="10">
        <f t="shared" si="49"/>
        <v>224910</v>
      </c>
      <c r="H246" s="15"/>
      <c r="I246" s="16">
        <f t="shared" si="47"/>
        <v>0</v>
      </c>
      <c r="J246" s="15"/>
      <c r="K246" s="16">
        <f t="shared" si="40"/>
        <v>0</v>
      </c>
      <c r="L246" s="15"/>
      <c r="M246" s="16">
        <f t="shared" si="41"/>
        <v>0</v>
      </c>
      <c r="N246" s="15"/>
      <c r="O246" s="16">
        <f t="shared" si="42"/>
        <v>0</v>
      </c>
      <c r="P246" s="15"/>
      <c r="Q246" s="16">
        <f t="shared" si="43"/>
        <v>0</v>
      </c>
      <c r="R246" s="15"/>
      <c r="S246" s="16">
        <f t="shared" si="44"/>
        <v>0</v>
      </c>
      <c r="T246" s="15"/>
      <c r="U246" s="16">
        <f t="shared" si="45"/>
        <v>0</v>
      </c>
      <c r="V246" s="15"/>
      <c r="W246" s="16">
        <f t="shared" si="46"/>
        <v>0</v>
      </c>
      <c r="X246" s="14"/>
      <c r="Y246" s="14"/>
    </row>
    <row r="247" spans="1:25" ht="25.5" x14ac:dyDescent="0.25">
      <c r="A247" s="4" t="s">
        <v>442</v>
      </c>
      <c r="B247" s="5" t="s">
        <v>443</v>
      </c>
      <c r="C247" s="4">
        <v>1</v>
      </c>
      <c r="D247" s="5" t="s">
        <v>32</v>
      </c>
      <c r="E247" s="1">
        <v>253000</v>
      </c>
      <c r="F247" s="9">
        <f t="shared" si="48"/>
        <v>48070</v>
      </c>
      <c r="G247" s="10">
        <f t="shared" si="49"/>
        <v>301070</v>
      </c>
      <c r="H247" s="15"/>
      <c r="I247" s="16">
        <f t="shared" si="47"/>
        <v>0</v>
      </c>
      <c r="J247" s="15"/>
      <c r="K247" s="16">
        <f t="shared" si="40"/>
        <v>0</v>
      </c>
      <c r="L247" s="15"/>
      <c r="M247" s="16">
        <f t="shared" si="41"/>
        <v>0</v>
      </c>
      <c r="N247" s="15"/>
      <c r="O247" s="16">
        <f t="shared" si="42"/>
        <v>0</v>
      </c>
      <c r="P247" s="15"/>
      <c r="Q247" s="16">
        <f t="shared" si="43"/>
        <v>0</v>
      </c>
      <c r="R247" s="15"/>
      <c r="S247" s="16">
        <f t="shared" si="44"/>
        <v>0</v>
      </c>
      <c r="T247" s="15"/>
      <c r="U247" s="16">
        <f t="shared" si="45"/>
        <v>0</v>
      </c>
      <c r="V247" s="15"/>
      <c r="W247" s="16">
        <f t="shared" si="46"/>
        <v>0</v>
      </c>
      <c r="X247" s="14"/>
      <c r="Y247" s="14"/>
    </row>
    <row r="248" spans="1:25" ht="12.75" x14ac:dyDescent="0.25">
      <c r="A248" s="4" t="s">
        <v>444</v>
      </c>
      <c r="B248" s="5" t="s">
        <v>445</v>
      </c>
      <c r="C248" s="4">
        <v>1</v>
      </c>
      <c r="D248" s="5" t="s">
        <v>32</v>
      </c>
      <c r="E248" s="1">
        <v>254000</v>
      </c>
      <c r="F248" s="9">
        <f t="shared" si="48"/>
        <v>48260</v>
      </c>
      <c r="G248" s="10">
        <f t="shared" si="49"/>
        <v>302260</v>
      </c>
      <c r="H248" s="15"/>
      <c r="I248" s="16">
        <f t="shared" si="47"/>
        <v>0</v>
      </c>
      <c r="J248" s="15"/>
      <c r="K248" s="16">
        <f t="shared" si="40"/>
        <v>0</v>
      </c>
      <c r="L248" s="15"/>
      <c r="M248" s="16">
        <f t="shared" si="41"/>
        <v>0</v>
      </c>
      <c r="N248" s="15"/>
      <c r="O248" s="16">
        <f t="shared" si="42"/>
        <v>0</v>
      </c>
      <c r="P248" s="15"/>
      <c r="Q248" s="16">
        <f t="shared" si="43"/>
        <v>0</v>
      </c>
      <c r="R248" s="15"/>
      <c r="S248" s="16">
        <f t="shared" si="44"/>
        <v>0</v>
      </c>
      <c r="T248" s="15"/>
      <c r="U248" s="16">
        <f t="shared" si="45"/>
        <v>0</v>
      </c>
      <c r="V248" s="15"/>
      <c r="W248" s="16">
        <f t="shared" si="46"/>
        <v>0</v>
      </c>
      <c r="X248" s="14"/>
      <c r="Y248" s="14"/>
    </row>
    <row r="249" spans="1:25" ht="24.75" customHeight="1" x14ac:dyDescent="0.25">
      <c r="A249" s="8" t="s">
        <v>446</v>
      </c>
      <c r="B249" s="5" t="s">
        <v>447</v>
      </c>
      <c r="C249" s="4">
        <v>1</v>
      </c>
      <c r="D249" s="5" t="s">
        <v>32</v>
      </c>
      <c r="E249" s="1">
        <v>250000</v>
      </c>
      <c r="F249" s="9">
        <f t="shared" si="48"/>
        <v>47500</v>
      </c>
      <c r="G249" s="10">
        <f t="shared" si="49"/>
        <v>297500</v>
      </c>
      <c r="H249" s="15"/>
      <c r="I249" s="16">
        <f t="shared" si="47"/>
        <v>0</v>
      </c>
      <c r="J249" s="15"/>
      <c r="K249" s="16">
        <f t="shared" si="40"/>
        <v>0</v>
      </c>
      <c r="L249" s="15"/>
      <c r="M249" s="16">
        <f t="shared" si="41"/>
        <v>0</v>
      </c>
      <c r="N249" s="15"/>
      <c r="O249" s="16">
        <f t="shared" si="42"/>
        <v>0</v>
      </c>
      <c r="P249" s="15"/>
      <c r="Q249" s="16">
        <f t="shared" si="43"/>
        <v>0</v>
      </c>
      <c r="R249" s="15"/>
      <c r="S249" s="16">
        <f t="shared" si="44"/>
        <v>0</v>
      </c>
      <c r="T249" s="15"/>
      <c r="U249" s="16">
        <f t="shared" si="45"/>
        <v>0</v>
      </c>
      <c r="V249" s="15"/>
      <c r="W249" s="16">
        <f t="shared" si="46"/>
        <v>0</v>
      </c>
      <c r="X249" s="14"/>
      <c r="Y249" s="14"/>
    </row>
    <row r="250" spans="1:25" ht="25.5" x14ac:dyDescent="0.25">
      <c r="A250" s="8" t="s">
        <v>448</v>
      </c>
      <c r="B250" s="5" t="s">
        <v>449</v>
      </c>
      <c r="C250" s="4">
        <v>1</v>
      </c>
      <c r="D250" s="5" t="s">
        <v>32</v>
      </c>
      <c r="E250" s="1">
        <v>51000</v>
      </c>
      <c r="F250" s="9">
        <f t="shared" si="48"/>
        <v>9690</v>
      </c>
      <c r="G250" s="10">
        <f t="shared" si="49"/>
        <v>60690</v>
      </c>
      <c r="H250" s="15"/>
      <c r="I250" s="16">
        <f t="shared" si="47"/>
        <v>0</v>
      </c>
      <c r="J250" s="15"/>
      <c r="K250" s="16">
        <f t="shared" si="40"/>
        <v>0</v>
      </c>
      <c r="L250" s="15"/>
      <c r="M250" s="16">
        <f t="shared" si="41"/>
        <v>0</v>
      </c>
      <c r="N250" s="15"/>
      <c r="O250" s="16">
        <f t="shared" si="42"/>
        <v>0</v>
      </c>
      <c r="P250" s="15"/>
      <c r="Q250" s="16">
        <f t="shared" si="43"/>
        <v>0</v>
      </c>
      <c r="R250" s="15"/>
      <c r="S250" s="16">
        <f t="shared" si="44"/>
        <v>0</v>
      </c>
      <c r="T250" s="15"/>
      <c r="U250" s="16">
        <f t="shared" si="45"/>
        <v>0</v>
      </c>
      <c r="V250" s="15"/>
      <c r="W250" s="16">
        <f t="shared" si="46"/>
        <v>0</v>
      </c>
      <c r="X250" s="14"/>
      <c r="Y250" s="14"/>
    </row>
    <row r="251" spans="1:25" ht="25.5" x14ac:dyDescent="0.25">
      <c r="A251" s="8" t="s">
        <v>450</v>
      </c>
      <c r="B251" s="5" t="s">
        <v>451</v>
      </c>
      <c r="C251" s="4">
        <v>1</v>
      </c>
      <c r="D251" s="5" t="s">
        <v>32</v>
      </c>
      <c r="E251" s="1">
        <v>95000</v>
      </c>
      <c r="F251" s="9">
        <f t="shared" si="48"/>
        <v>18050</v>
      </c>
      <c r="G251" s="10">
        <f t="shared" si="49"/>
        <v>113050</v>
      </c>
      <c r="H251" s="15"/>
      <c r="I251" s="16">
        <f t="shared" si="47"/>
        <v>0</v>
      </c>
      <c r="J251" s="15"/>
      <c r="K251" s="16">
        <f t="shared" si="40"/>
        <v>0</v>
      </c>
      <c r="L251" s="15"/>
      <c r="M251" s="16">
        <f t="shared" si="41"/>
        <v>0</v>
      </c>
      <c r="N251" s="15"/>
      <c r="O251" s="16">
        <f t="shared" si="42"/>
        <v>0</v>
      </c>
      <c r="P251" s="15"/>
      <c r="Q251" s="16">
        <f t="shared" si="43"/>
        <v>0</v>
      </c>
      <c r="R251" s="15"/>
      <c r="S251" s="16">
        <f t="shared" si="44"/>
        <v>0</v>
      </c>
      <c r="T251" s="15"/>
      <c r="U251" s="16">
        <f t="shared" si="45"/>
        <v>0</v>
      </c>
      <c r="V251" s="15"/>
      <c r="W251" s="16">
        <f t="shared" si="46"/>
        <v>0</v>
      </c>
      <c r="X251" s="14"/>
      <c r="Y251" s="14"/>
    </row>
    <row r="252" spans="1:25" ht="25.5" x14ac:dyDescent="0.25">
      <c r="A252" s="8" t="s">
        <v>452</v>
      </c>
      <c r="B252" s="5" t="s">
        <v>453</v>
      </c>
      <c r="C252" s="4">
        <v>1</v>
      </c>
      <c r="D252" s="5" t="s">
        <v>32</v>
      </c>
      <c r="E252" s="1">
        <v>94000</v>
      </c>
      <c r="F252" s="9">
        <f t="shared" si="48"/>
        <v>17860</v>
      </c>
      <c r="G252" s="10">
        <f t="shared" si="49"/>
        <v>111860</v>
      </c>
      <c r="H252" s="15"/>
      <c r="I252" s="16">
        <f t="shared" si="47"/>
        <v>0</v>
      </c>
      <c r="J252" s="15"/>
      <c r="K252" s="16">
        <f t="shared" si="40"/>
        <v>0</v>
      </c>
      <c r="L252" s="15"/>
      <c r="M252" s="16">
        <f t="shared" si="41"/>
        <v>0</v>
      </c>
      <c r="N252" s="15"/>
      <c r="O252" s="16">
        <f t="shared" si="42"/>
        <v>0</v>
      </c>
      <c r="P252" s="15"/>
      <c r="Q252" s="16">
        <f t="shared" si="43"/>
        <v>0</v>
      </c>
      <c r="R252" s="15"/>
      <c r="S252" s="16">
        <f t="shared" si="44"/>
        <v>0</v>
      </c>
      <c r="T252" s="15"/>
      <c r="U252" s="16">
        <f t="shared" si="45"/>
        <v>0</v>
      </c>
      <c r="V252" s="15"/>
      <c r="W252" s="16">
        <f t="shared" si="46"/>
        <v>0</v>
      </c>
      <c r="X252" s="14"/>
      <c r="Y252" s="14"/>
    </row>
    <row r="253" spans="1:25" ht="25.5" x14ac:dyDescent="0.25">
      <c r="A253" s="8" t="s">
        <v>454</v>
      </c>
      <c r="B253" s="5" t="s">
        <v>455</v>
      </c>
      <c r="C253" s="4">
        <v>1</v>
      </c>
      <c r="D253" s="5" t="s">
        <v>32</v>
      </c>
      <c r="E253" s="1">
        <v>164000</v>
      </c>
      <c r="F253" s="9">
        <f t="shared" si="48"/>
        <v>31160</v>
      </c>
      <c r="G253" s="10">
        <f t="shared" si="49"/>
        <v>195160</v>
      </c>
      <c r="H253" s="15"/>
      <c r="I253" s="16">
        <f t="shared" si="47"/>
        <v>0</v>
      </c>
      <c r="J253" s="15"/>
      <c r="K253" s="16">
        <f t="shared" si="40"/>
        <v>0</v>
      </c>
      <c r="L253" s="15"/>
      <c r="M253" s="16">
        <f t="shared" si="41"/>
        <v>0</v>
      </c>
      <c r="N253" s="15"/>
      <c r="O253" s="16">
        <f t="shared" si="42"/>
        <v>0</v>
      </c>
      <c r="P253" s="15"/>
      <c r="Q253" s="16">
        <f t="shared" si="43"/>
        <v>0</v>
      </c>
      <c r="R253" s="15"/>
      <c r="S253" s="16">
        <f t="shared" si="44"/>
        <v>0</v>
      </c>
      <c r="T253" s="15"/>
      <c r="U253" s="16">
        <f t="shared" si="45"/>
        <v>0</v>
      </c>
      <c r="V253" s="15"/>
      <c r="W253" s="16">
        <f t="shared" si="46"/>
        <v>0</v>
      </c>
      <c r="X253" s="14"/>
      <c r="Y253" s="14"/>
    </row>
    <row r="254" spans="1:25" ht="25.5" x14ac:dyDescent="0.25">
      <c r="A254" s="8" t="s">
        <v>456</v>
      </c>
      <c r="B254" s="5" t="s">
        <v>457</v>
      </c>
      <c r="C254" s="4">
        <v>1</v>
      </c>
      <c r="D254" s="5" t="s">
        <v>32</v>
      </c>
      <c r="E254" s="1">
        <v>136000</v>
      </c>
      <c r="F254" s="9">
        <f t="shared" si="48"/>
        <v>25840</v>
      </c>
      <c r="G254" s="10">
        <f t="shared" si="49"/>
        <v>161840</v>
      </c>
      <c r="H254" s="15"/>
      <c r="I254" s="16">
        <f t="shared" si="47"/>
        <v>0</v>
      </c>
      <c r="J254" s="15"/>
      <c r="K254" s="16">
        <f t="shared" si="40"/>
        <v>0</v>
      </c>
      <c r="L254" s="15"/>
      <c r="M254" s="16">
        <f t="shared" si="41"/>
        <v>0</v>
      </c>
      <c r="N254" s="15"/>
      <c r="O254" s="16">
        <f t="shared" si="42"/>
        <v>0</v>
      </c>
      <c r="P254" s="15"/>
      <c r="Q254" s="16">
        <f t="shared" si="43"/>
        <v>0</v>
      </c>
      <c r="R254" s="15"/>
      <c r="S254" s="16">
        <f t="shared" si="44"/>
        <v>0</v>
      </c>
      <c r="T254" s="15"/>
      <c r="U254" s="16">
        <f t="shared" si="45"/>
        <v>0</v>
      </c>
      <c r="V254" s="15"/>
      <c r="W254" s="16">
        <f t="shared" si="46"/>
        <v>0</v>
      </c>
      <c r="X254" s="14"/>
      <c r="Y254" s="14"/>
    </row>
    <row r="255" spans="1:25" ht="25.5" x14ac:dyDescent="0.25">
      <c r="A255" s="8" t="s">
        <v>458</v>
      </c>
      <c r="B255" s="5" t="s">
        <v>459</v>
      </c>
      <c r="C255" s="4">
        <v>1</v>
      </c>
      <c r="D255" s="5" t="s">
        <v>32</v>
      </c>
      <c r="E255" s="1">
        <v>227000</v>
      </c>
      <c r="F255" s="9">
        <f t="shared" si="48"/>
        <v>43130</v>
      </c>
      <c r="G255" s="10">
        <f t="shared" si="49"/>
        <v>270130</v>
      </c>
      <c r="H255" s="15"/>
      <c r="I255" s="16">
        <f t="shared" si="47"/>
        <v>0</v>
      </c>
      <c r="J255" s="15"/>
      <c r="K255" s="16">
        <f t="shared" si="40"/>
        <v>0</v>
      </c>
      <c r="L255" s="15"/>
      <c r="M255" s="16">
        <f t="shared" si="41"/>
        <v>0</v>
      </c>
      <c r="N255" s="15"/>
      <c r="O255" s="16">
        <f t="shared" si="42"/>
        <v>0</v>
      </c>
      <c r="P255" s="15"/>
      <c r="Q255" s="16">
        <f t="shared" si="43"/>
        <v>0</v>
      </c>
      <c r="R255" s="15"/>
      <c r="S255" s="16">
        <f t="shared" si="44"/>
        <v>0</v>
      </c>
      <c r="T255" s="15"/>
      <c r="U255" s="16">
        <f t="shared" si="45"/>
        <v>0</v>
      </c>
      <c r="V255" s="15"/>
      <c r="W255" s="16">
        <f t="shared" si="46"/>
        <v>0</v>
      </c>
      <c r="X255" s="14"/>
      <c r="Y255" s="14"/>
    </row>
    <row r="256" spans="1:25" ht="12.75" x14ac:dyDescent="0.25">
      <c r="A256" s="8" t="s">
        <v>460</v>
      </c>
      <c r="B256" s="5" t="s">
        <v>461</v>
      </c>
      <c r="C256" s="4">
        <v>1</v>
      </c>
      <c r="D256" s="5" t="s">
        <v>32</v>
      </c>
      <c r="E256" s="1">
        <v>333000</v>
      </c>
      <c r="F256" s="9">
        <f t="shared" si="48"/>
        <v>63270</v>
      </c>
      <c r="G256" s="10">
        <f t="shared" si="49"/>
        <v>396270</v>
      </c>
      <c r="H256" s="15"/>
      <c r="I256" s="16">
        <f t="shared" si="47"/>
        <v>0</v>
      </c>
      <c r="J256" s="15"/>
      <c r="K256" s="16">
        <f t="shared" si="40"/>
        <v>0</v>
      </c>
      <c r="L256" s="15"/>
      <c r="M256" s="16">
        <f t="shared" si="41"/>
        <v>0</v>
      </c>
      <c r="N256" s="15"/>
      <c r="O256" s="16">
        <f t="shared" si="42"/>
        <v>0</v>
      </c>
      <c r="P256" s="15"/>
      <c r="Q256" s="16">
        <f t="shared" si="43"/>
        <v>0</v>
      </c>
      <c r="R256" s="15"/>
      <c r="S256" s="16">
        <f t="shared" si="44"/>
        <v>0</v>
      </c>
      <c r="T256" s="15"/>
      <c r="U256" s="16">
        <f t="shared" si="45"/>
        <v>0</v>
      </c>
      <c r="V256" s="15"/>
      <c r="W256" s="16">
        <f t="shared" si="46"/>
        <v>0</v>
      </c>
      <c r="X256" s="14"/>
      <c r="Y256" s="14"/>
    </row>
    <row r="257" spans="1:25" ht="12.75" x14ac:dyDescent="0.25">
      <c r="A257" s="8" t="s">
        <v>462</v>
      </c>
      <c r="B257" s="5" t="s">
        <v>463</v>
      </c>
      <c r="C257" s="4">
        <v>1</v>
      </c>
      <c r="D257" s="5" t="s">
        <v>32</v>
      </c>
      <c r="E257" s="1">
        <v>369000</v>
      </c>
      <c r="F257" s="9">
        <f t="shared" si="48"/>
        <v>70110</v>
      </c>
      <c r="G257" s="10">
        <f t="shared" si="49"/>
        <v>439110</v>
      </c>
      <c r="H257" s="15"/>
      <c r="I257" s="16">
        <f t="shared" si="47"/>
        <v>0</v>
      </c>
      <c r="J257" s="15"/>
      <c r="K257" s="16">
        <f t="shared" si="40"/>
        <v>0</v>
      </c>
      <c r="L257" s="15"/>
      <c r="M257" s="16">
        <f t="shared" si="41"/>
        <v>0</v>
      </c>
      <c r="N257" s="15"/>
      <c r="O257" s="16">
        <f t="shared" si="42"/>
        <v>0</v>
      </c>
      <c r="P257" s="15"/>
      <c r="Q257" s="16">
        <f t="shared" si="43"/>
        <v>0</v>
      </c>
      <c r="R257" s="15"/>
      <c r="S257" s="16">
        <f t="shared" si="44"/>
        <v>0</v>
      </c>
      <c r="T257" s="15"/>
      <c r="U257" s="16">
        <f t="shared" si="45"/>
        <v>0</v>
      </c>
      <c r="V257" s="15"/>
      <c r="W257" s="16">
        <f t="shared" si="46"/>
        <v>0</v>
      </c>
      <c r="X257" s="14"/>
      <c r="Y257" s="14"/>
    </row>
    <row r="258" spans="1:25" ht="25.5" customHeight="1" x14ac:dyDescent="0.25">
      <c r="A258" s="8" t="s">
        <v>464</v>
      </c>
      <c r="B258" s="7" t="s">
        <v>465</v>
      </c>
      <c r="C258" s="4">
        <v>1</v>
      </c>
      <c r="D258" s="5" t="s">
        <v>32</v>
      </c>
      <c r="E258" s="1">
        <v>100000</v>
      </c>
      <c r="F258" s="9">
        <f t="shared" si="48"/>
        <v>19000</v>
      </c>
      <c r="G258" s="10">
        <f t="shared" si="49"/>
        <v>119000</v>
      </c>
      <c r="H258" s="15"/>
      <c r="I258" s="16">
        <f t="shared" si="47"/>
        <v>0</v>
      </c>
      <c r="J258" s="15"/>
      <c r="K258" s="16">
        <f t="shared" si="40"/>
        <v>0</v>
      </c>
      <c r="L258" s="15"/>
      <c r="M258" s="16">
        <f t="shared" si="41"/>
        <v>0</v>
      </c>
      <c r="N258" s="15"/>
      <c r="O258" s="16">
        <f t="shared" si="42"/>
        <v>0</v>
      </c>
      <c r="P258" s="15"/>
      <c r="Q258" s="16">
        <f t="shared" si="43"/>
        <v>0</v>
      </c>
      <c r="R258" s="15"/>
      <c r="S258" s="16">
        <f t="shared" si="44"/>
        <v>0</v>
      </c>
      <c r="T258" s="15"/>
      <c r="U258" s="16">
        <f t="shared" si="45"/>
        <v>0</v>
      </c>
      <c r="V258" s="15"/>
      <c r="W258" s="16">
        <f t="shared" si="46"/>
        <v>0</v>
      </c>
      <c r="X258" s="14"/>
      <c r="Y258" s="14"/>
    </row>
    <row r="259" spans="1:25" ht="25.5" x14ac:dyDescent="0.25">
      <c r="A259" s="8" t="s">
        <v>466</v>
      </c>
      <c r="B259" s="5" t="s">
        <v>467</v>
      </c>
      <c r="C259" s="4">
        <v>1</v>
      </c>
      <c r="D259" s="5" t="s">
        <v>32</v>
      </c>
      <c r="E259" s="1">
        <v>325000</v>
      </c>
      <c r="F259" s="9">
        <f t="shared" si="48"/>
        <v>61750</v>
      </c>
      <c r="G259" s="10">
        <f t="shared" si="49"/>
        <v>386750</v>
      </c>
      <c r="H259" s="15"/>
      <c r="I259" s="16">
        <f t="shared" si="47"/>
        <v>0</v>
      </c>
      <c r="J259" s="15"/>
      <c r="K259" s="16">
        <f t="shared" si="40"/>
        <v>0</v>
      </c>
      <c r="L259" s="15"/>
      <c r="M259" s="16">
        <f t="shared" si="41"/>
        <v>0</v>
      </c>
      <c r="N259" s="15"/>
      <c r="O259" s="16">
        <f t="shared" si="42"/>
        <v>0</v>
      </c>
      <c r="P259" s="15"/>
      <c r="Q259" s="16">
        <f t="shared" si="43"/>
        <v>0</v>
      </c>
      <c r="R259" s="15"/>
      <c r="S259" s="16">
        <f t="shared" si="44"/>
        <v>0</v>
      </c>
      <c r="T259" s="15"/>
      <c r="U259" s="16">
        <f t="shared" si="45"/>
        <v>0</v>
      </c>
      <c r="V259" s="15"/>
      <c r="W259" s="16">
        <f t="shared" si="46"/>
        <v>0</v>
      </c>
      <c r="X259" s="14"/>
      <c r="Y259" s="14"/>
    </row>
    <row r="260" spans="1:25" ht="25.5" x14ac:dyDescent="0.25">
      <c r="A260" s="8" t="s">
        <v>468</v>
      </c>
      <c r="B260" s="5" t="s">
        <v>469</v>
      </c>
      <c r="C260" s="4">
        <v>1</v>
      </c>
      <c r="D260" s="5" t="s">
        <v>32</v>
      </c>
      <c r="E260" s="1">
        <v>435000</v>
      </c>
      <c r="F260" s="9">
        <f t="shared" si="48"/>
        <v>82650</v>
      </c>
      <c r="G260" s="10">
        <f t="shared" si="49"/>
        <v>517650</v>
      </c>
      <c r="H260" s="15"/>
      <c r="I260" s="16">
        <f t="shared" si="47"/>
        <v>0</v>
      </c>
      <c r="J260" s="15"/>
      <c r="K260" s="16">
        <f t="shared" si="40"/>
        <v>0</v>
      </c>
      <c r="L260" s="15"/>
      <c r="M260" s="16">
        <f t="shared" si="41"/>
        <v>0</v>
      </c>
      <c r="N260" s="15"/>
      <c r="O260" s="16">
        <f t="shared" si="42"/>
        <v>0</v>
      </c>
      <c r="P260" s="15"/>
      <c r="Q260" s="16">
        <f t="shared" si="43"/>
        <v>0</v>
      </c>
      <c r="R260" s="15"/>
      <c r="S260" s="16">
        <f t="shared" si="44"/>
        <v>0</v>
      </c>
      <c r="T260" s="15"/>
      <c r="U260" s="16">
        <f t="shared" si="45"/>
        <v>0</v>
      </c>
      <c r="V260" s="15"/>
      <c r="W260" s="16">
        <f t="shared" si="46"/>
        <v>0</v>
      </c>
      <c r="X260" s="14"/>
      <c r="Y260" s="14"/>
    </row>
    <row r="261" spans="1:25" ht="25.5" x14ac:dyDescent="0.25">
      <c r="A261" s="8" t="s">
        <v>470</v>
      </c>
      <c r="B261" s="5" t="s">
        <v>471</v>
      </c>
      <c r="C261" s="4">
        <v>1</v>
      </c>
      <c r="D261" s="5" t="s">
        <v>32</v>
      </c>
      <c r="E261" s="1">
        <v>577000</v>
      </c>
      <c r="F261" s="9">
        <f t="shared" si="48"/>
        <v>109630</v>
      </c>
      <c r="G261" s="10">
        <f t="shared" si="49"/>
        <v>686630</v>
      </c>
      <c r="H261" s="15"/>
      <c r="I261" s="16">
        <f t="shared" si="47"/>
        <v>0</v>
      </c>
      <c r="J261" s="15"/>
      <c r="K261" s="16">
        <f t="shared" si="40"/>
        <v>0</v>
      </c>
      <c r="L261" s="15"/>
      <c r="M261" s="16">
        <f t="shared" si="41"/>
        <v>0</v>
      </c>
      <c r="N261" s="15"/>
      <c r="O261" s="16">
        <f t="shared" si="42"/>
        <v>0</v>
      </c>
      <c r="P261" s="15"/>
      <c r="Q261" s="16">
        <f t="shared" si="43"/>
        <v>0</v>
      </c>
      <c r="R261" s="15"/>
      <c r="S261" s="16">
        <f t="shared" si="44"/>
        <v>0</v>
      </c>
      <c r="T261" s="15"/>
      <c r="U261" s="16">
        <f t="shared" si="45"/>
        <v>0</v>
      </c>
      <c r="V261" s="15"/>
      <c r="W261" s="16">
        <f t="shared" si="46"/>
        <v>0</v>
      </c>
      <c r="X261" s="14"/>
      <c r="Y261" s="14"/>
    </row>
    <row r="262" spans="1:25" ht="25.5" x14ac:dyDescent="0.25">
      <c r="A262" s="8" t="s">
        <v>472</v>
      </c>
      <c r="B262" s="5" t="s">
        <v>473</v>
      </c>
      <c r="C262" s="4">
        <v>1</v>
      </c>
      <c r="D262" s="5" t="s">
        <v>32</v>
      </c>
      <c r="E262" s="1">
        <v>362000</v>
      </c>
      <c r="F262" s="9">
        <f t="shared" si="48"/>
        <v>68780</v>
      </c>
      <c r="G262" s="10">
        <f t="shared" si="49"/>
        <v>430780</v>
      </c>
      <c r="H262" s="15"/>
      <c r="I262" s="16">
        <f t="shared" si="47"/>
        <v>0</v>
      </c>
      <c r="J262" s="15"/>
      <c r="K262" s="16">
        <f t="shared" si="40"/>
        <v>0</v>
      </c>
      <c r="L262" s="15"/>
      <c r="M262" s="16">
        <f t="shared" si="41"/>
        <v>0</v>
      </c>
      <c r="N262" s="15"/>
      <c r="O262" s="16">
        <f t="shared" si="42"/>
        <v>0</v>
      </c>
      <c r="P262" s="15"/>
      <c r="Q262" s="16">
        <f t="shared" si="43"/>
        <v>0</v>
      </c>
      <c r="R262" s="15"/>
      <c r="S262" s="16">
        <f t="shared" si="44"/>
        <v>0</v>
      </c>
      <c r="T262" s="15"/>
      <c r="U262" s="16">
        <f t="shared" si="45"/>
        <v>0</v>
      </c>
      <c r="V262" s="15"/>
      <c r="W262" s="16">
        <f t="shared" si="46"/>
        <v>0</v>
      </c>
      <c r="X262" s="14"/>
      <c r="Y262" s="14"/>
    </row>
    <row r="263" spans="1:25" ht="25.5" x14ac:dyDescent="0.25">
      <c r="A263" s="8" t="s">
        <v>474</v>
      </c>
      <c r="B263" s="5" t="s">
        <v>475</v>
      </c>
      <c r="C263" s="4">
        <v>1</v>
      </c>
      <c r="D263" s="5" t="s">
        <v>32</v>
      </c>
      <c r="E263" s="1">
        <v>537000</v>
      </c>
      <c r="F263" s="9">
        <f t="shared" si="48"/>
        <v>102030</v>
      </c>
      <c r="G263" s="10">
        <f t="shared" si="49"/>
        <v>639030</v>
      </c>
      <c r="H263" s="15"/>
      <c r="I263" s="16">
        <f t="shared" si="47"/>
        <v>0</v>
      </c>
      <c r="J263" s="15"/>
      <c r="K263" s="16">
        <f t="shared" si="40"/>
        <v>0</v>
      </c>
      <c r="L263" s="15"/>
      <c r="M263" s="16">
        <f t="shared" si="41"/>
        <v>0</v>
      </c>
      <c r="N263" s="15"/>
      <c r="O263" s="16">
        <f t="shared" si="42"/>
        <v>0</v>
      </c>
      <c r="P263" s="15"/>
      <c r="Q263" s="16">
        <f t="shared" si="43"/>
        <v>0</v>
      </c>
      <c r="R263" s="15"/>
      <c r="S263" s="16">
        <f t="shared" si="44"/>
        <v>0</v>
      </c>
      <c r="T263" s="15"/>
      <c r="U263" s="16">
        <f t="shared" si="45"/>
        <v>0</v>
      </c>
      <c r="V263" s="15"/>
      <c r="W263" s="16">
        <f t="shared" si="46"/>
        <v>0</v>
      </c>
      <c r="X263" s="14"/>
      <c r="Y263" s="14"/>
    </row>
    <row r="264" spans="1:25" ht="25.5" x14ac:dyDescent="0.25">
      <c r="A264" s="8" t="s">
        <v>476</v>
      </c>
      <c r="B264" s="5" t="s">
        <v>477</v>
      </c>
      <c r="C264" s="4">
        <v>1</v>
      </c>
      <c r="D264" s="5" t="s">
        <v>32</v>
      </c>
      <c r="E264" s="1">
        <v>661000</v>
      </c>
      <c r="F264" s="9">
        <f t="shared" si="48"/>
        <v>125590</v>
      </c>
      <c r="G264" s="10">
        <f t="shared" si="49"/>
        <v>786590</v>
      </c>
      <c r="H264" s="15"/>
      <c r="I264" s="16">
        <f t="shared" si="47"/>
        <v>0</v>
      </c>
      <c r="J264" s="15"/>
      <c r="K264" s="16">
        <f t="shared" si="40"/>
        <v>0</v>
      </c>
      <c r="L264" s="15"/>
      <c r="M264" s="16">
        <f t="shared" si="41"/>
        <v>0</v>
      </c>
      <c r="N264" s="15"/>
      <c r="O264" s="16">
        <f t="shared" si="42"/>
        <v>0</v>
      </c>
      <c r="P264" s="15"/>
      <c r="Q264" s="16">
        <f t="shared" si="43"/>
        <v>0</v>
      </c>
      <c r="R264" s="15"/>
      <c r="S264" s="16">
        <f t="shared" si="44"/>
        <v>0</v>
      </c>
      <c r="T264" s="15"/>
      <c r="U264" s="16">
        <f t="shared" si="45"/>
        <v>0</v>
      </c>
      <c r="V264" s="15"/>
      <c r="W264" s="16">
        <f t="shared" si="46"/>
        <v>0</v>
      </c>
      <c r="X264" s="14"/>
      <c r="Y264" s="14"/>
    </row>
    <row r="265" spans="1:25" ht="12.75" x14ac:dyDescent="0.25">
      <c r="A265" s="8" t="s">
        <v>478</v>
      </c>
      <c r="B265" s="5" t="s">
        <v>479</v>
      </c>
      <c r="C265" s="4">
        <v>1</v>
      </c>
      <c r="D265" s="5" t="s">
        <v>32</v>
      </c>
      <c r="E265" s="1">
        <v>421000</v>
      </c>
      <c r="F265" s="9">
        <f t="shared" si="48"/>
        <v>79990</v>
      </c>
      <c r="G265" s="10">
        <f t="shared" si="49"/>
        <v>500990</v>
      </c>
      <c r="H265" s="15"/>
      <c r="I265" s="16">
        <f t="shared" si="47"/>
        <v>0</v>
      </c>
      <c r="J265" s="15"/>
      <c r="K265" s="16">
        <f t="shared" ref="K265:K316" si="50">J265*$G265</f>
        <v>0</v>
      </c>
      <c r="L265" s="15"/>
      <c r="M265" s="16">
        <f t="shared" ref="M265:M316" si="51">L265*$G265</f>
        <v>0</v>
      </c>
      <c r="N265" s="15"/>
      <c r="O265" s="16">
        <f t="shared" ref="O265:O316" si="52">N265*$G265</f>
        <v>0</v>
      </c>
      <c r="P265" s="15"/>
      <c r="Q265" s="16">
        <f t="shared" ref="Q265:Q316" si="53">P265*$G265</f>
        <v>0</v>
      </c>
      <c r="R265" s="15"/>
      <c r="S265" s="16">
        <f t="shared" ref="S265:S316" si="54">R265*$G265</f>
        <v>0</v>
      </c>
      <c r="T265" s="15"/>
      <c r="U265" s="16">
        <f t="shared" ref="U265:U316" si="55">T265*$G265</f>
        <v>0</v>
      </c>
      <c r="V265" s="15"/>
      <c r="W265" s="16">
        <f t="shared" si="46"/>
        <v>0</v>
      </c>
      <c r="X265" s="14"/>
      <c r="Y265" s="14"/>
    </row>
    <row r="266" spans="1:25" ht="12.75" x14ac:dyDescent="0.25">
      <c r="A266" s="8" t="s">
        <v>480</v>
      </c>
      <c r="B266" s="5" t="s">
        <v>481</v>
      </c>
      <c r="C266" s="4">
        <v>1</v>
      </c>
      <c r="D266" s="5" t="s">
        <v>32</v>
      </c>
      <c r="E266" s="1">
        <v>631000</v>
      </c>
      <c r="F266" s="9">
        <f t="shared" si="48"/>
        <v>119890</v>
      </c>
      <c r="G266" s="10">
        <f t="shared" si="49"/>
        <v>750890</v>
      </c>
      <c r="H266" s="15"/>
      <c r="I266" s="16">
        <f t="shared" si="47"/>
        <v>0</v>
      </c>
      <c r="J266" s="15"/>
      <c r="K266" s="16">
        <f t="shared" si="50"/>
        <v>0</v>
      </c>
      <c r="L266" s="15"/>
      <c r="M266" s="16">
        <f t="shared" si="51"/>
        <v>0</v>
      </c>
      <c r="N266" s="15"/>
      <c r="O266" s="16">
        <f t="shared" si="52"/>
        <v>0</v>
      </c>
      <c r="P266" s="15"/>
      <c r="Q266" s="16">
        <f t="shared" si="53"/>
        <v>0</v>
      </c>
      <c r="R266" s="15"/>
      <c r="S266" s="16">
        <f t="shared" si="54"/>
        <v>0</v>
      </c>
      <c r="T266" s="15"/>
      <c r="U266" s="16">
        <f t="shared" si="55"/>
        <v>0</v>
      </c>
      <c r="V266" s="15"/>
      <c r="W266" s="16">
        <f t="shared" si="46"/>
        <v>0</v>
      </c>
      <c r="X266" s="14"/>
      <c r="Y266" s="14"/>
    </row>
    <row r="267" spans="1:25" ht="12.75" x14ac:dyDescent="0.25">
      <c r="A267" s="8" t="s">
        <v>482</v>
      </c>
      <c r="B267" s="5" t="s">
        <v>483</v>
      </c>
      <c r="C267" s="4">
        <v>1</v>
      </c>
      <c r="D267" s="5" t="s">
        <v>32</v>
      </c>
      <c r="E267" s="1">
        <v>478000</v>
      </c>
      <c r="F267" s="9">
        <f t="shared" si="48"/>
        <v>90820</v>
      </c>
      <c r="G267" s="10">
        <f t="shared" si="49"/>
        <v>568820</v>
      </c>
      <c r="H267" s="15"/>
      <c r="I267" s="16">
        <f t="shared" si="47"/>
        <v>0</v>
      </c>
      <c r="J267" s="15"/>
      <c r="K267" s="16">
        <f t="shared" si="50"/>
        <v>0</v>
      </c>
      <c r="L267" s="15"/>
      <c r="M267" s="16">
        <f t="shared" si="51"/>
        <v>0</v>
      </c>
      <c r="N267" s="15"/>
      <c r="O267" s="16">
        <f t="shared" si="52"/>
        <v>0</v>
      </c>
      <c r="P267" s="15"/>
      <c r="Q267" s="16">
        <f t="shared" si="53"/>
        <v>0</v>
      </c>
      <c r="R267" s="15"/>
      <c r="S267" s="16">
        <f t="shared" si="54"/>
        <v>0</v>
      </c>
      <c r="T267" s="15"/>
      <c r="U267" s="16">
        <f t="shared" si="55"/>
        <v>0</v>
      </c>
      <c r="V267" s="15"/>
      <c r="W267" s="16">
        <f t="shared" si="46"/>
        <v>0</v>
      </c>
      <c r="X267" s="14"/>
      <c r="Y267" s="14"/>
    </row>
    <row r="268" spans="1:25" ht="12.75" x14ac:dyDescent="0.25">
      <c r="A268" s="8" t="s">
        <v>484</v>
      </c>
      <c r="B268" s="5" t="s">
        <v>485</v>
      </c>
      <c r="C268" s="4">
        <v>1</v>
      </c>
      <c r="D268" s="5" t="s">
        <v>32</v>
      </c>
      <c r="E268" s="1">
        <v>351000</v>
      </c>
      <c r="F268" s="9">
        <f t="shared" si="48"/>
        <v>66690</v>
      </c>
      <c r="G268" s="10">
        <f t="shared" si="49"/>
        <v>417690</v>
      </c>
      <c r="H268" s="15"/>
      <c r="I268" s="16">
        <f t="shared" si="47"/>
        <v>0</v>
      </c>
      <c r="J268" s="15"/>
      <c r="K268" s="16">
        <f t="shared" si="50"/>
        <v>0</v>
      </c>
      <c r="L268" s="15"/>
      <c r="M268" s="16">
        <f t="shared" si="51"/>
        <v>0</v>
      </c>
      <c r="N268" s="15"/>
      <c r="O268" s="16">
        <f t="shared" si="52"/>
        <v>0</v>
      </c>
      <c r="P268" s="15"/>
      <c r="Q268" s="16">
        <f t="shared" si="53"/>
        <v>0</v>
      </c>
      <c r="R268" s="15"/>
      <c r="S268" s="16">
        <f t="shared" si="54"/>
        <v>0</v>
      </c>
      <c r="T268" s="15"/>
      <c r="U268" s="16">
        <f t="shared" si="55"/>
        <v>0</v>
      </c>
      <c r="V268" s="15"/>
      <c r="W268" s="16">
        <f t="shared" si="46"/>
        <v>0</v>
      </c>
      <c r="X268" s="14"/>
      <c r="Y268" s="14"/>
    </row>
    <row r="269" spans="1:25" ht="12.75" x14ac:dyDescent="0.25">
      <c r="A269" s="8" t="s">
        <v>486</v>
      </c>
      <c r="B269" s="5" t="s">
        <v>487</v>
      </c>
      <c r="C269" s="4">
        <v>1</v>
      </c>
      <c r="D269" s="5" t="s">
        <v>32</v>
      </c>
      <c r="E269" s="1">
        <v>1745000</v>
      </c>
      <c r="F269" s="9">
        <f t="shared" si="48"/>
        <v>331550</v>
      </c>
      <c r="G269" s="10">
        <f t="shared" si="49"/>
        <v>2076550</v>
      </c>
      <c r="H269" s="15"/>
      <c r="I269" s="16">
        <f t="shared" si="47"/>
        <v>0</v>
      </c>
      <c r="J269" s="15"/>
      <c r="K269" s="16">
        <f t="shared" si="50"/>
        <v>0</v>
      </c>
      <c r="L269" s="15"/>
      <c r="M269" s="16">
        <f t="shared" si="51"/>
        <v>0</v>
      </c>
      <c r="N269" s="15"/>
      <c r="O269" s="16">
        <f t="shared" si="52"/>
        <v>0</v>
      </c>
      <c r="P269" s="15"/>
      <c r="Q269" s="16">
        <f t="shared" si="53"/>
        <v>0</v>
      </c>
      <c r="R269" s="15"/>
      <c r="S269" s="16">
        <f t="shared" si="54"/>
        <v>0</v>
      </c>
      <c r="T269" s="15"/>
      <c r="U269" s="16">
        <f t="shared" si="55"/>
        <v>0</v>
      </c>
      <c r="V269" s="15"/>
      <c r="W269" s="16">
        <f t="shared" si="46"/>
        <v>0</v>
      </c>
      <c r="X269" s="14"/>
      <c r="Y269" s="14"/>
    </row>
    <row r="270" spans="1:25" ht="12.75" x14ac:dyDescent="0.25">
      <c r="A270" s="8" t="s">
        <v>488</v>
      </c>
      <c r="B270" s="5" t="s">
        <v>489</v>
      </c>
      <c r="C270" s="4">
        <v>1</v>
      </c>
      <c r="D270" s="5" t="s">
        <v>32</v>
      </c>
      <c r="E270" s="1">
        <v>2205000</v>
      </c>
      <c r="F270" s="9">
        <f t="shared" si="48"/>
        <v>418950</v>
      </c>
      <c r="G270" s="10">
        <f t="shared" si="49"/>
        <v>2623950</v>
      </c>
      <c r="H270" s="15"/>
      <c r="I270" s="16">
        <f t="shared" si="47"/>
        <v>0</v>
      </c>
      <c r="J270" s="15"/>
      <c r="K270" s="16">
        <f t="shared" si="50"/>
        <v>0</v>
      </c>
      <c r="L270" s="15"/>
      <c r="M270" s="16">
        <f t="shared" si="51"/>
        <v>0</v>
      </c>
      <c r="N270" s="15"/>
      <c r="O270" s="16">
        <f t="shared" si="52"/>
        <v>0</v>
      </c>
      <c r="P270" s="15"/>
      <c r="Q270" s="16">
        <f t="shared" si="53"/>
        <v>0</v>
      </c>
      <c r="R270" s="15"/>
      <c r="S270" s="16">
        <f t="shared" si="54"/>
        <v>0</v>
      </c>
      <c r="T270" s="15"/>
      <c r="U270" s="16">
        <f t="shared" si="55"/>
        <v>0</v>
      </c>
      <c r="V270" s="15"/>
      <c r="W270" s="16">
        <f t="shared" si="46"/>
        <v>0</v>
      </c>
      <c r="X270" s="14"/>
      <c r="Y270" s="14"/>
    </row>
    <row r="271" spans="1:25" ht="12.75" x14ac:dyDescent="0.25">
      <c r="A271" s="8" t="s">
        <v>490</v>
      </c>
      <c r="B271" s="5" t="s">
        <v>491</v>
      </c>
      <c r="C271" s="4">
        <v>1</v>
      </c>
      <c r="D271" s="5" t="s">
        <v>32</v>
      </c>
      <c r="E271" s="1">
        <v>2931000</v>
      </c>
      <c r="F271" s="9">
        <f t="shared" si="48"/>
        <v>556890</v>
      </c>
      <c r="G271" s="10">
        <f t="shared" si="49"/>
        <v>3487890</v>
      </c>
      <c r="H271" s="15"/>
      <c r="I271" s="16">
        <f t="shared" si="47"/>
        <v>0</v>
      </c>
      <c r="J271" s="15"/>
      <c r="K271" s="16">
        <f t="shared" si="50"/>
        <v>0</v>
      </c>
      <c r="L271" s="15"/>
      <c r="M271" s="16">
        <f t="shared" si="51"/>
        <v>0</v>
      </c>
      <c r="N271" s="15"/>
      <c r="O271" s="16">
        <f t="shared" si="52"/>
        <v>0</v>
      </c>
      <c r="P271" s="15"/>
      <c r="Q271" s="16">
        <f t="shared" si="53"/>
        <v>0</v>
      </c>
      <c r="R271" s="15"/>
      <c r="S271" s="16">
        <f t="shared" si="54"/>
        <v>0</v>
      </c>
      <c r="T271" s="15"/>
      <c r="U271" s="16">
        <f t="shared" si="55"/>
        <v>0</v>
      </c>
      <c r="V271" s="15"/>
      <c r="W271" s="16">
        <f t="shared" si="46"/>
        <v>0</v>
      </c>
      <c r="X271" s="14"/>
      <c r="Y271" s="14"/>
    </row>
    <row r="272" spans="1:25" ht="12.75" x14ac:dyDescent="0.25">
      <c r="A272" s="8" t="s">
        <v>492</v>
      </c>
      <c r="B272" s="5" t="s">
        <v>493</v>
      </c>
      <c r="C272" s="4">
        <v>1</v>
      </c>
      <c r="D272" s="5" t="s">
        <v>32</v>
      </c>
      <c r="E272" s="1">
        <v>1263000</v>
      </c>
      <c r="F272" s="9">
        <f t="shared" si="48"/>
        <v>239970</v>
      </c>
      <c r="G272" s="10">
        <f t="shared" si="49"/>
        <v>1502970</v>
      </c>
      <c r="H272" s="15"/>
      <c r="I272" s="16">
        <f t="shared" si="47"/>
        <v>0</v>
      </c>
      <c r="J272" s="15"/>
      <c r="K272" s="16">
        <f t="shared" si="50"/>
        <v>0</v>
      </c>
      <c r="L272" s="15"/>
      <c r="M272" s="16">
        <f t="shared" si="51"/>
        <v>0</v>
      </c>
      <c r="N272" s="15"/>
      <c r="O272" s="16">
        <f t="shared" si="52"/>
        <v>0</v>
      </c>
      <c r="P272" s="15"/>
      <c r="Q272" s="16">
        <f t="shared" si="53"/>
        <v>0</v>
      </c>
      <c r="R272" s="15"/>
      <c r="S272" s="16">
        <f t="shared" si="54"/>
        <v>0</v>
      </c>
      <c r="T272" s="15"/>
      <c r="U272" s="16">
        <f t="shared" si="55"/>
        <v>0</v>
      </c>
      <c r="V272" s="15"/>
      <c r="W272" s="16">
        <f t="shared" ref="W272:W315" si="56">V272*$G272</f>
        <v>0</v>
      </c>
      <c r="X272" s="14"/>
      <c r="Y272" s="14"/>
    </row>
    <row r="273" spans="1:25" ht="12.75" x14ac:dyDescent="0.25">
      <c r="A273" s="8" t="s">
        <v>494</v>
      </c>
      <c r="B273" s="5" t="s">
        <v>495</v>
      </c>
      <c r="C273" s="4">
        <v>1</v>
      </c>
      <c r="D273" s="5" t="s">
        <v>32</v>
      </c>
      <c r="E273" s="1">
        <v>754000</v>
      </c>
      <c r="F273" s="9">
        <f t="shared" si="48"/>
        <v>143260</v>
      </c>
      <c r="G273" s="10">
        <f t="shared" si="49"/>
        <v>897260</v>
      </c>
      <c r="H273" s="15"/>
      <c r="I273" s="16">
        <f t="shared" si="47"/>
        <v>0</v>
      </c>
      <c r="J273" s="15"/>
      <c r="K273" s="16">
        <f t="shared" si="50"/>
        <v>0</v>
      </c>
      <c r="L273" s="15"/>
      <c r="M273" s="16">
        <f t="shared" si="51"/>
        <v>0</v>
      </c>
      <c r="N273" s="15"/>
      <c r="O273" s="16">
        <f t="shared" si="52"/>
        <v>0</v>
      </c>
      <c r="P273" s="15"/>
      <c r="Q273" s="16">
        <f t="shared" si="53"/>
        <v>0</v>
      </c>
      <c r="R273" s="15"/>
      <c r="S273" s="16">
        <f t="shared" si="54"/>
        <v>0</v>
      </c>
      <c r="T273" s="15"/>
      <c r="U273" s="16">
        <f t="shared" si="55"/>
        <v>0</v>
      </c>
      <c r="V273" s="15"/>
      <c r="W273" s="16">
        <f t="shared" si="56"/>
        <v>0</v>
      </c>
      <c r="X273" s="14"/>
      <c r="Y273" s="14"/>
    </row>
    <row r="274" spans="1:25" ht="12.75" x14ac:dyDescent="0.25">
      <c r="A274" s="8" t="s">
        <v>496</v>
      </c>
      <c r="B274" s="5" t="s">
        <v>497</v>
      </c>
      <c r="C274" s="4">
        <v>1</v>
      </c>
      <c r="D274" s="5" t="s">
        <v>32</v>
      </c>
      <c r="E274" s="1">
        <v>279000</v>
      </c>
      <c r="F274" s="9">
        <f t="shared" si="48"/>
        <v>53010</v>
      </c>
      <c r="G274" s="10">
        <f t="shared" si="49"/>
        <v>332010</v>
      </c>
      <c r="H274" s="15"/>
      <c r="I274" s="16">
        <f t="shared" ref="I274:I315" si="57">H274*$G274</f>
        <v>0</v>
      </c>
      <c r="J274" s="15"/>
      <c r="K274" s="16">
        <f t="shared" si="50"/>
        <v>0</v>
      </c>
      <c r="L274" s="15"/>
      <c r="M274" s="16">
        <f t="shared" si="51"/>
        <v>0</v>
      </c>
      <c r="N274" s="15"/>
      <c r="O274" s="16">
        <f t="shared" si="52"/>
        <v>0</v>
      </c>
      <c r="P274" s="15"/>
      <c r="Q274" s="16">
        <f t="shared" si="53"/>
        <v>0</v>
      </c>
      <c r="R274" s="15"/>
      <c r="S274" s="16">
        <f t="shared" si="54"/>
        <v>0</v>
      </c>
      <c r="T274" s="15"/>
      <c r="U274" s="16">
        <f t="shared" si="55"/>
        <v>0</v>
      </c>
      <c r="V274" s="15"/>
      <c r="W274" s="16">
        <f t="shared" si="56"/>
        <v>0</v>
      </c>
      <c r="X274" s="14"/>
      <c r="Y274" s="14"/>
    </row>
    <row r="275" spans="1:25" ht="12.75" x14ac:dyDescent="0.25">
      <c r="A275" s="8" t="s">
        <v>498</v>
      </c>
      <c r="B275" s="5" t="s">
        <v>499</v>
      </c>
      <c r="C275" s="4">
        <v>1</v>
      </c>
      <c r="D275" s="5" t="s">
        <v>32</v>
      </c>
      <c r="E275" s="1">
        <v>55000</v>
      </c>
      <c r="F275" s="9">
        <f t="shared" si="48"/>
        <v>10450</v>
      </c>
      <c r="G275" s="10">
        <f t="shared" si="49"/>
        <v>65450</v>
      </c>
      <c r="H275" s="15"/>
      <c r="I275" s="16">
        <f t="shared" si="57"/>
        <v>0</v>
      </c>
      <c r="J275" s="15"/>
      <c r="K275" s="16">
        <f t="shared" si="50"/>
        <v>0</v>
      </c>
      <c r="L275" s="15"/>
      <c r="M275" s="16">
        <f t="shared" si="51"/>
        <v>0</v>
      </c>
      <c r="N275" s="15"/>
      <c r="O275" s="16">
        <f t="shared" si="52"/>
        <v>0</v>
      </c>
      <c r="P275" s="15"/>
      <c r="Q275" s="16">
        <f t="shared" si="53"/>
        <v>0</v>
      </c>
      <c r="R275" s="15"/>
      <c r="S275" s="16">
        <f t="shared" si="54"/>
        <v>0</v>
      </c>
      <c r="T275" s="15"/>
      <c r="U275" s="16">
        <f t="shared" si="55"/>
        <v>0</v>
      </c>
      <c r="V275" s="15"/>
      <c r="W275" s="16">
        <f t="shared" si="56"/>
        <v>0</v>
      </c>
      <c r="X275" s="14"/>
      <c r="Y275" s="14"/>
    </row>
    <row r="276" spans="1:25" ht="12.75" x14ac:dyDescent="0.25">
      <c r="A276" s="8" t="s">
        <v>500</v>
      </c>
      <c r="B276" s="5" t="s">
        <v>501</v>
      </c>
      <c r="C276" s="4">
        <v>1</v>
      </c>
      <c r="D276" s="5" t="s">
        <v>32</v>
      </c>
      <c r="E276" s="1">
        <v>221000</v>
      </c>
      <c r="F276" s="9">
        <f t="shared" si="48"/>
        <v>41990</v>
      </c>
      <c r="G276" s="10">
        <f t="shared" si="49"/>
        <v>262990</v>
      </c>
      <c r="H276" s="15"/>
      <c r="I276" s="16">
        <f t="shared" si="57"/>
        <v>0</v>
      </c>
      <c r="J276" s="15"/>
      <c r="K276" s="16">
        <f t="shared" si="50"/>
        <v>0</v>
      </c>
      <c r="L276" s="15"/>
      <c r="M276" s="16">
        <f t="shared" si="51"/>
        <v>0</v>
      </c>
      <c r="N276" s="15"/>
      <c r="O276" s="16">
        <f t="shared" si="52"/>
        <v>0</v>
      </c>
      <c r="P276" s="15"/>
      <c r="Q276" s="16">
        <f t="shared" si="53"/>
        <v>0</v>
      </c>
      <c r="R276" s="15"/>
      <c r="S276" s="16">
        <f t="shared" si="54"/>
        <v>0</v>
      </c>
      <c r="T276" s="15"/>
      <c r="U276" s="16">
        <f t="shared" si="55"/>
        <v>0</v>
      </c>
      <c r="V276" s="15"/>
      <c r="W276" s="16">
        <f t="shared" si="56"/>
        <v>0</v>
      </c>
      <c r="X276" s="14"/>
      <c r="Y276" s="14"/>
    </row>
    <row r="277" spans="1:25" ht="12.75" x14ac:dyDescent="0.25">
      <c r="A277" s="8" t="s">
        <v>502</v>
      </c>
      <c r="B277" s="5" t="s">
        <v>503</v>
      </c>
      <c r="C277" s="4">
        <v>1</v>
      </c>
      <c r="D277" s="5" t="s">
        <v>32</v>
      </c>
      <c r="E277" s="1">
        <v>310000</v>
      </c>
      <c r="F277" s="9">
        <f t="shared" si="48"/>
        <v>58900</v>
      </c>
      <c r="G277" s="10">
        <f t="shared" si="49"/>
        <v>368900</v>
      </c>
      <c r="H277" s="15"/>
      <c r="I277" s="16">
        <f t="shared" si="57"/>
        <v>0</v>
      </c>
      <c r="J277" s="15"/>
      <c r="K277" s="16">
        <f t="shared" si="50"/>
        <v>0</v>
      </c>
      <c r="L277" s="15"/>
      <c r="M277" s="16">
        <f t="shared" si="51"/>
        <v>0</v>
      </c>
      <c r="N277" s="15"/>
      <c r="O277" s="16">
        <f t="shared" si="52"/>
        <v>0</v>
      </c>
      <c r="P277" s="15"/>
      <c r="Q277" s="16">
        <f t="shared" si="53"/>
        <v>0</v>
      </c>
      <c r="R277" s="15"/>
      <c r="S277" s="16">
        <f t="shared" si="54"/>
        <v>0</v>
      </c>
      <c r="T277" s="15"/>
      <c r="U277" s="16">
        <f t="shared" si="55"/>
        <v>0</v>
      </c>
      <c r="V277" s="15"/>
      <c r="W277" s="16">
        <f t="shared" si="56"/>
        <v>0</v>
      </c>
      <c r="X277" s="14"/>
      <c r="Y277" s="14"/>
    </row>
    <row r="278" spans="1:25" ht="12.75" x14ac:dyDescent="0.25">
      <c r="A278" s="8" t="s">
        <v>504</v>
      </c>
      <c r="B278" s="5" t="s">
        <v>505</v>
      </c>
      <c r="C278" s="4">
        <v>1</v>
      </c>
      <c r="D278" s="5" t="s">
        <v>32</v>
      </c>
      <c r="E278" s="1">
        <v>635000</v>
      </c>
      <c r="F278" s="9">
        <f t="shared" si="48"/>
        <v>120650</v>
      </c>
      <c r="G278" s="10">
        <f t="shared" si="49"/>
        <v>755650</v>
      </c>
      <c r="H278" s="15"/>
      <c r="I278" s="16">
        <f t="shared" si="57"/>
        <v>0</v>
      </c>
      <c r="J278" s="15"/>
      <c r="K278" s="16">
        <f t="shared" si="50"/>
        <v>0</v>
      </c>
      <c r="L278" s="15"/>
      <c r="M278" s="16">
        <f t="shared" si="51"/>
        <v>0</v>
      </c>
      <c r="N278" s="15"/>
      <c r="O278" s="16">
        <f t="shared" si="52"/>
        <v>0</v>
      </c>
      <c r="P278" s="15"/>
      <c r="Q278" s="16">
        <f t="shared" si="53"/>
        <v>0</v>
      </c>
      <c r="R278" s="15"/>
      <c r="S278" s="16">
        <f t="shared" si="54"/>
        <v>0</v>
      </c>
      <c r="T278" s="15"/>
      <c r="U278" s="16">
        <f t="shared" si="55"/>
        <v>0</v>
      </c>
      <c r="V278" s="15"/>
      <c r="W278" s="16">
        <f t="shared" si="56"/>
        <v>0</v>
      </c>
      <c r="X278" s="14"/>
      <c r="Y278" s="14"/>
    </row>
    <row r="279" spans="1:25" ht="12.75" x14ac:dyDescent="0.25">
      <c r="A279" s="8" t="s">
        <v>506</v>
      </c>
      <c r="B279" s="5" t="s">
        <v>507</v>
      </c>
      <c r="C279" s="4">
        <v>1</v>
      </c>
      <c r="D279" s="5" t="s">
        <v>32</v>
      </c>
      <c r="E279" s="1">
        <v>698000</v>
      </c>
      <c r="F279" s="9">
        <f t="shared" si="48"/>
        <v>132620</v>
      </c>
      <c r="G279" s="10">
        <f t="shared" si="49"/>
        <v>830620</v>
      </c>
      <c r="H279" s="15"/>
      <c r="I279" s="16">
        <f t="shared" si="57"/>
        <v>0</v>
      </c>
      <c r="J279" s="15"/>
      <c r="K279" s="16">
        <f t="shared" si="50"/>
        <v>0</v>
      </c>
      <c r="L279" s="15"/>
      <c r="M279" s="16">
        <f t="shared" si="51"/>
        <v>0</v>
      </c>
      <c r="N279" s="15"/>
      <c r="O279" s="16">
        <f t="shared" si="52"/>
        <v>0</v>
      </c>
      <c r="P279" s="15"/>
      <c r="Q279" s="16">
        <f t="shared" si="53"/>
        <v>0</v>
      </c>
      <c r="R279" s="15"/>
      <c r="S279" s="16">
        <f t="shared" si="54"/>
        <v>0</v>
      </c>
      <c r="T279" s="15"/>
      <c r="U279" s="16">
        <f t="shared" si="55"/>
        <v>0</v>
      </c>
      <c r="V279" s="15"/>
      <c r="W279" s="16">
        <f t="shared" si="56"/>
        <v>0</v>
      </c>
      <c r="X279" s="14"/>
      <c r="Y279" s="14"/>
    </row>
    <row r="280" spans="1:25" ht="12.75" x14ac:dyDescent="0.25">
      <c r="A280" s="8" t="s">
        <v>508</v>
      </c>
      <c r="B280" s="5" t="s">
        <v>509</v>
      </c>
      <c r="C280" s="4">
        <v>1</v>
      </c>
      <c r="D280" s="5" t="s">
        <v>32</v>
      </c>
      <c r="E280" s="1">
        <v>879000</v>
      </c>
      <c r="F280" s="9">
        <f t="shared" si="48"/>
        <v>167010</v>
      </c>
      <c r="G280" s="10">
        <f t="shared" si="49"/>
        <v>1046010</v>
      </c>
      <c r="H280" s="15"/>
      <c r="I280" s="16">
        <f t="shared" si="57"/>
        <v>0</v>
      </c>
      <c r="J280" s="15"/>
      <c r="K280" s="16">
        <f t="shared" si="50"/>
        <v>0</v>
      </c>
      <c r="L280" s="15"/>
      <c r="M280" s="16">
        <f t="shared" si="51"/>
        <v>0</v>
      </c>
      <c r="N280" s="15"/>
      <c r="O280" s="16">
        <f t="shared" si="52"/>
        <v>0</v>
      </c>
      <c r="P280" s="15"/>
      <c r="Q280" s="16">
        <f t="shared" si="53"/>
        <v>0</v>
      </c>
      <c r="R280" s="15"/>
      <c r="S280" s="16">
        <f t="shared" si="54"/>
        <v>0</v>
      </c>
      <c r="T280" s="15"/>
      <c r="U280" s="16">
        <f t="shared" si="55"/>
        <v>0</v>
      </c>
      <c r="V280" s="15"/>
      <c r="W280" s="16">
        <f t="shared" si="56"/>
        <v>0</v>
      </c>
      <c r="X280" s="14"/>
      <c r="Y280" s="14"/>
    </row>
    <row r="281" spans="1:25" ht="12.75" x14ac:dyDescent="0.25">
      <c r="A281" s="8" t="s">
        <v>510</v>
      </c>
      <c r="B281" s="5" t="s">
        <v>511</v>
      </c>
      <c r="C281" s="4">
        <v>1</v>
      </c>
      <c r="D281" s="5" t="s">
        <v>32</v>
      </c>
      <c r="E281" s="1">
        <v>1557000</v>
      </c>
      <c r="F281" s="9">
        <f t="shared" si="48"/>
        <v>295830</v>
      </c>
      <c r="G281" s="10">
        <f t="shared" si="49"/>
        <v>1852830</v>
      </c>
      <c r="H281" s="15"/>
      <c r="I281" s="16">
        <f t="shared" si="57"/>
        <v>0</v>
      </c>
      <c r="J281" s="15"/>
      <c r="K281" s="16">
        <f t="shared" si="50"/>
        <v>0</v>
      </c>
      <c r="L281" s="15"/>
      <c r="M281" s="16">
        <f t="shared" si="51"/>
        <v>0</v>
      </c>
      <c r="N281" s="15"/>
      <c r="O281" s="16">
        <f t="shared" si="52"/>
        <v>0</v>
      </c>
      <c r="P281" s="15"/>
      <c r="Q281" s="16">
        <f t="shared" si="53"/>
        <v>0</v>
      </c>
      <c r="R281" s="15"/>
      <c r="S281" s="16">
        <f t="shared" si="54"/>
        <v>0</v>
      </c>
      <c r="T281" s="15"/>
      <c r="U281" s="16">
        <f t="shared" si="55"/>
        <v>0</v>
      </c>
      <c r="V281" s="15"/>
      <c r="W281" s="16">
        <f t="shared" si="56"/>
        <v>0</v>
      </c>
      <c r="X281" s="14"/>
      <c r="Y281" s="14"/>
    </row>
    <row r="282" spans="1:25" ht="12.75" x14ac:dyDescent="0.25">
      <c r="A282" s="8" t="s">
        <v>512</v>
      </c>
      <c r="B282" s="5" t="s">
        <v>513</v>
      </c>
      <c r="C282" s="4">
        <v>1</v>
      </c>
      <c r="D282" s="5" t="s">
        <v>32</v>
      </c>
      <c r="E282" s="1">
        <v>2062000</v>
      </c>
      <c r="F282" s="9">
        <f t="shared" si="48"/>
        <v>391780</v>
      </c>
      <c r="G282" s="10">
        <f t="shared" si="49"/>
        <v>2453780</v>
      </c>
      <c r="H282" s="15"/>
      <c r="I282" s="16">
        <f t="shared" si="57"/>
        <v>0</v>
      </c>
      <c r="J282" s="15"/>
      <c r="K282" s="16">
        <f t="shared" si="50"/>
        <v>0</v>
      </c>
      <c r="L282" s="15"/>
      <c r="M282" s="16">
        <f t="shared" si="51"/>
        <v>0</v>
      </c>
      <c r="N282" s="15"/>
      <c r="O282" s="16">
        <f t="shared" si="52"/>
        <v>0</v>
      </c>
      <c r="P282" s="15"/>
      <c r="Q282" s="16">
        <f t="shared" si="53"/>
        <v>0</v>
      </c>
      <c r="R282" s="15"/>
      <c r="S282" s="16">
        <f t="shared" si="54"/>
        <v>0</v>
      </c>
      <c r="T282" s="15"/>
      <c r="U282" s="16">
        <f t="shared" si="55"/>
        <v>0</v>
      </c>
      <c r="V282" s="15"/>
      <c r="W282" s="16">
        <f t="shared" si="56"/>
        <v>0</v>
      </c>
      <c r="X282" s="14"/>
      <c r="Y282" s="14"/>
    </row>
    <row r="283" spans="1:25" ht="25.5" x14ac:dyDescent="0.25">
      <c r="A283" s="8" t="s">
        <v>514</v>
      </c>
      <c r="B283" s="5" t="s">
        <v>515</v>
      </c>
      <c r="C283" s="4">
        <v>1</v>
      </c>
      <c r="D283" s="5" t="s">
        <v>32</v>
      </c>
      <c r="E283" s="1">
        <v>208000</v>
      </c>
      <c r="F283" s="9">
        <f t="shared" si="48"/>
        <v>39520</v>
      </c>
      <c r="G283" s="10">
        <f t="shared" si="49"/>
        <v>247520</v>
      </c>
      <c r="H283" s="15"/>
      <c r="I283" s="16">
        <f t="shared" si="57"/>
        <v>0</v>
      </c>
      <c r="J283" s="15"/>
      <c r="K283" s="16">
        <f t="shared" si="50"/>
        <v>0</v>
      </c>
      <c r="L283" s="15"/>
      <c r="M283" s="16">
        <f t="shared" si="51"/>
        <v>0</v>
      </c>
      <c r="N283" s="15"/>
      <c r="O283" s="16">
        <f t="shared" si="52"/>
        <v>0</v>
      </c>
      <c r="P283" s="15"/>
      <c r="Q283" s="16">
        <f t="shared" si="53"/>
        <v>0</v>
      </c>
      <c r="R283" s="15"/>
      <c r="S283" s="16">
        <f t="shared" si="54"/>
        <v>0</v>
      </c>
      <c r="T283" s="15"/>
      <c r="U283" s="16">
        <f t="shared" si="55"/>
        <v>0</v>
      </c>
      <c r="V283" s="15"/>
      <c r="W283" s="16">
        <f t="shared" si="56"/>
        <v>0</v>
      </c>
      <c r="X283" s="14"/>
      <c r="Y283" s="14"/>
    </row>
    <row r="284" spans="1:25" ht="25.5" x14ac:dyDescent="0.25">
      <c r="A284" s="8" t="s">
        <v>516</v>
      </c>
      <c r="B284" s="5" t="s">
        <v>517</v>
      </c>
      <c r="C284" s="4">
        <v>1</v>
      </c>
      <c r="D284" s="5" t="s">
        <v>32</v>
      </c>
      <c r="E284" s="1">
        <v>1524000</v>
      </c>
      <c r="F284" s="9">
        <f t="shared" si="48"/>
        <v>289560</v>
      </c>
      <c r="G284" s="10">
        <f t="shared" si="49"/>
        <v>1813560</v>
      </c>
      <c r="H284" s="15"/>
      <c r="I284" s="16">
        <f t="shared" si="57"/>
        <v>0</v>
      </c>
      <c r="J284" s="15"/>
      <c r="K284" s="16">
        <f t="shared" si="50"/>
        <v>0</v>
      </c>
      <c r="L284" s="15"/>
      <c r="M284" s="16">
        <f t="shared" si="51"/>
        <v>0</v>
      </c>
      <c r="N284" s="15"/>
      <c r="O284" s="16">
        <f t="shared" si="52"/>
        <v>0</v>
      </c>
      <c r="P284" s="15"/>
      <c r="Q284" s="16">
        <f t="shared" si="53"/>
        <v>0</v>
      </c>
      <c r="R284" s="15"/>
      <c r="S284" s="16">
        <f t="shared" si="54"/>
        <v>0</v>
      </c>
      <c r="T284" s="15"/>
      <c r="U284" s="16">
        <f t="shared" si="55"/>
        <v>0</v>
      </c>
      <c r="V284" s="15"/>
      <c r="W284" s="16">
        <f t="shared" si="56"/>
        <v>0</v>
      </c>
      <c r="X284" s="14"/>
      <c r="Y284" s="14"/>
    </row>
    <row r="285" spans="1:25" ht="25.5" x14ac:dyDescent="0.25">
      <c r="A285" s="8" t="s">
        <v>518</v>
      </c>
      <c r="B285" s="5" t="s">
        <v>519</v>
      </c>
      <c r="C285" s="4">
        <v>1</v>
      </c>
      <c r="D285" s="5" t="s">
        <v>32</v>
      </c>
      <c r="E285" s="1">
        <v>1946000</v>
      </c>
      <c r="F285" s="9">
        <f t="shared" si="48"/>
        <v>369740</v>
      </c>
      <c r="G285" s="10">
        <f t="shared" si="49"/>
        <v>2315740</v>
      </c>
      <c r="H285" s="15"/>
      <c r="I285" s="16">
        <f t="shared" si="57"/>
        <v>0</v>
      </c>
      <c r="J285" s="15"/>
      <c r="K285" s="16">
        <f t="shared" si="50"/>
        <v>0</v>
      </c>
      <c r="L285" s="15"/>
      <c r="M285" s="16">
        <f t="shared" si="51"/>
        <v>0</v>
      </c>
      <c r="N285" s="15"/>
      <c r="O285" s="16">
        <f t="shared" si="52"/>
        <v>0</v>
      </c>
      <c r="P285" s="15"/>
      <c r="Q285" s="16">
        <f t="shared" si="53"/>
        <v>0</v>
      </c>
      <c r="R285" s="15"/>
      <c r="S285" s="16">
        <f t="shared" si="54"/>
        <v>0</v>
      </c>
      <c r="T285" s="15"/>
      <c r="U285" s="16">
        <f t="shared" si="55"/>
        <v>0</v>
      </c>
      <c r="V285" s="15"/>
      <c r="W285" s="16">
        <f t="shared" si="56"/>
        <v>0</v>
      </c>
      <c r="X285" s="14"/>
      <c r="Y285" s="14"/>
    </row>
    <row r="286" spans="1:25" ht="25.5" x14ac:dyDescent="0.25">
      <c r="A286" s="8" t="s">
        <v>520</v>
      </c>
      <c r="B286" s="5" t="s">
        <v>521</v>
      </c>
      <c r="C286" s="4">
        <v>1</v>
      </c>
      <c r="D286" s="5" t="s">
        <v>32</v>
      </c>
      <c r="E286" s="1">
        <v>494000</v>
      </c>
      <c r="F286" s="9">
        <f t="shared" si="48"/>
        <v>93860</v>
      </c>
      <c r="G286" s="10">
        <f t="shared" si="49"/>
        <v>587860</v>
      </c>
      <c r="H286" s="15"/>
      <c r="I286" s="16">
        <f t="shared" si="57"/>
        <v>0</v>
      </c>
      <c r="J286" s="15"/>
      <c r="K286" s="16">
        <f t="shared" si="50"/>
        <v>0</v>
      </c>
      <c r="L286" s="15"/>
      <c r="M286" s="16">
        <f t="shared" si="51"/>
        <v>0</v>
      </c>
      <c r="N286" s="15"/>
      <c r="O286" s="16">
        <f t="shared" si="52"/>
        <v>0</v>
      </c>
      <c r="P286" s="15"/>
      <c r="Q286" s="16">
        <f t="shared" si="53"/>
        <v>0</v>
      </c>
      <c r="R286" s="15"/>
      <c r="S286" s="16">
        <f t="shared" si="54"/>
        <v>0</v>
      </c>
      <c r="T286" s="15"/>
      <c r="U286" s="16">
        <f t="shared" si="55"/>
        <v>0</v>
      </c>
      <c r="V286" s="15"/>
      <c r="W286" s="16">
        <f t="shared" si="56"/>
        <v>0</v>
      </c>
      <c r="X286" s="14"/>
      <c r="Y286" s="14"/>
    </row>
    <row r="287" spans="1:25" ht="25.5" x14ac:dyDescent="0.25">
      <c r="A287" s="8" t="s">
        <v>522</v>
      </c>
      <c r="B287" s="5" t="s">
        <v>523</v>
      </c>
      <c r="C287" s="4">
        <v>1</v>
      </c>
      <c r="D287" s="5" t="s">
        <v>32</v>
      </c>
      <c r="E287" s="1">
        <v>998000</v>
      </c>
      <c r="F287" s="9">
        <f t="shared" si="48"/>
        <v>189620</v>
      </c>
      <c r="G287" s="10">
        <f t="shared" si="49"/>
        <v>1187620</v>
      </c>
      <c r="H287" s="15"/>
      <c r="I287" s="16">
        <f t="shared" si="57"/>
        <v>0</v>
      </c>
      <c r="J287" s="15"/>
      <c r="K287" s="16">
        <f t="shared" si="50"/>
        <v>0</v>
      </c>
      <c r="L287" s="15"/>
      <c r="M287" s="16">
        <f t="shared" si="51"/>
        <v>0</v>
      </c>
      <c r="N287" s="15"/>
      <c r="O287" s="16">
        <f t="shared" si="52"/>
        <v>0</v>
      </c>
      <c r="P287" s="15"/>
      <c r="Q287" s="16">
        <f t="shared" si="53"/>
        <v>0</v>
      </c>
      <c r="R287" s="15"/>
      <c r="S287" s="16">
        <f t="shared" si="54"/>
        <v>0</v>
      </c>
      <c r="T287" s="15"/>
      <c r="U287" s="16">
        <f t="shared" si="55"/>
        <v>0</v>
      </c>
      <c r="V287" s="15"/>
      <c r="W287" s="16">
        <f t="shared" si="56"/>
        <v>0</v>
      </c>
      <c r="X287" s="14"/>
      <c r="Y287" s="14"/>
    </row>
    <row r="288" spans="1:25" ht="25.5" x14ac:dyDescent="0.25">
      <c r="A288" s="8" t="s">
        <v>524</v>
      </c>
      <c r="B288" s="5" t="s">
        <v>525</v>
      </c>
      <c r="C288" s="4">
        <v>1</v>
      </c>
      <c r="D288" s="5" t="s">
        <v>32</v>
      </c>
      <c r="E288" s="1">
        <v>5948000</v>
      </c>
      <c r="F288" s="9">
        <f t="shared" si="48"/>
        <v>1130120</v>
      </c>
      <c r="G288" s="10">
        <f t="shared" si="49"/>
        <v>7078120</v>
      </c>
      <c r="H288" s="15"/>
      <c r="I288" s="16">
        <f t="shared" si="57"/>
        <v>0</v>
      </c>
      <c r="J288" s="15"/>
      <c r="K288" s="16">
        <f t="shared" si="50"/>
        <v>0</v>
      </c>
      <c r="L288" s="15"/>
      <c r="M288" s="16">
        <f t="shared" si="51"/>
        <v>0</v>
      </c>
      <c r="N288" s="15"/>
      <c r="O288" s="16">
        <f t="shared" si="52"/>
        <v>0</v>
      </c>
      <c r="P288" s="15"/>
      <c r="Q288" s="16">
        <f t="shared" si="53"/>
        <v>0</v>
      </c>
      <c r="R288" s="15"/>
      <c r="S288" s="16">
        <f t="shared" si="54"/>
        <v>0</v>
      </c>
      <c r="T288" s="15"/>
      <c r="U288" s="16">
        <f t="shared" si="55"/>
        <v>0</v>
      </c>
      <c r="V288" s="15"/>
      <c r="W288" s="16">
        <f t="shared" si="56"/>
        <v>0</v>
      </c>
      <c r="X288" s="14"/>
      <c r="Y288" s="14"/>
    </row>
    <row r="289" spans="1:25" ht="25.5" x14ac:dyDescent="0.25">
      <c r="A289" s="8" t="s">
        <v>526</v>
      </c>
      <c r="B289" s="5" t="s">
        <v>527</v>
      </c>
      <c r="C289" s="4">
        <v>1</v>
      </c>
      <c r="D289" s="5" t="s">
        <v>32</v>
      </c>
      <c r="E289" s="1">
        <v>13142000</v>
      </c>
      <c r="F289" s="9">
        <f t="shared" si="48"/>
        <v>2496980</v>
      </c>
      <c r="G289" s="10">
        <f t="shared" si="49"/>
        <v>15638980</v>
      </c>
      <c r="H289" s="15"/>
      <c r="I289" s="16">
        <f t="shared" si="57"/>
        <v>0</v>
      </c>
      <c r="J289" s="15"/>
      <c r="K289" s="16">
        <f t="shared" si="50"/>
        <v>0</v>
      </c>
      <c r="L289" s="15"/>
      <c r="M289" s="16">
        <f t="shared" si="51"/>
        <v>0</v>
      </c>
      <c r="N289" s="15"/>
      <c r="O289" s="16">
        <f t="shared" si="52"/>
        <v>0</v>
      </c>
      <c r="P289" s="15"/>
      <c r="Q289" s="16">
        <f t="shared" si="53"/>
        <v>0</v>
      </c>
      <c r="R289" s="15"/>
      <c r="S289" s="16">
        <f t="shared" si="54"/>
        <v>0</v>
      </c>
      <c r="T289" s="15"/>
      <c r="U289" s="16">
        <f t="shared" si="55"/>
        <v>0</v>
      </c>
      <c r="V289" s="15"/>
      <c r="W289" s="16">
        <f t="shared" si="56"/>
        <v>0</v>
      </c>
      <c r="X289" s="14"/>
      <c r="Y289" s="14"/>
    </row>
    <row r="290" spans="1:25" ht="12.75" x14ac:dyDescent="0.25">
      <c r="A290" s="8" t="s">
        <v>528</v>
      </c>
      <c r="B290" s="5" t="s">
        <v>529</v>
      </c>
      <c r="C290" s="4">
        <v>1</v>
      </c>
      <c r="D290" s="5" t="s">
        <v>32</v>
      </c>
      <c r="E290" s="1">
        <v>393000</v>
      </c>
      <c r="F290" s="9">
        <f t="shared" si="48"/>
        <v>74670</v>
      </c>
      <c r="G290" s="10">
        <f t="shared" si="49"/>
        <v>467670</v>
      </c>
      <c r="H290" s="15"/>
      <c r="I290" s="16">
        <f t="shared" si="57"/>
        <v>0</v>
      </c>
      <c r="J290" s="15"/>
      <c r="K290" s="16">
        <f t="shared" si="50"/>
        <v>0</v>
      </c>
      <c r="L290" s="15"/>
      <c r="M290" s="16">
        <f t="shared" si="51"/>
        <v>0</v>
      </c>
      <c r="N290" s="15"/>
      <c r="O290" s="16">
        <f t="shared" si="52"/>
        <v>0</v>
      </c>
      <c r="P290" s="15"/>
      <c r="Q290" s="16">
        <f t="shared" si="53"/>
        <v>0</v>
      </c>
      <c r="R290" s="15"/>
      <c r="S290" s="16">
        <f t="shared" si="54"/>
        <v>0</v>
      </c>
      <c r="T290" s="15"/>
      <c r="U290" s="16">
        <f t="shared" si="55"/>
        <v>0</v>
      </c>
      <c r="V290" s="15"/>
      <c r="W290" s="16">
        <f t="shared" si="56"/>
        <v>0</v>
      </c>
      <c r="X290" s="14"/>
      <c r="Y290" s="14"/>
    </row>
    <row r="291" spans="1:25" ht="12.75" x14ac:dyDescent="0.25">
      <c r="A291" s="8" t="s">
        <v>530</v>
      </c>
      <c r="B291" s="5" t="s">
        <v>531</v>
      </c>
      <c r="C291" s="4">
        <v>1</v>
      </c>
      <c r="D291" s="5" t="s">
        <v>32</v>
      </c>
      <c r="E291" s="1">
        <v>752000</v>
      </c>
      <c r="F291" s="9">
        <f t="shared" si="48"/>
        <v>142880</v>
      </c>
      <c r="G291" s="10">
        <f t="shared" si="49"/>
        <v>894880</v>
      </c>
      <c r="H291" s="15"/>
      <c r="I291" s="16">
        <f t="shared" si="57"/>
        <v>0</v>
      </c>
      <c r="J291" s="15"/>
      <c r="K291" s="16">
        <f t="shared" si="50"/>
        <v>0</v>
      </c>
      <c r="L291" s="15"/>
      <c r="M291" s="16">
        <f t="shared" si="51"/>
        <v>0</v>
      </c>
      <c r="N291" s="15"/>
      <c r="O291" s="16">
        <f t="shared" si="52"/>
        <v>0</v>
      </c>
      <c r="P291" s="15"/>
      <c r="Q291" s="16">
        <f t="shared" si="53"/>
        <v>0</v>
      </c>
      <c r="R291" s="15"/>
      <c r="S291" s="16">
        <f t="shared" si="54"/>
        <v>0</v>
      </c>
      <c r="T291" s="15"/>
      <c r="U291" s="16">
        <f t="shared" si="55"/>
        <v>0</v>
      </c>
      <c r="V291" s="15"/>
      <c r="W291" s="16">
        <f t="shared" si="56"/>
        <v>0</v>
      </c>
      <c r="X291" s="14"/>
      <c r="Y291" s="14"/>
    </row>
    <row r="292" spans="1:25" ht="12.75" x14ac:dyDescent="0.25">
      <c r="A292" s="8" t="s">
        <v>532</v>
      </c>
      <c r="B292" s="5" t="s">
        <v>533</v>
      </c>
      <c r="C292" s="4">
        <v>1</v>
      </c>
      <c r="D292" s="5" t="s">
        <v>32</v>
      </c>
      <c r="E292" s="1">
        <v>85000</v>
      </c>
      <c r="F292" s="9">
        <f t="shared" si="48"/>
        <v>16150</v>
      </c>
      <c r="G292" s="10">
        <f t="shared" si="49"/>
        <v>101150</v>
      </c>
      <c r="H292" s="15"/>
      <c r="I292" s="16">
        <f t="shared" si="57"/>
        <v>0</v>
      </c>
      <c r="J292" s="15"/>
      <c r="K292" s="16">
        <f t="shared" si="50"/>
        <v>0</v>
      </c>
      <c r="L292" s="15"/>
      <c r="M292" s="16">
        <f t="shared" si="51"/>
        <v>0</v>
      </c>
      <c r="N292" s="15"/>
      <c r="O292" s="16">
        <f t="shared" si="52"/>
        <v>0</v>
      </c>
      <c r="P292" s="15"/>
      <c r="Q292" s="16">
        <f t="shared" si="53"/>
        <v>0</v>
      </c>
      <c r="R292" s="15"/>
      <c r="S292" s="16">
        <f t="shared" si="54"/>
        <v>0</v>
      </c>
      <c r="T292" s="15"/>
      <c r="U292" s="16">
        <f t="shared" si="55"/>
        <v>0</v>
      </c>
      <c r="V292" s="15"/>
      <c r="W292" s="16">
        <f t="shared" si="56"/>
        <v>0</v>
      </c>
      <c r="X292" s="14"/>
      <c r="Y292" s="14"/>
    </row>
    <row r="293" spans="1:25" ht="12.75" x14ac:dyDescent="0.25">
      <c r="A293" s="8" t="s">
        <v>534</v>
      </c>
      <c r="B293" s="5" t="s">
        <v>535</v>
      </c>
      <c r="C293" s="4">
        <v>1</v>
      </c>
      <c r="D293" s="5" t="s">
        <v>32</v>
      </c>
      <c r="E293" s="1">
        <v>194000</v>
      </c>
      <c r="F293" s="9">
        <f t="shared" si="48"/>
        <v>36860</v>
      </c>
      <c r="G293" s="10">
        <f t="shared" si="49"/>
        <v>230860</v>
      </c>
      <c r="H293" s="15"/>
      <c r="I293" s="16">
        <f t="shared" si="57"/>
        <v>0</v>
      </c>
      <c r="J293" s="15"/>
      <c r="K293" s="16">
        <f t="shared" si="50"/>
        <v>0</v>
      </c>
      <c r="L293" s="15"/>
      <c r="M293" s="16">
        <f t="shared" si="51"/>
        <v>0</v>
      </c>
      <c r="N293" s="15"/>
      <c r="O293" s="16">
        <f t="shared" si="52"/>
        <v>0</v>
      </c>
      <c r="P293" s="15"/>
      <c r="Q293" s="16">
        <f t="shared" si="53"/>
        <v>0</v>
      </c>
      <c r="R293" s="15"/>
      <c r="S293" s="16">
        <f t="shared" si="54"/>
        <v>0</v>
      </c>
      <c r="T293" s="15"/>
      <c r="U293" s="16">
        <f t="shared" si="55"/>
        <v>0</v>
      </c>
      <c r="V293" s="15"/>
      <c r="W293" s="16">
        <f t="shared" si="56"/>
        <v>0</v>
      </c>
      <c r="X293" s="14"/>
      <c r="Y293" s="14"/>
    </row>
    <row r="294" spans="1:25" ht="12.75" x14ac:dyDescent="0.25">
      <c r="A294" s="8" t="s">
        <v>536</v>
      </c>
      <c r="B294" s="5" t="s">
        <v>537</v>
      </c>
      <c r="C294" s="4">
        <v>1</v>
      </c>
      <c r="D294" s="5" t="s">
        <v>32</v>
      </c>
      <c r="E294" s="1">
        <v>379000</v>
      </c>
      <c r="F294" s="9">
        <f t="shared" si="48"/>
        <v>72010</v>
      </c>
      <c r="G294" s="10">
        <f t="shared" si="49"/>
        <v>451010</v>
      </c>
      <c r="H294" s="15"/>
      <c r="I294" s="16">
        <f t="shared" si="57"/>
        <v>0</v>
      </c>
      <c r="J294" s="15"/>
      <c r="K294" s="16">
        <f t="shared" si="50"/>
        <v>0</v>
      </c>
      <c r="L294" s="15"/>
      <c r="M294" s="16">
        <f t="shared" si="51"/>
        <v>0</v>
      </c>
      <c r="N294" s="15"/>
      <c r="O294" s="16">
        <f t="shared" si="52"/>
        <v>0</v>
      </c>
      <c r="P294" s="15"/>
      <c r="Q294" s="16">
        <f t="shared" si="53"/>
        <v>0</v>
      </c>
      <c r="R294" s="15"/>
      <c r="S294" s="16">
        <f t="shared" si="54"/>
        <v>0</v>
      </c>
      <c r="T294" s="15"/>
      <c r="U294" s="16">
        <f t="shared" si="55"/>
        <v>0</v>
      </c>
      <c r="V294" s="15"/>
      <c r="W294" s="16">
        <f t="shared" si="56"/>
        <v>0</v>
      </c>
      <c r="X294" s="14"/>
      <c r="Y294" s="14"/>
    </row>
    <row r="295" spans="1:25" ht="12.75" x14ac:dyDescent="0.25">
      <c r="A295" s="8" t="s">
        <v>538</v>
      </c>
      <c r="B295" s="5" t="s">
        <v>539</v>
      </c>
      <c r="C295" s="4">
        <v>1</v>
      </c>
      <c r="D295" s="5" t="s">
        <v>32</v>
      </c>
      <c r="E295" s="1">
        <v>627000</v>
      </c>
      <c r="F295" s="9">
        <f t="shared" si="48"/>
        <v>119130</v>
      </c>
      <c r="G295" s="10">
        <f t="shared" si="49"/>
        <v>746130</v>
      </c>
      <c r="H295" s="15"/>
      <c r="I295" s="16">
        <f t="shared" si="57"/>
        <v>0</v>
      </c>
      <c r="J295" s="15"/>
      <c r="K295" s="16">
        <f t="shared" si="50"/>
        <v>0</v>
      </c>
      <c r="L295" s="15"/>
      <c r="M295" s="16">
        <f t="shared" si="51"/>
        <v>0</v>
      </c>
      <c r="N295" s="15"/>
      <c r="O295" s="16">
        <f t="shared" si="52"/>
        <v>0</v>
      </c>
      <c r="P295" s="15"/>
      <c r="Q295" s="16">
        <f t="shared" si="53"/>
        <v>0</v>
      </c>
      <c r="R295" s="15"/>
      <c r="S295" s="16">
        <f t="shared" si="54"/>
        <v>0</v>
      </c>
      <c r="T295" s="15"/>
      <c r="U295" s="16">
        <f t="shared" si="55"/>
        <v>0</v>
      </c>
      <c r="V295" s="15"/>
      <c r="W295" s="16">
        <f t="shared" si="56"/>
        <v>0</v>
      </c>
      <c r="X295" s="14"/>
      <c r="Y295" s="14"/>
    </row>
    <row r="296" spans="1:25" ht="25.5" x14ac:dyDescent="0.25">
      <c r="A296" s="8" t="s">
        <v>540</v>
      </c>
      <c r="B296" s="5" t="s">
        <v>541</v>
      </c>
      <c r="C296" s="4">
        <v>1</v>
      </c>
      <c r="D296" s="5" t="s">
        <v>32</v>
      </c>
      <c r="E296" s="1">
        <v>264000</v>
      </c>
      <c r="F296" s="9">
        <f t="shared" si="48"/>
        <v>50160</v>
      </c>
      <c r="G296" s="10">
        <f t="shared" si="49"/>
        <v>314160</v>
      </c>
      <c r="H296" s="15"/>
      <c r="I296" s="16">
        <f t="shared" si="57"/>
        <v>0</v>
      </c>
      <c r="J296" s="15"/>
      <c r="K296" s="16">
        <f t="shared" si="50"/>
        <v>0</v>
      </c>
      <c r="L296" s="15"/>
      <c r="M296" s="16">
        <f t="shared" si="51"/>
        <v>0</v>
      </c>
      <c r="N296" s="15"/>
      <c r="O296" s="16">
        <f t="shared" si="52"/>
        <v>0</v>
      </c>
      <c r="P296" s="15"/>
      <c r="Q296" s="16">
        <f t="shared" si="53"/>
        <v>0</v>
      </c>
      <c r="R296" s="15"/>
      <c r="S296" s="16">
        <f t="shared" si="54"/>
        <v>0</v>
      </c>
      <c r="T296" s="15"/>
      <c r="U296" s="16">
        <f t="shared" si="55"/>
        <v>0</v>
      </c>
      <c r="V296" s="15"/>
      <c r="W296" s="16">
        <f t="shared" si="56"/>
        <v>0</v>
      </c>
      <c r="X296" s="14"/>
      <c r="Y296" s="14"/>
    </row>
    <row r="297" spans="1:25" ht="12.75" x14ac:dyDescent="0.25">
      <c r="A297" s="8" t="s">
        <v>542</v>
      </c>
      <c r="B297" s="5" t="s">
        <v>543</v>
      </c>
      <c r="C297" s="4">
        <v>1</v>
      </c>
      <c r="D297" s="5" t="s">
        <v>32</v>
      </c>
      <c r="E297" s="1">
        <v>50000</v>
      </c>
      <c r="F297" s="9">
        <f t="shared" si="48"/>
        <v>9500</v>
      </c>
      <c r="G297" s="10">
        <f t="shared" si="49"/>
        <v>59500</v>
      </c>
      <c r="H297" s="15"/>
      <c r="I297" s="16">
        <f t="shared" si="57"/>
        <v>0</v>
      </c>
      <c r="J297" s="15"/>
      <c r="K297" s="16">
        <f t="shared" si="50"/>
        <v>0</v>
      </c>
      <c r="L297" s="15"/>
      <c r="M297" s="16">
        <f t="shared" si="51"/>
        <v>0</v>
      </c>
      <c r="N297" s="15"/>
      <c r="O297" s="16">
        <f t="shared" si="52"/>
        <v>0</v>
      </c>
      <c r="P297" s="15"/>
      <c r="Q297" s="16">
        <f t="shared" si="53"/>
        <v>0</v>
      </c>
      <c r="R297" s="15"/>
      <c r="S297" s="16">
        <f t="shared" si="54"/>
        <v>0</v>
      </c>
      <c r="T297" s="15"/>
      <c r="U297" s="16">
        <f t="shared" si="55"/>
        <v>0</v>
      </c>
      <c r="V297" s="15"/>
      <c r="W297" s="16">
        <f t="shared" si="56"/>
        <v>0</v>
      </c>
      <c r="X297" s="14"/>
      <c r="Y297" s="14"/>
    </row>
    <row r="298" spans="1:25" ht="12.75" x14ac:dyDescent="0.25">
      <c r="A298" s="8" t="s">
        <v>544</v>
      </c>
      <c r="B298" s="5" t="s">
        <v>545</v>
      </c>
      <c r="C298" s="4">
        <v>1</v>
      </c>
      <c r="D298" s="5" t="s">
        <v>32</v>
      </c>
      <c r="E298" s="1">
        <v>150000</v>
      </c>
      <c r="F298" s="9">
        <f t="shared" si="48"/>
        <v>28500</v>
      </c>
      <c r="G298" s="10">
        <f t="shared" si="49"/>
        <v>178500</v>
      </c>
      <c r="H298" s="15"/>
      <c r="I298" s="16">
        <f t="shared" si="57"/>
        <v>0</v>
      </c>
      <c r="J298" s="15"/>
      <c r="K298" s="16">
        <f t="shared" si="50"/>
        <v>0</v>
      </c>
      <c r="L298" s="15"/>
      <c r="M298" s="16">
        <f t="shared" si="51"/>
        <v>0</v>
      </c>
      <c r="N298" s="15"/>
      <c r="O298" s="16">
        <f t="shared" si="52"/>
        <v>0</v>
      </c>
      <c r="P298" s="15"/>
      <c r="Q298" s="16">
        <f t="shared" si="53"/>
        <v>0</v>
      </c>
      <c r="R298" s="15"/>
      <c r="S298" s="16">
        <f t="shared" si="54"/>
        <v>0</v>
      </c>
      <c r="T298" s="15"/>
      <c r="U298" s="16">
        <f t="shared" si="55"/>
        <v>0</v>
      </c>
      <c r="V298" s="15"/>
      <c r="W298" s="16">
        <f t="shared" si="56"/>
        <v>0</v>
      </c>
      <c r="X298" s="14"/>
      <c r="Y298" s="14"/>
    </row>
    <row r="299" spans="1:25" ht="12.75" x14ac:dyDescent="0.25">
      <c r="A299" s="8" t="s">
        <v>546</v>
      </c>
      <c r="B299" s="5" t="s">
        <v>547</v>
      </c>
      <c r="C299" s="4">
        <v>1</v>
      </c>
      <c r="D299" s="5" t="s">
        <v>32</v>
      </c>
      <c r="E299" s="1">
        <v>45000</v>
      </c>
      <c r="F299" s="9">
        <f t="shared" si="48"/>
        <v>8550</v>
      </c>
      <c r="G299" s="10">
        <f t="shared" si="49"/>
        <v>53550</v>
      </c>
      <c r="H299" s="15"/>
      <c r="I299" s="16">
        <f t="shared" si="57"/>
        <v>0</v>
      </c>
      <c r="J299" s="15"/>
      <c r="K299" s="16">
        <f t="shared" si="50"/>
        <v>0</v>
      </c>
      <c r="L299" s="15"/>
      <c r="M299" s="16">
        <f t="shared" si="51"/>
        <v>0</v>
      </c>
      <c r="N299" s="15"/>
      <c r="O299" s="16">
        <f t="shared" si="52"/>
        <v>0</v>
      </c>
      <c r="P299" s="15"/>
      <c r="Q299" s="16">
        <f t="shared" si="53"/>
        <v>0</v>
      </c>
      <c r="R299" s="15"/>
      <c r="S299" s="16">
        <f t="shared" si="54"/>
        <v>0</v>
      </c>
      <c r="T299" s="15"/>
      <c r="U299" s="16">
        <f t="shared" si="55"/>
        <v>0</v>
      </c>
      <c r="V299" s="15"/>
      <c r="W299" s="16">
        <f t="shared" si="56"/>
        <v>0</v>
      </c>
      <c r="X299" s="14"/>
      <c r="Y299" s="14"/>
    </row>
    <row r="300" spans="1:25" ht="25.5" x14ac:dyDescent="0.25">
      <c r="A300" s="8" t="s">
        <v>548</v>
      </c>
      <c r="B300" s="5" t="s">
        <v>549</v>
      </c>
      <c r="C300" s="4">
        <v>1</v>
      </c>
      <c r="D300" s="5" t="s">
        <v>32</v>
      </c>
      <c r="E300" s="1">
        <v>763000</v>
      </c>
      <c r="F300" s="9">
        <f t="shared" ref="F300:F316" si="58">+ROUND(E300*19%,2)</f>
        <v>144970</v>
      </c>
      <c r="G300" s="10">
        <f t="shared" ref="G300:G316" si="59">+E300+F300</f>
        <v>907970</v>
      </c>
      <c r="H300" s="15"/>
      <c r="I300" s="16">
        <f t="shared" si="57"/>
        <v>0</v>
      </c>
      <c r="J300" s="15"/>
      <c r="K300" s="16">
        <f t="shared" si="50"/>
        <v>0</v>
      </c>
      <c r="L300" s="15"/>
      <c r="M300" s="16">
        <f t="shared" si="51"/>
        <v>0</v>
      </c>
      <c r="N300" s="15"/>
      <c r="O300" s="16">
        <f t="shared" si="52"/>
        <v>0</v>
      </c>
      <c r="P300" s="15"/>
      <c r="Q300" s="16">
        <f t="shared" si="53"/>
        <v>0</v>
      </c>
      <c r="R300" s="15"/>
      <c r="S300" s="16">
        <f t="shared" si="54"/>
        <v>0</v>
      </c>
      <c r="T300" s="15"/>
      <c r="U300" s="16">
        <f t="shared" si="55"/>
        <v>0</v>
      </c>
      <c r="V300" s="15"/>
      <c r="W300" s="16">
        <f t="shared" si="56"/>
        <v>0</v>
      </c>
      <c r="X300" s="14"/>
      <c r="Y300" s="14"/>
    </row>
    <row r="301" spans="1:25" ht="12.75" x14ac:dyDescent="0.25">
      <c r="A301" s="8" t="s">
        <v>550</v>
      </c>
      <c r="B301" s="5" t="s">
        <v>551</v>
      </c>
      <c r="C301" s="4">
        <v>1</v>
      </c>
      <c r="D301" s="5" t="s">
        <v>32</v>
      </c>
      <c r="E301" s="1">
        <v>317000</v>
      </c>
      <c r="F301" s="9">
        <f t="shared" si="58"/>
        <v>60230</v>
      </c>
      <c r="G301" s="10">
        <f t="shared" si="59"/>
        <v>377230</v>
      </c>
      <c r="H301" s="15"/>
      <c r="I301" s="16">
        <f t="shared" si="57"/>
        <v>0</v>
      </c>
      <c r="J301" s="15"/>
      <c r="K301" s="16">
        <f t="shared" si="50"/>
        <v>0</v>
      </c>
      <c r="L301" s="15"/>
      <c r="M301" s="16">
        <f t="shared" si="51"/>
        <v>0</v>
      </c>
      <c r="N301" s="15"/>
      <c r="O301" s="16">
        <f t="shared" si="52"/>
        <v>0</v>
      </c>
      <c r="P301" s="15"/>
      <c r="Q301" s="16">
        <f t="shared" si="53"/>
        <v>0</v>
      </c>
      <c r="R301" s="15"/>
      <c r="S301" s="16">
        <f t="shared" si="54"/>
        <v>0</v>
      </c>
      <c r="T301" s="15"/>
      <c r="U301" s="16">
        <f t="shared" si="55"/>
        <v>0</v>
      </c>
      <c r="V301" s="15"/>
      <c r="W301" s="16">
        <f t="shared" si="56"/>
        <v>0</v>
      </c>
      <c r="X301" s="14"/>
      <c r="Y301" s="14"/>
    </row>
    <row r="302" spans="1:25" ht="12.75" x14ac:dyDescent="0.25">
      <c r="A302" s="8" t="s">
        <v>552</v>
      </c>
      <c r="B302" s="5" t="s">
        <v>553</v>
      </c>
      <c r="C302" s="4">
        <v>1</v>
      </c>
      <c r="D302" s="5" t="s">
        <v>32</v>
      </c>
      <c r="E302" s="1">
        <v>267000</v>
      </c>
      <c r="F302" s="9">
        <f t="shared" si="58"/>
        <v>50730</v>
      </c>
      <c r="G302" s="10">
        <f t="shared" si="59"/>
        <v>317730</v>
      </c>
      <c r="H302" s="15"/>
      <c r="I302" s="16">
        <f t="shared" si="57"/>
        <v>0</v>
      </c>
      <c r="J302" s="15"/>
      <c r="K302" s="16">
        <f t="shared" si="50"/>
        <v>0</v>
      </c>
      <c r="L302" s="15"/>
      <c r="M302" s="16">
        <f t="shared" si="51"/>
        <v>0</v>
      </c>
      <c r="N302" s="15"/>
      <c r="O302" s="16">
        <f t="shared" si="52"/>
        <v>0</v>
      </c>
      <c r="P302" s="15"/>
      <c r="Q302" s="16">
        <f t="shared" si="53"/>
        <v>0</v>
      </c>
      <c r="R302" s="15"/>
      <c r="S302" s="16">
        <f t="shared" si="54"/>
        <v>0</v>
      </c>
      <c r="T302" s="15"/>
      <c r="U302" s="16">
        <f t="shared" si="55"/>
        <v>0</v>
      </c>
      <c r="V302" s="15"/>
      <c r="W302" s="16">
        <f t="shared" si="56"/>
        <v>0</v>
      </c>
      <c r="X302" s="14"/>
      <c r="Y302" s="14"/>
    </row>
    <row r="303" spans="1:25" ht="12.75" x14ac:dyDescent="0.25">
      <c r="A303" s="8" t="s">
        <v>554</v>
      </c>
      <c r="B303" s="5" t="s">
        <v>555</v>
      </c>
      <c r="C303" s="4">
        <v>1</v>
      </c>
      <c r="D303" s="5" t="s">
        <v>32</v>
      </c>
      <c r="E303" s="1">
        <v>107000</v>
      </c>
      <c r="F303" s="9">
        <f t="shared" si="58"/>
        <v>20330</v>
      </c>
      <c r="G303" s="10">
        <f t="shared" si="59"/>
        <v>127330</v>
      </c>
      <c r="H303" s="15"/>
      <c r="I303" s="16">
        <f t="shared" si="57"/>
        <v>0</v>
      </c>
      <c r="J303" s="15"/>
      <c r="K303" s="16">
        <f t="shared" si="50"/>
        <v>0</v>
      </c>
      <c r="L303" s="15"/>
      <c r="M303" s="16">
        <f t="shared" si="51"/>
        <v>0</v>
      </c>
      <c r="N303" s="15"/>
      <c r="O303" s="16">
        <f t="shared" si="52"/>
        <v>0</v>
      </c>
      <c r="P303" s="15"/>
      <c r="Q303" s="16">
        <f t="shared" si="53"/>
        <v>0</v>
      </c>
      <c r="R303" s="15"/>
      <c r="S303" s="16">
        <f t="shared" si="54"/>
        <v>0</v>
      </c>
      <c r="T303" s="15"/>
      <c r="U303" s="16">
        <f t="shared" si="55"/>
        <v>0</v>
      </c>
      <c r="V303" s="15"/>
      <c r="W303" s="16">
        <f t="shared" si="56"/>
        <v>0</v>
      </c>
      <c r="X303" s="14"/>
      <c r="Y303" s="14"/>
    </row>
    <row r="304" spans="1:25" ht="25.5" x14ac:dyDescent="0.25">
      <c r="A304" s="8" t="s">
        <v>556</v>
      </c>
      <c r="B304" s="5" t="s">
        <v>557</v>
      </c>
      <c r="C304" s="4">
        <v>1</v>
      </c>
      <c r="D304" s="5" t="s">
        <v>32</v>
      </c>
      <c r="E304" s="1">
        <v>1169000</v>
      </c>
      <c r="F304" s="9">
        <f t="shared" si="58"/>
        <v>222110</v>
      </c>
      <c r="G304" s="10">
        <f t="shared" si="59"/>
        <v>1391110</v>
      </c>
      <c r="H304" s="15"/>
      <c r="I304" s="16">
        <f t="shared" si="57"/>
        <v>0</v>
      </c>
      <c r="J304" s="15"/>
      <c r="K304" s="16">
        <f t="shared" si="50"/>
        <v>0</v>
      </c>
      <c r="L304" s="15"/>
      <c r="M304" s="16">
        <f t="shared" si="51"/>
        <v>0</v>
      </c>
      <c r="N304" s="15"/>
      <c r="O304" s="16">
        <f t="shared" si="52"/>
        <v>0</v>
      </c>
      <c r="P304" s="15"/>
      <c r="Q304" s="16">
        <f t="shared" si="53"/>
        <v>0</v>
      </c>
      <c r="R304" s="15"/>
      <c r="S304" s="16">
        <f t="shared" si="54"/>
        <v>0</v>
      </c>
      <c r="T304" s="15"/>
      <c r="U304" s="16">
        <f t="shared" si="55"/>
        <v>0</v>
      </c>
      <c r="V304" s="15"/>
      <c r="W304" s="16">
        <f t="shared" si="56"/>
        <v>0</v>
      </c>
      <c r="X304" s="14"/>
      <c r="Y304" s="14"/>
    </row>
    <row r="305" spans="1:25" ht="12.75" x14ac:dyDescent="0.25">
      <c r="A305" s="8" t="s">
        <v>558</v>
      </c>
      <c r="B305" s="21" t="s">
        <v>559</v>
      </c>
      <c r="C305" s="4">
        <v>1</v>
      </c>
      <c r="D305" s="5" t="s">
        <v>32</v>
      </c>
      <c r="E305" s="1">
        <v>494000</v>
      </c>
      <c r="F305" s="9">
        <f t="shared" si="58"/>
        <v>93860</v>
      </c>
      <c r="G305" s="10">
        <f t="shared" si="59"/>
        <v>587860</v>
      </c>
      <c r="H305" s="15"/>
      <c r="I305" s="16">
        <f t="shared" si="57"/>
        <v>0</v>
      </c>
      <c r="J305" s="15"/>
      <c r="K305" s="16">
        <f t="shared" si="50"/>
        <v>0</v>
      </c>
      <c r="L305" s="15"/>
      <c r="M305" s="16">
        <f t="shared" si="51"/>
        <v>0</v>
      </c>
      <c r="N305" s="15"/>
      <c r="O305" s="16">
        <f t="shared" si="52"/>
        <v>0</v>
      </c>
      <c r="P305" s="15"/>
      <c r="Q305" s="16">
        <f t="shared" si="53"/>
        <v>0</v>
      </c>
      <c r="R305" s="15"/>
      <c r="S305" s="16">
        <f t="shared" si="54"/>
        <v>0</v>
      </c>
      <c r="T305" s="15"/>
      <c r="U305" s="16">
        <f t="shared" si="55"/>
        <v>0</v>
      </c>
      <c r="V305" s="15"/>
      <c r="W305" s="16">
        <f t="shared" si="56"/>
        <v>0</v>
      </c>
      <c r="X305" s="14"/>
      <c r="Y305" s="14"/>
    </row>
    <row r="306" spans="1:25" ht="12.75" x14ac:dyDescent="0.25">
      <c r="A306" s="8" t="s">
        <v>560</v>
      </c>
      <c r="B306" s="21" t="s">
        <v>561</v>
      </c>
      <c r="C306" s="4">
        <v>1</v>
      </c>
      <c r="D306" s="5" t="s">
        <v>32</v>
      </c>
      <c r="E306" s="1">
        <v>1150000</v>
      </c>
      <c r="F306" s="9">
        <f t="shared" si="58"/>
        <v>218500</v>
      </c>
      <c r="G306" s="10">
        <f t="shared" si="59"/>
        <v>1368500</v>
      </c>
      <c r="H306" s="15"/>
      <c r="I306" s="16">
        <f t="shared" si="57"/>
        <v>0</v>
      </c>
      <c r="J306" s="15"/>
      <c r="K306" s="16">
        <f t="shared" si="50"/>
        <v>0</v>
      </c>
      <c r="L306" s="15"/>
      <c r="M306" s="16">
        <f t="shared" si="51"/>
        <v>0</v>
      </c>
      <c r="N306" s="15"/>
      <c r="O306" s="16">
        <f t="shared" si="52"/>
        <v>0</v>
      </c>
      <c r="P306" s="15"/>
      <c r="Q306" s="16">
        <f t="shared" si="53"/>
        <v>0</v>
      </c>
      <c r="R306" s="15"/>
      <c r="S306" s="16">
        <f t="shared" si="54"/>
        <v>0</v>
      </c>
      <c r="T306" s="15"/>
      <c r="U306" s="16">
        <f t="shared" si="55"/>
        <v>0</v>
      </c>
      <c r="V306" s="15"/>
      <c r="W306" s="16">
        <f t="shared" si="56"/>
        <v>0</v>
      </c>
      <c r="X306" s="14"/>
      <c r="Y306" s="14"/>
    </row>
    <row r="307" spans="1:25" ht="12.75" x14ac:dyDescent="0.25">
      <c r="A307" s="8" t="s">
        <v>562</v>
      </c>
      <c r="B307" s="22" t="s">
        <v>563</v>
      </c>
      <c r="C307" s="4">
        <v>1</v>
      </c>
      <c r="D307" s="5" t="s">
        <v>32</v>
      </c>
      <c r="E307" s="1">
        <v>1760000</v>
      </c>
      <c r="F307" s="9">
        <f t="shared" si="58"/>
        <v>334400</v>
      </c>
      <c r="G307" s="10">
        <f t="shared" si="59"/>
        <v>2094400</v>
      </c>
      <c r="H307" s="15"/>
      <c r="I307" s="16">
        <f t="shared" si="57"/>
        <v>0</v>
      </c>
      <c r="J307" s="15"/>
      <c r="K307" s="16">
        <f t="shared" si="50"/>
        <v>0</v>
      </c>
      <c r="L307" s="15"/>
      <c r="M307" s="16">
        <f t="shared" si="51"/>
        <v>0</v>
      </c>
      <c r="N307" s="15"/>
      <c r="O307" s="16">
        <f t="shared" si="52"/>
        <v>0</v>
      </c>
      <c r="P307" s="15"/>
      <c r="Q307" s="16">
        <f t="shared" si="53"/>
        <v>0</v>
      </c>
      <c r="R307" s="15"/>
      <c r="S307" s="16">
        <f t="shared" si="54"/>
        <v>0</v>
      </c>
      <c r="T307" s="15"/>
      <c r="U307" s="16">
        <f t="shared" si="55"/>
        <v>0</v>
      </c>
      <c r="V307" s="15"/>
      <c r="W307" s="16">
        <f t="shared" si="56"/>
        <v>0</v>
      </c>
      <c r="X307" s="14"/>
      <c r="Y307" s="14"/>
    </row>
    <row r="308" spans="1:25" ht="12.75" x14ac:dyDescent="0.25">
      <c r="A308" s="8" t="s">
        <v>564</v>
      </c>
      <c r="B308" s="22" t="s">
        <v>565</v>
      </c>
      <c r="C308" s="4">
        <v>1</v>
      </c>
      <c r="D308" s="5" t="s">
        <v>32</v>
      </c>
      <c r="E308" s="1">
        <v>3273000</v>
      </c>
      <c r="F308" s="9">
        <f t="shared" si="58"/>
        <v>621870</v>
      </c>
      <c r="G308" s="10">
        <f t="shared" si="59"/>
        <v>3894870</v>
      </c>
      <c r="H308" s="15"/>
      <c r="I308" s="16">
        <f t="shared" si="57"/>
        <v>0</v>
      </c>
      <c r="J308" s="15"/>
      <c r="K308" s="16">
        <f t="shared" si="50"/>
        <v>0</v>
      </c>
      <c r="L308" s="15"/>
      <c r="M308" s="16">
        <f t="shared" si="51"/>
        <v>0</v>
      </c>
      <c r="N308" s="15"/>
      <c r="O308" s="16">
        <f t="shared" si="52"/>
        <v>0</v>
      </c>
      <c r="P308" s="15"/>
      <c r="Q308" s="16">
        <f t="shared" si="53"/>
        <v>0</v>
      </c>
      <c r="R308" s="15"/>
      <c r="S308" s="16">
        <f t="shared" si="54"/>
        <v>0</v>
      </c>
      <c r="T308" s="15"/>
      <c r="U308" s="16">
        <f t="shared" si="55"/>
        <v>0</v>
      </c>
      <c r="V308" s="15"/>
      <c r="W308" s="16">
        <f t="shared" si="56"/>
        <v>0</v>
      </c>
      <c r="X308" s="14"/>
      <c r="Y308" s="14"/>
    </row>
    <row r="309" spans="1:25" ht="12.75" x14ac:dyDescent="0.25">
      <c r="A309" s="8" t="s">
        <v>566</v>
      </c>
      <c r="B309" s="22" t="s">
        <v>567</v>
      </c>
      <c r="C309" s="4">
        <v>1</v>
      </c>
      <c r="D309" s="5" t="s">
        <v>32</v>
      </c>
      <c r="E309" s="1">
        <v>4062000</v>
      </c>
      <c r="F309" s="9">
        <f t="shared" si="58"/>
        <v>771780</v>
      </c>
      <c r="G309" s="10">
        <f t="shared" si="59"/>
        <v>4833780</v>
      </c>
      <c r="H309" s="15"/>
      <c r="I309" s="16">
        <f t="shared" si="57"/>
        <v>0</v>
      </c>
      <c r="J309" s="15"/>
      <c r="K309" s="16">
        <f t="shared" si="50"/>
        <v>0</v>
      </c>
      <c r="L309" s="15"/>
      <c r="M309" s="16">
        <f t="shared" si="51"/>
        <v>0</v>
      </c>
      <c r="N309" s="15"/>
      <c r="O309" s="16">
        <f t="shared" si="52"/>
        <v>0</v>
      </c>
      <c r="P309" s="15"/>
      <c r="Q309" s="16">
        <f t="shared" si="53"/>
        <v>0</v>
      </c>
      <c r="R309" s="15"/>
      <c r="S309" s="16">
        <f t="shared" si="54"/>
        <v>0</v>
      </c>
      <c r="T309" s="15"/>
      <c r="U309" s="16">
        <f t="shared" si="55"/>
        <v>0</v>
      </c>
      <c r="V309" s="15"/>
      <c r="W309" s="16">
        <f t="shared" si="56"/>
        <v>0</v>
      </c>
      <c r="X309" s="14"/>
      <c r="Y309" s="14"/>
    </row>
    <row r="310" spans="1:25" ht="12.75" x14ac:dyDescent="0.25">
      <c r="A310" s="8" t="s">
        <v>568</v>
      </c>
      <c r="B310" s="22" t="s">
        <v>569</v>
      </c>
      <c r="C310" s="4">
        <v>1</v>
      </c>
      <c r="D310" s="5" t="s">
        <v>32</v>
      </c>
      <c r="E310" s="1">
        <v>6835000</v>
      </c>
      <c r="F310" s="9">
        <f t="shared" si="58"/>
        <v>1298650</v>
      </c>
      <c r="G310" s="10">
        <f t="shared" si="59"/>
        <v>8133650</v>
      </c>
      <c r="H310" s="15"/>
      <c r="I310" s="16">
        <f t="shared" si="57"/>
        <v>0</v>
      </c>
      <c r="J310" s="15"/>
      <c r="K310" s="16">
        <f t="shared" si="50"/>
        <v>0</v>
      </c>
      <c r="L310" s="15"/>
      <c r="M310" s="16">
        <f t="shared" si="51"/>
        <v>0</v>
      </c>
      <c r="N310" s="15"/>
      <c r="O310" s="16">
        <f t="shared" si="52"/>
        <v>0</v>
      </c>
      <c r="P310" s="15"/>
      <c r="Q310" s="16">
        <f t="shared" si="53"/>
        <v>0</v>
      </c>
      <c r="R310" s="15"/>
      <c r="S310" s="16">
        <f t="shared" si="54"/>
        <v>0</v>
      </c>
      <c r="T310" s="15"/>
      <c r="U310" s="16">
        <f t="shared" si="55"/>
        <v>0</v>
      </c>
      <c r="V310" s="15"/>
      <c r="W310" s="16">
        <f t="shared" si="56"/>
        <v>0</v>
      </c>
      <c r="X310" s="14"/>
      <c r="Y310" s="14"/>
    </row>
    <row r="311" spans="1:25" ht="12.75" x14ac:dyDescent="0.25">
      <c r="A311" s="8" t="s">
        <v>570</v>
      </c>
      <c r="B311" s="22" t="s">
        <v>571</v>
      </c>
      <c r="C311" s="4">
        <v>1</v>
      </c>
      <c r="D311" s="5" t="s">
        <v>32</v>
      </c>
      <c r="E311" s="1">
        <v>10775353</v>
      </c>
      <c r="F311" s="9">
        <f t="shared" si="58"/>
        <v>2047317.07</v>
      </c>
      <c r="G311" s="10">
        <f t="shared" si="59"/>
        <v>12822670.07</v>
      </c>
      <c r="H311" s="15"/>
      <c r="I311" s="16">
        <f t="shared" si="57"/>
        <v>0</v>
      </c>
      <c r="J311" s="15"/>
      <c r="K311" s="16">
        <f t="shared" si="50"/>
        <v>0</v>
      </c>
      <c r="L311" s="15"/>
      <c r="M311" s="16">
        <f t="shared" si="51"/>
        <v>0</v>
      </c>
      <c r="N311" s="15"/>
      <c r="O311" s="16">
        <f t="shared" si="52"/>
        <v>0</v>
      </c>
      <c r="P311" s="15"/>
      <c r="Q311" s="16">
        <f t="shared" si="53"/>
        <v>0</v>
      </c>
      <c r="R311" s="15"/>
      <c r="S311" s="16">
        <f t="shared" si="54"/>
        <v>0</v>
      </c>
      <c r="T311" s="15"/>
      <c r="U311" s="16">
        <f t="shared" si="55"/>
        <v>0</v>
      </c>
      <c r="V311" s="15"/>
      <c r="W311" s="16">
        <f t="shared" si="56"/>
        <v>0</v>
      </c>
      <c r="X311" s="14"/>
      <c r="Y311" s="14"/>
    </row>
    <row r="312" spans="1:25" ht="12.75" x14ac:dyDescent="0.25">
      <c r="A312" s="8" t="s">
        <v>572</v>
      </c>
      <c r="B312" s="22" t="s">
        <v>573</v>
      </c>
      <c r="C312" s="4">
        <v>1</v>
      </c>
      <c r="D312" s="5" t="s">
        <v>32</v>
      </c>
      <c r="E312" s="1">
        <v>6639000</v>
      </c>
      <c r="F312" s="9">
        <f t="shared" si="58"/>
        <v>1261410</v>
      </c>
      <c r="G312" s="10">
        <f t="shared" si="59"/>
        <v>7900410</v>
      </c>
      <c r="H312" s="15"/>
      <c r="I312" s="16">
        <f t="shared" si="57"/>
        <v>0</v>
      </c>
      <c r="J312" s="15"/>
      <c r="K312" s="16">
        <f t="shared" si="50"/>
        <v>0</v>
      </c>
      <c r="L312" s="15"/>
      <c r="M312" s="16">
        <f t="shared" si="51"/>
        <v>0</v>
      </c>
      <c r="N312" s="15"/>
      <c r="O312" s="16">
        <f t="shared" si="52"/>
        <v>0</v>
      </c>
      <c r="P312" s="15"/>
      <c r="Q312" s="16">
        <f t="shared" si="53"/>
        <v>0</v>
      </c>
      <c r="R312" s="15"/>
      <c r="S312" s="16">
        <f t="shared" si="54"/>
        <v>0</v>
      </c>
      <c r="T312" s="15"/>
      <c r="U312" s="16">
        <f t="shared" si="55"/>
        <v>0</v>
      </c>
      <c r="V312" s="15"/>
      <c r="W312" s="16">
        <f t="shared" si="56"/>
        <v>0</v>
      </c>
      <c r="X312" s="14"/>
      <c r="Y312" s="14"/>
    </row>
    <row r="313" spans="1:25" ht="12.75" x14ac:dyDescent="0.25">
      <c r="A313" s="8" t="s">
        <v>574</v>
      </c>
      <c r="B313" s="22" t="s">
        <v>575</v>
      </c>
      <c r="C313" s="4">
        <v>1</v>
      </c>
      <c r="D313" s="5" t="s">
        <v>32</v>
      </c>
      <c r="E313" s="1">
        <v>12240000</v>
      </c>
      <c r="F313" s="9">
        <f t="shared" si="58"/>
        <v>2325600</v>
      </c>
      <c r="G313" s="10">
        <f t="shared" si="59"/>
        <v>14565600</v>
      </c>
      <c r="H313" s="15"/>
      <c r="I313" s="16">
        <f t="shared" si="57"/>
        <v>0</v>
      </c>
      <c r="J313" s="15"/>
      <c r="K313" s="16">
        <f t="shared" si="50"/>
        <v>0</v>
      </c>
      <c r="L313" s="15"/>
      <c r="M313" s="16">
        <f t="shared" si="51"/>
        <v>0</v>
      </c>
      <c r="N313" s="15"/>
      <c r="O313" s="16">
        <f t="shared" si="52"/>
        <v>0</v>
      </c>
      <c r="P313" s="15"/>
      <c r="Q313" s="16">
        <f t="shared" si="53"/>
        <v>0</v>
      </c>
      <c r="R313" s="15"/>
      <c r="S313" s="16">
        <f t="shared" si="54"/>
        <v>0</v>
      </c>
      <c r="T313" s="15"/>
      <c r="U313" s="16">
        <f t="shared" si="55"/>
        <v>0</v>
      </c>
      <c r="V313" s="15"/>
      <c r="W313" s="16">
        <f t="shared" si="56"/>
        <v>0</v>
      </c>
      <c r="X313" s="14"/>
      <c r="Y313" s="14"/>
    </row>
    <row r="314" spans="1:25" ht="12.75" x14ac:dyDescent="0.25">
      <c r="A314" s="8" t="s">
        <v>576</v>
      </c>
      <c r="B314" s="22" t="s">
        <v>577</v>
      </c>
      <c r="C314" s="4">
        <v>1</v>
      </c>
      <c r="D314" s="5" t="s">
        <v>32</v>
      </c>
      <c r="E314" s="1">
        <v>1995000</v>
      </c>
      <c r="F314" s="9">
        <f t="shared" si="58"/>
        <v>379050</v>
      </c>
      <c r="G314" s="10">
        <f t="shared" si="59"/>
        <v>2374050</v>
      </c>
      <c r="H314" s="15"/>
      <c r="I314" s="16">
        <f t="shared" si="57"/>
        <v>0</v>
      </c>
      <c r="J314" s="15"/>
      <c r="K314" s="16">
        <f t="shared" si="50"/>
        <v>0</v>
      </c>
      <c r="L314" s="15"/>
      <c r="M314" s="16">
        <f t="shared" si="51"/>
        <v>0</v>
      </c>
      <c r="N314" s="15"/>
      <c r="O314" s="16">
        <f t="shared" si="52"/>
        <v>0</v>
      </c>
      <c r="P314" s="15"/>
      <c r="Q314" s="16">
        <f t="shared" si="53"/>
        <v>0</v>
      </c>
      <c r="R314" s="15"/>
      <c r="S314" s="16">
        <f t="shared" si="54"/>
        <v>0</v>
      </c>
      <c r="T314" s="15"/>
      <c r="U314" s="16">
        <f t="shared" si="55"/>
        <v>0</v>
      </c>
      <c r="V314" s="15"/>
      <c r="W314" s="16">
        <f t="shared" si="56"/>
        <v>0</v>
      </c>
      <c r="X314" s="14"/>
      <c r="Y314" s="14"/>
    </row>
    <row r="315" spans="1:25" ht="12.75" x14ac:dyDescent="0.25">
      <c r="A315" s="8" t="s">
        <v>578</v>
      </c>
      <c r="B315" s="22" t="s">
        <v>579</v>
      </c>
      <c r="C315" s="4">
        <v>1</v>
      </c>
      <c r="D315" s="5" t="s">
        <v>32</v>
      </c>
      <c r="E315" s="1">
        <v>2252000</v>
      </c>
      <c r="F315" s="9">
        <f t="shared" si="58"/>
        <v>427880</v>
      </c>
      <c r="G315" s="10">
        <f t="shared" si="59"/>
        <v>2679880</v>
      </c>
      <c r="H315" s="15"/>
      <c r="I315" s="16">
        <f t="shared" si="57"/>
        <v>0</v>
      </c>
      <c r="J315" s="15"/>
      <c r="K315" s="16">
        <f t="shared" si="50"/>
        <v>0</v>
      </c>
      <c r="L315" s="15"/>
      <c r="M315" s="16">
        <f t="shared" si="51"/>
        <v>0</v>
      </c>
      <c r="N315" s="15"/>
      <c r="O315" s="16">
        <f t="shared" si="52"/>
        <v>0</v>
      </c>
      <c r="P315" s="15"/>
      <c r="Q315" s="16">
        <f t="shared" si="53"/>
        <v>0</v>
      </c>
      <c r="R315" s="15"/>
      <c r="S315" s="16">
        <f t="shared" si="54"/>
        <v>0</v>
      </c>
      <c r="T315" s="15"/>
      <c r="U315" s="16">
        <f t="shared" si="55"/>
        <v>0</v>
      </c>
      <c r="V315" s="15"/>
      <c r="W315" s="16">
        <f t="shared" si="56"/>
        <v>0</v>
      </c>
      <c r="X315" s="14"/>
      <c r="Y315" s="14"/>
    </row>
    <row r="316" spans="1:25" ht="12.75" x14ac:dyDescent="0.25">
      <c r="A316" s="8" t="s">
        <v>580</v>
      </c>
      <c r="B316" s="22" t="s">
        <v>581</v>
      </c>
      <c r="C316" s="4">
        <v>1</v>
      </c>
      <c r="D316" s="5" t="s">
        <v>32</v>
      </c>
      <c r="E316" s="1">
        <v>233000</v>
      </c>
      <c r="F316" s="9">
        <f t="shared" si="58"/>
        <v>44270</v>
      </c>
      <c r="G316" s="10">
        <f t="shared" si="59"/>
        <v>277270</v>
      </c>
      <c r="H316" s="15"/>
      <c r="I316" s="16">
        <f>H316*$G316</f>
        <v>0</v>
      </c>
      <c r="J316" s="15"/>
      <c r="K316" s="16">
        <f t="shared" si="50"/>
        <v>0</v>
      </c>
      <c r="L316" s="15"/>
      <c r="M316" s="16">
        <f t="shared" si="51"/>
        <v>0</v>
      </c>
      <c r="N316" s="15"/>
      <c r="O316" s="16">
        <f t="shared" si="52"/>
        <v>0</v>
      </c>
      <c r="P316" s="15"/>
      <c r="Q316" s="16">
        <f t="shared" si="53"/>
        <v>0</v>
      </c>
      <c r="R316" s="15"/>
      <c r="S316" s="16">
        <f t="shared" si="54"/>
        <v>0</v>
      </c>
      <c r="T316" s="15"/>
      <c r="U316" s="16">
        <f t="shared" si="55"/>
        <v>0</v>
      </c>
      <c r="V316" s="15"/>
      <c r="W316" s="16">
        <f>V316*$G316</f>
        <v>0</v>
      </c>
      <c r="X316" s="14"/>
      <c r="Y316" s="14"/>
    </row>
    <row r="317" spans="1:25" ht="24.75" customHeight="1" x14ac:dyDescent="0.25">
      <c r="G317" s="24">
        <f>SUM(G7:G316)</f>
        <v>456127420.06999999</v>
      </c>
      <c r="I317" s="25">
        <f>SUM(I7:I316)</f>
        <v>7533890</v>
      </c>
      <c r="K317" s="25">
        <f>SUM(K7:K316)</f>
        <v>51219980</v>
      </c>
      <c r="M317" s="25">
        <f>SUM(M7:M316)</f>
        <v>79953720</v>
      </c>
      <c r="O317" s="25">
        <f>SUM(O7:O316)</f>
        <v>22557640</v>
      </c>
      <c r="Q317" s="25">
        <f>SUM(Q7:Q316)</f>
        <v>0</v>
      </c>
      <c r="S317" s="25">
        <f>SUM(S7:S316)</f>
        <v>0</v>
      </c>
      <c r="U317" s="25">
        <f>SUM(U7:U316)</f>
        <v>0</v>
      </c>
      <c r="W317" s="25">
        <f>SUM(W7:W316)</f>
        <v>0</v>
      </c>
      <c r="X317" s="24">
        <f>I317+K317+M317+O317+Q317+S317+U317+W317</f>
        <v>161265230</v>
      </c>
    </row>
    <row r="322" ht="11.25" customHeight="1" x14ac:dyDescent="0.25"/>
    <row r="323" ht="33" customHeight="1" x14ac:dyDescent="0.25"/>
  </sheetData>
  <mergeCells count="84">
    <mergeCell ref="W2:W3"/>
    <mergeCell ref="A4:G4"/>
    <mergeCell ref="A1:W1"/>
    <mergeCell ref="H2:H3"/>
    <mergeCell ref="I2:I3"/>
    <mergeCell ref="J2:J3"/>
    <mergeCell ref="K2:K3"/>
    <mergeCell ref="L2:L3"/>
    <mergeCell ref="M2:M3"/>
    <mergeCell ref="N2:N3"/>
    <mergeCell ref="O2:O3"/>
    <mergeCell ref="P2:P3"/>
    <mergeCell ref="Q2:Q3"/>
    <mergeCell ref="R2:R3"/>
    <mergeCell ref="S2:S3"/>
    <mergeCell ref="T2:T3"/>
    <mergeCell ref="V2:V3"/>
    <mergeCell ref="B168:D168"/>
    <mergeCell ref="B182:D182"/>
    <mergeCell ref="B122:D122"/>
    <mergeCell ref="B125:D125"/>
    <mergeCell ref="B78:D78"/>
    <mergeCell ref="B94:D94"/>
    <mergeCell ref="B119:D119"/>
    <mergeCell ref="B5:D5"/>
    <mergeCell ref="B52:D52"/>
    <mergeCell ref="B6:D6"/>
    <mergeCell ref="B9:D9"/>
    <mergeCell ref="B25:D25"/>
    <mergeCell ref="B36:D36"/>
    <mergeCell ref="B157:D157"/>
    <mergeCell ref="B146:D146"/>
    <mergeCell ref="B148:D148"/>
    <mergeCell ref="B41:D41"/>
    <mergeCell ref="B47:D47"/>
    <mergeCell ref="U2:U3"/>
    <mergeCell ref="A3:D3"/>
    <mergeCell ref="B30:D30"/>
    <mergeCell ref="B126:D126"/>
    <mergeCell ref="B140:D140"/>
    <mergeCell ref="B131:D131"/>
    <mergeCell ref="B133:D133"/>
    <mergeCell ref="E2:E3"/>
    <mergeCell ref="F2:F3"/>
    <mergeCell ref="G2:G3"/>
    <mergeCell ref="B139:D139"/>
    <mergeCell ref="B82:D82"/>
    <mergeCell ref="B16:D16"/>
    <mergeCell ref="B149:D149"/>
    <mergeCell ref="B221:D221"/>
    <mergeCell ref="B186:D186"/>
    <mergeCell ref="B189:D189"/>
    <mergeCell ref="B201:D201"/>
    <mergeCell ref="B151:D151"/>
    <mergeCell ref="B160:D160"/>
    <mergeCell ref="B153:D153"/>
    <mergeCell ref="B155:D155"/>
    <mergeCell ref="B214:D214"/>
    <mergeCell ref="B159:D159"/>
    <mergeCell ref="B106:D106"/>
    <mergeCell ref="B109:D109"/>
    <mergeCell ref="B112:D112"/>
    <mergeCell ref="B103:D103"/>
    <mergeCell ref="B57:D57"/>
    <mergeCell ref="B62:D62"/>
    <mergeCell ref="B86:D86"/>
    <mergeCell ref="B87:D87"/>
    <mergeCell ref="B90:D90"/>
    <mergeCell ref="B98:D98"/>
    <mergeCell ref="B74:D74"/>
    <mergeCell ref="B232:D232"/>
    <mergeCell ref="B235:D235"/>
    <mergeCell ref="B175:D175"/>
    <mergeCell ref="B193:D193"/>
    <mergeCell ref="B196:D196"/>
    <mergeCell ref="B200:D200"/>
    <mergeCell ref="B217:D217"/>
    <mergeCell ref="B204:D204"/>
    <mergeCell ref="B207:D207"/>
    <mergeCell ref="B220:D220"/>
    <mergeCell ref="B228:D228"/>
    <mergeCell ref="B210:D210"/>
    <mergeCell ref="B213:D213"/>
    <mergeCell ref="B227:D227"/>
  </mergeCells>
  <conditionalFormatting sqref="K5 H6:J6 L6:W6 H7:W316">
    <cfRule type="cellIs" dxfId="17" priority="1" operator="greaterThan">
      <formula>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308"/>
  <sheetViews>
    <sheetView showGridLines="0" tabSelected="1" topLeftCell="A7" zoomScale="85" zoomScaleNormal="85" workbookViewId="0">
      <selection activeCell="F16" sqref="F16"/>
    </sheetView>
  </sheetViews>
  <sheetFormatPr baseColWidth="10" defaultColWidth="11.42578125" defaultRowHeight="12.75" x14ac:dyDescent="0.25"/>
  <cols>
    <col min="1" max="1" width="11.42578125" style="30"/>
    <col min="2" max="2" width="11.42578125" style="32"/>
    <col min="3" max="3" width="65.140625" style="32" customWidth="1"/>
    <col min="4" max="4" width="11.7109375" style="32" customWidth="1"/>
    <col min="5" max="5" width="9.7109375" style="32" customWidth="1"/>
    <col min="6" max="8" width="21.42578125" style="37" customWidth="1"/>
    <col min="9" max="9" width="11.42578125" style="30"/>
    <col min="10" max="11" width="16.7109375" style="30" customWidth="1"/>
    <col min="12" max="12" width="22" style="30" customWidth="1"/>
    <col min="13" max="13" width="17.7109375" style="30" customWidth="1"/>
    <col min="14" max="16384" width="11.42578125" style="30"/>
  </cols>
  <sheetData>
    <row r="1" spans="2:13" ht="13.5" thickBot="1" x14ac:dyDescent="0.3"/>
    <row r="2" spans="2:13" s="33" customFormat="1" ht="52.5" customHeight="1" x14ac:dyDescent="0.25">
      <c r="B2" s="87" t="s">
        <v>582</v>
      </c>
      <c r="C2" s="88"/>
      <c r="D2" s="88"/>
      <c r="E2" s="88"/>
      <c r="F2" s="88"/>
      <c r="G2" s="88"/>
      <c r="H2" s="89"/>
    </row>
    <row r="3" spans="2:13" s="33" customFormat="1" ht="20.25" customHeight="1" x14ac:dyDescent="0.25">
      <c r="B3" s="96" t="s">
        <v>583</v>
      </c>
      <c r="C3" s="97"/>
      <c r="D3" s="97"/>
      <c r="E3" s="97"/>
      <c r="F3" s="97"/>
      <c r="G3" s="97"/>
      <c r="H3" s="98"/>
    </row>
    <row r="4" spans="2:13" s="33" customFormat="1" ht="27" customHeight="1" x14ac:dyDescent="0.25">
      <c r="B4" s="90" t="s">
        <v>584</v>
      </c>
      <c r="C4" s="91"/>
      <c r="D4" s="91"/>
      <c r="E4" s="91"/>
      <c r="F4" s="91"/>
      <c r="G4" s="91"/>
      <c r="H4" s="92"/>
    </row>
    <row r="5" spans="2:13" s="33" customFormat="1" ht="87.75" customHeight="1" x14ac:dyDescent="0.25">
      <c r="B5" s="93" t="s">
        <v>1012</v>
      </c>
      <c r="C5" s="94"/>
      <c r="D5" s="94"/>
      <c r="E5" s="94"/>
      <c r="F5" s="94"/>
      <c r="G5" s="94"/>
      <c r="H5" s="95"/>
    </row>
    <row r="6" spans="2:13" s="33" customFormat="1" ht="39.75" customHeight="1" x14ac:dyDescent="0.25">
      <c r="B6" s="85" t="s">
        <v>1</v>
      </c>
      <c r="C6" s="85" t="s">
        <v>2</v>
      </c>
      <c r="D6" s="85" t="s">
        <v>4</v>
      </c>
      <c r="E6" s="85" t="s">
        <v>585</v>
      </c>
      <c r="F6" s="84" t="s">
        <v>1011</v>
      </c>
      <c r="G6" s="84"/>
      <c r="H6" s="84"/>
      <c r="J6" s="83" t="s">
        <v>1013</v>
      </c>
      <c r="K6" s="83"/>
      <c r="L6" s="83"/>
    </row>
    <row r="7" spans="2:13" s="33" customFormat="1" ht="65.25" customHeight="1" x14ac:dyDescent="0.25">
      <c r="B7" s="85"/>
      <c r="C7" s="85"/>
      <c r="D7" s="85"/>
      <c r="E7" s="85"/>
      <c r="F7" s="49" t="s">
        <v>5</v>
      </c>
      <c r="G7" s="49" t="s">
        <v>6</v>
      </c>
      <c r="H7" s="49" t="s">
        <v>7</v>
      </c>
      <c r="J7" s="56" t="s">
        <v>5</v>
      </c>
      <c r="K7" s="56" t="s">
        <v>6</v>
      </c>
      <c r="L7" s="56" t="s">
        <v>7</v>
      </c>
      <c r="M7" s="59" t="s">
        <v>1014</v>
      </c>
    </row>
    <row r="8" spans="2:13" s="31" customFormat="1" ht="16.5" x14ac:dyDescent="0.25">
      <c r="B8" s="36">
        <v>1</v>
      </c>
      <c r="C8" s="40" t="s">
        <v>415</v>
      </c>
      <c r="D8" s="41"/>
      <c r="E8" s="41"/>
      <c r="F8" s="38"/>
      <c r="G8" s="38"/>
      <c r="H8" s="39"/>
      <c r="J8" s="38"/>
      <c r="K8" s="38"/>
      <c r="L8" s="39"/>
    </row>
    <row r="9" spans="2:13" s="31" customFormat="1" ht="16.5" x14ac:dyDescent="0.25">
      <c r="B9" s="34" t="s">
        <v>586</v>
      </c>
      <c r="C9" s="42" t="s">
        <v>587</v>
      </c>
      <c r="D9" s="22">
        <v>1</v>
      </c>
      <c r="E9" s="22" t="s">
        <v>588</v>
      </c>
      <c r="F9" s="99">
        <v>10826756.689999999</v>
      </c>
      <c r="G9" s="9">
        <f>+ROUND(F9*19%,2)</f>
        <v>2057083.77</v>
      </c>
      <c r="H9" s="55">
        <f>+F9+G9</f>
        <v>12883840.459999999</v>
      </c>
      <c r="J9" s="50"/>
      <c r="K9" s="50">
        <f>+ROUND(J9*19%,2)</f>
        <v>0</v>
      </c>
      <c r="L9" s="57">
        <f>+J9+K9</f>
        <v>0</v>
      </c>
      <c r="M9" s="60" t="str">
        <f>+IF(L9&gt;H9,"NO CUMPLE","CUMPLE")</f>
        <v>CUMPLE</v>
      </c>
    </row>
    <row r="10" spans="2:13" s="31" customFormat="1" ht="16.5" x14ac:dyDescent="0.25">
      <c r="B10" s="34" t="s">
        <v>35</v>
      </c>
      <c r="C10" s="42" t="s">
        <v>589</v>
      </c>
      <c r="D10" s="22">
        <v>1</v>
      </c>
      <c r="E10" s="22" t="s">
        <v>588</v>
      </c>
      <c r="F10" s="99">
        <v>10518780.720000001</v>
      </c>
      <c r="G10" s="9">
        <f>+ROUND(F10*19%,2)</f>
        <v>1998568.34</v>
      </c>
      <c r="H10" s="55">
        <f>+F10+G10</f>
        <v>12517349.060000001</v>
      </c>
      <c r="J10" s="50"/>
      <c r="K10" s="50">
        <f>+ROUND(J10*19%,2)</f>
        <v>0</v>
      </c>
      <c r="L10" s="57">
        <f>+J10+K10</f>
        <v>0</v>
      </c>
      <c r="M10" s="60" t="str">
        <f>+IF(L10&gt;H10,"NO CUMPLE","CUMPLE")</f>
        <v>CUMPLE</v>
      </c>
    </row>
    <row r="11" spans="2:13" s="31" customFormat="1" ht="16.5" x14ac:dyDescent="0.25">
      <c r="B11" s="34" t="s">
        <v>49</v>
      </c>
      <c r="C11" s="42" t="s">
        <v>590</v>
      </c>
      <c r="D11" s="22">
        <v>1</v>
      </c>
      <c r="E11" s="22" t="s">
        <v>588</v>
      </c>
      <c r="F11" s="99">
        <v>11749640.02</v>
      </c>
      <c r="G11" s="9">
        <f>+ROUND(F11*19%,2)</f>
        <v>2232431.6</v>
      </c>
      <c r="H11" s="55">
        <f>+F11+G11</f>
        <v>13982071.619999999</v>
      </c>
      <c r="J11" s="50"/>
      <c r="K11" s="50">
        <f>+ROUND(J11*19%,2)</f>
        <v>0</v>
      </c>
      <c r="L11" s="57">
        <f>+J11+K11</f>
        <v>0</v>
      </c>
      <c r="M11" s="60" t="str">
        <f>+IF(L11&gt;H11,"NO CUMPLE","CUMPLE")</f>
        <v>CUMPLE</v>
      </c>
    </row>
    <row r="12" spans="2:13" s="31" customFormat="1" ht="16.5" x14ac:dyDescent="0.25">
      <c r="B12" s="36">
        <v>2</v>
      </c>
      <c r="C12" s="43" t="s">
        <v>591</v>
      </c>
      <c r="D12" s="44"/>
      <c r="E12" s="44"/>
      <c r="F12" s="51"/>
      <c r="G12" s="51"/>
      <c r="H12" s="52"/>
      <c r="J12" s="51"/>
      <c r="K12" s="51"/>
      <c r="L12" s="51"/>
    </row>
    <row r="13" spans="2:13" s="31" customFormat="1" ht="16.5" x14ac:dyDescent="0.25">
      <c r="B13" s="35" t="s">
        <v>181</v>
      </c>
      <c r="C13" s="45" t="s">
        <v>592</v>
      </c>
      <c r="D13" s="46"/>
      <c r="E13" s="46"/>
      <c r="F13" s="53"/>
      <c r="G13" s="53"/>
      <c r="H13" s="54"/>
      <c r="J13" s="53"/>
      <c r="K13" s="53"/>
    </row>
    <row r="14" spans="2:13" s="31" customFormat="1" ht="16.5" x14ac:dyDescent="0.25">
      <c r="B14" s="34" t="s">
        <v>182</v>
      </c>
      <c r="C14" s="42" t="s">
        <v>593</v>
      </c>
      <c r="D14" s="22">
        <v>1</v>
      </c>
      <c r="E14" s="22" t="s">
        <v>594</v>
      </c>
      <c r="F14" s="50">
        <v>575948</v>
      </c>
      <c r="G14" s="50">
        <v>109430.12</v>
      </c>
      <c r="H14" s="55">
        <v>685378.12</v>
      </c>
      <c r="J14" s="50"/>
      <c r="K14" s="50">
        <f>+ROUND(J14*19%,2)</f>
        <v>0</v>
      </c>
      <c r="L14" s="57">
        <f>+J14+K14</f>
        <v>0</v>
      </c>
      <c r="M14" s="60" t="str">
        <f t="shared" ref="M14:M15" si="0">+IF(L14&gt;H14,"NO CUMPLE","CUMPLE")</f>
        <v>CUMPLE</v>
      </c>
    </row>
    <row r="15" spans="2:13" s="31" customFormat="1" ht="16.5" x14ac:dyDescent="0.25">
      <c r="B15" s="34" t="s">
        <v>184</v>
      </c>
      <c r="C15" s="42" t="s">
        <v>595</v>
      </c>
      <c r="D15" s="22">
        <v>1</v>
      </c>
      <c r="E15" s="22" t="s">
        <v>594</v>
      </c>
      <c r="F15" s="50">
        <v>938543</v>
      </c>
      <c r="G15" s="50">
        <v>178323.17</v>
      </c>
      <c r="H15" s="55">
        <v>1116866.17</v>
      </c>
      <c r="J15" s="50"/>
      <c r="K15" s="50">
        <f>+ROUND(J15*19%,2)</f>
        <v>0</v>
      </c>
      <c r="L15" s="57">
        <f>+J15+K15</f>
        <v>0</v>
      </c>
      <c r="M15" s="60" t="str">
        <f t="shared" si="0"/>
        <v>CUMPLE</v>
      </c>
    </row>
    <row r="16" spans="2:13" s="31" customFormat="1" ht="16.5" x14ac:dyDescent="0.2">
      <c r="B16" s="35" t="s">
        <v>186</v>
      </c>
      <c r="C16" s="45" t="s">
        <v>596</v>
      </c>
      <c r="D16" s="46"/>
      <c r="E16" s="47"/>
      <c r="F16" s="53"/>
      <c r="G16" s="53"/>
      <c r="J16" s="53"/>
      <c r="K16" s="53"/>
    </row>
    <row r="17" spans="2:13" s="31" customFormat="1" ht="16.5" x14ac:dyDescent="0.25">
      <c r="B17" s="34" t="s">
        <v>187</v>
      </c>
      <c r="C17" s="42" t="s">
        <v>597</v>
      </c>
      <c r="D17" s="22">
        <v>1</v>
      </c>
      <c r="E17" s="22" t="s">
        <v>594</v>
      </c>
      <c r="F17" s="50">
        <v>2070836.35</v>
      </c>
      <c r="G17" s="50">
        <v>393458.91</v>
      </c>
      <c r="H17" s="55">
        <v>2464295.2600000002</v>
      </c>
      <c r="J17" s="50"/>
      <c r="K17" s="50">
        <f>+ROUND(J17*19%,2)</f>
        <v>0</v>
      </c>
      <c r="L17" s="57">
        <f>+J17+K17</f>
        <v>0</v>
      </c>
      <c r="M17" s="60" t="str">
        <f>+IF(L17&gt;H17,"NO CUMPLE","CUMPLE")</f>
        <v>CUMPLE</v>
      </c>
    </row>
    <row r="18" spans="2:13" s="31" customFormat="1" ht="16.5" x14ac:dyDescent="0.2">
      <c r="B18" s="35" t="s">
        <v>193</v>
      </c>
      <c r="C18" s="45" t="s">
        <v>598</v>
      </c>
      <c r="D18" s="46"/>
      <c r="E18" s="48"/>
      <c r="F18" s="53"/>
      <c r="G18" s="53"/>
      <c r="J18" s="53"/>
      <c r="K18" s="53"/>
    </row>
    <row r="19" spans="2:13" s="31" customFormat="1" ht="16.5" x14ac:dyDescent="0.25">
      <c r="B19" s="34" t="s">
        <v>194</v>
      </c>
      <c r="C19" s="42" t="s">
        <v>599</v>
      </c>
      <c r="D19" s="22">
        <v>1</v>
      </c>
      <c r="E19" s="22" t="s">
        <v>594</v>
      </c>
      <c r="F19" s="50">
        <v>4019950.38</v>
      </c>
      <c r="G19" s="50">
        <v>763790.57</v>
      </c>
      <c r="H19" s="55">
        <v>4783740.95</v>
      </c>
      <c r="J19" s="50"/>
      <c r="K19" s="50">
        <f t="shared" ref="K19:K29" si="1">+ROUND(J19*19%,2)</f>
        <v>0</v>
      </c>
      <c r="L19" s="57">
        <f t="shared" ref="L19:L29" si="2">+J19+K19</f>
        <v>0</v>
      </c>
      <c r="M19" s="60" t="str">
        <f t="shared" ref="M19:M29" si="3">+IF(L19&gt;H19,"NO CUMPLE","CUMPLE")</f>
        <v>CUMPLE</v>
      </c>
    </row>
    <row r="20" spans="2:13" s="31" customFormat="1" ht="25.5" x14ac:dyDescent="0.25">
      <c r="B20" s="34" t="s">
        <v>196</v>
      </c>
      <c r="C20" s="42" t="s">
        <v>600</v>
      </c>
      <c r="D20" s="22">
        <v>1</v>
      </c>
      <c r="E20" s="22" t="s">
        <v>594</v>
      </c>
      <c r="F20" s="50">
        <v>1172627.23</v>
      </c>
      <c r="G20" s="50">
        <v>222799.17</v>
      </c>
      <c r="H20" s="55">
        <v>1395426.4</v>
      </c>
      <c r="J20" s="50"/>
      <c r="K20" s="50">
        <f t="shared" si="1"/>
        <v>0</v>
      </c>
      <c r="L20" s="57">
        <f t="shared" si="2"/>
        <v>0</v>
      </c>
      <c r="M20" s="60" t="str">
        <f t="shared" si="3"/>
        <v>CUMPLE</v>
      </c>
    </row>
    <row r="21" spans="2:13" s="31" customFormat="1" ht="16.5" x14ac:dyDescent="0.25">
      <c r="B21" s="34" t="s">
        <v>198</v>
      </c>
      <c r="C21" s="42" t="s">
        <v>601</v>
      </c>
      <c r="D21" s="22">
        <v>1</v>
      </c>
      <c r="E21" s="22" t="s">
        <v>594</v>
      </c>
      <c r="F21" s="50">
        <v>4201802.76</v>
      </c>
      <c r="G21" s="50">
        <v>798342.52</v>
      </c>
      <c r="H21" s="55">
        <v>5000145.2799999993</v>
      </c>
      <c r="J21" s="50"/>
      <c r="K21" s="50">
        <f t="shared" si="1"/>
        <v>0</v>
      </c>
      <c r="L21" s="57">
        <f t="shared" si="2"/>
        <v>0</v>
      </c>
      <c r="M21" s="60" t="str">
        <f t="shared" si="3"/>
        <v>CUMPLE</v>
      </c>
    </row>
    <row r="22" spans="2:13" s="31" customFormat="1" ht="16.5" x14ac:dyDescent="0.25">
      <c r="B22" s="34" t="s">
        <v>602</v>
      </c>
      <c r="C22" s="42" t="s">
        <v>603</v>
      </c>
      <c r="D22" s="22">
        <v>1</v>
      </c>
      <c r="E22" s="22" t="s">
        <v>594</v>
      </c>
      <c r="F22" s="50">
        <v>2733468.59</v>
      </c>
      <c r="G22" s="50">
        <v>519359.03</v>
      </c>
      <c r="H22" s="55">
        <v>3252827.62</v>
      </c>
      <c r="J22" s="50"/>
      <c r="K22" s="50">
        <f t="shared" si="1"/>
        <v>0</v>
      </c>
      <c r="L22" s="57">
        <f t="shared" si="2"/>
        <v>0</v>
      </c>
      <c r="M22" s="60" t="str">
        <f t="shared" si="3"/>
        <v>CUMPLE</v>
      </c>
    </row>
    <row r="23" spans="2:13" s="31" customFormat="1" ht="16.5" x14ac:dyDescent="0.25">
      <c r="B23" s="34" t="s">
        <v>604</v>
      </c>
      <c r="C23" s="42" t="s">
        <v>605</v>
      </c>
      <c r="D23" s="22">
        <v>1</v>
      </c>
      <c r="E23" s="22" t="s">
        <v>594</v>
      </c>
      <c r="F23" s="50">
        <v>3966404.13</v>
      </c>
      <c r="G23" s="50">
        <v>753616.78</v>
      </c>
      <c r="H23" s="55">
        <v>4720020.91</v>
      </c>
      <c r="J23" s="50"/>
      <c r="K23" s="50">
        <f t="shared" si="1"/>
        <v>0</v>
      </c>
      <c r="L23" s="57">
        <f t="shared" si="2"/>
        <v>0</v>
      </c>
      <c r="M23" s="60" t="str">
        <f t="shared" si="3"/>
        <v>CUMPLE</v>
      </c>
    </row>
    <row r="24" spans="2:13" s="31" customFormat="1" ht="16.5" x14ac:dyDescent="0.25">
      <c r="B24" s="34" t="s">
        <v>606</v>
      </c>
      <c r="C24" s="42" t="s">
        <v>607</v>
      </c>
      <c r="D24" s="22">
        <v>1</v>
      </c>
      <c r="E24" s="22" t="s">
        <v>594</v>
      </c>
      <c r="F24" s="50">
        <v>2654359.86</v>
      </c>
      <c r="G24" s="50">
        <v>504328.37</v>
      </c>
      <c r="H24" s="55">
        <v>3158688.23</v>
      </c>
      <c r="J24" s="50"/>
      <c r="K24" s="50">
        <f t="shared" si="1"/>
        <v>0</v>
      </c>
      <c r="L24" s="57">
        <f t="shared" si="2"/>
        <v>0</v>
      </c>
      <c r="M24" s="60" t="str">
        <f t="shared" si="3"/>
        <v>CUMPLE</v>
      </c>
    </row>
    <row r="25" spans="2:13" s="31" customFormat="1" ht="16.5" x14ac:dyDescent="0.25">
      <c r="B25" s="34" t="s">
        <v>608</v>
      </c>
      <c r="C25" s="42" t="s">
        <v>609</v>
      </c>
      <c r="D25" s="22">
        <v>1</v>
      </c>
      <c r="E25" s="22" t="s">
        <v>594</v>
      </c>
      <c r="F25" s="50">
        <v>7727422.54</v>
      </c>
      <c r="G25" s="50">
        <v>1468210.28</v>
      </c>
      <c r="H25" s="55">
        <v>9195632.8200000003</v>
      </c>
      <c r="J25" s="50"/>
      <c r="K25" s="50">
        <f t="shared" si="1"/>
        <v>0</v>
      </c>
      <c r="L25" s="57">
        <f t="shared" si="2"/>
        <v>0</v>
      </c>
      <c r="M25" s="60" t="str">
        <f t="shared" si="3"/>
        <v>CUMPLE</v>
      </c>
    </row>
    <row r="26" spans="2:13" s="31" customFormat="1" ht="16.5" x14ac:dyDescent="0.25">
      <c r="B26" s="34" t="s">
        <v>610</v>
      </c>
      <c r="C26" s="42" t="s">
        <v>611</v>
      </c>
      <c r="D26" s="22">
        <v>1</v>
      </c>
      <c r="E26" s="22" t="s">
        <v>594</v>
      </c>
      <c r="F26" s="50">
        <v>6021175</v>
      </c>
      <c r="G26" s="50">
        <v>1144023.25</v>
      </c>
      <c r="H26" s="55">
        <v>7165198.25</v>
      </c>
      <c r="J26" s="50"/>
      <c r="K26" s="50">
        <f t="shared" si="1"/>
        <v>0</v>
      </c>
      <c r="L26" s="57">
        <f t="shared" si="2"/>
        <v>0</v>
      </c>
      <c r="M26" s="60" t="str">
        <f t="shared" si="3"/>
        <v>CUMPLE</v>
      </c>
    </row>
    <row r="27" spans="2:13" s="31" customFormat="1" ht="25.5" x14ac:dyDescent="0.25">
      <c r="B27" s="34" t="s">
        <v>612</v>
      </c>
      <c r="C27" s="42" t="s">
        <v>613</v>
      </c>
      <c r="D27" s="22">
        <v>1</v>
      </c>
      <c r="E27" s="22" t="s">
        <v>594</v>
      </c>
      <c r="F27" s="50">
        <v>10371275</v>
      </c>
      <c r="G27" s="50">
        <v>1970542.25</v>
      </c>
      <c r="H27" s="55">
        <v>12341817.25</v>
      </c>
      <c r="J27" s="50"/>
      <c r="K27" s="50">
        <f t="shared" si="1"/>
        <v>0</v>
      </c>
      <c r="L27" s="57">
        <f t="shared" si="2"/>
        <v>0</v>
      </c>
      <c r="M27" s="60" t="str">
        <f t="shared" si="3"/>
        <v>CUMPLE</v>
      </c>
    </row>
    <row r="28" spans="2:13" s="31" customFormat="1" ht="16.5" x14ac:dyDescent="0.25">
      <c r="B28" s="34" t="s">
        <v>614</v>
      </c>
      <c r="C28" s="42" t="s">
        <v>615</v>
      </c>
      <c r="D28" s="22">
        <v>1</v>
      </c>
      <c r="E28" s="22" t="s">
        <v>594</v>
      </c>
      <c r="F28" s="50">
        <v>8263421.6600000001</v>
      </c>
      <c r="G28" s="50">
        <v>1570050.12</v>
      </c>
      <c r="H28" s="55">
        <v>9833471.7800000012</v>
      </c>
      <c r="J28" s="50"/>
      <c r="K28" s="50">
        <f t="shared" si="1"/>
        <v>0</v>
      </c>
      <c r="L28" s="57">
        <f t="shared" si="2"/>
        <v>0</v>
      </c>
      <c r="M28" s="60" t="str">
        <f t="shared" si="3"/>
        <v>CUMPLE</v>
      </c>
    </row>
    <row r="29" spans="2:13" s="31" customFormat="1" ht="16.5" x14ac:dyDescent="0.25">
      <c r="B29" s="34" t="s">
        <v>616</v>
      </c>
      <c r="C29" s="42" t="s">
        <v>617</v>
      </c>
      <c r="D29" s="22">
        <v>1</v>
      </c>
      <c r="E29" s="22" t="s">
        <v>594</v>
      </c>
      <c r="F29" s="50">
        <v>6074225</v>
      </c>
      <c r="G29" s="50">
        <v>1154102.75</v>
      </c>
      <c r="H29" s="55">
        <v>7228327.75</v>
      </c>
      <c r="J29" s="50"/>
      <c r="K29" s="50">
        <f t="shared" si="1"/>
        <v>0</v>
      </c>
      <c r="L29" s="57">
        <f t="shared" si="2"/>
        <v>0</v>
      </c>
      <c r="M29" s="60" t="str">
        <f t="shared" si="3"/>
        <v>CUMPLE</v>
      </c>
    </row>
    <row r="30" spans="2:13" s="31" customFormat="1" ht="16.5" x14ac:dyDescent="0.2">
      <c r="B30" s="35" t="s">
        <v>200</v>
      </c>
      <c r="C30" s="45" t="s">
        <v>618</v>
      </c>
      <c r="D30" s="46"/>
      <c r="E30" s="47"/>
      <c r="F30" s="53"/>
      <c r="G30" s="53"/>
      <c r="J30" s="53"/>
      <c r="K30" s="53"/>
    </row>
    <row r="31" spans="2:13" s="31" customFormat="1" ht="16.5" x14ac:dyDescent="0.25">
      <c r="B31" s="34" t="s">
        <v>201</v>
      </c>
      <c r="C31" s="42" t="s">
        <v>599</v>
      </c>
      <c r="D31" s="22">
        <v>1</v>
      </c>
      <c r="E31" s="22" t="s">
        <v>594</v>
      </c>
      <c r="F31" s="50">
        <v>1277758.8400000001</v>
      </c>
      <c r="G31" s="50">
        <v>242774.18</v>
      </c>
      <c r="H31" s="55">
        <v>1520533.02</v>
      </c>
      <c r="J31" s="50"/>
      <c r="K31" s="50">
        <f t="shared" ref="K31:K41" si="4">+ROUND(J31*19%,2)</f>
        <v>0</v>
      </c>
      <c r="L31" s="57">
        <f t="shared" ref="L31:L41" si="5">+J31+K31</f>
        <v>0</v>
      </c>
      <c r="M31" s="60" t="str">
        <f t="shared" ref="M31:M41" si="6">+IF(L31&gt;H31,"NO CUMPLE","CUMPLE")</f>
        <v>CUMPLE</v>
      </c>
    </row>
    <row r="32" spans="2:13" s="31" customFormat="1" ht="16.5" x14ac:dyDescent="0.25">
      <c r="B32" s="34" t="s">
        <v>203</v>
      </c>
      <c r="C32" s="42" t="s">
        <v>619</v>
      </c>
      <c r="D32" s="22">
        <v>1</v>
      </c>
      <c r="E32" s="22" t="s">
        <v>594</v>
      </c>
      <c r="F32" s="50">
        <v>2555517.6800000002</v>
      </c>
      <c r="G32" s="50">
        <v>485548.36</v>
      </c>
      <c r="H32" s="55">
        <v>3041066.04</v>
      </c>
      <c r="J32" s="50"/>
      <c r="K32" s="50">
        <f t="shared" si="4"/>
        <v>0</v>
      </c>
      <c r="L32" s="57">
        <f t="shared" si="5"/>
        <v>0</v>
      </c>
      <c r="M32" s="60" t="str">
        <f t="shared" si="6"/>
        <v>CUMPLE</v>
      </c>
    </row>
    <row r="33" spans="2:13" s="31" customFormat="1" ht="16.5" x14ac:dyDescent="0.25">
      <c r="B33" s="34" t="s">
        <v>205</v>
      </c>
      <c r="C33" s="42" t="s">
        <v>620</v>
      </c>
      <c r="D33" s="22">
        <v>1</v>
      </c>
      <c r="E33" s="22" t="s">
        <v>594</v>
      </c>
      <c r="F33" s="50">
        <v>2387250</v>
      </c>
      <c r="G33" s="50">
        <v>453577.5</v>
      </c>
      <c r="H33" s="55">
        <v>2840827.5</v>
      </c>
      <c r="J33" s="50"/>
      <c r="K33" s="50">
        <f t="shared" si="4"/>
        <v>0</v>
      </c>
      <c r="L33" s="57">
        <f t="shared" si="5"/>
        <v>0</v>
      </c>
      <c r="M33" s="60" t="str">
        <f t="shared" si="6"/>
        <v>CUMPLE</v>
      </c>
    </row>
    <row r="34" spans="2:13" s="31" customFormat="1" ht="16.5" x14ac:dyDescent="0.25">
      <c r="B34" s="34" t="s">
        <v>207</v>
      </c>
      <c r="C34" s="42" t="s">
        <v>601</v>
      </c>
      <c r="D34" s="22">
        <v>1</v>
      </c>
      <c r="E34" s="22" t="s">
        <v>594</v>
      </c>
      <c r="F34" s="50">
        <v>2220139.16</v>
      </c>
      <c r="G34" s="50">
        <v>421826.44</v>
      </c>
      <c r="H34" s="55">
        <v>2641965.6</v>
      </c>
      <c r="J34" s="50"/>
      <c r="K34" s="50">
        <f t="shared" si="4"/>
        <v>0</v>
      </c>
      <c r="L34" s="57">
        <f t="shared" si="5"/>
        <v>0</v>
      </c>
      <c r="M34" s="60" t="str">
        <f t="shared" si="6"/>
        <v>CUMPLE</v>
      </c>
    </row>
    <row r="35" spans="2:13" s="31" customFormat="1" ht="16.5" x14ac:dyDescent="0.25">
      <c r="B35" s="34" t="s">
        <v>621</v>
      </c>
      <c r="C35" s="42" t="s">
        <v>603</v>
      </c>
      <c r="D35" s="22">
        <v>1</v>
      </c>
      <c r="E35" s="22" t="s">
        <v>594</v>
      </c>
      <c r="F35" s="50">
        <v>2387250</v>
      </c>
      <c r="G35" s="50">
        <v>453577.5</v>
      </c>
      <c r="H35" s="55">
        <v>2840827.5</v>
      </c>
      <c r="J35" s="50"/>
      <c r="K35" s="50">
        <f t="shared" si="4"/>
        <v>0</v>
      </c>
      <c r="L35" s="57">
        <f t="shared" si="5"/>
        <v>0</v>
      </c>
      <c r="M35" s="60" t="str">
        <f t="shared" si="6"/>
        <v>CUMPLE</v>
      </c>
    </row>
    <row r="36" spans="2:13" s="31" customFormat="1" ht="16.5" x14ac:dyDescent="0.25">
      <c r="B36" s="34" t="s">
        <v>622</v>
      </c>
      <c r="C36" s="42" t="s">
        <v>623</v>
      </c>
      <c r="D36" s="22">
        <v>1</v>
      </c>
      <c r="E36" s="22" t="s">
        <v>594</v>
      </c>
      <c r="F36" s="50">
        <v>1733512.63</v>
      </c>
      <c r="G36" s="50">
        <v>329367.40000000002</v>
      </c>
      <c r="H36" s="55">
        <v>2062880.0299999998</v>
      </c>
      <c r="J36" s="50"/>
      <c r="K36" s="50">
        <f t="shared" si="4"/>
        <v>0</v>
      </c>
      <c r="L36" s="57">
        <f t="shared" si="5"/>
        <v>0</v>
      </c>
      <c r="M36" s="60" t="str">
        <f t="shared" si="6"/>
        <v>CUMPLE</v>
      </c>
    </row>
    <row r="37" spans="2:13" s="31" customFormat="1" ht="16.5" x14ac:dyDescent="0.25">
      <c r="B37" s="34" t="s">
        <v>624</v>
      </c>
      <c r="C37" s="42" t="s">
        <v>625</v>
      </c>
      <c r="D37" s="22">
        <v>1</v>
      </c>
      <c r="E37" s="22" t="s">
        <v>594</v>
      </c>
      <c r="F37" s="50">
        <v>1043801.6</v>
      </c>
      <c r="G37" s="50">
        <v>198322.3</v>
      </c>
      <c r="H37" s="55">
        <v>1242123.8999999999</v>
      </c>
      <c r="J37" s="50"/>
      <c r="K37" s="50">
        <f t="shared" si="4"/>
        <v>0</v>
      </c>
      <c r="L37" s="57">
        <f t="shared" si="5"/>
        <v>0</v>
      </c>
      <c r="M37" s="60" t="str">
        <f t="shared" si="6"/>
        <v>CUMPLE</v>
      </c>
    </row>
    <row r="38" spans="2:13" s="31" customFormat="1" ht="16.5" x14ac:dyDescent="0.25">
      <c r="B38" s="34" t="s">
        <v>626</v>
      </c>
      <c r="C38" s="42" t="s">
        <v>611</v>
      </c>
      <c r="D38" s="22">
        <v>1</v>
      </c>
      <c r="E38" s="22" t="s">
        <v>594</v>
      </c>
      <c r="F38" s="50">
        <v>1883088.19</v>
      </c>
      <c r="G38" s="50">
        <v>357786.76</v>
      </c>
      <c r="H38" s="55">
        <v>2240874.9500000002</v>
      </c>
      <c r="J38" s="50"/>
      <c r="K38" s="50">
        <f t="shared" si="4"/>
        <v>0</v>
      </c>
      <c r="L38" s="57">
        <f t="shared" si="5"/>
        <v>0</v>
      </c>
      <c r="M38" s="60" t="str">
        <f t="shared" si="6"/>
        <v>CUMPLE</v>
      </c>
    </row>
    <row r="39" spans="2:13" s="31" customFormat="1" ht="25.5" x14ac:dyDescent="0.25">
      <c r="B39" s="34" t="s">
        <v>627</v>
      </c>
      <c r="C39" s="42" t="s">
        <v>613</v>
      </c>
      <c r="D39" s="22">
        <v>1</v>
      </c>
      <c r="E39" s="22" t="s">
        <v>594</v>
      </c>
      <c r="F39" s="50">
        <v>1612580.39</v>
      </c>
      <c r="G39" s="50">
        <v>306390.27</v>
      </c>
      <c r="H39" s="55">
        <v>1918970.66</v>
      </c>
      <c r="J39" s="50"/>
      <c r="K39" s="50">
        <f t="shared" si="4"/>
        <v>0</v>
      </c>
      <c r="L39" s="57">
        <f t="shared" si="5"/>
        <v>0</v>
      </c>
      <c r="M39" s="60" t="str">
        <f t="shared" si="6"/>
        <v>CUMPLE</v>
      </c>
    </row>
    <row r="40" spans="2:13" s="31" customFormat="1" ht="16.5" x14ac:dyDescent="0.25">
      <c r="B40" s="34" t="s">
        <v>628</v>
      </c>
      <c r="C40" s="42" t="s">
        <v>615</v>
      </c>
      <c r="D40" s="22">
        <v>1</v>
      </c>
      <c r="E40" s="22" t="s">
        <v>594</v>
      </c>
      <c r="F40" s="50">
        <v>4847366.6399999997</v>
      </c>
      <c r="G40" s="50">
        <v>920999.66</v>
      </c>
      <c r="H40" s="55">
        <v>5768366.2999999998</v>
      </c>
      <c r="J40" s="50"/>
      <c r="K40" s="50">
        <f t="shared" si="4"/>
        <v>0</v>
      </c>
      <c r="L40" s="57">
        <f t="shared" si="5"/>
        <v>0</v>
      </c>
      <c r="M40" s="60" t="str">
        <f t="shared" si="6"/>
        <v>CUMPLE</v>
      </c>
    </row>
    <row r="41" spans="2:13" s="31" customFormat="1" ht="16.5" x14ac:dyDescent="0.25">
      <c r="B41" s="34" t="s">
        <v>629</v>
      </c>
      <c r="C41" s="42" t="s">
        <v>617</v>
      </c>
      <c r="D41" s="22">
        <v>1</v>
      </c>
      <c r="E41" s="22" t="s">
        <v>594</v>
      </c>
      <c r="F41" s="50">
        <v>1808997.22</v>
      </c>
      <c r="G41" s="50">
        <v>343709.47</v>
      </c>
      <c r="H41" s="55">
        <v>2152706.69</v>
      </c>
      <c r="J41" s="50"/>
      <c r="K41" s="50">
        <f t="shared" si="4"/>
        <v>0</v>
      </c>
      <c r="L41" s="57">
        <f t="shared" si="5"/>
        <v>0</v>
      </c>
      <c r="M41" s="60" t="str">
        <f t="shared" si="6"/>
        <v>CUMPLE</v>
      </c>
    </row>
    <row r="42" spans="2:13" s="31" customFormat="1" ht="16.5" x14ac:dyDescent="0.2">
      <c r="B42" s="35" t="s">
        <v>209</v>
      </c>
      <c r="C42" s="45" t="s">
        <v>630</v>
      </c>
      <c r="D42" s="46"/>
      <c r="E42" s="47"/>
      <c r="F42" s="53"/>
      <c r="G42" s="53"/>
      <c r="J42" s="53"/>
      <c r="K42" s="53"/>
    </row>
    <row r="43" spans="2:13" s="31" customFormat="1" ht="16.5" x14ac:dyDescent="0.25">
      <c r="B43" s="34" t="s">
        <v>210</v>
      </c>
      <c r="C43" s="42" t="s">
        <v>631</v>
      </c>
      <c r="D43" s="22">
        <v>1</v>
      </c>
      <c r="E43" s="22" t="s">
        <v>594</v>
      </c>
      <c r="F43" s="50">
        <v>7236609.6399999997</v>
      </c>
      <c r="G43" s="50">
        <v>1374955.83</v>
      </c>
      <c r="H43" s="55">
        <v>8611565.4699999988</v>
      </c>
      <c r="J43" s="50"/>
      <c r="K43" s="50">
        <f t="shared" ref="K43:K106" si="7">+ROUND(J43*19%,2)</f>
        <v>0</v>
      </c>
      <c r="L43" s="57">
        <f t="shared" ref="L43:L51" si="8">+J43+K43</f>
        <v>0</v>
      </c>
      <c r="M43" s="60" t="str">
        <f t="shared" ref="M43:M51" si="9">+IF(L43&gt;H43,"NO CUMPLE","CUMPLE")</f>
        <v>CUMPLE</v>
      </c>
    </row>
    <row r="44" spans="2:13" s="31" customFormat="1" ht="16.5" x14ac:dyDescent="0.25">
      <c r="B44" s="34" t="s">
        <v>212</v>
      </c>
      <c r="C44" s="42" t="s">
        <v>632</v>
      </c>
      <c r="D44" s="22">
        <v>1</v>
      </c>
      <c r="E44" s="22" t="s">
        <v>594</v>
      </c>
      <c r="F44" s="50">
        <v>2741440.47</v>
      </c>
      <c r="G44" s="50">
        <v>520873.69</v>
      </c>
      <c r="H44" s="55">
        <v>3262314.16</v>
      </c>
      <c r="J44" s="50"/>
      <c r="K44" s="50">
        <f t="shared" si="7"/>
        <v>0</v>
      </c>
      <c r="L44" s="57">
        <f t="shared" si="8"/>
        <v>0</v>
      </c>
      <c r="M44" s="60" t="str">
        <f t="shared" si="9"/>
        <v>CUMPLE</v>
      </c>
    </row>
    <row r="45" spans="2:13" s="31" customFormat="1" ht="16.5" x14ac:dyDescent="0.25">
      <c r="B45" s="34" t="s">
        <v>633</v>
      </c>
      <c r="C45" s="42" t="s">
        <v>634</v>
      </c>
      <c r="D45" s="22">
        <v>1</v>
      </c>
      <c r="E45" s="22" t="s">
        <v>594</v>
      </c>
      <c r="F45" s="50">
        <v>4791060.63</v>
      </c>
      <c r="G45" s="50">
        <v>910301.52</v>
      </c>
      <c r="H45" s="55">
        <v>5701362.1500000004</v>
      </c>
      <c r="J45" s="50"/>
      <c r="K45" s="50">
        <f t="shared" si="7"/>
        <v>0</v>
      </c>
      <c r="L45" s="57">
        <f t="shared" si="8"/>
        <v>0</v>
      </c>
      <c r="M45" s="60" t="str">
        <f t="shared" si="9"/>
        <v>CUMPLE</v>
      </c>
    </row>
    <row r="46" spans="2:13" s="31" customFormat="1" ht="16.5" x14ac:dyDescent="0.25">
      <c r="B46" s="34" t="s">
        <v>635</v>
      </c>
      <c r="C46" s="42" t="s">
        <v>603</v>
      </c>
      <c r="D46" s="22">
        <v>1</v>
      </c>
      <c r="E46" s="22" t="s">
        <v>594</v>
      </c>
      <c r="F46" s="50">
        <v>2443088.2400000002</v>
      </c>
      <c r="G46" s="50">
        <v>464186.77</v>
      </c>
      <c r="H46" s="55">
        <v>2907275.0100000002</v>
      </c>
      <c r="J46" s="50"/>
      <c r="K46" s="50">
        <f t="shared" si="7"/>
        <v>0</v>
      </c>
      <c r="L46" s="57">
        <f t="shared" si="8"/>
        <v>0</v>
      </c>
      <c r="M46" s="60" t="str">
        <f t="shared" si="9"/>
        <v>CUMPLE</v>
      </c>
    </row>
    <row r="47" spans="2:13" s="31" customFormat="1" ht="16.5" x14ac:dyDescent="0.25">
      <c r="B47" s="34" t="s">
        <v>636</v>
      </c>
      <c r="C47" s="42" t="s">
        <v>605</v>
      </c>
      <c r="D47" s="22">
        <v>1</v>
      </c>
      <c r="E47" s="22" t="s">
        <v>594</v>
      </c>
      <c r="F47" s="50">
        <v>1545178.47</v>
      </c>
      <c r="G47" s="50">
        <v>293583.90999999997</v>
      </c>
      <c r="H47" s="55">
        <v>1838762.38</v>
      </c>
      <c r="J47" s="50"/>
      <c r="K47" s="50">
        <f t="shared" si="7"/>
        <v>0</v>
      </c>
      <c r="L47" s="57">
        <f t="shared" si="8"/>
        <v>0</v>
      </c>
      <c r="M47" s="60" t="str">
        <f t="shared" si="9"/>
        <v>CUMPLE</v>
      </c>
    </row>
    <row r="48" spans="2:13" s="31" customFormat="1" ht="16.5" x14ac:dyDescent="0.25">
      <c r="B48" s="34" t="s">
        <v>637</v>
      </c>
      <c r="C48" s="42" t="s">
        <v>611</v>
      </c>
      <c r="D48" s="22">
        <v>1</v>
      </c>
      <c r="E48" s="22" t="s">
        <v>594</v>
      </c>
      <c r="F48" s="50">
        <v>1883088.19</v>
      </c>
      <c r="G48" s="50">
        <v>357786.76</v>
      </c>
      <c r="H48" s="55">
        <v>2240874.9500000002</v>
      </c>
      <c r="J48" s="50"/>
      <c r="K48" s="50">
        <f t="shared" si="7"/>
        <v>0</v>
      </c>
      <c r="L48" s="57">
        <f t="shared" si="8"/>
        <v>0</v>
      </c>
      <c r="M48" s="60" t="str">
        <f t="shared" si="9"/>
        <v>CUMPLE</v>
      </c>
    </row>
    <row r="49" spans="2:13" s="31" customFormat="1" ht="25.5" x14ac:dyDescent="0.25">
      <c r="B49" s="34" t="s">
        <v>638</v>
      </c>
      <c r="C49" s="42" t="s">
        <v>613</v>
      </c>
      <c r="D49" s="22">
        <v>1</v>
      </c>
      <c r="E49" s="22" t="s">
        <v>594</v>
      </c>
      <c r="F49" s="50">
        <v>1980975.37</v>
      </c>
      <c r="G49" s="50">
        <v>376385.32</v>
      </c>
      <c r="H49" s="55">
        <v>2357360.69</v>
      </c>
      <c r="J49" s="50"/>
      <c r="K49" s="50">
        <f t="shared" si="7"/>
        <v>0</v>
      </c>
      <c r="L49" s="57">
        <f t="shared" si="8"/>
        <v>0</v>
      </c>
      <c r="M49" s="60" t="str">
        <f t="shared" si="9"/>
        <v>CUMPLE</v>
      </c>
    </row>
    <row r="50" spans="2:13" s="31" customFormat="1" ht="16.5" x14ac:dyDescent="0.25">
      <c r="B50" s="34" t="s">
        <v>639</v>
      </c>
      <c r="C50" s="42" t="s">
        <v>615</v>
      </c>
      <c r="D50" s="22">
        <v>1</v>
      </c>
      <c r="E50" s="22" t="s">
        <v>594</v>
      </c>
      <c r="F50" s="50">
        <v>3412722.56</v>
      </c>
      <c r="G50" s="50">
        <v>648417.29</v>
      </c>
      <c r="H50" s="55">
        <v>4061139.85</v>
      </c>
      <c r="J50" s="50"/>
      <c r="K50" s="50">
        <f t="shared" si="7"/>
        <v>0</v>
      </c>
      <c r="L50" s="57">
        <f t="shared" si="8"/>
        <v>0</v>
      </c>
      <c r="M50" s="60" t="str">
        <f t="shared" si="9"/>
        <v>CUMPLE</v>
      </c>
    </row>
    <row r="51" spans="2:13" s="31" customFormat="1" ht="16.5" customHeight="1" x14ac:dyDescent="0.25">
      <c r="B51" s="34" t="s">
        <v>640</v>
      </c>
      <c r="C51" s="42" t="s">
        <v>617</v>
      </c>
      <c r="D51" s="22">
        <v>1</v>
      </c>
      <c r="E51" s="22" t="s">
        <v>594</v>
      </c>
      <c r="F51" s="50">
        <v>2237175.7999999998</v>
      </c>
      <c r="G51" s="50">
        <v>425063.4</v>
      </c>
      <c r="H51" s="55">
        <v>2662239.1999999997</v>
      </c>
      <c r="J51" s="50"/>
      <c r="K51" s="50">
        <f t="shared" si="7"/>
        <v>0</v>
      </c>
      <c r="L51" s="57">
        <f t="shared" si="8"/>
        <v>0</v>
      </c>
      <c r="M51" s="60" t="str">
        <f t="shared" si="9"/>
        <v>CUMPLE</v>
      </c>
    </row>
    <row r="52" spans="2:13" s="31" customFormat="1" ht="16.5" x14ac:dyDescent="0.2">
      <c r="B52" s="35" t="s">
        <v>214</v>
      </c>
      <c r="C52" s="45" t="s">
        <v>641</v>
      </c>
      <c r="D52" s="46"/>
      <c r="E52" s="47"/>
      <c r="F52" s="53"/>
      <c r="G52" s="53"/>
      <c r="J52" s="53"/>
      <c r="K52" s="53"/>
    </row>
    <row r="53" spans="2:13" s="31" customFormat="1" ht="17.25" customHeight="1" x14ac:dyDescent="0.25">
      <c r="B53" s="34" t="s">
        <v>215</v>
      </c>
      <c r="C53" s="42" t="s">
        <v>642</v>
      </c>
      <c r="D53" s="22">
        <v>1</v>
      </c>
      <c r="E53" s="22" t="s">
        <v>594</v>
      </c>
      <c r="F53" s="50">
        <v>6442385.5599999996</v>
      </c>
      <c r="G53" s="50">
        <v>1224053.26</v>
      </c>
      <c r="H53" s="55">
        <v>7666438.8199999994</v>
      </c>
      <c r="J53" s="50"/>
      <c r="K53" s="50">
        <f t="shared" si="7"/>
        <v>0</v>
      </c>
      <c r="L53" s="57">
        <f t="shared" ref="L53:L66" si="10">+J53+K53</f>
        <v>0</v>
      </c>
      <c r="M53" s="60" t="str">
        <f t="shared" ref="M53:M66" si="11">+IF(L53&gt;H53,"NO CUMPLE","CUMPLE")</f>
        <v>CUMPLE</v>
      </c>
    </row>
    <row r="54" spans="2:13" s="31" customFormat="1" ht="17.25" customHeight="1" x14ac:dyDescent="0.25">
      <c r="B54" s="34" t="s">
        <v>217</v>
      </c>
      <c r="C54" s="42" t="s">
        <v>643</v>
      </c>
      <c r="D54" s="22">
        <v>1</v>
      </c>
      <c r="E54" s="22" t="s">
        <v>594</v>
      </c>
      <c r="F54" s="50">
        <v>2867165.42</v>
      </c>
      <c r="G54" s="50">
        <v>544761.43000000005</v>
      </c>
      <c r="H54" s="55">
        <v>3411926.85</v>
      </c>
      <c r="J54" s="50"/>
      <c r="K54" s="50">
        <f t="shared" si="7"/>
        <v>0</v>
      </c>
      <c r="L54" s="57">
        <f t="shared" si="10"/>
        <v>0</v>
      </c>
      <c r="M54" s="60" t="str">
        <f t="shared" si="11"/>
        <v>CUMPLE</v>
      </c>
    </row>
    <row r="55" spans="2:13" s="31" customFormat="1" ht="17.25" customHeight="1" x14ac:dyDescent="0.25">
      <c r="B55" s="34" t="s">
        <v>644</v>
      </c>
      <c r="C55" s="42" t="s">
        <v>645</v>
      </c>
      <c r="D55" s="22">
        <v>1</v>
      </c>
      <c r="E55" s="22" t="s">
        <v>594</v>
      </c>
      <c r="F55" s="50">
        <v>783830.62</v>
      </c>
      <c r="G55" s="50">
        <v>148927.82</v>
      </c>
      <c r="H55" s="55">
        <v>932758.44</v>
      </c>
      <c r="J55" s="50"/>
      <c r="K55" s="50">
        <f t="shared" si="7"/>
        <v>0</v>
      </c>
      <c r="L55" s="57">
        <f t="shared" si="10"/>
        <v>0</v>
      </c>
      <c r="M55" s="60" t="str">
        <f t="shared" si="11"/>
        <v>CUMPLE</v>
      </c>
    </row>
    <row r="56" spans="2:13" s="31" customFormat="1" ht="16.5" x14ac:dyDescent="0.25">
      <c r="B56" s="34" t="s">
        <v>646</v>
      </c>
      <c r="C56" s="42" t="s">
        <v>647</v>
      </c>
      <c r="D56" s="22">
        <v>1</v>
      </c>
      <c r="E56" s="22" t="s">
        <v>594</v>
      </c>
      <c r="F56" s="50">
        <v>2336761.21</v>
      </c>
      <c r="G56" s="50">
        <v>443984.63</v>
      </c>
      <c r="H56" s="55">
        <v>2780745.84</v>
      </c>
      <c r="J56" s="50"/>
      <c r="K56" s="50">
        <f t="shared" si="7"/>
        <v>0</v>
      </c>
      <c r="L56" s="57">
        <f t="shared" si="10"/>
        <v>0</v>
      </c>
      <c r="M56" s="60" t="str">
        <f t="shared" si="11"/>
        <v>CUMPLE</v>
      </c>
    </row>
    <row r="57" spans="2:13" s="31" customFormat="1" ht="16.5" x14ac:dyDescent="0.25">
      <c r="B57" s="34" t="s">
        <v>648</v>
      </c>
      <c r="C57" s="42" t="s">
        <v>649</v>
      </c>
      <c r="D57" s="22">
        <v>1</v>
      </c>
      <c r="E57" s="22" t="s">
        <v>594</v>
      </c>
      <c r="F57" s="50">
        <v>2620211.35</v>
      </c>
      <c r="G57" s="50">
        <v>497840.16</v>
      </c>
      <c r="H57" s="55">
        <v>3118051.5100000002</v>
      </c>
      <c r="J57" s="50"/>
      <c r="K57" s="50">
        <f t="shared" si="7"/>
        <v>0</v>
      </c>
      <c r="L57" s="57">
        <f t="shared" si="10"/>
        <v>0</v>
      </c>
      <c r="M57" s="60" t="str">
        <f t="shared" si="11"/>
        <v>CUMPLE</v>
      </c>
    </row>
    <row r="58" spans="2:13" s="31" customFormat="1" ht="16.5" x14ac:dyDescent="0.25">
      <c r="B58" s="34" t="s">
        <v>650</v>
      </c>
      <c r="C58" s="42" t="s">
        <v>651</v>
      </c>
      <c r="D58" s="22">
        <v>1</v>
      </c>
      <c r="E58" s="22" t="s">
        <v>594</v>
      </c>
      <c r="F58" s="50">
        <v>2068950</v>
      </c>
      <c r="G58" s="50">
        <v>393100.5</v>
      </c>
      <c r="H58" s="55">
        <v>2462050.5</v>
      </c>
      <c r="J58" s="50"/>
      <c r="K58" s="50">
        <f t="shared" si="7"/>
        <v>0</v>
      </c>
      <c r="L58" s="57">
        <f t="shared" si="10"/>
        <v>0</v>
      </c>
      <c r="M58" s="60" t="str">
        <f t="shared" si="11"/>
        <v>CUMPLE</v>
      </c>
    </row>
    <row r="59" spans="2:13" s="31" customFormat="1" ht="16.5" x14ac:dyDescent="0.25">
      <c r="B59" s="34" t="s">
        <v>652</v>
      </c>
      <c r="C59" s="42" t="s">
        <v>653</v>
      </c>
      <c r="D59" s="22">
        <v>1</v>
      </c>
      <c r="E59" s="22" t="s">
        <v>594</v>
      </c>
      <c r="F59" s="50">
        <v>1368690</v>
      </c>
      <c r="G59" s="50">
        <v>260051.1</v>
      </c>
      <c r="H59" s="55">
        <v>1628741.1</v>
      </c>
      <c r="J59" s="50"/>
      <c r="K59" s="50">
        <f t="shared" si="7"/>
        <v>0</v>
      </c>
      <c r="L59" s="57">
        <f t="shared" si="10"/>
        <v>0</v>
      </c>
      <c r="M59" s="60" t="str">
        <f t="shared" si="11"/>
        <v>CUMPLE</v>
      </c>
    </row>
    <row r="60" spans="2:13" s="31" customFormat="1" ht="16.5" x14ac:dyDescent="0.25">
      <c r="B60" s="34" t="s">
        <v>654</v>
      </c>
      <c r="C60" s="42" t="s">
        <v>655</v>
      </c>
      <c r="D60" s="22">
        <v>1</v>
      </c>
      <c r="E60" s="22" t="s">
        <v>594</v>
      </c>
      <c r="F60" s="50">
        <v>2929830.97</v>
      </c>
      <c r="G60" s="50">
        <v>556667.88</v>
      </c>
      <c r="H60" s="55">
        <v>3486498.85</v>
      </c>
      <c r="J60" s="50"/>
      <c r="K60" s="50">
        <f t="shared" si="7"/>
        <v>0</v>
      </c>
      <c r="L60" s="57">
        <f t="shared" si="10"/>
        <v>0</v>
      </c>
      <c r="M60" s="60" t="str">
        <f t="shared" si="11"/>
        <v>CUMPLE</v>
      </c>
    </row>
    <row r="61" spans="2:13" s="31" customFormat="1" ht="16.5" x14ac:dyDescent="0.25">
      <c r="B61" s="34" t="s">
        <v>656</v>
      </c>
      <c r="C61" s="42" t="s">
        <v>232</v>
      </c>
      <c r="D61" s="22">
        <v>1</v>
      </c>
      <c r="E61" s="22" t="s">
        <v>594</v>
      </c>
      <c r="F61" s="50">
        <v>1747375.14</v>
      </c>
      <c r="G61" s="50">
        <v>332001.28000000003</v>
      </c>
      <c r="H61" s="55">
        <v>2079376.42</v>
      </c>
      <c r="J61" s="50"/>
      <c r="K61" s="50">
        <f t="shared" si="7"/>
        <v>0</v>
      </c>
      <c r="L61" s="57">
        <f t="shared" si="10"/>
        <v>0</v>
      </c>
      <c r="M61" s="60" t="str">
        <f t="shared" si="11"/>
        <v>CUMPLE</v>
      </c>
    </row>
    <row r="62" spans="2:13" s="31" customFormat="1" ht="16.5" x14ac:dyDescent="0.25">
      <c r="B62" s="34" t="s">
        <v>657</v>
      </c>
      <c r="C62" s="42" t="s">
        <v>658</v>
      </c>
      <c r="D62" s="22">
        <v>1</v>
      </c>
      <c r="E62" s="22" t="s">
        <v>594</v>
      </c>
      <c r="F62" s="50">
        <v>449297.65</v>
      </c>
      <c r="G62" s="50">
        <v>85366.55</v>
      </c>
      <c r="H62" s="55">
        <v>534664.20000000007</v>
      </c>
      <c r="J62" s="50"/>
      <c r="K62" s="50">
        <f t="shared" si="7"/>
        <v>0</v>
      </c>
      <c r="L62" s="57">
        <f t="shared" si="10"/>
        <v>0</v>
      </c>
      <c r="M62" s="60" t="str">
        <f t="shared" si="11"/>
        <v>CUMPLE</v>
      </c>
    </row>
    <row r="63" spans="2:13" s="31" customFormat="1" ht="16.5" x14ac:dyDescent="0.25">
      <c r="B63" s="34" t="s">
        <v>659</v>
      </c>
      <c r="C63" s="42" t="s">
        <v>660</v>
      </c>
      <c r="D63" s="22">
        <v>1</v>
      </c>
      <c r="E63" s="22" t="s">
        <v>594</v>
      </c>
      <c r="F63" s="50">
        <v>1152877.53</v>
      </c>
      <c r="G63" s="50">
        <v>219046.73</v>
      </c>
      <c r="H63" s="55">
        <v>1371924.26</v>
      </c>
      <c r="J63" s="50"/>
      <c r="K63" s="50">
        <f t="shared" si="7"/>
        <v>0</v>
      </c>
      <c r="L63" s="57">
        <f t="shared" si="10"/>
        <v>0</v>
      </c>
      <c r="M63" s="60" t="str">
        <f t="shared" si="11"/>
        <v>CUMPLE</v>
      </c>
    </row>
    <row r="64" spans="2:13" s="31" customFormat="1" ht="16.5" x14ac:dyDescent="0.25">
      <c r="B64" s="34" t="s">
        <v>661</v>
      </c>
      <c r="C64" s="42" t="s">
        <v>662</v>
      </c>
      <c r="D64" s="22">
        <v>1</v>
      </c>
      <c r="E64" s="22" t="s">
        <v>594</v>
      </c>
      <c r="F64" s="50">
        <v>355435</v>
      </c>
      <c r="G64" s="50">
        <v>67532.649999999994</v>
      </c>
      <c r="H64" s="55">
        <v>422967.65</v>
      </c>
      <c r="J64" s="50"/>
      <c r="K64" s="50">
        <f t="shared" si="7"/>
        <v>0</v>
      </c>
      <c r="L64" s="57">
        <f t="shared" si="10"/>
        <v>0</v>
      </c>
      <c r="M64" s="60" t="str">
        <f t="shared" si="11"/>
        <v>CUMPLE</v>
      </c>
    </row>
    <row r="65" spans="2:13" s="31" customFormat="1" ht="16.5" x14ac:dyDescent="0.25">
      <c r="B65" s="34" t="s">
        <v>663</v>
      </c>
      <c r="C65" s="42" t="s">
        <v>664</v>
      </c>
      <c r="D65" s="22">
        <v>1</v>
      </c>
      <c r="E65" s="22" t="s">
        <v>594</v>
      </c>
      <c r="F65" s="50">
        <v>583550</v>
      </c>
      <c r="G65" s="50">
        <v>110874.5</v>
      </c>
      <c r="H65" s="55">
        <v>694424.5</v>
      </c>
      <c r="J65" s="50"/>
      <c r="K65" s="50">
        <f t="shared" si="7"/>
        <v>0</v>
      </c>
      <c r="L65" s="57">
        <f t="shared" si="10"/>
        <v>0</v>
      </c>
      <c r="M65" s="60" t="str">
        <f t="shared" si="11"/>
        <v>CUMPLE</v>
      </c>
    </row>
    <row r="66" spans="2:13" s="31" customFormat="1" ht="16.5" x14ac:dyDescent="0.25">
      <c r="B66" s="34" t="s">
        <v>665</v>
      </c>
      <c r="C66" s="42" t="s">
        <v>666</v>
      </c>
      <c r="D66" s="22">
        <v>1</v>
      </c>
      <c r="E66" s="22" t="s">
        <v>594</v>
      </c>
      <c r="F66" s="50">
        <v>1517230</v>
      </c>
      <c r="G66" s="50">
        <v>288273.7</v>
      </c>
      <c r="H66" s="55">
        <v>1805503.7</v>
      </c>
      <c r="J66" s="50"/>
      <c r="K66" s="50">
        <f t="shared" si="7"/>
        <v>0</v>
      </c>
      <c r="L66" s="57">
        <f t="shared" si="10"/>
        <v>0</v>
      </c>
      <c r="M66" s="60" t="str">
        <f t="shared" si="11"/>
        <v>CUMPLE</v>
      </c>
    </row>
    <row r="67" spans="2:13" s="31" customFormat="1" ht="16.5" x14ac:dyDescent="0.2">
      <c r="B67" s="35" t="s">
        <v>219</v>
      </c>
      <c r="C67" s="45" t="s">
        <v>667</v>
      </c>
      <c r="D67" s="46"/>
      <c r="E67" s="47"/>
      <c r="F67" s="53"/>
      <c r="G67" s="53"/>
      <c r="J67" s="53"/>
      <c r="K67" s="53"/>
    </row>
    <row r="68" spans="2:13" s="31" customFormat="1" ht="16.5" x14ac:dyDescent="0.25">
      <c r="B68" s="34" t="s">
        <v>220</v>
      </c>
      <c r="C68" s="42" t="s">
        <v>668</v>
      </c>
      <c r="D68" s="22">
        <v>1</v>
      </c>
      <c r="E68" s="22" t="s">
        <v>594</v>
      </c>
      <c r="F68" s="50">
        <v>1918901.62</v>
      </c>
      <c r="G68" s="50">
        <v>364591.31</v>
      </c>
      <c r="H68" s="55">
        <v>2283492.9300000002</v>
      </c>
      <c r="J68" s="50"/>
      <c r="K68" s="50">
        <f t="shared" si="7"/>
        <v>0</v>
      </c>
      <c r="L68" s="57">
        <f t="shared" ref="L68:L70" si="12">+J68+K68</f>
        <v>0</v>
      </c>
      <c r="M68" s="60" t="str">
        <f t="shared" ref="M68:M70" si="13">+IF(L68&gt;H68,"NO CUMPLE","CUMPLE")</f>
        <v>CUMPLE</v>
      </c>
    </row>
    <row r="69" spans="2:13" s="31" customFormat="1" ht="16.5" x14ac:dyDescent="0.25">
      <c r="B69" s="34" t="s">
        <v>222</v>
      </c>
      <c r="C69" s="42" t="s">
        <v>669</v>
      </c>
      <c r="D69" s="22">
        <v>1</v>
      </c>
      <c r="E69" s="22" t="s">
        <v>594</v>
      </c>
      <c r="F69" s="50">
        <v>1906300.59</v>
      </c>
      <c r="G69" s="50">
        <v>362197.11</v>
      </c>
      <c r="H69" s="55">
        <v>2268497.7000000002</v>
      </c>
      <c r="J69" s="50"/>
      <c r="K69" s="50">
        <f t="shared" si="7"/>
        <v>0</v>
      </c>
      <c r="L69" s="57">
        <f t="shared" si="12"/>
        <v>0</v>
      </c>
      <c r="M69" s="60" t="str">
        <f t="shared" si="13"/>
        <v>CUMPLE</v>
      </c>
    </row>
    <row r="70" spans="2:13" s="31" customFormat="1" ht="16.5" x14ac:dyDescent="0.25">
      <c r="B70" s="34" t="s">
        <v>670</v>
      </c>
      <c r="C70" s="42" t="s">
        <v>671</v>
      </c>
      <c r="D70" s="22">
        <v>1</v>
      </c>
      <c r="E70" s="22" t="s">
        <v>594</v>
      </c>
      <c r="F70" s="50">
        <v>816970</v>
      </c>
      <c r="G70" s="50">
        <v>155224.29999999999</v>
      </c>
      <c r="H70" s="55">
        <v>972194.3</v>
      </c>
      <c r="J70" s="50"/>
      <c r="K70" s="50">
        <f t="shared" si="7"/>
        <v>0</v>
      </c>
      <c r="L70" s="57">
        <f t="shared" si="12"/>
        <v>0</v>
      </c>
      <c r="M70" s="60" t="str">
        <f t="shared" si="13"/>
        <v>CUMPLE</v>
      </c>
    </row>
    <row r="71" spans="2:13" s="31" customFormat="1" ht="16.5" x14ac:dyDescent="0.2">
      <c r="B71" s="35" t="s">
        <v>224</v>
      </c>
      <c r="C71" s="45" t="s">
        <v>672</v>
      </c>
      <c r="D71" s="46"/>
      <c r="E71" s="47"/>
      <c r="F71" s="53"/>
      <c r="G71" s="53"/>
      <c r="J71" s="53"/>
      <c r="K71" s="53"/>
    </row>
    <row r="72" spans="2:13" s="31" customFormat="1" ht="16.5" x14ac:dyDescent="0.25">
      <c r="B72" s="34" t="s">
        <v>225</v>
      </c>
      <c r="C72" s="42" t="s">
        <v>668</v>
      </c>
      <c r="D72" s="22">
        <v>1</v>
      </c>
      <c r="E72" s="22" t="s">
        <v>594</v>
      </c>
      <c r="F72" s="50">
        <v>1531769.74</v>
      </c>
      <c r="G72" s="50">
        <v>291036.25</v>
      </c>
      <c r="H72" s="55">
        <v>1822805.99</v>
      </c>
      <c r="J72" s="50"/>
      <c r="K72" s="50">
        <f t="shared" si="7"/>
        <v>0</v>
      </c>
      <c r="L72" s="57">
        <f t="shared" ref="L72:L74" si="14">+J72+K72</f>
        <v>0</v>
      </c>
      <c r="M72" s="60" t="str">
        <f t="shared" ref="M72:M74" si="15">+IF(L72&gt;H72,"NO CUMPLE","CUMPLE")</f>
        <v>CUMPLE</v>
      </c>
    </row>
    <row r="73" spans="2:13" s="31" customFormat="1" ht="16.5" x14ac:dyDescent="0.25">
      <c r="B73" s="34" t="s">
        <v>227</v>
      </c>
      <c r="C73" s="42" t="s">
        <v>669</v>
      </c>
      <c r="D73" s="22">
        <v>1</v>
      </c>
      <c r="E73" s="22" t="s">
        <v>594</v>
      </c>
      <c r="F73" s="50">
        <v>1906300.59</v>
      </c>
      <c r="G73" s="50">
        <v>362197.11</v>
      </c>
      <c r="H73" s="55">
        <v>2268497.7000000002</v>
      </c>
      <c r="J73" s="50"/>
      <c r="K73" s="50">
        <f t="shared" si="7"/>
        <v>0</v>
      </c>
      <c r="L73" s="57">
        <f t="shared" si="14"/>
        <v>0</v>
      </c>
      <c r="M73" s="60" t="str">
        <f t="shared" si="15"/>
        <v>CUMPLE</v>
      </c>
    </row>
    <row r="74" spans="2:13" s="31" customFormat="1" ht="16.5" x14ac:dyDescent="0.25">
      <c r="B74" s="34" t="s">
        <v>229</v>
      </c>
      <c r="C74" s="42" t="s">
        <v>671</v>
      </c>
      <c r="D74" s="22">
        <v>1</v>
      </c>
      <c r="E74" s="22" t="s">
        <v>594</v>
      </c>
      <c r="F74" s="50">
        <v>848800</v>
      </c>
      <c r="G74" s="50">
        <v>161272</v>
      </c>
      <c r="H74" s="55">
        <v>1010072</v>
      </c>
      <c r="J74" s="50"/>
      <c r="K74" s="50">
        <f t="shared" si="7"/>
        <v>0</v>
      </c>
      <c r="L74" s="57">
        <f t="shared" si="14"/>
        <v>0</v>
      </c>
      <c r="M74" s="60" t="str">
        <f t="shared" si="15"/>
        <v>CUMPLE</v>
      </c>
    </row>
    <row r="75" spans="2:13" s="31" customFormat="1" ht="16.5" x14ac:dyDescent="0.2">
      <c r="B75" s="35" t="s">
        <v>237</v>
      </c>
      <c r="C75" s="45" t="s">
        <v>673</v>
      </c>
      <c r="D75" s="46"/>
      <c r="E75" s="47"/>
      <c r="F75" s="53"/>
      <c r="G75" s="53"/>
      <c r="J75" s="53"/>
      <c r="K75" s="53"/>
    </row>
    <row r="76" spans="2:13" s="31" customFormat="1" ht="16.5" x14ac:dyDescent="0.25">
      <c r="B76" s="34" t="s">
        <v>238</v>
      </c>
      <c r="C76" s="42" t="s">
        <v>674</v>
      </c>
      <c r="D76" s="22">
        <v>1</v>
      </c>
      <c r="E76" s="22" t="s">
        <v>594</v>
      </c>
      <c r="F76" s="50">
        <v>4345533.6100000003</v>
      </c>
      <c r="G76" s="50">
        <v>825651.39</v>
      </c>
      <c r="H76" s="55">
        <v>5171185</v>
      </c>
      <c r="J76" s="50"/>
      <c r="K76" s="50">
        <f t="shared" si="7"/>
        <v>0</v>
      </c>
      <c r="L76" s="57">
        <f t="shared" ref="L76:L81" si="16">+J76+K76</f>
        <v>0</v>
      </c>
      <c r="M76" s="60" t="str">
        <f t="shared" ref="M76:M81" si="17">+IF(L76&gt;H76,"NO CUMPLE","CUMPLE")</f>
        <v>CUMPLE</v>
      </c>
    </row>
    <row r="77" spans="2:13" s="31" customFormat="1" ht="16.5" x14ac:dyDescent="0.25">
      <c r="B77" s="34" t="s">
        <v>240</v>
      </c>
      <c r="C77" s="42" t="s">
        <v>675</v>
      </c>
      <c r="D77" s="22">
        <v>1</v>
      </c>
      <c r="E77" s="22" t="s">
        <v>594</v>
      </c>
      <c r="F77" s="50">
        <v>3327148.04</v>
      </c>
      <c r="G77" s="50">
        <v>632158.13</v>
      </c>
      <c r="H77" s="55">
        <v>3959306.17</v>
      </c>
      <c r="J77" s="50"/>
      <c r="K77" s="50">
        <f t="shared" si="7"/>
        <v>0</v>
      </c>
      <c r="L77" s="57">
        <f t="shared" si="16"/>
        <v>0</v>
      </c>
      <c r="M77" s="60" t="str">
        <f t="shared" si="17"/>
        <v>CUMPLE</v>
      </c>
    </row>
    <row r="78" spans="2:13" s="31" customFormat="1" ht="16.5" x14ac:dyDescent="0.25">
      <c r="B78" s="34" t="s">
        <v>676</v>
      </c>
      <c r="C78" s="42" t="s">
        <v>677</v>
      </c>
      <c r="D78" s="22">
        <v>1</v>
      </c>
      <c r="E78" s="22" t="s">
        <v>594</v>
      </c>
      <c r="F78" s="50">
        <v>1498726</v>
      </c>
      <c r="G78" s="50">
        <v>284757.94</v>
      </c>
      <c r="H78" s="55">
        <v>1783483.94</v>
      </c>
      <c r="J78" s="50"/>
      <c r="K78" s="50">
        <f t="shared" si="7"/>
        <v>0</v>
      </c>
      <c r="L78" s="57">
        <f t="shared" si="16"/>
        <v>0</v>
      </c>
      <c r="M78" s="60" t="str">
        <f t="shared" si="17"/>
        <v>CUMPLE</v>
      </c>
    </row>
    <row r="79" spans="2:13" s="31" customFormat="1" ht="16.5" x14ac:dyDescent="0.25">
      <c r="B79" s="34" t="s">
        <v>678</v>
      </c>
      <c r="C79" s="42" t="s">
        <v>679</v>
      </c>
      <c r="D79" s="22">
        <v>1</v>
      </c>
      <c r="E79" s="22" t="s">
        <v>594</v>
      </c>
      <c r="F79" s="50">
        <v>981425</v>
      </c>
      <c r="G79" s="50">
        <v>186470.75</v>
      </c>
      <c r="H79" s="55">
        <v>1167895.75</v>
      </c>
      <c r="J79" s="50"/>
      <c r="K79" s="50">
        <f t="shared" si="7"/>
        <v>0</v>
      </c>
      <c r="L79" s="57">
        <f t="shared" si="16"/>
        <v>0</v>
      </c>
      <c r="M79" s="60" t="str">
        <f t="shared" si="17"/>
        <v>CUMPLE</v>
      </c>
    </row>
    <row r="80" spans="2:13" s="31" customFormat="1" ht="25.5" x14ac:dyDescent="0.25">
      <c r="B80" s="34" t="s">
        <v>680</v>
      </c>
      <c r="C80" s="42" t="s">
        <v>681</v>
      </c>
      <c r="D80" s="22">
        <v>1</v>
      </c>
      <c r="E80" s="22" t="s">
        <v>594</v>
      </c>
      <c r="F80" s="50">
        <v>2324534.5299999998</v>
      </c>
      <c r="G80" s="50">
        <v>441661.56</v>
      </c>
      <c r="H80" s="55">
        <v>2766196.09</v>
      </c>
      <c r="J80" s="50"/>
      <c r="K80" s="50">
        <f t="shared" si="7"/>
        <v>0</v>
      </c>
      <c r="L80" s="57">
        <f t="shared" si="16"/>
        <v>0</v>
      </c>
      <c r="M80" s="60" t="str">
        <f t="shared" si="17"/>
        <v>CUMPLE</v>
      </c>
    </row>
    <row r="81" spans="2:13" s="31" customFormat="1" ht="16.5" x14ac:dyDescent="0.25">
      <c r="B81" s="34" t="s">
        <v>682</v>
      </c>
      <c r="C81" s="42" t="s">
        <v>683</v>
      </c>
      <c r="D81" s="22">
        <v>1</v>
      </c>
      <c r="E81" s="22" t="s">
        <v>594</v>
      </c>
      <c r="F81" s="50">
        <v>716175</v>
      </c>
      <c r="G81" s="50">
        <v>136073.25</v>
      </c>
      <c r="H81" s="55">
        <v>852248.25</v>
      </c>
      <c r="J81" s="50"/>
      <c r="K81" s="50">
        <f t="shared" si="7"/>
        <v>0</v>
      </c>
      <c r="L81" s="57">
        <f t="shared" si="16"/>
        <v>0</v>
      </c>
      <c r="M81" s="60" t="str">
        <f t="shared" si="17"/>
        <v>CUMPLE</v>
      </c>
    </row>
    <row r="82" spans="2:13" s="31" customFormat="1" ht="16.5" x14ac:dyDescent="0.2">
      <c r="B82" s="35" t="s">
        <v>684</v>
      </c>
      <c r="C82" s="45" t="s">
        <v>685</v>
      </c>
      <c r="D82" s="46"/>
      <c r="E82" s="47"/>
      <c r="F82" s="53"/>
      <c r="G82" s="53"/>
      <c r="J82" s="53"/>
      <c r="K82" s="53"/>
    </row>
    <row r="83" spans="2:13" s="31" customFormat="1" ht="16.5" x14ac:dyDescent="0.25">
      <c r="B83" s="34" t="s">
        <v>242</v>
      </c>
      <c r="C83" s="42" t="s">
        <v>674</v>
      </c>
      <c r="D83" s="22">
        <v>1</v>
      </c>
      <c r="E83" s="22" t="s">
        <v>594</v>
      </c>
      <c r="F83" s="50">
        <v>3441952.18</v>
      </c>
      <c r="G83" s="50">
        <v>653970.91</v>
      </c>
      <c r="H83" s="55">
        <v>4095923.0900000003</v>
      </c>
      <c r="J83" s="50"/>
      <c r="K83" s="50">
        <f t="shared" si="7"/>
        <v>0</v>
      </c>
      <c r="L83" s="57">
        <f t="shared" ref="L83:L89" si="18">+J83+K83</f>
        <v>0</v>
      </c>
      <c r="M83" s="60" t="str">
        <f t="shared" ref="M83:M89" si="19">+IF(L83&gt;H83,"NO CUMPLE","CUMPLE")</f>
        <v>CUMPLE</v>
      </c>
    </row>
    <row r="84" spans="2:13" s="31" customFormat="1" ht="16.5" x14ac:dyDescent="0.25">
      <c r="B84" s="34" t="s">
        <v>243</v>
      </c>
      <c r="C84" s="42" t="s">
        <v>686</v>
      </c>
      <c r="D84" s="22">
        <v>1</v>
      </c>
      <c r="E84" s="22" t="s">
        <v>594</v>
      </c>
      <c r="F84" s="50">
        <v>2369174.5699999998</v>
      </c>
      <c r="G84" s="50">
        <v>450143.17</v>
      </c>
      <c r="H84" s="55">
        <v>2819317.7399999998</v>
      </c>
      <c r="J84" s="50"/>
      <c r="K84" s="50">
        <f t="shared" si="7"/>
        <v>0</v>
      </c>
      <c r="L84" s="57">
        <f t="shared" si="18"/>
        <v>0</v>
      </c>
      <c r="M84" s="60" t="str">
        <f t="shared" si="19"/>
        <v>CUMPLE</v>
      </c>
    </row>
    <row r="85" spans="2:13" s="31" customFormat="1" ht="16.5" x14ac:dyDescent="0.25">
      <c r="B85" s="34" t="s">
        <v>687</v>
      </c>
      <c r="C85" s="42" t="s">
        <v>688</v>
      </c>
      <c r="D85" s="22">
        <v>1</v>
      </c>
      <c r="E85" s="22" t="s">
        <v>594</v>
      </c>
      <c r="F85" s="50">
        <v>1270659</v>
      </c>
      <c r="G85" s="50">
        <v>241425.21</v>
      </c>
      <c r="H85" s="55">
        <v>1512084.21</v>
      </c>
      <c r="J85" s="50"/>
      <c r="K85" s="50">
        <f t="shared" si="7"/>
        <v>0</v>
      </c>
      <c r="L85" s="57">
        <f t="shared" si="18"/>
        <v>0</v>
      </c>
      <c r="M85" s="60" t="str">
        <f t="shared" si="19"/>
        <v>CUMPLE</v>
      </c>
    </row>
    <row r="86" spans="2:13" s="31" customFormat="1" ht="16.5" x14ac:dyDescent="0.25">
      <c r="B86" s="34" t="s">
        <v>689</v>
      </c>
      <c r="C86" s="42" t="s">
        <v>690</v>
      </c>
      <c r="D86" s="22">
        <v>1</v>
      </c>
      <c r="E86" s="22" t="s">
        <v>594</v>
      </c>
      <c r="F86" s="50">
        <v>2790100.94</v>
      </c>
      <c r="G86" s="50">
        <v>530119.18000000005</v>
      </c>
      <c r="H86" s="55">
        <v>3320220.12</v>
      </c>
      <c r="J86" s="50"/>
      <c r="K86" s="50">
        <f t="shared" si="7"/>
        <v>0</v>
      </c>
      <c r="L86" s="57">
        <f t="shared" si="18"/>
        <v>0</v>
      </c>
      <c r="M86" s="60" t="str">
        <f t="shared" si="19"/>
        <v>CUMPLE</v>
      </c>
    </row>
    <row r="87" spans="2:13" s="31" customFormat="1" ht="16.5" x14ac:dyDescent="0.25">
      <c r="B87" s="34" t="s">
        <v>691</v>
      </c>
      <c r="C87" s="42" t="s">
        <v>692</v>
      </c>
      <c r="D87" s="22">
        <v>1</v>
      </c>
      <c r="E87" s="22" t="s">
        <v>594</v>
      </c>
      <c r="F87" s="50">
        <v>1912575.09</v>
      </c>
      <c r="G87" s="50">
        <v>363389.27</v>
      </c>
      <c r="H87" s="55">
        <v>2275964.3600000003</v>
      </c>
      <c r="J87" s="50"/>
      <c r="K87" s="50">
        <f t="shared" si="7"/>
        <v>0</v>
      </c>
      <c r="L87" s="57">
        <f t="shared" si="18"/>
        <v>0</v>
      </c>
      <c r="M87" s="60" t="str">
        <f t="shared" si="19"/>
        <v>CUMPLE</v>
      </c>
    </row>
    <row r="88" spans="2:13" s="31" customFormat="1" ht="16.5" x14ac:dyDescent="0.25">
      <c r="B88" s="34" t="s">
        <v>693</v>
      </c>
      <c r="C88" s="42" t="s">
        <v>603</v>
      </c>
      <c r="D88" s="22">
        <v>1</v>
      </c>
      <c r="E88" s="22" t="s">
        <v>594</v>
      </c>
      <c r="F88" s="50">
        <v>2741543.87</v>
      </c>
      <c r="G88" s="50">
        <v>520893.34</v>
      </c>
      <c r="H88" s="55">
        <v>3262437.21</v>
      </c>
      <c r="J88" s="50"/>
      <c r="K88" s="50">
        <f t="shared" si="7"/>
        <v>0</v>
      </c>
      <c r="L88" s="57">
        <f t="shared" si="18"/>
        <v>0</v>
      </c>
      <c r="M88" s="60" t="str">
        <f t="shared" si="19"/>
        <v>CUMPLE</v>
      </c>
    </row>
    <row r="89" spans="2:13" s="31" customFormat="1" ht="16.5" x14ac:dyDescent="0.25">
      <c r="B89" s="34" t="s">
        <v>694</v>
      </c>
      <c r="C89" s="42" t="s">
        <v>683</v>
      </c>
      <c r="D89" s="22">
        <v>1</v>
      </c>
      <c r="E89" s="22" t="s">
        <v>594</v>
      </c>
      <c r="F89" s="50">
        <v>1027061.47</v>
      </c>
      <c r="G89" s="50">
        <v>195141.68</v>
      </c>
      <c r="H89" s="55">
        <v>1222203.1499999999</v>
      </c>
      <c r="J89" s="50"/>
      <c r="K89" s="50">
        <f t="shared" si="7"/>
        <v>0</v>
      </c>
      <c r="L89" s="57">
        <f t="shared" si="18"/>
        <v>0</v>
      </c>
      <c r="M89" s="60" t="str">
        <f t="shared" si="19"/>
        <v>CUMPLE</v>
      </c>
    </row>
    <row r="90" spans="2:13" s="31" customFormat="1" ht="16.5" x14ac:dyDescent="0.2">
      <c r="B90" s="35" t="s">
        <v>695</v>
      </c>
      <c r="C90" s="45" t="s">
        <v>696</v>
      </c>
      <c r="D90" s="46"/>
      <c r="E90" s="47"/>
      <c r="F90" s="53"/>
      <c r="G90" s="53"/>
      <c r="J90" s="53"/>
      <c r="K90" s="53"/>
    </row>
    <row r="91" spans="2:13" s="31" customFormat="1" ht="16.5" x14ac:dyDescent="0.25">
      <c r="B91" s="34" t="s">
        <v>697</v>
      </c>
      <c r="C91" s="42" t="s">
        <v>674</v>
      </c>
      <c r="D91" s="22">
        <v>1</v>
      </c>
      <c r="E91" s="22" t="s">
        <v>594</v>
      </c>
      <c r="F91" s="50">
        <v>5027614.63</v>
      </c>
      <c r="G91" s="50">
        <v>955246.78</v>
      </c>
      <c r="H91" s="55">
        <v>5982861.4100000001</v>
      </c>
      <c r="J91" s="50"/>
      <c r="K91" s="50">
        <f t="shared" si="7"/>
        <v>0</v>
      </c>
      <c r="L91" s="57">
        <f t="shared" ref="L91:L96" si="20">+J91+K91</f>
        <v>0</v>
      </c>
      <c r="M91" s="60" t="str">
        <f t="shared" ref="M91:M153" si="21">+IF(L91&gt;H91,"NO CUMPLE","CUMPLE")</f>
        <v>CUMPLE</v>
      </c>
    </row>
    <row r="92" spans="2:13" s="31" customFormat="1" ht="16.5" x14ac:dyDescent="0.25">
      <c r="B92" s="34" t="s">
        <v>698</v>
      </c>
      <c r="C92" s="42" t="s">
        <v>699</v>
      </c>
      <c r="D92" s="22">
        <v>1</v>
      </c>
      <c r="E92" s="22" t="s">
        <v>594</v>
      </c>
      <c r="F92" s="50">
        <v>1567661.24</v>
      </c>
      <c r="G92" s="50">
        <v>297855.64</v>
      </c>
      <c r="H92" s="55">
        <v>1865516.88</v>
      </c>
      <c r="J92" s="50"/>
      <c r="K92" s="50">
        <f t="shared" si="7"/>
        <v>0</v>
      </c>
      <c r="L92" s="57">
        <f t="shared" si="20"/>
        <v>0</v>
      </c>
      <c r="M92" s="60" t="str">
        <f t="shared" si="21"/>
        <v>CUMPLE</v>
      </c>
    </row>
    <row r="93" spans="2:13" s="31" customFormat="1" ht="16.5" x14ac:dyDescent="0.25">
      <c r="B93" s="34" t="s">
        <v>700</v>
      </c>
      <c r="C93" s="42" t="s">
        <v>688</v>
      </c>
      <c r="D93" s="22">
        <v>1</v>
      </c>
      <c r="E93" s="22" t="s">
        <v>594</v>
      </c>
      <c r="F93" s="50">
        <v>837514.13</v>
      </c>
      <c r="G93" s="50">
        <v>159127.67999999999</v>
      </c>
      <c r="H93" s="55">
        <v>996641.81</v>
      </c>
      <c r="J93" s="50"/>
      <c r="K93" s="50">
        <f t="shared" si="7"/>
        <v>0</v>
      </c>
      <c r="L93" s="57">
        <f t="shared" si="20"/>
        <v>0</v>
      </c>
      <c r="M93" s="60" t="str">
        <f t="shared" si="21"/>
        <v>CUMPLE</v>
      </c>
    </row>
    <row r="94" spans="2:13" s="31" customFormat="1" ht="16.5" x14ac:dyDescent="0.25">
      <c r="B94" s="34" t="s">
        <v>701</v>
      </c>
      <c r="C94" s="42" t="s">
        <v>690</v>
      </c>
      <c r="D94" s="22">
        <v>1</v>
      </c>
      <c r="E94" s="22" t="s">
        <v>594</v>
      </c>
      <c r="F94" s="50">
        <v>2410809.34</v>
      </c>
      <c r="G94" s="50">
        <v>458053.77</v>
      </c>
      <c r="H94" s="55">
        <v>2868863.11</v>
      </c>
      <c r="J94" s="50"/>
      <c r="K94" s="50">
        <f t="shared" si="7"/>
        <v>0</v>
      </c>
      <c r="L94" s="57">
        <f t="shared" si="20"/>
        <v>0</v>
      </c>
      <c r="M94" s="60" t="str">
        <f t="shared" si="21"/>
        <v>CUMPLE</v>
      </c>
    </row>
    <row r="95" spans="2:13" s="31" customFormat="1" ht="16.5" x14ac:dyDescent="0.25">
      <c r="B95" s="34" t="s">
        <v>702</v>
      </c>
      <c r="C95" s="42" t="s">
        <v>703</v>
      </c>
      <c r="D95" s="22">
        <v>1</v>
      </c>
      <c r="E95" s="22" t="s">
        <v>594</v>
      </c>
      <c r="F95" s="50">
        <v>2850181.27</v>
      </c>
      <c r="G95" s="50">
        <v>541534.43999999994</v>
      </c>
      <c r="H95" s="55">
        <v>3391715.71</v>
      </c>
      <c r="J95" s="50"/>
      <c r="K95" s="50">
        <f t="shared" si="7"/>
        <v>0</v>
      </c>
      <c r="L95" s="57">
        <f t="shared" si="20"/>
        <v>0</v>
      </c>
      <c r="M95" s="60" t="str">
        <f t="shared" si="21"/>
        <v>CUMPLE</v>
      </c>
    </row>
    <row r="96" spans="2:13" s="31" customFormat="1" ht="16.5" x14ac:dyDescent="0.25">
      <c r="B96" s="34" t="s">
        <v>704</v>
      </c>
      <c r="C96" s="42" t="s">
        <v>705</v>
      </c>
      <c r="D96" s="22">
        <v>1</v>
      </c>
      <c r="E96" s="22" t="s">
        <v>594</v>
      </c>
      <c r="F96" s="50">
        <v>716175</v>
      </c>
      <c r="G96" s="50">
        <v>136073.25</v>
      </c>
      <c r="H96" s="55">
        <v>852248.25</v>
      </c>
      <c r="J96" s="50"/>
      <c r="K96" s="50">
        <f t="shared" si="7"/>
        <v>0</v>
      </c>
      <c r="L96" s="57">
        <f t="shared" si="20"/>
        <v>0</v>
      </c>
      <c r="M96" s="60" t="str">
        <f t="shared" si="21"/>
        <v>CUMPLE</v>
      </c>
    </row>
    <row r="97" spans="2:13" s="31" customFormat="1" ht="16.5" x14ac:dyDescent="0.2">
      <c r="B97" s="35" t="s">
        <v>706</v>
      </c>
      <c r="C97" s="45" t="s">
        <v>707</v>
      </c>
      <c r="D97" s="46"/>
      <c r="E97" s="47"/>
      <c r="F97" s="53"/>
      <c r="G97" s="53"/>
      <c r="J97" s="53"/>
      <c r="K97" s="53"/>
    </row>
    <row r="98" spans="2:13" s="31" customFormat="1" ht="16.5" x14ac:dyDescent="0.25">
      <c r="B98" s="34" t="s">
        <v>708</v>
      </c>
      <c r="C98" s="42" t="s">
        <v>674</v>
      </c>
      <c r="D98" s="22">
        <v>1</v>
      </c>
      <c r="E98" s="22" t="s">
        <v>594</v>
      </c>
      <c r="F98" s="50">
        <v>1007950</v>
      </c>
      <c r="G98" s="50">
        <v>191510.5</v>
      </c>
      <c r="H98" s="55">
        <v>1199460.5</v>
      </c>
      <c r="J98" s="50"/>
      <c r="K98" s="50">
        <f t="shared" si="7"/>
        <v>0</v>
      </c>
      <c r="L98" s="57">
        <f t="shared" ref="L98:L101" si="22">+J98+K98</f>
        <v>0</v>
      </c>
      <c r="M98" s="60" t="str">
        <f t="shared" si="21"/>
        <v>CUMPLE</v>
      </c>
    </row>
    <row r="99" spans="2:13" s="31" customFormat="1" ht="16.5" x14ac:dyDescent="0.25">
      <c r="B99" s="34" t="s">
        <v>709</v>
      </c>
      <c r="C99" s="42" t="s">
        <v>686</v>
      </c>
      <c r="D99" s="22">
        <v>1</v>
      </c>
      <c r="E99" s="22" t="s">
        <v>594</v>
      </c>
      <c r="F99" s="50">
        <v>1018560</v>
      </c>
      <c r="G99" s="50">
        <v>193526.39999999999</v>
      </c>
      <c r="H99" s="55">
        <v>1212086.3999999999</v>
      </c>
      <c r="J99" s="50"/>
      <c r="K99" s="50">
        <f t="shared" si="7"/>
        <v>0</v>
      </c>
      <c r="L99" s="57">
        <f t="shared" si="22"/>
        <v>0</v>
      </c>
      <c r="M99" s="60" t="str">
        <f t="shared" si="21"/>
        <v>CUMPLE</v>
      </c>
    </row>
    <row r="100" spans="2:13" s="31" customFormat="1" ht="16.5" x14ac:dyDescent="0.25">
      <c r="B100" s="34" t="s">
        <v>710</v>
      </c>
      <c r="C100" s="42" t="s">
        <v>688</v>
      </c>
      <c r="D100" s="22">
        <v>1</v>
      </c>
      <c r="E100" s="22" t="s">
        <v>594</v>
      </c>
      <c r="F100" s="50">
        <v>761423.09</v>
      </c>
      <c r="G100" s="50">
        <v>144670.39000000001</v>
      </c>
      <c r="H100" s="55">
        <v>906093.48</v>
      </c>
      <c r="J100" s="50"/>
      <c r="K100" s="50">
        <f t="shared" si="7"/>
        <v>0</v>
      </c>
      <c r="L100" s="57">
        <f t="shared" si="22"/>
        <v>0</v>
      </c>
      <c r="M100" s="60" t="str">
        <f t="shared" si="21"/>
        <v>CUMPLE</v>
      </c>
    </row>
    <row r="101" spans="2:13" s="31" customFormat="1" ht="16.5" x14ac:dyDescent="0.25">
      <c r="B101" s="34" t="s">
        <v>711</v>
      </c>
      <c r="C101" s="42" t="s">
        <v>712</v>
      </c>
      <c r="D101" s="22">
        <v>1</v>
      </c>
      <c r="E101" s="22" t="s">
        <v>594</v>
      </c>
      <c r="F101" s="50">
        <v>6180325</v>
      </c>
      <c r="G101" s="50">
        <v>1174261.75</v>
      </c>
      <c r="H101" s="55">
        <v>7354586.75</v>
      </c>
      <c r="J101" s="50"/>
      <c r="K101" s="50">
        <f t="shared" si="7"/>
        <v>0</v>
      </c>
      <c r="L101" s="57">
        <f t="shared" si="22"/>
        <v>0</v>
      </c>
      <c r="M101" s="60" t="str">
        <f t="shared" si="21"/>
        <v>CUMPLE</v>
      </c>
    </row>
    <row r="102" spans="2:13" s="31" customFormat="1" ht="16.5" x14ac:dyDescent="0.2">
      <c r="B102" s="35" t="s">
        <v>713</v>
      </c>
      <c r="C102" s="45" t="s">
        <v>714</v>
      </c>
      <c r="D102" s="46"/>
      <c r="E102" s="47"/>
      <c r="F102" s="53"/>
      <c r="G102" s="53"/>
      <c r="J102" s="53"/>
      <c r="K102" s="53"/>
    </row>
    <row r="103" spans="2:13" s="31" customFormat="1" ht="16.5" x14ac:dyDescent="0.25">
      <c r="B103" s="34" t="s">
        <v>715</v>
      </c>
      <c r="C103" s="42" t="s">
        <v>674</v>
      </c>
      <c r="D103" s="22">
        <v>1</v>
      </c>
      <c r="E103" s="22" t="s">
        <v>594</v>
      </c>
      <c r="F103" s="50">
        <v>1083764.01</v>
      </c>
      <c r="G103" s="50">
        <v>205915.16</v>
      </c>
      <c r="H103" s="55">
        <v>1289679.17</v>
      </c>
      <c r="J103" s="50"/>
      <c r="K103" s="50">
        <f t="shared" si="7"/>
        <v>0</v>
      </c>
      <c r="L103" s="57">
        <f t="shared" ref="L103:L110" si="23">+J103+K103</f>
        <v>0</v>
      </c>
      <c r="M103" s="60" t="str">
        <f t="shared" si="21"/>
        <v>CUMPLE</v>
      </c>
    </row>
    <row r="104" spans="2:13" s="31" customFormat="1" ht="16.5" x14ac:dyDescent="0.25">
      <c r="B104" s="34" t="s">
        <v>716</v>
      </c>
      <c r="C104" s="42" t="s">
        <v>686</v>
      </c>
      <c r="D104" s="22">
        <v>1</v>
      </c>
      <c r="E104" s="22" t="s">
        <v>594</v>
      </c>
      <c r="F104" s="50">
        <v>958436.66</v>
      </c>
      <c r="G104" s="50">
        <v>182102.97</v>
      </c>
      <c r="H104" s="55">
        <v>1140539.6300000001</v>
      </c>
      <c r="J104" s="50"/>
      <c r="K104" s="50">
        <f t="shared" si="7"/>
        <v>0</v>
      </c>
      <c r="L104" s="57">
        <f t="shared" si="23"/>
        <v>0</v>
      </c>
      <c r="M104" s="60" t="str">
        <f t="shared" si="21"/>
        <v>CUMPLE</v>
      </c>
    </row>
    <row r="105" spans="2:13" s="31" customFormat="1" ht="16.5" x14ac:dyDescent="0.25">
      <c r="B105" s="34" t="s">
        <v>717</v>
      </c>
      <c r="C105" s="42" t="s">
        <v>718</v>
      </c>
      <c r="D105" s="22">
        <v>1</v>
      </c>
      <c r="E105" s="22" t="s">
        <v>594</v>
      </c>
      <c r="F105" s="50">
        <v>1081943.31</v>
      </c>
      <c r="G105" s="50">
        <v>205569.23</v>
      </c>
      <c r="H105" s="55">
        <v>1287512.54</v>
      </c>
      <c r="J105" s="50"/>
      <c r="K105" s="50">
        <f t="shared" si="7"/>
        <v>0</v>
      </c>
      <c r="L105" s="57">
        <f t="shared" si="23"/>
        <v>0</v>
      </c>
      <c r="M105" s="60" t="str">
        <f t="shared" si="21"/>
        <v>CUMPLE</v>
      </c>
    </row>
    <row r="106" spans="2:13" s="31" customFormat="1" ht="16.5" x14ac:dyDescent="0.25">
      <c r="B106" s="34" t="s">
        <v>719</v>
      </c>
      <c r="C106" s="42" t="s">
        <v>720</v>
      </c>
      <c r="D106" s="22">
        <v>1</v>
      </c>
      <c r="E106" s="22" t="s">
        <v>594</v>
      </c>
      <c r="F106" s="50">
        <v>3400750.18</v>
      </c>
      <c r="G106" s="50">
        <v>646142.53</v>
      </c>
      <c r="H106" s="55">
        <v>4046892.71</v>
      </c>
      <c r="J106" s="50"/>
      <c r="K106" s="50">
        <f t="shared" si="7"/>
        <v>0</v>
      </c>
      <c r="L106" s="57">
        <f t="shared" si="23"/>
        <v>0</v>
      </c>
      <c r="M106" s="60" t="str">
        <f t="shared" si="21"/>
        <v>CUMPLE</v>
      </c>
    </row>
    <row r="107" spans="2:13" s="31" customFormat="1" ht="16.5" x14ac:dyDescent="0.25">
      <c r="B107" s="34" t="s">
        <v>721</v>
      </c>
      <c r="C107" s="42" t="s">
        <v>703</v>
      </c>
      <c r="D107" s="22">
        <v>1</v>
      </c>
      <c r="E107" s="22" t="s">
        <v>594</v>
      </c>
      <c r="F107" s="50">
        <v>2107481.27</v>
      </c>
      <c r="G107" s="50">
        <v>400421.44</v>
      </c>
      <c r="H107" s="55">
        <v>2507902.71</v>
      </c>
      <c r="J107" s="50"/>
      <c r="K107" s="50">
        <f t="shared" ref="K107:K110" si="24">+ROUND(J107*19%,2)</f>
        <v>0</v>
      </c>
      <c r="L107" s="57">
        <f t="shared" si="23"/>
        <v>0</v>
      </c>
      <c r="M107" s="60" t="str">
        <f t="shared" si="21"/>
        <v>CUMPLE</v>
      </c>
    </row>
    <row r="108" spans="2:13" s="31" customFormat="1" ht="16.5" x14ac:dyDescent="0.25">
      <c r="B108" s="34" t="s">
        <v>722</v>
      </c>
      <c r="C108" s="42" t="s">
        <v>723</v>
      </c>
      <c r="D108" s="22">
        <v>1</v>
      </c>
      <c r="E108" s="22" t="s">
        <v>594</v>
      </c>
      <c r="F108" s="50">
        <v>1061000</v>
      </c>
      <c r="G108" s="50">
        <v>201590</v>
      </c>
      <c r="H108" s="55">
        <v>1262590</v>
      </c>
      <c r="J108" s="50"/>
      <c r="K108" s="50">
        <f t="shared" si="24"/>
        <v>0</v>
      </c>
      <c r="L108" s="57">
        <f t="shared" si="23"/>
        <v>0</v>
      </c>
      <c r="M108" s="60" t="str">
        <f t="shared" si="21"/>
        <v>CUMPLE</v>
      </c>
    </row>
    <row r="109" spans="2:13" s="31" customFormat="1" ht="16.5" x14ac:dyDescent="0.25">
      <c r="B109" s="34" t="s">
        <v>724</v>
      </c>
      <c r="C109" s="42" t="s">
        <v>725</v>
      </c>
      <c r="D109" s="22">
        <v>1</v>
      </c>
      <c r="E109" s="22" t="s">
        <v>594</v>
      </c>
      <c r="F109" s="50">
        <v>1697600</v>
      </c>
      <c r="G109" s="50">
        <v>322544</v>
      </c>
      <c r="H109" s="55">
        <v>2020144</v>
      </c>
      <c r="J109" s="50"/>
      <c r="K109" s="50">
        <f t="shared" si="24"/>
        <v>0</v>
      </c>
      <c r="L109" s="57">
        <f t="shared" si="23"/>
        <v>0</v>
      </c>
      <c r="M109" s="60" t="str">
        <f t="shared" si="21"/>
        <v>CUMPLE</v>
      </c>
    </row>
    <row r="110" spans="2:13" s="31" customFormat="1" ht="16.5" x14ac:dyDescent="0.25">
      <c r="B110" s="34" t="s">
        <v>726</v>
      </c>
      <c r="C110" s="42" t="s">
        <v>727</v>
      </c>
      <c r="D110" s="22">
        <v>1</v>
      </c>
      <c r="E110" s="22" t="s">
        <v>594</v>
      </c>
      <c r="F110" s="50">
        <v>726785</v>
      </c>
      <c r="G110" s="50">
        <v>138089.15</v>
      </c>
      <c r="H110" s="55">
        <v>864874.15</v>
      </c>
      <c r="J110" s="50"/>
      <c r="K110" s="50">
        <f t="shared" si="24"/>
        <v>0</v>
      </c>
      <c r="L110" s="57">
        <f t="shared" si="23"/>
        <v>0</v>
      </c>
      <c r="M110" s="60" t="str">
        <f t="shared" si="21"/>
        <v>CUMPLE</v>
      </c>
    </row>
    <row r="111" spans="2:13" s="31" customFormat="1" ht="16.5" x14ac:dyDescent="0.2">
      <c r="B111" s="35" t="s">
        <v>728</v>
      </c>
      <c r="C111" s="45" t="s">
        <v>729</v>
      </c>
      <c r="D111" s="48"/>
      <c r="E111" s="48"/>
      <c r="F111" s="53"/>
      <c r="G111" s="53"/>
      <c r="J111" s="53"/>
      <c r="K111" s="53"/>
    </row>
    <row r="112" spans="2:13" s="31" customFormat="1" ht="16.5" x14ac:dyDescent="0.25">
      <c r="B112" s="34" t="s">
        <v>730</v>
      </c>
      <c r="C112" s="42" t="s">
        <v>690</v>
      </c>
      <c r="D112" s="22">
        <v>1</v>
      </c>
      <c r="E112" s="22" t="s">
        <v>594</v>
      </c>
      <c r="F112" s="50">
        <v>2845276.1</v>
      </c>
      <c r="G112" s="50">
        <v>540602.46</v>
      </c>
      <c r="H112" s="55">
        <v>3385878.56</v>
      </c>
      <c r="J112" s="50"/>
      <c r="K112" s="50">
        <f t="shared" ref="K112:K115" si="25">+ROUND(J112*19%,2)</f>
        <v>0</v>
      </c>
      <c r="L112" s="57">
        <f t="shared" ref="L112:L115" si="26">+J112+K112</f>
        <v>0</v>
      </c>
      <c r="M112" s="60" t="str">
        <f t="shared" si="21"/>
        <v>CUMPLE</v>
      </c>
    </row>
    <row r="113" spans="2:13" s="31" customFormat="1" ht="16.5" x14ac:dyDescent="0.25">
      <c r="B113" s="34" t="s">
        <v>731</v>
      </c>
      <c r="C113" s="42" t="s">
        <v>619</v>
      </c>
      <c r="D113" s="22">
        <v>1</v>
      </c>
      <c r="E113" s="22" t="s">
        <v>594</v>
      </c>
      <c r="F113" s="50">
        <v>3282761.89</v>
      </c>
      <c r="G113" s="50">
        <v>623724.76</v>
      </c>
      <c r="H113" s="55">
        <v>3906486.6500000004</v>
      </c>
      <c r="J113" s="50"/>
      <c r="K113" s="50">
        <f t="shared" si="25"/>
        <v>0</v>
      </c>
      <c r="L113" s="57">
        <f t="shared" si="26"/>
        <v>0</v>
      </c>
      <c r="M113" s="60" t="str">
        <f t="shared" si="21"/>
        <v>CUMPLE</v>
      </c>
    </row>
    <row r="114" spans="2:13" s="31" customFormat="1" ht="16.5" x14ac:dyDescent="0.25">
      <c r="B114" s="34" t="s">
        <v>732</v>
      </c>
      <c r="C114" s="42" t="s">
        <v>733</v>
      </c>
      <c r="D114" s="22">
        <v>1</v>
      </c>
      <c r="E114" s="22" t="s">
        <v>594</v>
      </c>
      <c r="F114" s="50">
        <v>1839760.48</v>
      </c>
      <c r="G114" s="50">
        <v>349554.49</v>
      </c>
      <c r="H114" s="55">
        <v>2189314.9699999997</v>
      </c>
      <c r="J114" s="50"/>
      <c r="K114" s="50">
        <f t="shared" si="25"/>
        <v>0</v>
      </c>
      <c r="L114" s="57">
        <f t="shared" si="26"/>
        <v>0</v>
      </c>
      <c r="M114" s="60" t="str">
        <f t="shared" si="21"/>
        <v>CUMPLE</v>
      </c>
    </row>
    <row r="115" spans="2:13" s="31" customFormat="1" ht="16.5" x14ac:dyDescent="0.25">
      <c r="B115" s="34" t="s">
        <v>734</v>
      </c>
      <c r="C115" s="42" t="s">
        <v>735</v>
      </c>
      <c r="D115" s="22">
        <v>1</v>
      </c>
      <c r="E115" s="22" t="s">
        <v>594</v>
      </c>
      <c r="F115" s="50">
        <v>918852.95</v>
      </c>
      <c r="G115" s="50">
        <v>174582.06</v>
      </c>
      <c r="H115" s="55">
        <v>1093435.01</v>
      </c>
      <c r="J115" s="50"/>
      <c r="K115" s="50">
        <f t="shared" si="25"/>
        <v>0</v>
      </c>
      <c r="L115" s="57">
        <f t="shared" si="26"/>
        <v>0</v>
      </c>
      <c r="M115" s="60" t="str">
        <f t="shared" si="21"/>
        <v>CUMPLE</v>
      </c>
    </row>
    <row r="116" spans="2:13" s="31" customFormat="1" ht="16.5" x14ac:dyDescent="0.2">
      <c r="B116" s="35" t="s">
        <v>736</v>
      </c>
      <c r="C116" s="45" t="s">
        <v>737</v>
      </c>
      <c r="D116" s="46"/>
      <c r="E116" s="47"/>
      <c r="F116" s="53"/>
      <c r="G116" s="53"/>
      <c r="J116" s="53"/>
      <c r="K116" s="53"/>
    </row>
    <row r="117" spans="2:13" s="31" customFormat="1" ht="16.5" x14ac:dyDescent="0.25">
      <c r="B117" s="34" t="s">
        <v>738</v>
      </c>
      <c r="C117" s="42" t="s">
        <v>739</v>
      </c>
      <c r="D117" s="22">
        <v>1</v>
      </c>
      <c r="E117" s="22" t="s">
        <v>594</v>
      </c>
      <c r="F117" s="50">
        <v>2029743.86</v>
      </c>
      <c r="G117" s="50">
        <v>385651.33</v>
      </c>
      <c r="H117" s="55">
        <v>2415395.19</v>
      </c>
      <c r="J117" s="50"/>
      <c r="K117" s="50">
        <f t="shared" ref="K117" si="27">+ROUND(J117*19%,2)</f>
        <v>0</v>
      </c>
      <c r="L117" s="57">
        <f t="shared" ref="L117" si="28">+J117+K117</f>
        <v>0</v>
      </c>
      <c r="M117" s="60" t="str">
        <f t="shared" si="21"/>
        <v>CUMPLE</v>
      </c>
    </row>
    <row r="118" spans="2:13" s="31" customFormat="1" ht="16.5" x14ac:dyDescent="0.2">
      <c r="B118" s="35" t="s">
        <v>740</v>
      </c>
      <c r="C118" s="45" t="s">
        <v>741</v>
      </c>
      <c r="D118" s="46"/>
      <c r="E118" s="47"/>
      <c r="F118" s="53"/>
      <c r="G118" s="53"/>
      <c r="J118" s="53"/>
      <c r="K118" s="53"/>
    </row>
    <row r="119" spans="2:13" s="31" customFormat="1" ht="16.5" x14ac:dyDescent="0.25">
      <c r="B119" s="34" t="s">
        <v>742</v>
      </c>
      <c r="C119" s="42" t="s">
        <v>743</v>
      </c>
      <c r="D119" s="22">
        <v>1</v>
      </c>
      <c r="E119" s="22" t="s">
        <v>594</v>
      </c>
      <c r="F119" s="50">
        <v>978193.67</v>
      </c>
      <c r="G119" s="50">
        <v>185856.8</v>
      </c>
      <c r="H119" s="55">
        <v>1164050.47</v>
      </c>
      <c r="J119" s="50"/>
      <c r="K119" s="50">
        <f t="shared" ref="K119:K179" si="29">+ROUND(J119*19%,2)</f>
        <v>0</v>
      </c>
      <c r="L119" s="57">
        <f t="shared" ref="L119:L121" si="30">+J119+K119</f>
        <v>0</v>
      </c>
      <c r="M119" s="60" t="str">
        <f t="shared" si="21"/>
        <v>CUMPLE</v>
      </c>
    </row>
    <row r="120" spans="2:13" s="31" customFormat="1" ht="16.5" x14ac:dyDescent="0.25">
      <c r="B120" s="34" t="s">
        <v>744</v>
      </c>
      <c r="C120" s="42" t="s">
        <v>745</v>
      </c>
      <c r="D120" s="22">
        <v>1</v>
      </c>
      <c r="E120" s="22" t="s">
        <v>594</v>
      </c>
      <c r="F120" s="50">
        <v>1035222.87</v>
      </c>
      <c r="G120" s="50">
        <v>196692.35</v>
      </c>
      <c r="H120" s="55">
        <v>1231915.22</v>
      </c>
      <c r="J120" s="50"/>
      <c r="K120" s="50">
        <f t="shared" si="29"/>
        <v>0</v>
      </c>
      <c r="L120" s="57">
        <f t="shared" si="30"/>
        <v>0</v>
      </c>
      <c r="M120" s="60" t="str">
        <f t="shared" si="21"/>
        <v>CUMPLE</v>
      </c>
    </row>
    <row r="121" spans="2:13" s="31" customFormat="1" ht="16.5" x14ac:dyDescent="0.25">
      <c r="B121" s="34" t="s">
        <v>746</v>
      </c>
      <c r="C121" s="42" t="s">
        <v>747</v>
      </c>
      <c r="D121" s="22">
        <v>1</v>
      </c>
      <c r="E121" s="22" t="s">
        <v>594</v>
      </c>
      <c r="F121" s="50">
        <v>978193.67</v>
      </c>
      <c r="G121" s="50">
        <v>185856.8</v>
      </c>
      <c r="H121" s="55">
        <v>1164050.47</v>
      </c>
      <c r="J121" s="50"/>
      <c r="K121" s="50">
        <f t="shared" si="29"/>
        <v>0</v>
      </c>
      <c r="L121" s="57">
        <f t="shared" si="30"/>
        <v>0</v>
      </c>
      <c r="M121" s="60" t="str">
        <f t="shared" si="21"/>
        <v>CUMPLE</v>
      </c>
    </row>
    <row r="122" spans="2:13" s="31" customFormat="1" ht="16.5" x14ac:dyDescent="0.25">
      <c r="B122" s="36">
        <v>3</v>
      </c>
      <c r="C122" s="43" t="s">
        <v>748</v>
      </c>
      <c r="D122" s="44"/>
      <c r="E122" s="44"/>
      <c r="F122" s="51"/>
      <c r="G122" s="51"/>
      <c r="J122" s="51"/>
      <c r="K122" s="51"/>
      <c r="L122" s="51"/>
    </row>
    <row r="123" spans="2:13" s="31" customFormat="1" ht="25.5" x14ac:dyDescent="0.25">
      <c r="B123" s="34" t="s">
        <v>749</v>
      </c>
      <c r="C123" s="42" t="s">
        <v>750</v>
      </c>
      <c r="D123" s="22">
        <v>1</v>
      </c>
      <c r="E123" s="22" t="s">
        <v>594</v>
      </c>
      <c r="F123" s="50">
        <v>984000</v>
      </c>
      <c r="G123" s="50">
        <v>186960</v>
      </c>
      <c r="H123" s="55">
        <v>1170960</v>
      </c>
      <c r="J123" s="50"/>
      <c r="K123" s="50">
        <f t="shared" si="29"/>
        <v>0</v>
      </c>
      <c r="L123" s="57">
        <f t="shared" ref="L123:L183" si="31">+J123+K123</f>
        <v>0</v>
      </c>
      <c r="M123" s="60" t="str">
        <f t="shared" si="21"/>
        <v>CUMPLE</v>
      </c>
    </row>
    <row r="124" spans="2:13" s="31" customFormat="1" ht="25.5" x14ac:dyDescent="0.25">
      <c r="B124" s="34" t="s">
        <v>751</v>
      </c>
      <c r="C124" s="42" t="s">
        <v>752</v>
      </c>
      <c r="D124" s="22">
        <v>1</v>
      </c>
      <c r="E124" s="22" t="s">
        <v>594</v>
      </c>
      <c r="F124" s="50">
        <v>1168500</v>
      </c>
      <c r="G124" s="50">
        <v>222015</v>
      </c>
      <c r="H124" s="55">
        <v>1390515</v>
      </c>
      <c r="J124" s="50"/>
      <c r="K124" s="50">
        <f t="shared" si="29"/>
        <v>0</v>
      </c>
      <c r="L124" s="57">
        <f t="shared" si="31"/>
        <v>0</v>
      </c>
      <c r="M124" s="60" t="str">
        <f t="shared" si="21"/>
        <v>CUMPLE</v>
      </c>
    </row>
    <row r="125" spans="2:13" s="31" customFormat="1" ht="16.5" x14ac:dyDescent="0.25">
      <c r="B125" s="34" t="s">
        <v>753</v>
      </c>
      <c r="C125" s="42" t="s">
        <v>754</v>
      </c>
      <c r="D125" s="22">
        <v>1</v>
      </c>
      <c r="E125" s="22" t="s">
        <v>594</v>
      </c>
      <c r="F125" s="50">
        <v>984000</v>
      </c>
      <c r="G125" s="50">
        <v>186960</v>
      </c>
      <c r="H125" s="55">
        <v>1170960</v>
      </c>
      <c r="J125" s="50"/>
      <c r="K125" s="50">
        <f t="shared" si="29"/>
        <v>0</v>
      </c>
      <c r="L125" s="57">
        <f t="shared" si="31"/>
        <v>0</v>
      </c>
      <c r="M125" s="60" t="str">
        <f t="shared" si="21"/>
        <v>CUMPLE</v>
      </c>
    </row>
    <row r="126" spans="2:13" s="31" customFormat="1" ht="16.5" x14ac:dyDescent="0.25">
      <c r="B126" s="34" t="s">
        <v>755</v>
      </c>
      <c r="C126" s="42" t="s">
        <v>756</v>
      </c>
      <c r="D126" s="22">
        <v>1</v>
      </c>
      <c r="E126" s="22" t="s">
        <v>594</v>
      </c>
      <c r="F126" s="50">
        <v>1168500</v>
      </c>
      <c r="G126" s="50">
        <v>222015</v>
      </c>
      <c r="H126" s="55">
        <v>1390515</v>
      </c>
      <c r="J126" s="50"/>
      <c r="K126" s="50">
        <f t="shared" si="29"/>
        <v>0</v>
      </c>
      <c r="L126" s="57">
        <f t="shared" si="31"/>
        <v>0</v>
      </c>
      <c r="M126" s="60" t="str">
        <f t="shared" si="21"/>
        <v>CUMPLE</v>
      </c>
    </row>
    <row r="127" spans="2:13" s="31" customFormat="1" ht="19.5" customHeight="1" x14ac:dyDescent="0.25">
      <c r="B127" s="34" t="s">
        <v>757</v>
      </c>
      <c r="C127" s="42" t="s">
        <v>758</v>
      </c>
      <c r="D127" s="22">
        <v>1</v>
      </c>
      <c r="E127" s="22" t="s">
        <v>594</v>
      </c>
      <c r="F127" s="50">
        <v>984000</v>
      </c>
      <c r="G127" s="50">
        <v>186960</v>
      </c>
      <c r="H127" s="55">
        <v>1170960</v>
      </c>
      <c r="J127" s="50"/>
      <c r="K127" s="50">
        <f t="shared" si="29"/>
        <v>0</v>
      </c>
      <c r="L127" s="57">
        <f t="shared" si="31"/>
        <v>0</v>
      </c>
      <c r="M127" s="60" t="str">
        <f t="shared" si="21"/>
        <v>CUMPLE</v>
      </c>
    </row>
    <row r="128" spans="2:13" s="31" customFormat="1" ht="19.5" customHeight="1" x14ac:dyDescent="0.25">
      <c r="B128" s="34" t="s">
        <v>759</v>
      </c>
      <c r="C128" s="42" t="s">
        <v>760</v>
      </c>
      <c r="D128" s="22">
        <v>1</v>
      </c>
      <c r="E128" s="22" t="s">
        <v>594</v>
      </c>
      <c r="F128" s="50">
        <v>1014750</v>
      </c>
      <c r="G128" s="50">
        <v>192802.5</v>
      </c>
      <c r="H128" s="55">
        <v>1207552.5</v>
      </c>
      <c r="J128" s="50"/>
      <c r="K128" s="50">
        <f t="shared" si="29"/>
        <v>0</v>
      </c>
      <c r="L128" s="57">
        <f t="shared" si="31"/>
        <v>0</v>
      </c>
      <c r="M128" s="60" t="str">
        <f t="shared" si="21"/>
        <v>CUMPLE</v>
      </c>
    </row>
    <row r="129" spans="2:13" s="31" customFormat="1" ht="19.5" customHeight="1" x14ac:dyDescent="0.25">
      <c r="B129" s="34" t="s">
        <v>761</v>
      </c>
      <c r="C129" s="42" t="s">
        <v>762</v>
      </c>
      <c r="D129" s="22">
        <v>1</v>
      </c>
      <c r="E129" s="22" t="s">
        <v>594</v>
      </c>
      <c r="F129" s="50">
        <v>984000</v>
      </c>
      <c r="G129" s="50">
        <v>186960</v>
      </c>
      <c r="H129" s="55">
        <v>1170960</v>
      </c>
      <c r="J129" s="50"/>
      <c r="K129" s="50">
        <f t="shared" si="29"/>
        <v>0</v>
      </c>
      <c r="L129" s="57">
        <f t="shared" si="31"/>
        <v>0</v>
      </c>
      <c r="M129" s="60" t="str">
        <f t="shared" si="21"/>
        <v>CUMPLE</v>
      </c>
    </row>
    <row r="130" spans="2:13" s="31" customFormat="1" ht="19.5" customHeight="1" x14ac:dyDescent="0.25">
      <c r="B130" s="34" t="s">
        <v>763</v>
      </c>
      <c r="C130" s="42" t="s">
        <v>764</v>
      </c>
      <c r="D130" s="22">
        <v>1</v>
      </c>
      <c r="E130" s="22" t="s">
        <v>594</v>
      </c>
      <c r="F130" s="50">
        <v>1230000</v>
      </c>
      <c r="G130" s="50">
        <v>233700</v>
      </c>
      <c r="H130" s="55">
        <v>1463700</v>
      </c>
      <c r="J130" s="50"/>
      <c r="K130" s="50">
        <f t="shared" si="29"/>
        <v>0</v>
      </c>
      <c r="L130" s="57">
        <f t="shared" si="31"/>
        <v>0</v>
      </c>
      <c r="M130" s="60" t="str">
        <f t="shared" si="21"/>
        <v>CUMPLE</v>
      </c>
    </row>
    <row r="131" spans="2:13" s="31" customFormat="1" ht="16.5" x14ac:dyDescent="0.25">
      <c r="B131" s="34" t="s">
        <v>765</v>
      </c>
      <c r="C131" s="42" t="s">
        <v>766</v>
      </c>
      <c r="D131" s="22">
        <v>1</v>
      </c>
      <c r="E131" s="22" t="s">
        <v>594</v>
      </c>
      <c r="F131" s="50">
        <v>1353000</v>
      </c>
      <c r="G131" s="50">
        <v>257070</v>
      </c>
      <c r="H131" s="55">
        <v>1610070</v>
      </c>
      <c r="J131" s="50"/>
      <c r="K131" s="50">
        <f t="shared" si="29"/>
        <v>0</v>
      </c>
      <c r="L131" s="57">
        <f t="shared" si="31"/>
        <v>0</v>
      </c>
      <c r="M131" s="60" t="str">
        <f t="shared" si="21"/>
        <v>CUMPLE</v>
      </c>
    </row>
    <row r="132" spans="2:13" s="31" customFormat="1" ht="19.5" customHeight="1" x14ac:dyDescent="0.25">
      <c r="B132" s="34" t="s">
        <v>767</v>
      </c>
      <c r="C132" s="42" t="s">
        <v>768</v>
      </c>
      <c r="D132" s="22">
        <v>1</v>
      </c>
      <c r="E132" s="22" t="s">
        <v>594</v>
      </c>
      <c r="F132" s="50">
        <v>1107000</v>
      </c>
      <c r="G132" s="50">
        <v>210330</v>
      </c>
      <c r="H132" s="55">
        <v>1317330</v>
      </c>
      <c r="J132" s="50"/>
      <c r="K132" s="50">
        <f t="shared" si="29"/>
        <v>0</v>
      </c>
      <c r="L132" s="57">
        <f t="shared" si="31"/>
        <v>0</v>
      </c>
      <c r="M132" s="60" t="str">
        <f t="shared" si="21"/>
        <v>CUMPLE</v>
      </c>
    </row>
    <row r="133" spans="2:13" s="31" customFormat="1" ht="16.5" x14ac:dyDescent="0.25">
      <c r="B133" s="34" t="s">
        <v>769</v>
      </c>
      <c r="C133" s="42" t="s">
        <v>770</v>
      </c>
      <c r="D133" s="22">
        <v>1</v>
      </c>
      <c r="E133" s="22" t="s">
        <v>594</v>
      </c>
      <c r="F133" s="50">
        <v>1014750</v>
      </c>
      <c r="G133" s="50">
        <v>192802.5</v>
      </c>
      <c r="H133" s="55">
        <v>1207552.5</v>
      </c>
      <c r="J133" s="50"/>
      <c r="K133" s="50">
        <f t="shared" si="29"/>
        <v>0</v>
      </c>
      <c r="L133" s="57">
        <f t="shared" si="31"/>
        <v>0</v>
      </c>
      <c r="M133" s="60" t="str">
        <f t="shared" si="21"/>
        <v>CUMPLE</v>
      </c>
    </row>
    <row r="134" spans="2:13" s="31" customFormat="1" ht="19.5" customHeight="1" x14ac:dyDescent="0.25">
      <c r="B134" s="34" t="s">
        <v>771</v>
      </c>
      <c r="C134" s="42" t="s">
        <v>772</v>
      </c>
      <c r="D134" s="22">
        <v>1</v>
      </c>
      <c r="E134" s="22" t="s">
        <v>594</v>
      </c>
      <c r="F134" s="50">
        <v>1168500</v>
      </c>
      <c r="G134" s="50">
        <v>222015</v>
      </c>
      <c r="H134" s="55">
        <v>1390515</v>
      </c>
      <c r="J134" s="50"/>
      <c r="K134" s="50">
        <f t="shared" si="29"/>
        <v>0</v>
      </c>
      <c r="L134" s="57">
        <f t="shared" si="31"/>
        <v>0</v>
      </c>
      <c r="M134" s="60" t="str">
        <f t="shared" si="21"/>
        <v>CUMPLE</v>
      </c>
    </row>
    <row r="135" spans="2:13" s="31" customFormat="1" ht="16.5" x14ac:dyDescent="0.25">
      <c r="B135" s="34" t="s">
        <v>773</v>
      </c>
      <c r="C135" s="42" t="s">
        <v>774</v>
      </c>
      <c r="D135" s="22">
        <v>1</v>
      </c>
      <c r="E135" s="22" t="s">
        <v>594</v>
      </c>
      <c r="F135" s="50">
        <v>12300000</v>
      </c>
      <c r="G135" s="50">
        <v>2337000</v>
      </c>
      <c r="H135" s="55">
        <v>14637000</v>
      </c>
      <c r="J135" s="50"/>
      <c r="K135" s="50">
        <f t="shared" si="29"/>
        <v>0</v>
      </c>
      <c r="L135" s="57">
        <f t="shared" si="31"/>
        <v>0</v>
      </c>
      <c r="M135" s="60" t="str">
        <f t="shared" si="21"/>
        <v>CUMPLE</v>
      </c>
    </row>
    <row r="136" spans="2:13" s="31" customFormat="1" ht="16.5" x14ac:dyDescent="0.25">
      <c r="B136" s="34" t="s">
        <v>775</v>
      </c>
      <c r="C136" s="42" t="s">
        <v>776</v>
      </c>
      <c r="D136" s="22">
        <v>1</v>
      </c>
      <c r="E136" s="22" t="s">
        <v>594</v>
      </c>
      <c r="F136" s="50">
        <v>1014750</v>
      </c>
      <c r="G136" s="50">
        <v>192802.5</v>
      </c>
      <c r="H136" s="55">
        <v>1207552.5</v>
      </c>
      <c r="J136" s="50"/>
      <c r="K136" s="50">
        <f t="shared" si="29"/>
        <v>0</v>
      </c>
      <c r="L136" s="57">
        <f t="shared" si="31"/>
        <v>0</v>
      </c>
      <c r="M136" s="60" t="str">
        <f t="shared" si="21"/>
        <v>CUMPLE</v>
      </c>
    </row>
    <row r="137" spans="2:13" s="31" customFormat="1" ht="16.5" x14ac:dyDescent="0.25">
      <c r="B137" s="34" t="s">
        <v>777</v>
      </c>
      <c r="C137" s="42" t="s">
        <v>778</v>
      </c>
      <c r="D137" s="22">
        <v>1</v>
      </c>
      <c r="E137" s="22" t="s">
        <v>594</v>
      </c>
      <c r="F137" s="50">
        <v>1014750</v>
      </c>
      <c r="G137" s="50">
        <v>192802.5</v>
      </c>
      <c r="H137" s="55">
        <v>1207552.5</v>
      </c>
      <c r="J137" s="50"/>
      <c r="K137" s="50">
        <f t="shared" si="29"/>
        <v>0</v>
      </c>
      <c r="L137" s="57">
        <f t="shared" si="31"/>
        <v>0</v>
      </c>
      <c r="M137" s="60" t="str">
        <f t="shared" si="21"/>
        <v>CUMPLE</v>
      </c>
    </row>
    <row r="138" spans="2:13" s="31" customFormat="1" ht="16.5" x14ac:dyDescent="0.25">
      <c r="B138" s="34" t="s">
        <v>779</v>
      </c>
      <c r="C138" s="42" t="s">
        <v>780</v>
      </c>
      <c r="D138" s="22">
        <v>1</v>
      </c>
      <c r="E138" s="22" t="s">
        <v>594</v>
      </c>
      <c r="F138" s="50">
        <v>1168500</v>
      </c>
      <c r="G138" s="50">
        <v>222015</v>
      </c>
      <c r="H138" s="55">
        <v>1390515</v>
      </c>
      <c r="J138" s="50"/>
      <c r="K138" s="50">
        <f t="shared" si="29"/>
        <v>0</v>
      </c>
      <c r="L138" s="57">
        <f t="shared" si="31"/>
        <v>0</v>
      </c>
      <c r="M138" s="60" t="str">
        <f t="shared" si="21"/>
        <v>CUMPLE</v>
      </c>
    </row>
    <row r="139" spans="2:13" s="31" customFormat="1" ht="16.5" x14ac:dyDescent="0.25">
      <c r="B139" s="34" t="s">
        <v>781</v>
      </c>
      <c r="C139" s="42" t="s">
        <v>782</v>
      </c>
      <c r="D139" s="22">
        <v>1</v>
      </c>
      <c r="E139" s="22" t="s">
        <v>594</v>
      </c>
      <c r="F139" s="50">
        <v>1168500</v>
      </c>
      <c r="G139" s="50">
        <v>222015</v>
      </c>
      <c r="H139" s="55">
        <v>1390515</v>
      </c>
      <c r="J139" s="50"/>
      <c r="K139" s="50">
        <f t="shared" si="29"/>
        <v>0</v>
      </c>
      <c r="L139" s="57">
        <f t="shared" si="31"/>
        <v>0</v>
      </c>
      <c r="M139" s="60" t="str">
        <f t="shared" si="21"/>
        <v>CUMPLE</v>
      </c>
    </row>
    <row r="140" spans="2:13" s="31" customFormat="1" ht="16.5" x14ac:dyDescent="0.25">
      <c r="B140" s="34" t="s">
        <v>783</v>
      </c>
      <c r="C140" s="42" t="s">
        <v>784</v>
      </c>
      <c r="D140" s="22">
        <v>1</v>
      </c>
      <c r="E140" s="22" t="s">
        <v>594</v>
      </c>
      <c r="F140" s="50">
        <v>1168500</v>
      </c>
      <c r="G140" s="50">
        <v>222015</v>
      </c>
      <c r="H140" s="55">
        <v>1390515</v>
      </c>
      <c r="J140" s="50"/>
      <c r="K140" s="50">
        <f t="shared" si="29"/>
        <v>0</v>
      </c>
      <c r="L140" s="57">
        <f t="shared" si="31"/>
        <v>0</v>
      </c>
      <c r="M140" s="60" t="str">
        <f t="shared" si="21"/>
        <v>CUMPLE</v>
      </c>
    </row>
    <row r="141" spans="2:13" s="31" customFormat="1" ht="19.5" customHeight="1" x14ac:dyDescent="0.25">
      <c r="B141" s="34" t="s">
        <v>785</v>
      </c>
      <c r="C141" s="42" t="s">
        <v>786</v>
      </c>
      <c r="D141" s="22">
        <v>1</v>
      </c>
      <c r="E141" s="22" t="s">
        <v>594</v>
      </c>
      <c r="F141" s="50">
        <v>1014750</v>
      </c>
      <c r="G141" s="50">
        <v>192802.5</v>
      </c>
      <c r="H141" s="55">
        <v>1207552.5</v>
      </c>
      <c r="J141" s="50"/>
      <c r="K141" s="50">
        <f t="shared" si="29"/>
        <v>0</v>
      </c>
      <c r="L141" s="57">
        <f t="shared" si="31"/>
        <v>0</v>
      </c>
      <c r="M141" s="60" t="str">
        <f t="shared" si="21"/>
        <v>CUMPLE</v>
      </c>
    </row>
    <row r="142" spans="2:13" s="31" customFormat="1" ht="16.5" x14ac:dyDescent="0.25">
      <c r="B142" s="34" t="s">
        <v>787</v>
      </c>
      <c r="C142" s="42" t="s">
        <v>788</v>
      </c>
      <c r="D142" s="22">
        <v>1</v>
      </c>
      <c r="E142" s="22" t="s">
        <v>594</v>
      </c>
      <c r="F142" s="50">
        <v>1845000</v>
      </c>
      <c r="G142" s="50">
        <v>350550</v>
      </c>
      <c r="H142" s="55">
        <v>2195550</v>
      </c>
      <c r="J142" s="50"/>
      <c r="K142" s="50">
        <f t="shared" si="29"/>
        <v>0</v>
      </c>
      <c r="L142" s="57">
        <f t="shared" si="31"/>
        <v>0</v>
      </c>
      <c r="M142" s="60" t="str">
        <f t="shared" si="21"/>
        <v>CUMPLE</v>
      </c>
    </row>
    <row r="143" spans="2:13" s="31" customFormat="1" ht="16.5" x14ac:dyDescent="0.25">
      <c r="B143" s="34" t="s">
        <v>789</v>
      </c>
      <c r="C143" s="42" t="s">
        <v>790</v>
      </c>
      <c r="D143" s="22">
        <v>1</v>
      </c>
      <c r="E143" s="22" t="s">
        <v>594</v>
      </c>
      <c r="F143" s="50">
        <v>781580.51</v>
      </c>
      <c r="G143" s="50">
        <v>148500.29999999999</v>
      </c>
      <c r="H143" s="55">
        <v>930080.81</v>
      </c>
      <c r="J143" s="50"/>
      <c r="K143" s="50">
        <f t="shared" si="29"/>
        <v>0</v>
      </c>
      <c r="L143" s="57">
        <f t="shared" si="31"/>
        <v>0</v>
      </c>
      <c r="M143" s="60" t="str">
        <f t="shared" si="21"/>
        <v>CUMPLE</v>
      </c>
    </row>
    <row r="144" spans="2:13" s="31" customFormat="1" ht="16.5" x14ac:dyDescent="0.25">
      <c r="B144" s="34" t="s">
        <v>791</v>
      </c>
      <c r="C144" s="42" t="s">
        <v>792</v>
      </c>
      <c r="D144" s="22">
        <v>1</v>
      </c>
      <c r="E144" s="22" t="s">
        <v>594</v>
      </c>
      <c r="F144" s="50">
        <v>898290.51</v>
      </c>
      <c r="G144" s="50">
        <v>170675.20000000001</v>
      </c>
      <c r="H144" s="55">
        <v>1068965.71</v>
      </c>
      <c r="J144" s="50"/>
      <c r="K144" s="50">
        <f t="shared" si="29"/>
        <v>0</v>
      </c>
      <c r="L144" s="57">
        <f t="shared" si="31"/>
        <v>0</v>
      </c>
      <c r="M144" s="60" t="str">
        <f t="shared" si="21"/>
        <v>CUMPLE</v>
      </c>
    </row>
    <row r="145" spans="2:13" s="31" customFormat="1" ht="16.5" x14ac:dyDescent="0.25">
      <c r="B145" s="34" t="s">
        <v>793</v>
      </c>
      <c r="C145" s="42" t="s">
        <v>794</v>
      </c>
      <c r="D145" s="22">
        <v>1</v>
      </c>
      <c r="E145" s="22" t="s">
        <v>594</v>
      </c>
      <c r="F145" s="50">
        <v>1004390.51</v>
      </c>
      <c r="G145" s="50">
        <v>190834.2</v>
      </c>
      <c r="H145" s="55">
        <v>1195224.71</v>
      </c>
      <c r="J145" s="50"/>
      <c r="K145" s="50">
        <f t="shared" si="29"/>
        <v>0</v>
      </c>
      <c r="L145" s="57">
        <f t="shared" si="31"/>
        <v>0</v>
      </c>
      <c r="M145" s="60" t="str">
        <f t="shared" si="21"/>
        <v>CUMPLE</v>
      </c>
    </row>
    <row r="146" spans="2:13" s="31" customFormat="1" ht="16.5" x14ac:dyDescent="0.25">
      <c r="B146" s="34" t="s">
        <v>795</v>
      </c>
      <c r="C146" s="42" t="s">
        <v>796</v>
      </c>
      <c r="D146" s="22">
        <v>1</v>
      </c>
      <c r="E146" s="22" t="s">
        <v>594</v>
      </c>
      <c r="F146" s="50">
        <v>1110490.51</v>
      </c>
      <c r="G146" s="50">
        <v>210993.2</v>
      </c>
      <c r="H146" s="55">
        <v>1321483.71</v>
      </c>
      <c r="J146" s="50"/>
      <c r="K146" s="50">
        <f t="shared" si="29"/>
        <v>0</v>
      </c>
      <c r="L146" s="57">
        <f t="shared" si="31"/>
        <v>0</v>
      </c>
      <c r="M146" s="60" t="str">
        <f t="shared" si="21"/>
        <v>CUMPLE</v>
      </c>
    </row>
    <row r="147" spans="2:13" s="31" customFormat="1" ht="16.5" x14ac:dyDescent="0.25">
      <c r="B147" s="34" t="s">
        <v>797</v>
      </c>
      <c r="C147" s="42" t="s">
        <v>799</v>
      </c>
      <c r="D147" s="22">
        <v>1</v>
      </c>
      <c r="E147" s="22" t="s">
        <v>594</v>
      </c>
      <c r="F147" s="50">
        <v>2270540</v>
      </c>
      <c r="G147" s="50">
        <v>431402.6</v>
      </c>
      <c r="H147" s="55">
        <v>2701942.6</v>
      </c>
      <c r="J147" s="50"/>
      <c r="K147" s="50">
        <f t="shared" si="29"/>
        <v>0</v>
      </c>
      <c r="L147" s="57">
        <f t="shared" si="31"/>
        <v>0</v>
      </c>
      <c r="M147" s="60" t="str">
        <f t="shared" si="21"/>
        <v>CUMPLE</v>
      </c>
    </row>
    <row r="148" spans="2:13" s="31" customFormat="1" ht="16.5" x14ac:dyDescent="0.25">
      <c r="B148" s="34" t="s">
        <v>798</v>
      </c>
      <c r="C148" s="42" t="s">
        <v>801</v>
      </c>
      <c r="D148" s="22">
        <v>1</v>
      </c>
      <c r="E148" s="22" t="s">
        <v>594</v>
      </c>
      <c r="F148" s="50">
        <v>2387250</v>
      </c>
      <c r="G148" s="50">
        <v>453577.5</v>
      </c>
      <c r="H148" s="55">
        <v>2840827.5</v>
      </c>
      <c r="J148" s="50"/>
      <c r="K148" s="50">
        <f t="shared" si="29"/>
        <v>0</v>
      </c>
      <c r="L148" s="57">
        <f t="shared" si="31"/>
        <v>0</v>
      </c>
      <c r="M148" s="60" t="str">
        <f t="shared" si="21"/>
        <v>CUMPLE</v>
      </c>
    </row>
    <row r="149" spans="2:13" s="31" customFormat="1" ht="16.5" x14ac:dyDescent="0.25">
      <c r="B149" s="34" t="s">
        <v>800</v>
      </c>
      <c r="C149" s="42" t="s">
        <v>803</v>
      </c>
      <c r="D149" s="22">
        <v>1</v>
      </c>
      <c r="E149" s="22" t="s">
        <v>594</v>
      </c>
      <c r="F149" s="50">
        <v>2503960</v>
      </c>
      <c r="G149" s="50">
        <v>475752.4</v>
      </c>
      <c r="H149" s="55">
        <v>2979712.4</v>
      </c>
      <c r="J149" s="50"/>
      <c r="K149" s="50">
        <f t="shared" si="29"/>
        <v>0</v>
      </c>
      <c r="L149" s="57">
        <f t="shared" si="31"/>
        <v>0</v>
      </c>
      <c r="M149" s="60" t="str">
        <f t="shared" si="21"/>
        <v>CUMPLE</v>
      </c>
    </row>
    <row r="150" spans="2:13" s="31" customFormat="1" ht="16.5" x14ac:dyDescent="0.25">
      <c r="B150" s="34" t="s">
        <v>802</v>
      </c>
      <c r="C150" s="42" t="s">
        <v>805</v>
      </c>
      <c r="D150" s="22">
        <v>1</v>
      </c>
      <c r="E150" s="22" t="s">
        <v>594</v>
      </c>
      <c r="F150" s="50">
        <v>3501886.97</v>
      </c>
      <c r="G150" s="50">
        <v>665358.52</v>
      </c>
      <c r="H150" s="55">
        <v>4167245.49</v>
      </c>
      <c r="J150" s="50"/>
      <c r="K150" s="50">
        <f t="shared" si="29"/>
        <v>0</v>
      </c>
      <c r="L150" s="57">
        <f t="shared" si="31"/>
        <v>0</v>
      </c>
      <c r="M150" s="60" t="str">
        <f t="shared" si="21"/>
        <v>CUMPLE</v>
      </c>
    </row>
    <row r="151" spans="2:13" s="31" customFormat="1" ht="16.5" x14ac:dyDescent="0.25">
      <c r="B151" s="34" t="s">
        <v>804</v>
      </c>
      <c r="C151" s="42" t="s">
        <v>807</v>
      </c>
      <c r="D151" s="22">
        <v>1</v>
      </c>
      <c r="E151" s="22" t="s">
        <v>594</v>
      </c>
      <c r="F151" s="50">
        <v>212200</v>
      </c>
      <c r="G151" s="50">
        <v>40318</v>
      </c>
      <c r="H151" s="55">
        <v>252518</v>
      </c>
      <c r="J151" s="50"/>
      <c r="K151" s="50">
        <f t="shared" si="29"/>
        <v>0</v>
      </c>
      <c r="L151" s="57">
        <f t="shared" si="31"/>
        <v>0</v>
      </c>
      <c r="M151" s="60" t="str">
        <f t="shared" si="21"/>
        <v>CUMPLE</v>
      </c>
    </row>
    <row r="152" spans="2:13" s="31" customFormat="1" ht="16.5" x14ac:dyDescent="0.25">
      <c r="B152" s="34" t="s">
        <v>806</v>
      </c>
      <c r="C152" s="42" t="s">
        <v>809</v>
      </c>
      <c r="D152" s="22">
        <v>1</v>
      </c>
      <c r="E152" s="22" t="s">
        <v>594</v>
      </c>
      <c r="F152" s="50">
        <v>254640</v>
      </c>
      <c r="G152" s="50">
        <v>48381.599999999999</v>
      </c>
      <c r="H152" s="55">
        <v>303021.59999999998</v>
      </c>
      <c r="J152" s="50"/>
      <c r="K152" s="50">
        <f t="shared" si="29"/>
        <v>0</v>
      </c>
      <c r="L152" s="57">
        <f t="shared" si="31"/>
        <v>0</v>
      </c>
      <c r="M152" s="60" t="str">
        <f t="shared" si="21"/>
        <v>CUMPLE</v>
      </c>
    </row>
    <row r="153" spans="2:13" s="31" customFormat="1" ht="16.5" x14ac:dyDescent="0.25">
      <c r="B153" s="34" t="s">
        <v>808</v>
      </c>
      <c r="C153" s="42" t="s">
        <v>811</v>
      </c>
      <c r="D153" s="22">
        <v>1</v>
      </c>
      <c r="E153" s="22" t="s">
        <v>594</v>
      </c>
      <c r="F153" s="50">
        <v>318300</v>
      </c>
      <c r="G153" s="50">
        <v>60477</v>
      </c>
      <c r="H153" s="55">
        <v>378777</v>
      </c>
      <c r="J153" s="50"/>
      <c r="K153" s="50">
        <f t="shared" si="29"/>
        <v>0</v>
      </c>
      <c r="L153" s="57">
        <f t="shared" si="31"/>
        <v>0</v>
      </c>
      <c r="M153" s="60" t="str">
        <f t="shared" si="21"/>
        <v>CUMPLE</v>
      </c>
    </row>
    <row r="154" spans="2:13" s="31" customFormat="1" ht="16.5" x14ac:dyDescent="0.25">
      <c r="B154" s="34" t="s">
        <v>810</v>
      </c>
      <c r="C154" s="42" t="s">
        <v>813</v>
      </c>
      <c r="D154" s="22">
        <v>1</v>
      </c>
      <c r="E154" s="22" t="s">
        <v>594</v>
      </c>
      <c r="F154" s="50">
        <v>360740</v>
      </c>
      <c r="G154" s="50">
        <v>68540.600000000006</v>
      </c>
      <c r="H154" s="55">
        <v>429280.6</v>
      </c>
      <c r="J154" s="50"/>
      <c r="K154" s="50">
        <f t="shared" si="29"/>
        <v>0</v>
      </c>
      <c r="L154" s="57">
        <f t="shared" si="31"/>
        <v>0</v>
      </c>
      <c r="M154" s="60" t="str">
        <f t="shared" ref="M154:M215" si="32">+IF(L154&gt;H154,"NO CUMPLE","CUMPLE")</f>
        <v>CUMPLE</v>
      </c>
    </row>
    <row r="155" spans="2:13" s="31" customFormat="1" ht="16.5" x14ac:dyDescent="0.25">
      <c r="B155" s="34" t="s">
        <v>812</v>
      </c>
      <c r="C155" s="42" t="s">
        <v>815</v>
      </c>
      <c r="D155" s="22">
        <v>1</v>
      </c>
      <c r="E155" s="22" t="s">
        <v>594</v>
      </c>
      <c r="F155" s="50">
        <v>488060</v>
      </c>
      <c r="G155" s="50">
        <v>92731.4</v>
      </c>
      <c r="H155" s="55">
        <v>580791.4</v>
      </c>
      <c r="J155" s="50"/>
      <c r="K155" s="50">
        <f t="shared" si="29"/>
        <v>0</v>
      </c>
      <c r="L155" s="57">
        <f t="shared" si="31"/>
        <v>0</v>
      </c>
      <c r="M155" s="60" t="str">
        <f t="shared" si="32"/>
        <v>CUMPLE</v>
      </c>
    </row>
    <row r="156" spans="2:13" s="31" customFormat="1" ht="16.5" x14ac:dyDescent="0.25">
      <c r="B156" s="34" t="s">
        <v>814</v>
      </c>
      <c r="C156" s="42" t="s">
        <v>817</v>
      </c>
      <c r="D156" s="22">
        <v>1</v>
      </c>
      <c r="E156" s="22" t="s">
        <v>594</v>
      </c>
      <c r="F156" s="50">
        <v>636600</v>
      </c>
      <c r="G156" s="50">
        <v>120954</v>
      </c>
      <c r="H156" s="55">
        <v>757554</v>
      </c>
      <c r="J156" s="50"/>
      <c r="K156" s="50">
        <f t="shared" si="29"/>
        <v>0</v>
      </c>
      <c r="L156" s="57">
        <f t="shared" si="31"/>
        <v>0</v>
      </c>
      <c r="M156" s="60" t="str">
        <f t="shared" si="32"/>
        <v>CUMPLE</v>
      </c>
    </row>
    <row r="157" spans="2:13" s="31" customFormat="1" ht="16.5" x14ac:dyDescent="0.25">
      <c r="B157" s="34" t="s">
        <v>816</v>
      </c>
      <c r="C157" s="42" t="s">
        <v>819</v>
      </c>
      <c r="D157" s="22">
        <v>1</v>
      </c>
      <c r="E157" s="22" t="s">
        <v>594</v>
      </c>
      <c r="F157" s="50">
        <v>784964.13</v>
      </c>
      <c r="G157" s="50">
        <v>149143.18</v>
      </c>
      <c r="H157" s="55">
        <v>934107.31</v>
      </c>
      <c r="J157" s="50"/>
      <c r="K157" s="50">
        <f t="shared" si="29"/>
        <v>0</v>
      </c>
      <c r="L157" s="57">
        <f t="shared" si="31"/>
        <v>0</v>
      </c>
      <c r="M157" s="60" t="str">
        <f t="shared" si="32"/>
        <v>CUMPLE</v>
      </c>
    </row>
    <row r="158" spans="2:13" s="31" customFormat="1" ht="16.5" x14ac:dyDescent="0.25">
      <c r="B158" s="34" t="s">
        <v>818</v>
      </c>
      <c r="C158" s="42" t="s">
        <v>821</v>
      </c>
      <c r="D158" s="22">
        <v>1</v>
      </c>
      <c r="E158" s="22" t="s">
        <v>594</v>
      </c>
      <c r="F158" s="50">
        <v>901674.13</v>
      </c>
      <c r="G158" s="50">
        <v>171318.08</v>
      </c>
      <c r="H158" s="55">
        <v>1072992.21</v>
      </c>
      <c r="J158" s="50"/>
      <c r="K158" s="50">
        <f t="shared" si="29"/>
        <v>0</v>
      </c>
      <c r="L158" s="57">
        <f t="shared" si="31"/>
        <v>0</v>
      </c>
      <c r="M158" s="60" t="str">
        <f t="shared" si="32"/>
        <v>CUMPLE</v>
      </c>
    </row>
    <row r="159" spans="2:13" s="31" customFormat="1" ht="16.5" x14ac:dyDescent="0.25">
      <c r="B159" s="34" t="s">
        <v>820</v>
      </c>
      <c r="C159" s="42" t="s">
        <v>823</v>
      </c>
      <c r="D159" s="22">
        <v>1</v>
      </c>
      <c r="E159" s="22" t="s">
        <v>594</v>
      </c>
      <c r="F159" s="50">
        <v>1018384.13</v>
      </c>
      <c r="G159" s="50">
        <v>193492.98</v>
      </c>
      <c r="H159" s="55">
        <v>1211877.1100000001</v>
      </c>
      <c r="J159" s="50"/>
      <c r="K159" s="50">
        <f t="shared" si="29"/>
        <v>0</v>
      </c>
      <c r="L159" s="57">
        <f t="shared" si="31"/>
        <v>0</v>
      </c>
      <c r="M159" s="60" t="str">
        <f t="shared" si="32"/>
        <v>CUMPLE</v>
      </c>
    </row>
    <row r="160" spans="2:13" s="31" customFormat="1" ht="16.5" x14ac:dyDescent="0.25">
      <c r="B160" s="34" t="s">
        <v>822</v>
      </c>
      <c r="C160" s="42" t="s">
        <v>825</v>
      </c>
      <c r="D160" s="22">
        <v>1</v>
      </c>
      <c r="E160" s="22" t="s">
        <v>594</v>
      </c>
      <c r="F160" s="50">
        <v>1135094.1299999999</v>
      </c>
      <c r="G160" s="50">
        <v>215667.88</v>
      </c>
      <c r="H160" s="55">
        <v>1350762.0099999998</v>
      </c>
      <c r="J160" s="50"/>
      <c r="K160" s="50">
        <f t="shared" si="29"/>
        <v>0</v>
      </c>
      <c r="L160" s="57">
        <f t="shared" si="31"/>
        <v>0</v>
      </c>
      <c r="M160" s="60" t="str">
        <f t="shared" si="32"/>
        <v>CUMPLE</v>
      </c>
    </row>
    <row r="161" spans="2:13" s="31" customFormat="1" ht="16.5" x14ac:dyDescent="0.25">
      <c r="B161" s="34" t="s">
        <v>824</v>
      </c>
      <c r="C161" s="42" t="s">
        <v>828</v>
      </c>
      <c r="D161" s="22">
        <v>1</v>
      </c>
      <c r="E161" s="22" t="s">
        <v>594</v>
      </c>
      <c r="F161" s="50">
        <v>1368514.13</v>
      </c>
      <c r="G161" s="50">
        <v>260017.68</v>
      </c>
      <c r="H161" s="55">
        <v>1628531.8099999998</v>
      </c>
      <c r="J161" s="50"/>
      <c r="K161" s="50">
        <f t="shared" si="29"/>
        <v>0</v>
      </c>
      <c r="L161" s="57">
        <f t="shared" si="31"/>
        <v>0</v>
      </c>
      <c r="M161" s="60" t="str">
        <f t="shared" si="32"/>
        <v>CUMPLE</v>
      </c>
    </row>
    <row r="162" spans="2:13" s="31" customFormat="1" ht="16.5" x14ac:dyDescent="0.25">
      <c r="B162" s="34" t="s">
        <v>826</v>
      </c>
      <c r="C162" s="42" t="s">
        <v>830</v>
      </c>
      <c r="D162" s="22">
        <v>1</v>
      </c>
      <c r="E162" s="22" t="s">
        <v>594</v>
      </c>
      <c r="F162" s="50">
        <v>1485224.13</v>
      </c>
      <c r="G162" s="50">
        <v>282192.58</v>
      </c>
      <c r="H162" s="55">
        <v>1767416.71</v>
      </c>
      <c r="J162" s="50"/>
      <c r="K162" s="50">
        <f t="shared" si="29"/>
        <v>0</v>
      </c>
      <c r="L162" s="57">
        <f t="shared" si="31"/>
        <v>0</v>
      </c>
      <c r="M162" s="60" t="str">
        <f t="shared" si="32"/>
        <v>CUMPLE</v>
      </c>
    </row>
    <row r="163" spans="2:13" s="31" customFormat="1" ht="16.5" x14ac:dyDescent="0.25">
      <c r="B163" s="34" t="s">
        <v>827</v>
      </c>
      <c r="C163" s="42" t="s">
        <v>832</v>
      </c>
      <c r="D163" s="22">
        <v>1</v>
      </c>
      <c r="E163" s="22" t="s">
        <v>594</v>
      </c>
      <c r="F163" s="50">
        <v>1601934.13</v>
      </c>
      <c r="G163" s="50">
        <v>304367.48</v>
      </c>
      <c r="H163" s="55">
        <v>1906301.6099999999</v>
      </c>
      <c r="J163" s="50"/>
      <c r="K163" s="50">
        <f t="shared" si="29"/>
        <v>0</v>
      </c>
      <c r="L163" s="57">
        <f t="shared" si="31"/>
        <v>0</v>
      </c>
      <c r="M163" s="60" t="str">
        <f t="shared" si="32"/>
        <v>CUMPLE</v>
      </c>
    </row>
    <row r="164" spans="2:13" s="31" customFormat="1" ht="16.5" x14ac:dyDescent="0.25">
      <c r="B164" s="34" t="s">
        <v>829</v>
      </c>
      <c r="C164" s="42" t="s">
        <v>834</v>
      </c>
      <c r="D164" s="22">
        <v>1</v>
      </c>
      <c r="E164" s="22" t="s">
        <v>594</v>
      </c>
      <c r="F164" s="50">
        <v>2015900</v>
      </c>
      <c r="G164" s="50">
        <v>383021</v>
      </c>
      <c r="H164" s="55">
        <v>2398921</v>
      </c>
      <c r="J164" s="50"/>
      <c r="K164" s="50">
        <f t="shared" si="29"/>
        <v>0</v>
      </c>
      <c r="L164" s="57">
        <f t="shared" si="31"/>
        <v>0</v>
      </c>
      <c r="M164" s="60" t="str">
        <f t="shared" si="32"/>
        <v>CUMPLE</v>
      </c>
    </row>
    <row r="165" spans="2:13" s="31" customFormat="1" ht="16.5" x14ac:dyDescent="0.25">
      <c r="B165" s="34" t="s">
        <v>831</v>
      </c>
      <c r="C165" s="42" t="s">
        <v>836</v>
      </c>
      <c r="D165" s="22">
        <v>1</v>
      </c>
      <c r="E165" s="22" t="s">
        <v>594</v>
      </c>
      <c r="F165" s="50">
        <v>79575</v>
      </c>
      <c r="G165" s="50">
        <v>15119.25</v>
      </c>
      <c r="H165" s="55">
        <v>94694.25</v>
      </c>
      <c r="J165" s="50"/>
      <c r="K165" s="50">
        <f t="shared" si="29"/>
        <v>0</v>
      </c>
      <c r="L165" s="57">
        <f t="shared" si="31"/>
        <v>0</v>
      </c>
      <c r="M165" s="60" t="str">
        <f t="shared" si="32"/>
        <v>CUMPLE</v>
      </c>
    </row>
    <row r="166" spans="2:13" s="31" customFormat="1" ht="16.5" x14ac:dyDescent="0.25">
      <c r="B166" s="34" t="s">
        <v>833</v>
      </c>
      <c r="C166" s="42" t="s">
        <v>838</v>
      </c>
      <c r="D166" s="22">
        <v>1</v>
      </c>
      <c r="E166" s="22" t="s">
        <v>594</v>
      </c>
      <c r="F166" s="50">
        <v>116710</v>
      </c>
      <c r="G166" s="50">
        <v>22174.9</v>
      </c>
      <c r="H166" s="55">
        <v>138884.9</v>
      </c>
      <c r="J166" s="50"/>
      <c r="K166" s="50">
        <f t="shared" si="29"/>
        <v>0</v>
      </c>
      <c r="L166" s="57">
        <f t="shared" si="31"/>
        <v>0</v>
      </c>
      <c r="M166" s="60" t="str">
        <f t="shared" si="32"/>
        <v>CUMPLE</v>
      </c>
    </row>
    <row r="167" spans="2:13" s="31" customFormat="1" ht="16.5" x14ac:dyDescent="0.25">
      <c r="B167" s="34" t="s">
        <v>835</v>
      </c>
      <c r="C167" s="42" t="s">
        <v>840</v>
      </c>
      <c r="D167" s="22">
        <v>1</v>
      </c>
      <c r="E167" s="22" t="s">
        <v>594</v>
      </c>
      <c r="F167" s="50">
        <v>153845</v>
      </c>
      <c r="G167" s="50">
        <v>29230.55</v>
      </c>
      <c r="H167" s="55">
        <v>183075.55</v>
      </c>
      <c r="J167" s="50"/>
      <c r="K167" s="50">
        <f t="shared" si="29"/>
        <v>0</v>
      </c>
      <c r="L167" s="57">
        <f t="shared" si="31"/>
        <v>0</v>
      </c>
      <c r="M167" s="60" t="str">
        <f t="shared" si="32"/>
        <v>CUMPLE</v>
      </c>
    </row>
    <row r="168" spans="2:13" s="31" customFormat="1" ht="16.5" x14ac:dyDescent="0.25">
      <c r="B168" s="34" t="s">
        <v>837</v>
      </c>
      <c r="C168" s="42" t="s">
        <v>842</v>
      </c>
      <c r="D168" s="22">
        <v>1</v>
      </c>
      <c r="E168" s="22" t="s">
        <v>594</v>
      </c>
      <c r="F168" s="50">
        <v>190980</v>
      </c>
      <c r="G168" s="50">
        <v>36286.199999999997</v>
      </c>
      <c r="H168" s="55">
        <v>227266.2</v>
      </c>
      <c r="J168" s="50"/>
      <c r="K168" s="50">
        <f t="shared" si="29"/>
        <v>0</v>
      </c>
      <c r="L168" s="57">
        <f t="shared" si="31"/>
        <v>0</v>
      </c>
      <c r="M168" s="60" t="str">
        <f t="shared" si="32"/>
        <v>CUMPLE</v>
      </c>
    </row>
    <row r="169" spans="2:13" s="31" customFormat="1" ht="16.5" x14ac:dyDescent="0.25">
      <c r="B169" s="34" t="s">
        <v>839</v>
      </c>
      <c r="C169" s="42" t="s">
        <v>845</v>
      </c>
      <c r="D169" s="22">
        <v>1</v>
      </c>
      <c r="E169" s="22" t="s">
        <v>594</v>
      </c>
      <c r="F169" s="50">
        <v>265250</v>
      </c>
      <c r="G169" s="50">
        <v>50397.5</v>
      </c>
      <c r="H169" s="55">
        <v>315647.5</v>
      </c>
      <c r="J169" s="50"/>
      <c r="K169" s="50">
        <f t="shared" si="29"/>
        <v>0</v>
      </c>
      <c r="L169" s="57">
        <f t="shared" si="31"/>
        <v>0</v>
      </c>
      <c r="M169" s="60" t="str">
        <f t="shared" si="32"/>
        <v>CUMPLE</v>
      </c>
    </row>
    <row r="170" spans="2:13" s="31" customFormat="1" ht="16.5" x14ac:dyDescent="0.25">
      <c r="B170" s="34" t="s">
        <v>841</v>
      </c>
      <c r="C170" s="42" t="s">
        <v>847</v>
      </c>
      <c r="D170" s="22">
        <v>1</v>
      </c>
      <c r="E170" s="22" t="s">
        <v>594</v>
      </c>
      <c r="F170" s="50">
        <v>302385</v>
      </c>
      <c r="G170" s="50">
        <v>57453.15</v>
      </c>
      <c r="H170" s="55">
        <v>359838.15</v>
      </c>
      <c r="J170" s="50"/>
      <c r="K170" s="50">
        <f t="shared" si="29"/>
        <v>0</v>
      </c>
      <c r="L170" s="57">
        <f t="shared" si="31"/>
        <v>0</v>
      </c>
      <c r="M170" s="60" t="str">
        <f t="shared" si="32"/>
        <v>CUMPLE</v>
      </c>
    </row>
    <row r="171" spans="2:13" s="31" customFormat="1" ht="16.5" x14ac:dyDescent="0.25">
      <c r="B171" s="34" t="s">
        <v>843</v>
      </c>
      <c r="C171" s="42" t="s">
        <v>849</v>
      </c>
      <c r="D171" s="22">
        <v>1</v>
      </c>
      <c r="E171" s="22" t="s">
        <v>594</v>
      </c>
      <c r="F171" s="50">
        <v>339520</v>
      </c>
      <c r="G171" s="50">
        <v>64508.800000000003</v>
      </c>
      <c r="H171" s="55">
        <v>404028.8</v>
      </c>
      <c r="J171" s="50"/>
      <c r="K171" s="50">
        <f t="shared" si="29"/>
        <v>0</v>
      </c>
      <c r="L171" s="57">
        <f t="shared" si="31"/>
        <v>0</v>
      </c>
      <c r="M171" s="60" t="str">
        <f t="shared" si="32"/>
        <v>CUMPLE</v>
      </c>
    </row>
    <row r="172" spans="2:13" s="31" customFormat="1" ht="16.5" x14ac:dyDescent="0.25">
      <c r="B172" s="34" t="s">
        <v>844</v>
      </c>
      <c r="C172" s="42" t="s">
        <v>851</v>
      </c>
      <c r="D172" s="22">
        <v>1</v>
      </c>
      <c r="E172" s="22" t="s">
        <v>594</v>
      </c>
      <c r="F172" s="50">
        <v>530500</v>
      </c>
      <c r="G172" s="50">
        <v>100795</v>
      </c>
      <c r="H172" s="55">
        <v>631295</v>
      </c>
      <c r="J172" s="50"/>
      <c r="K172" s="50">
        <f t="shared" si="29"/>
        <v>0</v>
      </c>
      <c r="L172" s="57">
        <f t="shared" si="31"/>
        <v>0</v>
      </c>
      <c r="M172" s="60" t="str">
        <f t="shared" si="32"/>
        <v>CUMPLE</v>
      </c>
    </row>
    <row r="173" spans="2:13" s="31" customFormat="1" ht="16.5" x14ac:dyDescent="0.25">
      <c r="B173" s="34" t="s">
        <v>846</v>
      </c>
      <c r="C173" s="42" t="s">
        <v>445</v>
      </c>
      <c r="D173" s="22">
        <v>1</v>
      </c>
      <c r="E173" s="22" t="s">
        <v>594</v>
      </c>
      <c r="F173" s="50">
        <v>275860</v>
      </c>
      <c r="G173" s="50">
        <v>52413.4</v>
      </c>
      <c r="H173" s="55">
        <v>328273.40000000002</v>
      </c>
      <c r="J173" s="50"/>
      <c r="K173" s="50">
        <f t="shared" si="29"/>
        <v>0</v>
      </c>
      <c r="L173" s="57">
        <f t="shared" si="31"/>
        <v>0</v>
      </c>
      <c r="M173" s="60" t="str">
        <f t="shared" si="32"/>
        <v>CUMPLE</v>
      </c>
    </row>
    <row r="174" spans="2:13" s="31" customFormat="1" ht="16.5" x14ac:dyDescent="0.25">
      <c r="B174" s="34" t="s">
        <v>848</v>
      </c>
      <c r="C174" s="42" t="s">
        <v>447</v>
      </c>
      <c r="D174" s="22">
        <v>1</v>
      </c>
      <c r="E174" s="22" t="s">
        <v>594</v>
      </c>
      <c r="F174" s="50">
        <v>271699.87</v>
      </c>
      <c r="G174" s="50">
        <v>51622.98</v>
      </c>
      <c r="H174" s="55">
        <v>323322.84999999998</v>
      </c>
      <c r="J174" s="50"/>
      <c r="K174" s="50">
        <f t="shared" si="29"/>
        <v>0</v>
      </c>
      <c r="L174" s="57">
        <f t="shared" si="31"/>
        <v>0</v>
      </c>
      <c r="M174" s="60" t="str">
        <f t="shared" si="32"/>
        <v>CUMPLE</v>
      </c>
    </row>
    <row r="175" spans="2:13" s="31" customFormat="1" ht="16.5" x14ac:dyDescent="0.25">
      <c r="B175" s="34" t="s">
        <v>850</v>
      </c>
      <c r="C175" s="42" t="s">
        <v>855</v>
      </c>
      <c r="D175" s="22">
        <v>1</v>
      </c>
      <c r="E175" s="22" t="s">
        <v>594</v>
      </c>
      <c r="F175" s="50">
        <v>65782</v>
      </c>
      <c r="G175" s="50">
        <v>12498.58</v>
      </c>
      <c r="H175" s="55">
        <v>78280.58</v>
      </c>
      <c r="J175" s="50"/>
      <c r="K175" s="50">
        <f t="shared" si="29"/>
        <v>0</v>
      </c>
      <c r="L175" s="57">
        <f t="shared" si="31"/>
        <v>0</v>
      </c>
      <c r="M175" s="60" t="str">
        <f t="shared" si="32"/>
        <v>CUMPLE</v>
      </c>
    </row>
    <row r="176" spans="2:13" s="31" customFormat="1" ht="16.5" x14ac:dyDescent="0.25">
      <c r="B176" s="34" t="s">
        <v>852</v>
      </c>
      <c r="C176" s="42" t="s">
        <v>857</v>
      </c>
      <c r="D176" s="22">
        <v>1</v>
      </c>
      <c r="E176" s="22" t="s">
        <v>594</v>
      </c>
      <c r="F176" s="50">
        <v>81697</v>
      </c>
      <c r="G176" s="50">
        <v>15522.43</v>
      </c>
      <c r="H176" s="55">
        <v>97219.43</v>
      </c>
      <c r="J176" s="50"/>
      <c r="K176" s="50">
        <f t="shared" si="29"/>
        <v>0</v>
      </c>
      <c r="L176" s="57">
        <f t="shared" si="31"/>
        <v>0</v>
      </c>
      <c r="M176" s="60" t="str">
        <f t="shared" si="32"/>
        <v>CUMPLE</v>
      </c>
    </row>
    <row r="177" spans="2:13" s="31" customFormat="1" ht="16.5" x14ac:dyDescent="0.25">
      <c r="B177" s="34" t="s">
        <v>853</v>
      </c>
      <c r="C177" s="42" t="s">
        <v>859</v>
      </c>
      <c r="D177" s="22">
        <v>1</v>
      </c>
      <c r="E177" s="22" t="s">
        <v>594</v>
      </c>
      <c r="F177" s="50">
        <v>97612</v>
      </c>
      <c r="G177" s="50">
        <v>18546.28</v>
      </c>
      <c r="H177" s="55">
        <v>116158.28</v>
      </c>
      <c r="J177" s="50"/>
      <c r="K177" s="50">
        <f t="shared" si="29"/>
        <v>0</v>
      </c>
      <c r="L177" s="57">
        <f t="shared" si="31"/>
        <v>0</v>
      </c>
      <c r="M177" s="60" t="str">
        <f t="shared" si="32"/>
        <v>CUMPLE</v>
      </c>
    </row>
    <row r="178" spans="2:13" s="31" customFormat="1" ht="16.5" x14ac:dyDescent="0.25">
      <c r="B178" s="34" t="s">
        <v>854</v>
      </c>
      <c r="C178" s="42" t="s">
        <v>861</v>
      </c>
      <c r="D178" s="22">
        <v>1</v>
      </c>
      <c r="E178" s="22" t="s">
        <v>594</v>
      </c>
      <c r="F178" s="50">
        <v>166577</v>
      </c>
      <c r="G178" s="50">
        <v>31649.63</v>
      </c>
      <c r="H178" s="55">
        <v>198226.63</v>
      </c>
      <c r="J178" s="50"/>
      <c r="K178" s="50">
        <f t="shared" si="29"/>
        <v>0</v>
      </c>
      <c r="L178" s="57">
        <f t="shared" si="31"/>
        <v>0</v>
      </c>
      <c r="M178" s="60" t="str">
        <f t="shared" si="32"/>
        <v>CUMPLE</v>
      </c>
    </row>
    <row r="179" spans="2:13" s="31" customFormat="1" ht="16.5" x14ac:dyDescent="0.25">
      <c r="B179" s="34" t="s">
        <v>856</v>
      </c>
      <c r="C179" s="42" t="s">
        <v>863</v>
      </c>
      <c r="D179" s="22">
        <v>1</v>
      </c>
      <c r="E179" s="22" t="s">
        <v>594</v>
      </c>
      <c r="F179" s="50">
        <v>251457</v>
      </c>
      <c r="G179" s="50">
        <v>47776.83</v>
      </c>
      <c r="H179" s="55">
        <v>299233.83</v>
      </c>
      <c r="J179" s="50"/>
      <c r="K179" s="50">
        <f t="shared" si="29"/>
        <v>0</v>
      </c>
      <c r="L179" s="57">
        <f t="shared" si="31"/>
        <v>0</v>
      </c>
      <c r="M179" s="60" t="str">
        <f t="shared" si="32"/>
        <v>CUMPLE</v>
      </c>
    </row>
    <row r="180" spans="2:13" s="31" customFormat="1" ht="16.5" x14ac:dyDescent="0.25">
      <c r="B180" s="34" t="s">
        <v>858</v>
      </c>
      <c r="C180" s="42" t="s">
        <v>865</v>
      </c>
      <c r="D180" s="22">
        <v>1</v>
      </c>
      <c r="E180" s="22" t="s">
        <v>594</v>
      </c>
      <c r="F180" s="50">
        <v>336337</v>
      </c>
      <c r="G180" s="50">
        <v>63904.03</v>
      </c>
      <c r="H180" s="55">
        <v>400241.03</v>
      </c>
      <c r="J180" s="50"/>
      <c r="K180" s="50">
        <f t="shared" ref="K180:K243" si="33">+ROUND(J180*19%,2)</f>
        <v>0</v>
      </c>
      <c r="L180" s="57">
        <f t="shared" si="31"/>
        <v>0</v>
      </c>
      <c r="M180" s="60" t="str">
        <f t="shared" si="32"/>
        <v>CUMPLE</v>
      </c>
    </row>
    <row r="181" spans="2:13" s="31" customFormat="1" ht="16.5" x14ac:dyDescent="0.25">
      <c r="B181" s="34" t="s">
        <v>860</v>
      </c>
      <c r="C181" s="42" t="s">
        <v>867</v>
      </c>
      <c r="D181" s="22">
        <v>1</v>
      </c>
      <c r="E181" s="22" t="s">
        <v>594</v>
      </c>
      <c r="F181" s="50">
        <v>114588</v>
      </c>
      <c r="G181" s="50">
        <v>21771.72</v>
      </c>
      <c r="H181" s="55">
        <v>136359.72</v>
      </c>
      <c r="J181" s="50"/>
      <c r="K181" s="50">
        <f t="shared" si="33"/>
        <v>0</v>
      </c>
      <c r="L181" s="57">
        <f t="shared" si="31"/>
        <v>0</v>
      </c>
      <c r="M181" s="60" t="str">
        <f t="shared" si="32"/>
        <v>CUMPLE</v>
      </c>
    </row>
    <row r="182" spans="2:13" s="31" customFormat="1" ht="16.5" x14ac:dyDescent="0.25">
      <c r="B182" s="34" t="s">
        <v>862</v>
      </c>
      <c r="C182" s="42" t="s">
        <v>869</v>
      </c>
      <c r="D182" s="22">
        <v>1</v>
      </c>
      <c r="E182" s="22" t="s">
        <v>594</v>
      </c>
      <c r="F182" s="50">
        <v>141113</v>
      </c>
      <c r="G182" s="50">
        <v>26811.47</v>
      </c>
      <c r="H182" s="55">
        <v>167924.47</v>
      </c>
      <c r="J182" s="50"/>
      <c r="K182" s="50">
        <f t="shared" si="33"/>
        <v>0</v>
      </c>
      <c r="L182" s="57">
        <f t="shared" si="31"/>
        <v>0</v>
      </c>
      <c r="M182" s="60" t="str">
        <f t="shared" si="32"/>
        <v>CUMPLE</v>
      </c>
    </row>
    <row r="183" spans="2:13" s="31" customFormat="1" ht="16.5" x14ac:dyDescent="0.25">
      <c r="B183" s="34" t="s">
        <v>864</v>
      </c>
      <c r="C183" s="42" t="s">
        <v>871</v>
      </c>
      <c r="D183" s="22">
        <v>1</v>
      </c>
      <c r="E183" s="22" t="s">
        <v>594</v>
      </c>
      <c r="F183" s="50">
        <v>167638</v>
      </c>
      <c r="G183" s="50">
        <v>31851.22</v>
      </c>
      <c r="H183" s="55">
        <v>199489.22</v>
      </c>
      <c r="J183" s="50"/>
      <c r="K183" s="50">
        <f t="shared" si="33"/>
        <v>0</v>
      </c>
      <c r="L183" s="57">
        <f t="shared" si="31"/>
        <v>0</v>
      </c>
      <c r="M183" s="60" t="str">
        <f t="shared" si="32"/>
        <v>CUMPLE</v>
      </c>
    </row>
    <row r="184" spans="2:13" s="31" customFormat="1" ht="16.5" x14ac:dyDescent="0.25">
      <c r="B184" s="34" t="s">
        <v>866</v>
      </c>
      <c r="C184" s="42" t="s">
        <v>873</v>
      </c>
      <c r="D184" s="22">
        <v>1</v>
      </c>
      <c r="E184" s="22" t="s">
        <v>594</v>
      </c>
      <c r="F184" s="50">
        <v>236603</v>
      </c>
      <c r="G184" s="50">
        <v>44954.57</v>
      </c>
      <c r="H184" s="55">
        <v>281557.57</v>
      </c>
      <c r="J184" s="50"/>
      <c r="K184" s="50">
        <f t="shared" si="33"/>
        <v>0</v>
      </c>
      <c r="L184" s="57">
        <f t="shared" ref="L184:L247" si="34">+J184+K184</f>
        <v>0</v>
      </c>
      <c r="M184" s="60" t="str">
        <f t="shared" si="32"/>
        <v>CUMPLE</v>
      </c>
    </row>
    <row r="185" spans="2:13" s="31" customFormat="1" ht="16.5" x14ac:dyDescent="0.25">
      <c r="B185" s="34" t="s">
        <v>868</v>
      </c>
      <c r="C185" s="42" t="s">
        <v>875</v>
      </c>
      <c r="D185" s="22">
        <v>1</v>
      </c>
      <c r="E185" s="22" t="s">
        <v>594</v>
      </c>
      <c r="F185" s="50">
        <v>321483</v>
      </c>
      <c r="G185" s="50">
        <v>61081.77</v>
      </c>
      <c r="H185" s="55">
        <v>382564.77</v>
      </c>
      <c r="J185" s="50"/>
      <c r="K185" s="50">
        <f t="shared" si="33"/>
        <v>0</v>
      </c>
      <c r="L185" s="57">
        <f t="shared" si="34"/>
        <v>0</v>
      </c>
      <c r="M185" s="60" t="str">
        <f t="shared" si="32"/>
        <v>CUMPLE</v>
      </c>
    </row>
    <row r="186" spans="2:13" s="31" customFormat="1" ht="16.5" x14ac:dyDescent="0.25">
      <c r="B186" s="34" t="s">
        <v>870</v>
      </c>
      <c r="C186" s="42" t="s">
        <v>877</v>
      </c>
      <c r="D186" s="22">
        <v>1</v>
      </c>
      <c r="E186" s="22" t="s">
        <v>594</v>
      </c>
      <c r="F186" s="50">
        <v>406363</v>
      </c>
      <c r="G186" s="50">
        <v>77208.97</v>
      </c>
      <c r="H186" s="55">
        <v>483571.97</v>
      </c>
      <c r="J186" s="50"/>
      <c r="K186" s="50">
        <f t="shared" si="33"/>
        <v>0</v>
      </c>
      <c r="L186" s="57">
        <f t="shared" si="34"/>
        <v>0</v>
      </c>
      <c r="M186" s="60" t="str">
        <f t="shared" si="32"/>
        <v>CUMPLE</v>
      </c>
    </row>
    <row r="187" spans="2:13" s="31" customFormat="1" ht="16.5" x14ac:dyDescent="0.25">
      <c r="B187" s="34" t="s">
        <v>872</v>
      </c>
      <c r="C187" s="42" t="s">
        <v>879</v>
      </c>
      <c r="D187" s="22">
        <v>1</v>
      </c>
      <c r="E187" s="22" t="s">
        <v>594</v>
      </c>
      <c r="F187" s="50">
        <v>29177.5</v>
      </c>
      <c r="G187" s="50">
        <v>5543.73</v>
      </c>
      <c r="H187" s="55">
        <v>34721.229999999996</v>
      </c>
      <c r="J187" s="50"/>
      <c r="K187" s="50">
        <f t="shared" si="33"/>
        <v>0</v>
      </c>
      <c r="L187" s="57">
        <f t="shared" si="34"/>
        <v>0</v>
      </c>
      <c r="M187" s="60" t="str">
        <f t="shared" si="32"/>
        <v>CUMPLE</v>
      </c>
    </row>
    <row r="188" spans="2:13" s="31" customFormat="1" ht="16.5" x14ac:dyDescent="0.25">
      <c r="B188" s="34" t="s">
        <v>874</v>
      </c>
      <c r="C188" s="42" t="s">
        <v>881</v>
      </c>
      <c r="D188" s="22">
        <v>1</v>
      </c>
      <c r="E188" s="22" t="s">
        <v>594</v>
      </c>
      <c r="F188" s="50">
        <v>40318</v>
      </c>
      <c r="G188" s="50">
        <v>7660.42</v>
      </c>
      <c r="H188" s="55">
        <v>47978.42</v>
      </c>
      <c r="J188" s="50"/>
      <c r="K188" s="50">
        <f t="shared" si="33"/>
        <v>0</v>
      </c>
      <c r="L188" s="57">
        <f t="shared" si="34"/>
        <v>0</v>
      </c>
      <c r="M188" s="60" t="str">
        <f t="shared" si="32"/>
        <v>CUMPLE</v>
      </c>
    </row>
    <row r="189" spans="2:13" s="31" customFormat="1" ht="16.5" x14ac:dyDescent="0.25">
      <c r="B189" s="34" t="s">
        <v>876</v>
      </c>
      <c r="C189" s="42" t="s">
        <v>883</v>
      </c>
      <c r="D189" s="22">
        <v>1</v>
      </c>
      <c r="E189" s="22" t="s">
        <v>594</v>
      </c>
      <c r="F189" s="50">
        <v>65782</v>
      </c>
      <c r="G189" s="50">
        <v>12498.58</v>
      </c>
      <c r="H189" s="55">
        <v>78280.58</v>
      </c>
      <c r="J189" s="50"/>
      <c r="K189" s="50">
        <f t="shared" si="33"/>
        <v>0</v>
      </c>
      <c r="L189" s="57">
        <f t="shared" si="34"/>
        <v>0</v>
      </c>
      <c r="M189" s="60" t="str">
        <f t="shared" si="32"/>
        <v>CUMPLE</v>
      </c>
    </row>
    <row r="190" spans="2:13" s="31" customFormat="1" ht="16.5" x14ac:dyDescent="0.25">
      <c r="B190" s="34" t="s">
        <v>878</v>
      </c>
      <c r="C190" s="42" t="s">
        <v>885</v>
      </c>
      <c r="D190" s="22">
        <v>1</v>
      </c>
      <c r="E190" s="22" t="s">
        <v>594</v>
      </c>
      <c r="F190" s="50">
        <v>111405</v>
      </c>
      <c r="G190" s="50">
        <v>21166.95</v>
      </c>
      <c r="H190" s="55">
        <v>132571.95000000001</v>
      </c>
      <c r="J190" s="50"/>
      <c r="K190" s="50">
        <f t="shared" si="33"/>
        <v>0</v>
      </c>
      <c r="L190" s="57">
        <f t="shared" si="34"/>
        <v>0</v>
      </c>
      <c r="M190" s="60" t="str">
        <f t="shared" si="32"/>
        <v>CUMPLE</v>
      </c>
    </row>
    <row r="191" spans="2:13" s="31" customFormat="1" ht="16.5" x14ac:dyDescent="0.25">
      <c r="B191" s="34" t="s">
        <v>880</v>
      </c>
      <c r="C191" s="42" t="s">
        <v>887</v>
      </c>
      <c r="D191" s="22">
        <v>1</v>
      </c>
      <c r="E191" s="22" t="s">
        <v>594</v>
      </c>
      <c r="F191" s="50">
        <v>259945</v>
      </c>
      <c r="G191" s="50">
        <v>49389.55</v>
      </c>
      <c r="H191" s="55">
        <v>309334.55</v>
      </c>
      <c r="J191" s="50"/>
      <c r="K191" s="50">
        <f t="shared" si="33"/>
        <v>0</v>
      </c>
      <c r="L191" s="57">
        <f t="shared" si="34"/>
        <v>0</v>
      </c>
      <c r="M191" s="60" t="str">
        <f t="shared" si="32"/>
        <v>CUMPLE</v>
      </c>
    </row>
    <row r="192" spans="2:13" s="31" customFormat="1" ht="16.5" x14ac:dyDescent="0.25">
      <c r="B192" s="34" t="s">
        <v>882</v>
      </c>
      <c r="C192" s="42" t="s">
        <v>889</v>
      </c>
      <c r="D192" s="22">
        <v>1</v>
      </c>
      <c r="E192" s="22" t="s">
        <v>594</v>
      </c>
      <c r="F192" s="50">
        <v>297080</v>
      </c>
      <c r="G192" s="50">
        <v>56445.2</v>
      </c>
      <c r="H192" s="55">
        <v>353525.2</v>
      </c>
      <c r="J192" s="50"/>
      <c r="K192" s="50">
        <f t="shared" si="33"/>
        <v>0</v>
      </c>
      <c r="L192" s="57">
        <f t="shared" si="34"/>
        <v>0</v>
      </c>
      <c r="M192" s="60" t="str">
        <f t="shared" si="32"/>
        <v>CUMPLE</v>
      </c>
    </row>
    <row r="193" spans="2:13" s="31" customFormat="1" ht="16.5" x14ac:dyDescent="0.25">
      <c r="B193" s="34" t="s">
        <v>884</v>
      </c>
      <c r="C193" s="42" t="s">
        <v>891</v>
      </c>
      <c r="D193" s="22">
        <v>1</v>
      </c>
      <c r="E193" s="22" t="s">
        <v>594</v>
      </c>
      <c r="F193" s="50">
        <v>47745</v>
      </c>
      <c r="G193" s="50">
        <v>9071.5499999999993</v>
      </c>
      <c r="H193" s="55">
        <v>56816.55</v>
      </c>
      <c r="J193" s="50"/>
      <c r="K193" s="50">
        <f t="shared" si="33"/>
        <v>0</v>
      </c>
      <c r="L193" s="57">
        <f t="shared" si="34"/>
        <v>0</v>
      </c>
      <c r="M193" s="60" t="str">
        <f t="shared" si="32"/>
        <v>CUMPLE</v>
      </c>
    </row>
    <row r="194" spans="2:13" s="31" customFormat="1" ht="16.5" x14ac:dyDescent="0.25">
      <c r="B194" s="34" t="s">
        <v>886</v>
      </c>
      <c r="C194" s="42" t="s">
        <v>893</v>
      </c>
      <c r="D194" s="22">
        <v>1</v>
      </c>
      <c r="E194" s="22" t="s">
        <v>594</v>
      </c>
      <c r="F194" s="50">
        <v>63660</v>
      </c>
      <c r="G194" s="50">
        <v>12095.4</v>
      </c>
      <c r="H194" s="55">
        <v>75755.399999999994</v>
      </c>
      <c r="J194" s="50"/>
      <c r="K194" s="50">
        <f t="shared" si="33"/>
        <v>0</v>
      </c>
      <c r="L194" s="57">
        <f t="shared" si="34"/>
        <v>0</v>
      </c>
      <c r="M194" s="60" t="str">
        <f t="shared" si="32"/>
        <v>CUMPLE</v>
      </c>
    </row>
    <row r="195" spans="2:13" s="31" customFormat="1" ht="16.5" x14ac:dyDescent="0.25">
      <c r="B195" s="34" t="s">
        <v>888</v>
      </c>
      <c r="C195" s="42" t="s">
        <v>895</v>
      </c>
      <c r="D195" s="22">
        <v>1</v>
      </c>
      <c r="E195" s="22" t="s">
        <v>594</v>
      </c>
      <c r="F195" s="50">
        <v>95490</v>
      </c>
      <c r="G195" s="50">
        <v>18143.099999999999</v>
      </c>
      <c r="H195" s="55">
        <v>113633.1</v>
      </c>
      <c r="J195" s="50"/>
      <c r="K195" s="50">
        <f t="shared" si="33"/>
        <v>0</v>
      </c>
      <c r="L195" s="57">
        <f t="shared" si="34"/>
        <v>0</v>
      </c>
      <c r="M195" s="60" t="str">
        <f t="shared" si="32"/>
        <v>CUMPLE</v>
      </c>
    </row>
    <row r="196" spans="2:13" s="31" customFormat="1" ht="16.5" x14ac:dyDescent="0.25">
      <c r="B196" s="34" t="s">
        <v>890</v>
      </c>
      <c r="C196" s="42" t="s">
        <v>897</v>
      </c>
      <c r="D196" s="22">
        <v>1</v>
      </c>
      <c r="E196" s="22" t="s">
        <v>594</v>
      </c>
      <c r="F196" s="50">
        <v>244030</v>
      </c>
      <c r="G196" s="50">
        <v>46365.7</v>
      </c>
      <c r="H196" s="55">
        <v>290395.7</v>
      </c>
      <c r="J196" s="50"/>
      <c r="K196" s="50">
        <f t="shared" si="33"/>
        <v>0</v>
      </c>
      <c r="L196" s="57">
        <f t="shared" si="34"/>
        <v>0</v>
      </c>
      <c r="M196" s="60" t="str">
        <f t="shared" si="32"/>
        <v>CUMPLE</v>
      </c>
    </row>
    <row r="197" spans="2:13" s="31" customFormat="1" ht="16.5" x14ac:dyDescent="0.25">
      <c r="B197" s="34" t="s">
        <v>892</v>
      </c>
      <c r="C197" s="42" t="s">
        <v>899</v>
      </c>
      <c r="D197" s="22">
        <v>1</v>
      </c>
      <c r="E197" s="22" t="s">
        <v>594</v>
      </c>
      <c r="F197" s="50">
        <v>1591500</v>
      </c>
      <c r="G197" s="50">
        <v>302385</v>
      </c>
      <c r="H197" s="55">
        <v>1893885</v>
      </c>
      <c r="J197" s="50"/>
      <c r="K197" s="50">
        <f t="shared" si="33"/>
        <v>0</v>
      </c>
      <c r="L197" s="57">
        <f t="shared" si="34"/>
        <v>0</v>
      </c>
      <c r="M197" s="60" t="str">
        <f t="shared" si="32"/>
        <v>CUMPLE</v>
      </c>
    </row>
    <row r="198" spans="2:13" s="31" customFormat="1" ht="16.5" x14ac:dyDescent="0.25">
      <c r="B198" s="34" t="s">
        <v>894</v>
      </c>
      <c r="C198" s="42" t="s">
        <v>901</v>
      </c>
      <c r="D198" s="22">
        <v>1</v>
      </c>
      <c r="E198" s="22" t="s">
        <v>594</v>
      </c>
      <c r="F198" s="50">
        <v>1909800</v>
      </c>
      <c r="G198" s="50">
        <v>362862</v>
      </c>
      <c r="H198" s="55">
        <v>2272662</v>
      </c>
      <c r="J198" s="50"/>
      <c r="K198" s="50">
        <f t="shared" si="33"/>
        <v>0</v>
      </c>
      <c r="L198" s="57">
        <f t="shared" si="34"/>
        <v>0</v>
      </c>
      <c r="M198" s="60" t="str">
        <f t="shared" si="32"/>
        <v>CUMPLE</v>
      </c>
    </row>
    <row r="199" spans="2:13" s="31" customFormat="1" ht="16.5" x14ac:dyDescent="0.25">
      <c r="B199" s="34" t="s">
        <v>896</v>
      </c>
      <c r="C199" s="42" t="s">
        <v>903</v>
      </c>
      <c r="D199" s="22">
        <v>1</v>
      </c>
      <c r="E199" s="22" t="s">
        <v>594</v>
      </c>
      <c r="F199" s="50">
        <v>31830</v>
      </c>
      <c r="G199" s="50">
        <v>6047.7</v>
      </c>
      <c r="H199" s="55">
        <v>37877.699999999997</v>
      </c>
      <c r="J199" s="50"/>
      <c r="K199" s="50">
        <f t="shared" si="33"/>
        <v>0</v>
      </c>
      <c r="L199" s="57">
        <f t="shared" si="34"/>
        <v>0</v>
      </c>
      <c r="M199" s="60" t="str">
        <f t="shared" si="32"/>
        <v>CUMPLE</v>
      </c>
    </row>
    <row r="200" spans="2:13" s="31" customFormat="1" ht="16.5" x14ac:dyDescent="0.25">
      <c r="B200" s="34" t="s">
        <v>898</v>
      </c>
      <c r="C200" s="42" t="s">
        <v>905</v>
      </c>
      <c r="D200" s="22">
        <v>1</v>
      </c>
      <c r="E200" s="22" t="s">
        <v>594</v>
      </c>
      <c r="F200" s="50">
        <v>42440</v>
      </c>
      <c r="G200" s="50">
        <v>8063.6</v>
      </c>
      <c r="H200" s="55">
        <v>50503.6</v>
      </c>
      <c r="J200" s="50"/>
      <c r="K200" s="50">
        <f t="shared" si="33"/>
        <v>0</v>
      </c>
      <c r="L200" s="57">
        <f t="shared" si="34"/>
        <v>0</v>
      </c>
      <c r="M200" s="60" t="str">
        <f t="shared" si="32"/>
        <v>CUMPLE</v>
      </c>
    </row>
    <row r="201" spans="2:13" s="31" customFormat="1" ht="16.5" x14ac:dyDescent="0.25">
      <c r="B201" s="34" t="s">
        <v>900</v>
      </c>
      <c r="C201" s="42" t="s">
        <v>907</v>
      </c>
      <c r="D201" s="22">
        <v>1</v>
      </c>
      <c r="E201" s="22" t="s">
        <v>594</v>
      </c>
      <c r="F201" s="50">
        <v>68965</v>
      </c>
      <c r="G201" s="50">
        <v>13103.35</v>
      </c>
      <c r="H201" s="55">
        <v>82068.350000000006</v>
      </c>
      <c r="J201" s="50"/>
      <c r="K201" s="50">
        <f t="shared" si="33"/>
        <v>0</v>
      </c>
      <c r="L201" s="57">
        <f t="shared" si="34"/>
        <v>0</v>
      </c>
      <c r="M201" s="60" t="str">
        <f t="shared" si="32"/>
        <v>CUMPLE</v>
      </c>
    </row>
    <row r="202" spans="2:13" s="31" customFormat="1" ht="16.5" x14ac:dyDescent="0.25">
      <c r="B202" s="34" t="s">
        <v>902</v>
      </c>
      <c r="C202" s="42" t="s">
        <v>909</v>
      </c>
      <c r="D202" s="22">
        <v>1</v>
      </c>
      <c r="E202" s="22" t="s">
        <v>594</v>
      </c>
      <c r="F202" s="50">
        <v>116710</v>
      </c>
      <c r="G202" s="50">
        <v>22174.9</v>
      </c>
      <c r="H202" s="55">
        <v>138884.9</v>
      </c>
      <c r="J202" s="50"/>
      <c r="K202" s="50">
        <f t="shared" si="33"/>
        <v>0</v>
      </c>
      <c r="L202" s="57">
        <f t="shared" si="34"/>
        <v>0</v>
      </c>
      <c r="M202" s="60" t="str">
        <f t="shared" si="32"/>
        <v>CUMPLE</v>
      </c>
    </row>
    <row r="203" spans="2:13" s="31" customFormat="1" ht="16.5" x14ac:dyDescent="0.25">
      <c r="B203" s="34" t="s">
        <v>904</v>
      </c>
      <c r="C203" s="42" t="s">
        <v>911</v>
      </c>
      <c r="D203" s="22">
        <v>1</v>
      </c>
      <c r="E203" s="22" t="s">
        <v>594</v>
      </c>
      <c r="F203" s="50">
        <v>265250</v>
      </c>
      <c r="G203" s="50">
        <v>50397.5</v>
      </c>
      <c r="H203" s="55">
        <v>315647.5</v>
      </c>
      <c r="J203" s="50"/>
      <c r="K203" s="50">
        <f t="shared" si="33"/>
        <v>0</v>
      </c>
      <c r="L203" s="57">
        <f t="shared" si="34"/>
        <v>0</v>
      </c>
      <c r="M203" s="60" t="str">
        <f t="shared" si="32"/>
        <v>CUMPLE</v>
      </c>
    </row>
    <row r="204" spans="2:13" s="31" customFormat="1" ht="16.5" x14ac:dyDescent="0.25">
      <c r="B204" s="34" t="s">
        <v>906</v>
      </c>
      <c r="C204" s="42" t="s">
        <v>913</v>
      </c>
      <c r="D204" s="22">
        <v>1</v>
      </c>
      <c r="E204" s="22" t="s">
        <v>594</v>
      </c>
      <c r="F204" s="50">
        <v>302385</v>
      </c>
      <c r="G204" s="50">
        <v>57453.15</v>
      </c>
      <c r="H204" s="55">
        <v>359838.15</v>
      </c>
      <c r="J204" s="50"/>
      <c r="K204" s="50">
        <f t="shared" si="33"/>
        <v>0</v>
      </c>
      <c r="L204" s="57">
        <f t="shared" si="34"/>
        <v>0</v>
      </c>
      <c r="M204" s="60" t="str">
        <f t="shared" si="32"/>
        <v>CUMPLE</v>
      </c>
    </row>
    <row r="205" spans="2:13" s="31" customFormat="1" ht="16.5" x14ac:dyDescent="0.25">
      <c r="B205" s="34" t="s">
        <v>908</v>
      </c>
      <c r="C205" s="42" t="s">
        <v>915</v>
      </c>
      <c r="D205" s="22">
        <v>1</v>
      </c>
      <c r="E205" s="22" t="s">
        <v>594</v>
      </c>
      <c r="F205" s="50">
        <v>49867</v>
      </c>
      <c r="G205" s="50">
        <v>9474.73</v>
      </c>
      <c r="H205" s="55">
        <v>59341.729999999996</v>
      </c>
      <c r="J205" s="50"/>
      <c r="K205" s="50">
        <f t="shared" si="33"/>
        <v>0</v>
      </c>
      <c r="L205" s="57">
        <f t="shared" si="34"/>
        <v>0</v>
      </c>
      <c r="M205" s="60" t="str">
        <f t="shared" si="32"/>
        <v>CUMPLE</v>
      </c>
    </row>
    <row r="206" spans="2:13" s="31" customFormat="1" ht="16.5" x14ac:dyDescent="0.25">
      <c r="B206" s="34" t="s">
        <v>910</v>
      </c>
      <c r="C206" s="42" t="s">
        <v>917</v>
      </c>
      <c r="D206" s="22">
        <v>1</v>
      </c>
      <c r="E206" s="22" t="s">
        <v>594</v>
      </c>
      <c r="F206" s="50">
        <v>65782</v>
      </c>
      <c r="G206" s="50">
        <v>12498.58</v>
      </c>
      <c r="H206" s="55">
        <v>78280.58</v>
      </c>
      <c r="J206" s="50"/>
      <c r="K206" s="50">
        <f t="shared" si="33"/>
        <v>0</v>
      </c>
      <c r="L206" s="57">
        <f t="shared" si="34"/>
        <v>0</v>
      </c>
      <c r="M206" s="60" t="str">
        <f t="shared" si="32"/>
        <v>CUMPLE</v>
      </c>
    </row>
    <row r="207" spans="2:13" s="31" customFormat="1" ht="16.5" x14ac:dyDescent="0.25">
      <c r="B207" s="34" t="s">
        <v>912</v>
      </c>
      <c r="C207" s="42" t="s">
        <v>919</v>
      </c>
      <c r="D207" s="22">
        <v>1</v>
      </c>
      <c r="E207" s="22" t="s">
        <v>594</v>
      </c>
      <c r="F207" s="50">
        <v>93368</v>
      </c>
      <c r="G207" s="50">
        <v>17739.919999999998</v>
      </c>
      <c r="H207" s="55">
        <v>111107.92</v>
      </c>
      <c r="J207" s="50"/>
      <c r="K207" s="50">
        <f t="shared" si="33"/>
        <v>0</v>
      </c>
      <c r="L207" s="57">
        <f t="shared" si="34"/>
        <v>0</v>
      </c>
      <c r="M207" s="60" t="str">
        <f t="shared" si="32"/>
        <v>CUMPLE</v>
      </c>
    </row>
    <row r="208" spans="2:13" s="31" customFormat="1" ht="16.5" x14ac:dyDescent="0.25">
      <c r="B208" s="34" t="s">
        <v>914</v>
      </c>
      <c r="C208" s="42" t="s">
        <v>921</v>
      </c>
      <c r="D208" s="22">
        <v>1</v>
      </c>
      <c r="E208" s="22" t="s">
        <v>594</v>
      </c>
      <c r="F208" s="50">
        <v>238725</v>
      </c>
      <c r="G208" s="50">
        <v>45357.75</v>
      </c>
      <c r="H208" s="55">
        <v>284082.75</v>
      </c>
      <c r="J208" s="50"/>
      <c r="K208" s="50">
        <f t="shared" si="33"/>
        <v>0</v>
      </c>
      <c r="L208" s="57">
        <f t="shared" si="34"/>
        <v>0</v>
      </c>
      <c r="M208" s="60" t="str">
        <f t="shared" si="32"/>
        <v>CUMPLE</v>
      </c>
    </row>
    <row r="209" spans="2:13" s="31" customFormat="1" ht="16.5" x14ac:dyDescent="0.25">
      <c r="B209" s="34" t="s">
        <v>916</v>
      </c>
      <c r="C209" s="42" t="s">
        <v>923</v>
      </c>
      <c r="D209" s="22">
        <v>1</v>
      </c>
      <c r="E209" s="22" t="s">
        <v>594</v>
      </c>
      <c r="F209" s="50">
        <v>1273200</v>
      </c>
      <c r="G209" s="50">
        <v>241908</v>
      </c>
      <c r="H209" s="55">
        <v>1515108</v>
      </c>
      <c r="J209" s="50"/>
      <c r="K209" s="50">
        <f t="shared" si="33"/>
        <v>0</v>
      </c>
      <c r="L209" s="57">
        <f t="shared" si="34"/>
        <v>0</v>
      </c>
      <c r="M209" s="60" t="str">
        <f t="shared" si="32"/>
        <v>CUMPLE</v>
      </c>
    </row>
    <row r="210" spans="2:13" s="31" customFormat="1" ht="16.5" x14ac:dyDescent="0.25">
      <c r="B210" s="34" t="s">
        <v>918</v>
      </c>
      <c r="C210" s="42" t="s">
        <v>925</v>
      </c>
      <c r="D210" s="22">
        <v>1</v>
      </c>
      <c r="E210" s="22" t="s">
        <v>594</v>
      </c>
      <c r="F210" s="50">
        <v>1485400</v>
      </c>
      <c r="G210" s="50">
        <v>282226</v>
      </c>
      <c r="H210" s="55">
        <v>1767626</v>
      </c>
      <c r="J210" s="50"/>
      <c r="K210" s="50">
        <f t="shared" si="33"/>
        <v>0</v>
      </c>
      <c r="L210" s="57">
        <f t="shared" si="34"/>
        <v>0</v>
      </c>
      <c r="M210" s="60" t="str">
        <f t="shared" si="32"/>
        <v>CUMPLE</v>
      </c>
    </row>
    <row r="211" spans="2:13" s="31" customFormat="1" ht="16.5" x14ac:dyDescent="0.25">
      <c r="B211" s="34" t="s">
        <v>920</v>
      </c>
      <c r="C211" s="42" t="s">
        <v>927</v>
      </c>
      <c r="D211" s="22">
        <v>1</v>
      </c>
      <c r="E211" s="22" t="s">
        <v>594</v>
      </c>
      <c r="F211" s="50">
        <v>29177.5</v>
      </c>
      <c r="G211" s="50">
        <v>5543.73</v>
      </c>
      <c r="H211" s="55">
        <v>34721.229999999996</v>
      </c>
      <c r="J211" s="50"/>
      <c r="K211" s="50">
        <f t="shared" si="33"/>
        <v>0</v>
      </c>
      <c r="L211" s="57">
        <f t="shared" si="34"/>
        <v>0</v>
      </c>
      <c r="M211" s="60" t="str">
        <f t="shared" si="32"/>
        <v>CUMPLE</v>
      </c>
    </row>
    <row r="212" spans="2:13" s="31" customFormat="1" ht="16.5" x14ac:dyDescent="0.25">
      <c r="B212" s="34" t="s">
        <v>922</v>
      </c>
      <c r="C212" s="42" t="s">
        <v>929</v>
      </c>
      <c r="D212" s="22">
        <v>1</v>
      </c>
      <c r="E212" s="22" t="s">
        <v>594</v>
      </c>
      <c r="F212" s="50">
        <v>40318</v>
      </c>
      <c r="G212" s="50">
        <v>7660.42</v>
      </c>
      <c r="H212" s="55">
        <v>47978.42</v>
      </c>
      <c r="J212" s="50"/>
      <c r="K212" s="50">
        <f t="shared" si="33"/>
        <v>0</v>
      </c>
      <c r="L212" s="57">
        <f t="shared" si="34"/>
        <v>0</v>
      </c>
      <c r="M212" s="60" t="str">
        <f t="shared" si="32"/>
        <v>CUMPLE</v>
      </c>
    </row>
    <row r="213" spans="2:13" s="31" customFormat="1" ht="16.5" x14ac:dyDescent="0.25">
      <c r="B213" s="34" t="s">
        <v>924</v>
      </c>
      <c r="C213" s="42" t="s">
        <v>931</v>
      </c>
      <c r="D213" s="22">
        <v>1</v>
      </c>
      <c r="E213" s="22" t="s">
        <v>594</v>
      </c>
      <c r="F213" s="50">
        <v>65782</v>
      </c>
      <c r="G213" s="50">
        <v>12498.58</v>
      </c>
      <c r="H213" s="55">
        <v>78280.58</v>
      </c>
      <c r="J213" s="50"/>
      <c r="K213" s="50">
        <f t="shared" si="33"/>
        <v>0</v>
      </c>
      <c r="L213" s="57">
        <f t="shared" si="34"/>
        <v>0</v>
      </c>
      <c r="M213" s="60" t="str">
        <f t="shared" si="32"/>
        <v>CUMPLE</v>
      </c>
    </row>
    <row r="214" spans="2:13" s="31" customFormat="1" ht="16.5" x14ac:dyDescent="0.25">
      <c r="B214" s="34" t="s">
        <v>926</v>
      </c>
      <c r="C214" s="42" t="s">
        <v>933</v>
      </c>
      <c r="D214" s="22">
        <v>1</v>
      </c>
      <c r="E214" s="22" t="s">
        <v>594</v>
      </c>
      <c r="F214" s="50">
        <v>111405</v>
      </c>
      <c r="G214" s="50">
        <v>21166.95</v>
      </c>
      <c r="H214" s="55">
        <v>132571.95000000001</v>
      </c>
      <c r="J214" s="50"/>
      <c r="K214" s="50">
        <f t="shared" si="33"/>
        <v>0</v>
      </c>
      <c r="L214" s="57">
        <f t="shared" si="34"/>
        <v>0</v>
      </c>
      <c r="M214" s="60" t="str">
        <f t="shared" si="32"/>
        <v>CUMPLE</v>
      </c>
    </row>
    <row r="215" spans="2:13" s="31" customFormat="1" ht="16.5" x14ac:dyDescent="0.25">
      <c r="B215" s="34" t="s">
        <v>928</v>
      </c>
      <c r="C215" s="42" t="s">
        <v>935</v>
      </c>
      <c r="D215" s="22">
        <v>1</v>
      </c>
      <c r="E215" s="22" t="s">
        <v>594</v>
      </c>
      <c r="F215" s="50">
        <v>259945</v>
      </c>
      <c r="G215" s="50">
        <v>49389.55</v>
      </c>
      <c r="H215" s="55">
        <v>309334.55</v>
      </c>
      <c r="J215" s="50"/>
      <c r="K215" s="50">
        <f t="shared" si="33"/>
        <v>0</v>
      </c>
      <c r="L215" s="57">
        <f t="shared" si="34"/>
        <v>0</v>
      </c>
      <c r="M215" s="60" t="str">
        <f t="shared" si="32"/>
        <v>CUMPLE</v>
      </c>
    </row>
    <row r="216" spans="2:13" s="31" customFormat="1" ht="16.5" x14ac:dyDescent="0.25">
      <c r="B216" s="34" t="s">
        <v>930</v>
      </c>
      <c r="C216" s="42" t="s">
        <v>937</v>
      </c>
      <c r="D216" s="22">
        <v>1</v>
      </c>
      <c r="E216" s="22" t="s">
        <v>594</v>
      </c>
      <c r="F216" s="50">
        <v>297080</v>
      </c>
      <c r="G216" s="50">
        <v>56445.2</v>
      </c>
      <c r="H216" s="55">
        <v>353525.2</v>
      </c>
      <c r="J216" s="50"/>
      <c r="K216" s="50">
        <f t="shared" si="33"/>
        <v>0</v>
      </c>
      <c r="L216" s="57">
        <f t="shared" si="34"/>
        <v>0</v>
      </c>
      <c r="M216" s="60" t="str">
        <f t="shared" ref="M216:M279" si="35">+IF(L216&gt;H216,"NO CUMPLE","CUMPLE")</f>
        <v>CUMPLE</v>
      </c>
    </row>
    <row r="217" spans="2:13" s="31" customFormat="1" ht="16.5" x14ac:dyDescent="0.25">
      <c r="B217" s="34" t="s">
        <v>932</v>
      </c>
      <c r="C217" s="42" t="s">
        <v>939</v>
      </c>
      <c r="D217" s="22">
        <v>1</v>
      </c>
      <c r="E217" s="22" t="s">
        <v>594</v>
      </c>
      <c r="F217" s="50">
        <v>47745</v>
      </c>
      <c r="G217" s="50">
        <v>9071.5499999999993</v>
      </c>
      <c r="H217" s="55">
        <v>56816.55</v>
      </c>
      <c r="J217" s="50"/>
      <c r="K217" s="50">
        <f t="shared" si="33"/>
        <v>0</v>
      </c>
      <c r="L217" s="57">
        <f t="shared" si="34"/>
        <v>0</v>
      </c>
      <c r="M217" s="60" t="str">
        <f t="shared" si="35"/>
        <v>CUMPLE</v>
      </c>
    </row>
    <row r="218" spans="2:13" s="31" customFormat="1" ht="16.5" x14ac:dyDescent="0.25">
      <c r="B218" s="34" t="s">
        <v>934</v>
      </c>
      <c r="C218" s="42" t="s">
        <v>941</v>
      </c>
      <c r="D218" s="22">
        <v>1</v>
      </c>
      <c r="E218" s="22" t="s">
        <v>594</v>
      </c>
      <c r="F218" s="50">
        <v>63660</v>
      </c>
      <c r="G218" s="50">
        <v>12095.4</v>
      </c>
      <c r="H218" s="55">
        <v>75755.399999999994</v>
      </c>
      <c r="J218" s="50"/>
      <c r="K218" s="50">
        <f t="shared" si="33"/>
        <v>0</v>
      </c>
      <c r="L218" s="57">
        <f t="shared" si="34"/>
        <v>0</v>
      </c>
      <c r="M218" s="60" t="str">
        <f t="shared" si="35"/>
        <v>CUMPLE</v>
      </c>
    </row>
    <row r="219" spans="2:13" s="31" customFormat="1" ht="16.5" x14ac:dyDescent="0.25">
      <c r="B219" s="34" t="s">
        <v>936</v>
      </c>
      <c r="C219" s="42" t="s">
        <v>942</v>
      </c>
      <c r="D219" s="22">
        <v>1</v>
      </c>
      <c r="E219" s="22" t="s">
        <v>594</v>
      </c>
      <c r="F219" s="50">
        <v>95490</v>
      </c>
      <c r="G219" s="50">
        <v>18143.099999999999</v>
      </c>
      <c r="H219" s="55">
        <v>113633.1</v>
      </c>
      <c r="J219" s="50"/>
      <c r="K219" s="50">
        <f t="shared" si="33"/>
        <v>0</v>
      </c>
      <c r="L219" s="57">
        <f t="shared" si="34"/>
        <v>0</v>
      </c>
      <c r="M219" s="60" t="str">
        <f t="shared" si="35"/>
        <v>CUMPLE</v>
      </c>
    </row>
    <row r="220" spans="2:13" s="31" customFormat="1" ht="16.5" x14ac:dyDescent="0.25">
      <c r="B220" s="34" t="s">
        <v>938</v>
      </c>
      <c r="C220" s="42" t="s">
        <v>943</v>
      </c>
      <c r="D220" s="22">
        <v>1</v>
      </c>
      <c r="E220" s="22" t="s">
        <v>594</v>
      </c>
      <c r="F220" s="50">
        <v>244030</v>
      </c>
      <c r="G220" s="50">
        <v>46365.7</v>
      </c>
      <c r="H220" s="55">
        <v>290395.7</v>
      </c>
      <c r="J220" s="50"/>
      <c r="K220" s="50">
        <f t="shared" si="33"/>
        <v>0</v>
      </c>
      <c r="L220" s="57">
        <f t="shared" si="34"/>
        <v>0</v>
      </c>
      <c r="M220" s="60" t="str">
        <f t="shared" si="35"/>
        <v>CUMPLE</v>
      </c>
    </row>
    <row r="221" spans="2:13" s="31" customFormat="1" ht="16.5" x14ac:dyDescent="0.25">
      <c r="B221" s="34" t="s">
        <v>940</v>
      </c>
      <c r="C221" s="42" t="s">
        <v>944</v>
      </c>
      <c r="D221" s="22">
        <v>1</v>
      </c>
      <c r="E221" s="22" t="s">
        <v>594</v>
      </c>
      <c r="F221" s="50">
        <v>445620</v>
      </c>
      <c r="G221" s="50">
        <v>84667.8</v>
      </c>
      <c r="H221" s="55">
        <v>530287.80000000005</v>
      </c>
      <c r="J221" s="50"/>
      <c r="K221" s="50">
        <f t="shared" si="33"/>
        <v>0</v>
      </c>
      <c r="L221" s="57">
        <f t="shared" si="34"/>
        <v>0</v>
      </c>
      <c r="M221" s="60" t="str">
        <f t="shared" si="35"/>
        <v>CUMPLE</v>
      </c>
    </row>
    <row r="222" spans="2:13" s="31" customFormat="1" ht="16.5" x14ac:dyDescent="0.25">
      <c r="B222" s="34" t="s">
        <v>1015</v>
      </c>
      <c r="C222" s="42" t="s">
        <v>945</v>
      </c>
      <c r="D222" s="22">
        <v>1</v>
      </c>
      <c r="E222" s="22" t="s">
        <v>594</v>
      </c>
      <c r="F222" s="50">
        <v>689650</v>
      </c>
      <c r="G222" s="50">
        <v>131033.5</v>
      </c>
      <c r="H222" s="55">
        <v>820683.5</v>
      </c>
      <c r="J222" s="50"/>
      <c r="K222" s="50">
        <f t="shared" si="33"/>
        <v>0</v>
      </c>
      <c r="L222" s="57">
        <f t="shared" si="34"/>
        <v>0</v>
      </c>
      <c r="M222" s="60" t="str">
        <f t="shared" si="35"/>
        <v>CUMPLE</v>
      </c>
    </row>
    <row r="223" spans="2:13" s="31" customFormat="1" ht="16.5" x14ac:dyDescent="0.25">
      <c r="B223" s="34" t="s">
        <v>1016</v>
      </c>
      <c r="C223" s="42" t="s">
        <v>946</v>
      </c>
      <c r="D223" s="22">
        <v>1</v>
      </c>
      <c r="E223" s="22" t="s">
        <v>594</v>
      </c>
      <c r="F223" s="50">
        <v>47745</v>
      </c>
      <c r="G223" s="50">
        <v>9071.5499999999993</v>
      </c>
      <c r="H223" s="55">
        <v>56816.55</v>
      </c>
      <c r="J223" s="50"/>
      <c r="K223" s="50">
        <f t="shared" si="33"/>
        <v>0</v>
      </c>
      <c r="L223" s="57">
        <f t="shared" si="34"/>
        <v>0</v>
      </c>
      <c r="M223" s="60" t="str">
        <f t="shared" si="35"/>
        <v>CUMPLE</v>
      </c>
    </row>
    <row r="224" spans="2:13" s="31" customFormat="1" ht="16.5" x14ac:dyDescent="0.25">
      <c r="B224" s="34" t="s">
        <v>1017</v>
      </c>
      <c r="C224" s="42" t="s">
        <v>947</v>
      </c>
      <c r="D224" s="22">
        <v>1</v>
      </c>
      <c r="E224" s="22" t="s">
        <v>594</v>
      </c>
      <c r="F224" s="50">
        <v>72148</v>
      </c>
      <c r="G224" s="50">
        <v>13708.12</v>
      </c>
      <c r="H224" s="55">
        <v>85856.12</v>
      </c>
      <c r="J224" s="50"/>
      <c r="K224" s="50">
        <f t="shared" si="33"/>
        <v>0</v>
      </c>
      <c r="L224" s="57">
        <f t="shared" si="34"/>
        <v>0</v>
      </c>
      <c r="M224" s="60" t="str">
        <f t="shared" si="35"/>
        <v>CUMPLE</v>
      </c>
    </row>
    <row r="225" spans="2:13" s="31" customFormat="1" ht="16.5" x14ac:dyDescent="0.25">
      <c r="B225" s="34" t="s">
        <v>1018</v>
      </c>
      <c r="C225" s="42" t="s">
        <v>948</v>
      </c>
      <c r="D225" s="22">
        <v>1</v>
      </c>
      <c r="E225" s="22" t="s">
        <v>594</v>
      </c>
      <c r="F225" s="50">
        <v>106100</v>
      </c>
      <c r="G225" s="50">
        <v>20159</v>
      </c>
      <c r="H225" s="55">
        <v>126259</v>
      </c>
      <c r="J225" s="50"/>
      <c r="K225" s="50">
        <f t="shared" si="33"/>
        <v>0</v>
      </c>
      <c r="L225" s="57">
        <f t="shared" si="34"/>
        <v>0</v>
      </c>
      <c r="M225" s="60" t="str">
        <f t="shared" si="35"/>
        <v>CUMPLE</v>
      </c>
    </row>
    <row r="226" spans="2:13" s="31" customFormat="1" ht="16.5" x14ac:dyDescent="0.25">
      <c r="B226" s="34" t="s">
        <v>1019</v>
      </c>
      <c r="C226" s="42" t="s">
        <v>949</v>
      </c>
      <c r="D226" s="22">
        <v>1</v>
      </c>
      <c r="E226" s="22" t="s">
        <v>594</v>
      </c>
      <c r="F226" s="50">
        <v>180370</v>
      </c>
      <c r="G226" s="50">
        <v>34270.300000000003</v>
      </c>
      <c r="H226" s="55">
        <v>214640.3</v>
      </c>
      <c r="J226" s="50"/>
      <c r="K226" s="50">
        <f t="shared" si="33"/>
        <v>0</v>
      </c>
      <c r="L226" s="57">
        <f t="shared" si="34"/>
        <v>0</v>
      </c>
      <c r="M226" s="60" t="str">
        <f t="shared" si="35"/>
        <v>CUMPLE</v>
      </c>
    </row>
    <row r="227" spans="2:13" s="31" customFormat="1" ht="16.5" x14ac:dyDescent="0.25">
      <c r="B227" s="34" t="s">
        <v>1020</v>
      </c>
      <c r="C227" s="42" t="s">
        <v>950</v>
      </c>
      <c r="D227" s="22">
        <v>1</v>
      </c>
      <c r="E227" s="22" t="s">
        <v>594</v>
      </c>
      <c r="F227" s="50">
        <v>328910</v>
      </c>
      <c r="G227" s="50">
        <v>62492.9</v>
      </c>
      <c r="H227" s="55">
        <v>391402.9</v>
      </c>
      <c r="J227" s="50"/>
      <c r="K227" s="50">
        <f t="shared" si="33"/>
        <v>0</v>
      </c>
      <c r="L227" s="57">
        <f t="shared" si="34"/>
        <v>0</v>
      </c>
      <c r="M227" s="60" t="str">
        <f t="shared" si="35"/>
        <v>CUMPLE</v>
      </c>
    </row>
    <row r="228" spans="2:13" s="31" customFormat="1" ht="16.5" x14ac:dyDescent="0.25">
      <c r="B228" s="34" t="s">
        <v>1021</v>
      </c>
      <c r="C228" s="42" t="s">
        <v>951</v>
      </c>
      <c r="D228" s="22">
        <v>1</v>
      </c>
      <c r="E228" s="22" t="s">
        <v>594</v>
      </c>
      <c r="F228" s="50">
        <v>413790</v>
      </c>
      <c r="G228" s="50">
        <v>78620.100000000006</v>
      </c>
      <c r="H228" s="55">
        <v>492410.1</v>
      </c>
      <c r="J228" s="50"/>
      <c r="K228" s="50">
        <f t="shared" si="33"/>
        <v>0</v>
      </c>
      <c r="L228" s="57">
        <f t="shared" si="34"/>
        <v>0</v>
      </c>
      <c r="M228" s="60" t="str">
        <f t="shared" si="35"/>
        <v>CUMPLE</v>
      </c>
    </row>
    <row r="229" spans="2:13" s="31" customFormat="1" ht="16.5" x14ac:dyDescent="0.25">
      <c r="B229" s="34" t="s">
        <v>1022</v>
      </c>
      <c r="C229" s="42" t="s">
        <v>952</v>
      </c>
      <c r="D229" s="22">
        <v>1</v>
      </c>
      <c r="E229" s="22" t="s">
        <v>594</v>
      </c>
      <c r="F229" s="50">
        <v>58355</v>
      </c>
      <c r="G229" s="50">
        <v>11087.45</v>
      </c>
      <c r="H229" s="55">
        <v>69442.45</v>
      </c>
      <c r="J229" s="50"/>
      <c r="K229" s="50">
        <f t="shared" si="33"/>
        <v>0</v>
      </c>
      <c r="L229" s="57">
        <f t="shared" si="34"/>
        <v>0</v>
      </c>
      <c r="M229" s="60" t="str">
        <f t="shared" si="35"/>
        <v>CUMPLE</v>
      </c>
    </row>
    <row r="230" spans="2:13" s="31" customFormat="1" ht="16.5" x14ac:dyDescent="0.25">
      <c r="B230" s="34" t="s">
        <v>1023</v>
      </c>
      <c r="C230" s="42" t="s">
        <v>953</v>
      </c>
      <c r="D230" s="22">
        <v>1</v>
      </c>
      <c r="E230" s="22" t="s">
        <v>594</v>
      </c>
      <c r="F230" s="50">
        <v>84880</v>
      </c>
      <c r="G230" s="50">
        <v>16127.2</v>
      </c>
      <c r="H230" s="55">
        <v>101007.2</v>
      </c>
      <c r="J230" s="50"/>
      <c r="K230" s="50">
        <f t="shared" si="33"/>
        <v>0</v>
      </c>
      <c r="L230" s="57">
        <f t="shared" si="34"/>
        <v>0</v>
      </c>
      <c r="M230" s="60" t="str">
        <f t="shared" si="35"/>
        <v>CUMPLE</v>
      </c>
    </row>
    <row r="231" spans="2:13" s="31" customFormat="1" ht="16.5" x14ac:dyDescent="0.25">
      <c r="B231" s="34" t="s">
        <v>1024</v>
      </c>
      <c r="C231" s="42" t="s">
        <v>954</v>
      </c>
      <c r="D231" s="22">
        <v>1</v>
      </c>
      <c r="E231" s="22" t="s">
        <v>594</v>
      </c>
      <c r="F231" s="50">
        <v>116710</v>
      </c>
      <c r="G231" s="50">
        <v>22174.9</v>
      </c>
      <c r="H231" s="55">
        <v>138884.9</v>
      </c>
      <c r="J231" s="50"/>
      <c r="K231" s="50">
        <f t="shared" si="33"/>
        <v>0</v>
      </c>
      <c r="L231" s="57">
        <f t="shared" si="34"/>
        <v>0</v>
      </c>
      <c r="M231" s="60" t="str">
        <f t="shared" si="35"/>
        <v>CUMPLE</v>
      </c>
    </row>
    <row r="232" spans="2:13" s="31" customFormat="1" ht="16.5" x14ac:dyDescent="0.25">
      <c r="B232" s="34" t="s">
        <v>1025</v>
      </c>
      <c r="C232" s="42" t="s">
        <v>955</v>
      </c>
      <c r="D232" s="22">
        <v>1</v>
      </c>
      <c r="E232" s="22" t="s">
        <v>594</v>
      </c>
      <c r="F232" s="50">
        <v>318300</v>
      </c>
      <c r="G232" s="50">
        <v>60477</v>
      </c>
      <c r="H232" s="55">
        <v>378777</v>
      </c>
      <c r="J232" s="50"/>
      <c r="K232" s="50">
        <f t="shared" si="33"/>
        <v>0</v>
      </c>
      <c r="L232" s="57">
        <f t="shared" si="34"/>
        <v>0</v>
      </c>
      <c r="M232" s="60" t="str">
        <f t="shared" si="35"/>
        <v>CUMPLE</v>
      </c>
    </row>
    <row r="233" spans="2:13" s="31" customFormat="1" ht="16.5" x14ac:dyDescent="0.25">
      <c r="B233" s="34" t="s">
        <v>1026</v>
      </c>
      <c r="C233" s="42" t="s">
        <v>956</v>
      </c>
      <c r="D233" s="22">
        <v>1</v>
      </c>
      <c r="E233" s="22" t="s">
        <v>594</v>
      </c>
      <c r="F233" s="50">
        <v>519890</v>
      </c>
      <c r="G233" s="50">
        <v>98779.1</v>
      </c>
      <c r="H233" s="55">
        <v>618669.1</v>
      </c>
      <c r="J233" s="50"/>
      <c r="K233" s="50">
        <f t="shared" si="33"/>
        <v>0</v>
      </c>
      <c r="L233" s="57">
        <f t="shared" si="34"/>
        <v>0</v>
      </c>
      <c r="M233" s="60" t="str">
        <f t="shared" si="35"/>
        <v>CUMPLE</v>
      </c>
    </row>
    <row r="234" spans="2:13" s="31" customFormat="1" ht="16.5" x14ac:dyDescent="0.25">
      <c r="B234" s="34" t="s">
        <v>1027</v>
      </c>
      <c r="C234" s="42" t="s">
        <v>957</v>
      </c>
      <c r="D234" s="22">
        <v>1</v>
      </c>
      <c r="E234" s="22" t="s">
        <v>594</v>
      </c>
      <c r="F234" s="50">
        <v>901850</v>
      </c>
      <c r="G234" s="50">
        <v>171351.5</v>
      </c>
      <c r="H234" s="55">
        <v>1073201.5</v>
      </c>
      <c r="J234" s="50"/>
      <c r="K234" s="50">
        <f t="shared" si="33"/>
        <v>0</v>
      </c>
      <c r="L234" s="57">
        <f t="shared" si="34"/>
        <v>0</v>
      </c>
      <c r="M234" s="60" t="str">
        <f t="shared" si="35"/>
        <v>CUMPLE</v>
      </c>
    </row>
    <row r="235" spans="2:13" s="31" customFormat="1" ht="16.5" x14ac:dyDescent="0.25">
      <c r="B235" s="34" t="s">
        <v>1028</v>
      </c>
      <c r="C235" s="42" t="s">
        <v>958</v>
      </c>
      <c r="D235" s="22">
        <v>1</v>
      </c>
      <c r="E235" s="22" t="s">
        <v>594</v>
      </c>
      <c r="F235" s="50">
        <v>84880</v>
      </c>
      <c r="G235" s="50">
        <v>16127.2</v>
      </c>
      <c r="H235" s="55">
        <v>101007.2</v>
      </c>
      <c r="J235" s="50"/>
      <c r="K235" s="50">
        <f t="shared" si="33"/>
        <v>0</v>
      </c>
      <c r="L235" s="57">
        <f t="shared" si="34"/>
        <v>0</v>
      </c>
      <c r="M235" s="60" t="str">
        <f t="shared" si="35"/>
        <v>CUMPLE</v>
      </c>
    </row>
    <row r="236" spans="2:13" s="31" customFormat="1" ht="16.5" x14ac:dyDescent="0.25">
      <c r="B236" s="34" t="s">
        <v>1029</v>
      </c>
      <c r="C236" s="42" t="s">
        <v>959</v>
      </c>
      <c r="D236" s="22">
        <v>1</v>
      </c>
      <c r="E236" s="22" t="s">
        <v>594</v>
      </c>
      <c r="F236" s="50">
        <v>106100</v>
      </c>
      <c r="G236" s="50">
        <v>20159</v>
      </c>
      <c r="H236" s="55">
        <v>126259</v>
      </c>
      <c r="J236" s="50"/>
      <c r="K236" s="50">
        <f t="shared" si="33"/>
        <v>0</v>
      </c>
      <c r="L236" s="57">
        <f t="shared" si="34"/>
        <v>0</v>
      </c>
      <c r="M236" s="60" t="str">
        <f t="shared" si="35"/>
        <v>CUMPLE</v>
      </c>
    </row>
    <row r="237" spans="2:13" s="31" customFormat="1" ht="16.5" x14ac:dyDescent="0.25">
      <c r="B237" s="34" t="s">
        <v>1030</v>
      </c>
      <c r="C237" s="42" t="s">
        <v>960</v>
      </c>
      <c r="D237" s="22">
        <v>1</v>
      </c>
      <c r="E237" s="22" t="s">
        <v>594</v>
      </c>
      <c r="F237" s="50">
        <v>164455</v>
      </c>
      <c r="G237" s="50">
        <v>31246.45</v>
      </c>
      <c r="H237" s="55">
        <v>195701.45</v>
      </c>
      <c r="J237" s="50"/>
      <c r="K237" s="50">
        <f t="shared" si="33"/>
        <v>0</v>
      </c>
      <c r="L237" s="57">
        <f t="shared" si="34"/>
        <v>0</v>
      </c>
      <c r="M237" s="60" t="str">
        <f t="shared" si="35"/>
        <v>CUMPLE</v>
      </c>
    </row>
    <row r="238" spans="2:13" s="31" customFormat="1" ht="16.5" x14ac:dyDescent="0.25">
      <c r="B238" s="34" t="s">
        <v>1031</v>
      </c>
      <c r="C238" s="42" t="s">
        <v>961</v>
      </c>
      <c r="D238" s="22">
        <v>1</v>
      </c>
      <c r="E238" s="22" t="s">
        <v>594</v>
      </c>
      <c r="F238" s="50">
        <v>222810</v>
      </c>
      <c r="G238" s="50">
        <v>42333.9</v>
      </c>
      <c r="H238" s="55">
        <v>265143.90000000002</v>
      </c>
      <c r="J238" s="50"/>
      <c r="K238" s="50">
        <f t="shared" si="33"/>
        <v>0</v>
      </c>
      <c r="L238" s="57">
        <f t="shared" si="34"/>
        <v>0</v>
      </c>
      <c r="M238" s="60" t="str">
        <f t="shared" si="35"/>
        <v>CUMPLE</v>
      </c>
    </row>
    <row r="239" spans="2:13" s="31" customFormat="1" ht="16.5" x14ac:dyDescent="0.25">
      <c r="B239" s="34" t="s">
        <v>1032</v>
      </c>
      <c r="C239" s="42" t="s">
        <v>962</v>
      </c>
      <c r="D239" s="22">
        <v>1</v>
      </c>
      <c r="E239" s="22" t="s">
        <v>594</v>
      </c>
      <c r="F239" s="50">
        <v>101325.5</v>
      </c>
      <c r="G239" s="50">
        <v>19251.849999999999</v>
      </c>
      <c r="H239" s="55">
        <v>120577.35</v>
      </c>
      <c r="J239" s="50"/>
      <c r="K239" s="50">
        <f t="shared" si="33"/>
        <v>0</v>
      </c>
      <c r="L239" s="57">
        <f t="shared" si="34"/>
        <v>0</v>
      </c>
      <c r="M239" s="60" t="str">
        <f t="shared" si="35"/>
        <v>CUMPLE</v>
      </c>
    </row>
    <row r="240" spans="2:13" s="31" customFormat="1" ht="16.5" x14ac:dyDescent="0.25">
      <c r="B240" s="34" t="s">
        <v>1033</v>
      </c>
      <c r="C240" s="42" t="s">
        <v>963</v>
      </c>
      <c r="D240" s="22">
        <v>1</v>
      </c>
      <c r="E240" s="22" t="s">
        <v>594</v>
      </c>
      <c r="F240" s="50">
        <v>127320</v>
      </c>
      <c r="G240" s="50">
        <v>24190.799999999999</v>
      </c>
      <c r="H240" s="55">
        <v>151510.79999999999</v>
      </c>
      <c r="J240" s="50"/>
      <c r="K240" s="50">
        <f t="shared" si="33"/>
        <v>0</v>
      </c>
      <c r="L240" s="57">
        <f t="shared" si="34"/>
        <v>0</v>
      </c>
      <c r="M240" s="60" t="str">
        <f t="shared" si="35"/>
        <v>CUMPLE</v>
      </c>
    </row>
    <row r="241" spans="2:13" s="31" customFormat="1" ht="16.5" x14ac:dyDescent="0.25">
      <c r="B241" s="34" t="s">
        <v>1034</v>
      </c>
      <c r="C241" s="42" t="s">
        <v>964</v>
      </c>
      <c r="D241" s="22">
        <v>1</v>
      </c>
      <c r="E241" s="22" t="s">
        <v>594</v>
      </c>
      <c r="F241" s="50">
        <v>180370</v>
      </c>
      <c r="G241" s="50">
        <v>34270.300000000003</v>
      </c>
      <c r="H241" s="55">
        <v>214640.3</v>
      </c>
      <c r="J241" s="50"/>
      <c r="K241" s="50">
        <f t="shared" si="33"/>
        <v>0</v>
      </c>
      <c r="L241" s="57">
        <f t="shared" si="34"/>
        <v>0</v>
      </c>
      <c r="M241" s="60" t="str">
        <f t="shared" si="35"/>
        <v>CUMPLE</v>
      </c>
    </row>
    <row r="242" spans="2:13" s="31" customFormat="1" ht="16.5" x14ac:dyDescent="0.25">
      <c r="B242" s="34" t="s">
        <v>1035</v>
      </c>
      <c r="C242" s="42" t="s">
        <v>965</v>
      </c>
      <c r="D242" s="22">
        <v>1</v>
      </c>
      <c r="E242" s="22" t="s">
        <v>594</v>
      </c>
      <c r="F242" s="50">
        <v>270555</v>
      </c>
      <c r="G242" s="50">
        <v>51405.45</v>
      </c>
      <c r="H242" s="55">
        <v>321960.45</v>
      </c>
      <c r="J242" s="50"/>
      <c r="K242" s="50">
        <f t="shared" si="33"/>
        <v>0</v>
      </c>
      <c r="L242" s="57">
        <f t="shared" si="34"/>
        <v>0</v>
      </c>
      <c r="M242" s="60" t="str">
        <f t="shared" si="35"/>
        <v>CUMPLE</v>
      </c>
    </row>
    <row r="243" spans="2:13" s="31" customFormat="1" ht="16.5" x14ac:dyDescent="0.25">
      <c r="B243" s="34" t="s">
        <v>1036</v>
      </c>
      <c r="C243" s="42" t="s">
        <v>966</v>
      </c>
      <c r="D243" s="22">
        <v>1</v>
      </c>
      <c r="E243" s="22" t="s">
        <v>594</v>
      </c>
      <c r="F243" s="50">
        <v>29177.5</v>
      </c>
      <c r="G243" s="50">
        <v>5543.73</v>
      </c>
      <c r="H243" s="55">
        <v>34721.229999999996</v>
      </c>
      <c r="J243" s="50"/>
      <c r="K243" s="50">
        <f t="shared" si="33"/>
        <v>0</v>
      </c>
      <c r="L243" s="57">
        <f t="shared" si="34"/>
        <v>0</v>
      </c>
      <c r="M243" s="60" t="str">
        <f t="shared" si="35"/>
        <v>CUMPLE</v>
      </c>
    </row>
    <row r="244" spans="2:13" s="31" customFormat="1" ht="16.5" x14ac:dyDescent="0.25">
      <c r="B244" s="34" t="s">
        <v>1037</v>
      </c>
      <c r="C244" s="42" t="s">
        <v>967</v>
      </c>
      <c r="D244" s="22">
        <v>1</v>
      </c>
      <c r="E244" s="22" t="s">
        <v>594</v>
      </c>
      <c r="F244" s="50">
        <v>40318</v>
      </c>
      <c r="G244" s="50">
        <v>7660.42</v>
      </c>
      <c r="H244" s="55">
        <v>47978.42</v>
      </c>
      <c r="J244" s="50"/>
      <c r="K244" s="50">
        <f t="shared" ref="K244:K307" si="36">+ROUND(J244*19%,2)</f>
        <v>0</v>
      </c>
      <c r="L244" s="57">
        <f t="shared" si="34"/>
        <v>0</v>
      </c>
      <c r="M244" s="60" t="str">
        <f t="shared" si="35"/>
        <v>CUMPLE</v>
      </c>
    </row>
    <row r="245" spans="2:13" s="31" customFormat="1" ht="16.5" x14ac:dyDescent="0.25">
      <c r="B245" s="34" t="s">
        <v>1038</v>
      </c>
      <c r="C245" s="42" t="s">
        <v>968</v>
      </c>
      <c r="D245" s="22">
        <v>1</v>
      </c>
      <c r="E245" s="22" t="s">
        <v>594</v>
      </c>
      <c r="F245" s="50">
        <v>65782</v>
      </c>
      <c r="G245" s="50">
        <v>12498.58</v>
      </c>
      <c r="H245" s="55">
        <v>78280.58</v>
      </c>
      <c r="J245" s="50"/>
      <c r="K245" s="50">
        <f t="shared" si="36"/>
        <v>0</v>
      </c>
      <c r="L245" s="57">
        <f t="shared" si="34"/>
        <v>0</v>
      </c>
      <c r="M245" s="60" t="str">
        <f t="shared" si="35"/>
        <v>CUMPLE</v>
      </c>
    </row>
    <row r="246" spans="2:13" s="31" customFormat="1" ht="16.5" x14ac:dyDescent="0.25">
      <c r="B246" s="34" t="s">
        <v>1039</v>
      </c>
      <c r="C246" s="42" t="s">
        <v>969</v>
      </c>
      <c r="D246" s="22">
        <v>1</v>
      </c>
      <c r="E246" s="22" t="s">
        <v>594</v>
      </c>
      <c r="F246" s="50">
        <v>111405</v>
      </c>
      <c r="G246" s="50">
        <v>21166.95</v>
      </c>
      <c r="H246" s="55">
        <v>132571.95000000001</v>
      </c>
      <c r="J246" s="50"/>
      <c r="K246" s="50">
        <f t="shared" si="36"/>
        <v>0</v>
      </c>
      <c r="L246" s="57">
        <f t="shared" si="34"/>
        <v>0</v>
      </c>
      <c r="M246" s="60" t="str">
        <f t="shared" si="35"/>
        <v>CUMPLE</v>
      </c>
    </row>
    <row r="247" spans="2:13" s="31" customFormat="1" ht="16.5" x14ac:dyDescent="0.25">
      <c r="B247" s="34" t="s">
        <v>1040</v>
      </c>
      <c r="C247" s="42" t="s">
        <v>970</v>
      </c>
      <c r="D247" s="22">
        <v>1</v>
      </c>
      <c r="E247" s="22" t="s">
        <v>594</v>
      </c>
      <c r="F247" s="50">
        <v>47745</v>
      </c>
      <c r="G247" s="50">
        <v>9071.5499999999993</v>
      </c>
      <c r="H247" s="55">
        <v>56816.55</v>
      </c>
      <c r="J247" s="50"/>
      <c r="K247" s="50">
        <f t="shared" si="36"/>
        <v>0</v>
      </c>
      <c r="L247" s="57">
        <f t="shared" si="34"/>
        <v>0</v>
      </c>
      <c r="M247" s="60" t="str">
        <f t="shared" si="35"/>
        <v>CUMPLE</v>
      </c>
    </row>
    <row r="248" spans="2:13" s="31" customFormat="1" ht="16.5" x14ac:dyDescent="0.25">
      <c r="B248" s="34" t="s">
        <v>1041</v>
      </c>
      <c r="C248" s="42" t="s">
        <v>971</v>
      </c>
      <c r="D248" s="22">
        <v>1</v>
      </c>
      <c r="E248" s="22" t="s">
        <v>594</v>
      </c>
      <c r="F248" s="50">
        <v>63660</v>
      </c>
      <c r="G248" s="50">
        <v>12095.4</v>
      </c>
      <c r="H248" s="55">
        <v>75755.399999999994</v>
      </c>
      <c r="J248" s="50"/>
      <c r="K248" s="50">
        <f t="shared" si="36"/>
        <v>0</v>
      </c>
      <c r="L248" s="57">
        <f t="shared" ref="L248:L307" si="37">+J248+K248</f>
        <v>0</v>
      </c>
      <c r="M248" s="60" t="str">
        <f t="shared" si="35"/>
        <v>CUMPLE</v>
      </c>
    </row>
    <row r="249" spans="2:13" s="31" customFormat="1" ht="16.5" x14ac:dyDescent="0.25">
      <c r="B249" s="34" t="s">
        <v>1042</v>
      </c>
      <c r="C249" s="42" t="s">
        <v>972</v>
      </c>
      <c r="D249" s="22">
        <v>1</v>
      </c>
      <c r="E249" s="22" t="s">
        <v>594</v>
      </c>
      <c r="F249" s="50">
        <v>95490</v>
      </c>
      <c r="G249" s="50">
        <v>18143.099999999999</v>
      </c>
      <c r="H249" s="55">
        <v>113633.1</v>
      </c>
      <c r="J249" s="50"/>
      <c r="K249" s="50">
        <f t="shared" si="36"/>
        <v>0</v>
      </c>
      <c r="L249" s="57">
        <f t="shared" si="37"/>
        <v>0</v>
      </c>
      <c r="M249" s="60" t="str">
        <f t="shared" si="35"/>
        <v>CUMPLE</v>
      </c>
    </row>
    <row r="250" spans="2:13" s="31" customFormat="1" ht="16.5" x14ac:dyDescent="0.25">
      <c r="B250" s="34" t="s">
        <v>1043</v>
      </c>
      <c r="C250" s="42" t="s">
        <v>973</v>
      </c>
      <c r="D250" s="22">
        <v>1</v>
      </c>
      <c r="E250" s="22" t="s">
        <v>594</v>
      </c>
      <c r="F250" s="50">
        <v>244030</v>
      </c>
      <c r="G250" s="50">
        <v>46365.7</v>
      </c>
      <c r="H250" s="55">
        <v>290395.7</v>
      </c>
      <c r="J250" s="50"/>
      <c r="K250" s="50">
        <f t="shared" si="36"/>
        <v>0</v>
      </c>
      <c r="L250" s="57">
        <f t="shared" si="37"/>
        <v>0</v>
      </c>
      <c r="M250" s="60" t="str">
        <f t="shared" si="35"/>
        <v>CUMPLE</v>
      </c>
    </row>
    <row r="251" spans="2:13" s="31" customFormat="1" ht="16.5" x14ac:dyDescent="0.25">
      <c r="B251" s="34" t="s">
        <v>1044</v>
      </c>
      <c r="C251" s="42" t="s">
        <v>974</v>
      </c>
      <c r="D251" s="22">
        <v>1</v>
      </c>
      <c r="E251" s="22" t="s">
        <v>594</v>
      </c>
      <c r="F251" s="50">
        <v>59946.5</v>
      </c>
      <c r="G251" s="50">
        <v>11389.84</v>
      </c>
      <c r="H251" s="55">
        <v>71336.34</v>
      </c>
      <c r="J251" s="50"/>
      <c r="K251" s="50">
        <f t="shared" si="36"/>
        <v>0</v>
      </c>
      <c r="L251" s="57">
        <f t="shared" si="37"/>
        <v>0</v>
      </c>
      <c r="M251" s="60" t="str">
        <f t="shared" si="35"/>
        <v>CUMPLE</v>
      </c>
    </row>
    <row r="252" spans="2:13" s="31" customFormat="1" ht="16.5" x14ac:dyDescent="0.25">
      <c r="B252" s="34" t="s">
        <v>1045</v>
      </c>
      <c r="C252" s="42" t="s">
        <v>975</v>
      </c>
      <c r="D252" s="22">
        <v>1</v>
      </c>
      <c r="E252" s="22" t="s">
        <v>594</v>
      </c>
      <c r="F252" s="50">
        <v>106100</v>
      </c>
      <c r="G252" s="50">
        <v>20159</v>
      </c>
      <c r="H252" s="55">
        <v>126259</v>
      </c>
      <c r="J252" s="50"/>
      <c r="K252" s="50">
        <f t="shared" si="36"/>
        <v>0</v>
      </c>
      <c r="L252" s="57">
        <f t="shared" si="37"/>
        <v>0</v>
      </c>
      <c r="M252" s="60" t="str">
        <f t="shared" si="35"/>
        <v>CUMPLE</v>
      </c>
    </row>
    <row r="253" spans="2:13" s="31" customFormat="1" ht="16.5" x14ac:dyDescent="0.25">
      <c r="B253" s="34" t="s">
        <v>1046</v>
      </c>
      <c r="C253" s="42" t="s">
        <v>976</v>
      </c>
      <c r="D253" s="22">
        <v>1</v>
      </c>
      <c r="E253" s="22" t="s">
        <v>594</v>
      </c>
      <c r="F253" s="50">
        <v>239786</v>
      </c>
      <c r="G253" s="50">
        <v>45559.34</v>
      </c>
      <c r="H253" s="55">
        <v>285345.33999999997</v>
      </c>
      <c r="J253" s="50"/>
      <c r="K253" s="50">
        <f t="shared" si="36"/>
        <v>0</v>
      </c>
      <c r="L253" s="57">
        <f t="shared" si="37"/>
        <v>0</v>
      </c>
      <c r="M253" s="60" t="str">
        <f t="shared" si="35"/>
        <v>CUMPLE</v>
      </c>
    </row>
    <row r="254" spans="2:13" s="31" customFormat="1" ht="16.5" x14ac:dyDescent="0.25">
      <c r="B254" s="34" t="s">
        <v>1047</v>
      </c>
      <c r="C254" s="42" t="s">
        <v>977</v>
      </c>
      <c r="D254" s="22">
        <v>1</v>
      </c>
      <c r="E254" s="22" t="s">
        <v>594</v>
      </c>
      <c r="F254" s="50">
        <v>258884</v>
      </c>
      <c r="G254" s="50">
        <v>49187.96</v>
      </c>
      <c r="H254" s="55">
        <v>308071.96000000002</v>
      </c>
      <c r="J254" s="50"/>
      <c r="K254" s="50">
        <f t="shared" si="36"/>
        <v>0</v>
      </c>
      <c r="L254" s="57">
        <f t="shared" si="37"/>
        <v>0</v>
      </c>
      <c r="M254" s="60" t="str">
        <f t="shared" si="35"/>
        <v>CUMPLE</v>
      </c>
    </row>
    <row r="255" spans="2:13" s="31" customFormat="1" ht="16.5" x14ac:dyDescent="0.25">
      <c r="B255" s="34" t="s">
        <v>1048</v>
      </c>
      <c r="C255" s="42" t="s">
        <v>978</v>
      </c>
      <c r="D255" s="22">
        <v>1</v>
      </c>
      <c r="E255" s="22" t="s">
        <v>594</v>
      </c>
      <c r="F255" s="50">
        <v>108222</v>
      </c>
      <c r="G255" s="50">
        <v>20562.18</v>
      </c>
      <c r="H255" s="55">
        <v>128784.18</v>
      </c>
      <c r="J255" s="50"/>
      <c r="K255" s="50">
        <f t="shared" si="36"/>
        <v>0</v>
      </c>
      <c r="L255" s="57">
        <f t="shared" si="37"/>
        <v>0</v>
      </c>
      <c r="M255" s="60" t="str">
        <f t="shared" si="35"/>
        <v>CUMPLE</v>
      </c>
    </row>
    <row r="256" spans="2:13" s="31" customFormat="1" ht="16.5" x14ac:dyDescent="0.25">
      <c r="B256" s="34" t="s">
        <v>1049</v>
      </c>
      <c r="C256" s="42" t="s">
        <v>979</v>
      </c>
      <c r="D256" s="22">
        <v>1</v>
      </c>
      <c r="E256" s="22" t="s">
        <v>594</v>
      </c>
      <c r="F256" s="50">
        <v>244030</v>
      </c>
      <c r="G256" s="50">
        <v>46365.7</v>
      </c>
      <c r="H256" s="55">
        <v>290395.7</v>
      </c>
      <c r="J256" s="50"/>
      <c r="K256" s="50">
        <f t="shared" si="36"/>
        <v>0</v>
      </c>
      <c r="L256" s="57">
        <f t="shared" si="37"/>
        <v>0</v>
      </c>
      <c r="M256" s="60" t="str">
        <f t="shared" si="35"/>
        <v>CUMPLE</v>
      </c>
    </row>
    <row r="257" spans="2:13" s="31" customFormat="1" ht="16.5" x14ac:dyDescent="0.25">
      <c r="B257" s="34" t="s">
        <v>1050</v>
      </c>
      <c r="C257" s="42" t="s">
        <v>980</v>
      </c>
      <c r="D257" s="22">
        <v>1</v>
      </c>
      <c r="E257" s="22" t="s">
        <v>594</v>
      </c>
      <c r="F257" s="50">
        <v>445620</v>
      </c>
      <c r="G257" s="50">
        <v>84667.8</v>
      </c>
      <c r="H257" s="55">
        <v>530287.80000000005</v>
      </c>
      <c r="J257" s="50"/>
      <c r="K257" s="50">
        <f t="shared" si="36"/>
        <v>0</v>
      </c>
      <c r="L257" s="57">
        <f t="shared" si="37"/>
        <v>0</v>
      </c>
      <c r="M257" s="60" t="str">
        <f t="shared" si="35"/>
        <v>CUMPLE</v>
      </c>
    </row>
    <row r="258" spans="2:13" s="31" customFormat="1" ht="16.5" x14ac:dyDescent="0.25">
      <c r="B258" s="34" t="s">
        <v>1051</v>
      </c>
      <c r="C258" s="42" t="s">
        <v>981</v>
      </c>
      <c r="D258" s="22">
        <v>1</v>
      </c>
      <c r="E258" s="22" t="s">
        <v>594</v>
      </c>
      <c r="F258" s="50">
        <v>801055</v>
      </c>
      <c r="G258" s="50">
        <v>152200.45000000001</v>
      </c>
      <c r="H258" s="55">
        <v>953255.45</v>
      </c>
      <c r="J258" s="50"/>
      <c r="K258" s="50">
        <f t="shared" si="36"/>
        <v>0</v>
      </c>
      <c r="L258" s="57">
        <f t="shared" si="37"/>
        <v>0</v>
      </c>
      <c r="M258" s="60" t="str">
        <f t="shared" si="35"/>
        <v>CUMPLE</v>
      </c>
    </row>
    <row r="259" spans="2:13" s="31" customFormat="1" ht="16.5" x14ac:dyDescent="0.25">
      <c r="B259" s="34" t="s">
        <v>1052</v>
      </c>
      <c r="C259" s="42" t="s">
        <v>982</v>
      </c>
      <c r="D259" s="22">
        <v>1</v>
      </c>
      <c r="E259" s="22" t="s">
        <v>594</v>
      </c>
      <c r="F259" s="50">
        <v>371350</v>
      </c>
      <c r="G259" s="50">
        <v>70556.5</v>
      </c>
      <c r="H259" s="55">
        <v>441906.5</v>
      </c>
      <c r="J259" s="50"/>
      <c r="K259" s="50">
        <f t="shared" si="36"/>
        <v>0</v>
      </c>
      <c r="L259" s="57">
        <f t="shared" si="37"/>
        <v>0</v>
      </c>
      <c r="M259" s="60" t="str">
        <f t="shared" si="35"/>
        <v>CUMPLE</v>
      </c>
    </row>
    <row r="260" spans="2:13" s="31" customFormat="1" ht="16.5" x14ac:dyDescent="0.25">
      <c r="B260" s="34" t="s">
        <v>1053</v>
      </c>
      <c r="C260" s="42" t="s">
        <v>982</v>
      </c>
      <c r="D260" s="22">
        <v>1</v>
      </c>
      <c r="E260" s="22" t="s">
        <v>594</v>
      </c>
      <c r="F260" s="50">
        <v>530500</v>
      </c>
      <c r="G260" s="50">
        <v>100795</v>
      </c>
      <c r="H260" s="55">
        <v>631295</v>
      </c>
      <c r="J260" s="50"/>
      <c r="K260" s="50">
        <f t="shared" si="36"/>
        <v>0</v>
      </c>
      <c r="L260" s="57">
        <f t="shared" si="37"/>
        <v>0</v>
      </c>
      <c r="M260" s="60" t="str">
        <f t="shared" si="35"/>
        <v>CUMPLE</v>
      </c>
    </row>
    <row r="261" spans="2:13" s="31" customFormat="1" ht="16.5" x14ac:dyDescent="0.25">
      <c r="B261" s="34" t="s">
        <v>1054</v>
      </c>
      <c r="C261" s="42" t="s">
        <v>982</v>
      </c>
      <c r="D261" s="22">
        <v>1</v>
      </c>
      <c r="E261" s="22" t="s">
        <v>594</v>
      </c>
      <c r="F261" s="50">
        <v>755432</v>
      </c>
      <c r="G261" s="50">
        <v>143532.07999999999</v>
      </c>
      <c r="H261" s="55">
        <v>898964.08</v>
      </c>
      <c r="J261" s="50"/>
      <c r="K261" s="50">
        <f t="shared" si="36"/>
        <v>0</v>
      </c>
      <c r="L261" s="57">
        <f t="shared" si="37"/>
        <v>0</v>
      </c>
      <c r="M261" s="60" t="str">
        <f t="shared" si="35"/>
        <v>CUMPLE</v>
      </c>
    </row>
    <row r="262" spans="2:13" s="31" customFormat="1" ht="16.5" x14ac:dyDescent="0.25">
      <c r="B262" s="34" t="s">
        <v>1055</v>
      </c>
      <c r="C262" s="42" t="s">
        <v>982</v>
      </c>
      <c r="D262" s="22">
        <v>1</v>
      </c>
      <c r="E262" s="22" t="s">
        <v>594</v>
      </c>
      <c r="F262" s="50">
        <v>954900</v>
      </c>
      <c r="G262" s="50">
        <v>181431</v>
      </c>
      <c r="H262" s="55">
        <v>1136331</v>
      </c>
      <c r="J262" s="50"/>
      <c r="K262" s="50">
        <f t="shared" si="36"/>
        <v>0</v>
      </c>
      <c r="L262" s="57">
        <f t="shared" si="37"/>
        <v>0</v>
      </c>
      <c r="M262" s="60" t="str">
        <f t="shared" si="35"/>
        <v>CUMPLE</v>
      </c>
    </row>
    <row r="263" spans="2:13" s="31" customFormat="1" ht="16.5" x14ac:dyDescent="0.25">
      <c r="B263" s="34" t="s">
        <v>1056</v>
      </c>
      <c r="C263" s="42" t="s">
        <v>983</v>
      </c>
      <c r="D263" s="22">
        <v>1</v>
      </c>
      <c r="E263" s="22" t="s">
        <v>594</v>
      </c>
      <c r="F263" s="50">
        <v>212200</v>
      </c>
      <c r="G263" s="50">
        <v>40318</v>
      </c>
      <c r="H263" s="55">
        <v>252518</v>
      </c>
      <c r="J263" s="50"/>
      <c r="K263" s="50">
        <f t="shared" si="36"/>
        <v>0</v>
      </c>
      <c r="L263" s="57">
        <f t="shared" si="37"/>
        <v>0</v>
      </c>
      <c r="M263" s="60" t="str">
        <f t="shared" si="35"/>
        <v>CUMPLE</v>
      </c>
    </row>
    <row r="264" spans="2:13" s="31" customFormat="1" ht="16.5" x14ac:dyDescent="0.25">
      <c r="B264" s="34" t="s">
        <v>1057</v>
      </c>
      <c r="C264" s="42" t="s">
        <v>984</v>
      </c>
      <c r="D264" s="22">
        <v>1</v>
      </c>
      <c r="E264" s="22" t="s">
        <v>594</v>
      </c>
      <c r="F264" s="50">
        <v>318300</v>
      </c>
      <c r="G264" s="50">
        <v>60477</v>
      </c>
      <c r="H264" s="55">
        <v>378777</v>
      </c>
      <c r="J264" s="50"/>
      <c r="K264" s="50">
        <f t="shared" si="36"/>
        <v>0</v>
      </c>
      <c r="L264" s="57">
        <f t="shared" si="37"/>
        <v>0</v>
      </c>
      <c r="M264" s="60" t="str">
        <f t="shared" si="35"/>
        <v>CUMPLE</v>
      </c>
    </row>
    <row r="265" spans="2:13" s="31" customFormat="1" ht="16.5" x14ac:dyDescent="0.25">
      <c r="B265" s="34" t="s">
        <v>1058</v>
      </c>
      <c r="C265" s="42" t="s">
        <v>985</v>
      </c>
      <c r="D265" s="22">
        <v>1</v>
      </c>
      <c r="E265" s="22" t="s">
        <v>594</v>
      </c>
      <c r="F265" s="50">
        <v>435010</v>
      </c>
      <c r="G265" s="50">
        <v>82651.899999999994</v>
      </c>
      <c r="H265" s="55">
        <v>517661.9</v>
      </c>
      <c r="J265" s="50"/>
      <c r="K265" s="50">
        <f t="shared" si="36"/>
        <v>0</v>
      </c>
      <c r="L265" s="57">
        <f t="shared" si="37"/>
        <v>0</v>
      </c>
      <c r="M265" s="60" t="str">
        <f t="shared" si="35"/>
        <v>CUMPLE</v>
      </c>
    </row>
    <row r="266" spans="2:13" s="31" customFormat="1" ht="16.5" x14ac:dyDescent="0.25">
      <c r="B266" s="34" t="s">
        <v>1059</v>
      </c>
      <c r="C266" s="42" t="s">
        <v>986</v>
      </c>
      <c r="D266" s="22">
        <v>1</v>
      </c>
      <c r="E266" s="22" t="s">
        <v>594</v>
      </c>
      <c r="F266" s="50">
        <v>848800</v>
      </c>
      <c r="G266" s="50">
        <v>161272</v>
      </c>
      <c r="H266" s="55">
        <v>1010072</v>
      </c>
      <c r="J266" s="50"/>
      <c r="K266" s="50">
        <f t="shared" si="36"/>
        <v>0</v>
      </c>
      <c r="L266" s="57">
        <f t="shared" si="37"/>
        <v>0</v>
      </c>
      <c r="M266" s="60" t="str">
        <f t="shared" si="35"/>
        <v>CUMPLE</v>
      </c>
    </row>
    <row r="267" spans="2:13" s="31" customFormat="1" ht="16.5" x14ac:dyDescent="0.25">
      <c r="B267" s="34" t="s">
        <v>1060</v>
      </c>
      <c r="C267" s="42" t="s">
        <v>987</v>
      </c>
      <c r="D267" s="22">
        <v>1</v>
      </c>
      <c r="E267" s="22" t="s">
        <v>594</v>
      </c>
      <c r="F267" s="50">
        <v>318300</v>
      </c>
      <c r="G267" s="50">
        <v>60477</v>
      </c>
      <c r="H267" s="55">
        <v>378777</v>
      </c>
      <c r="J267" s="50"/>
      <c r="K267" s="50">
        <f t="shared" si="36"/>
        <v>0</v>
      </c>
      <c r="L267" s="57">
        <f t="shared" si="37"/>
        <v>0</v>
      </c>
      <c r="M267" s="60" t="str">
        <f t="shared" si="35"/>
        <v>CUMPLE</v>
      </c>
    </row>
    <row r="268" spans="2:13" s="31" customFormat="1" ht="16.5" x14ac:dyDescent="0.25">
      <c r="B268" s="34" t="s">
        <v>1061</v>
      </c>
      <c r="C268" s="42" t="s">
        <v>988</v>
      </c>
      <c r="D268" s="22">
        <v>1</v>
      </c>
      <c r="E268" s="22" t="s">
        <v>594</v>
      </c>
      <c r="F268" s="50">
        <v>477450</v>
      </c>
      <c r="G268" s="50">
        <v>90715.5</v>
      </c>
      <c r="H268" s="55">
        <v>568165.5</v>
      </c>
      <c r="J268" s="50"/>
      <c r="K268" s="50">
        <f t="shared" si="36"/>
        <v>0</v>
      </c>
      <c r="L268" s="57">
        <f t="shared" si="37"/>
        <v>0</v>
      </c>
      <c r="M268" s="60" t="str">
        <f t="shared" si="35"/>
        <v>CUMPLE</v>
      </c>
    </row>
    <row r="269" spans="2:13" s="31" customFormat="1" ht="16.5" x14ac:dyDescent="0.25">
      <c r="B269" s="34" t="s">
        <v>1062</v>
      </c>
      <c r="C269" s="42" t="s">
        <v>989</v>
      </c>
      <c r="D269" s="22">
        <v>1</v>
      </c>
      <c r="E269" s="22" t="s">
        <v>594</v>
      </c>
      <c r="F269" s="50">
        <v>1119355</v>
      </c>
      <c r="G269" s="50">
        <v>212677.45</v>
      </c>
      <c r="H269" s="55">
        <v>1332032.45</v>
      </c>
      <c r="J269" s="50"/>
      <c r="K269" s="50">
        <f t="shared" si="36"/>
        <v>0</v>
      </c>
      <c r="L269" s="57">
        <f t="shared" si="37"/>
        <v>0</v>
      </c>
      <c r="M269" s="60" t="str">
        <f t="shared" si="35"/>
        <v>CUMPLE</v>
      </c>
    </row>
    <row r="270" spans="2:13" s="31" customFormat="1" ht="16.5" x14ac:dyDescent="0.25">
      <c r="B270" s="34" t="s">
        <v>1063</v>
      </c>
      <c r="C270" s="42" t="s">
        <v>990</v>
      </c>
      <c r="D270" s="22">
        <v>1</v>
      </c>
      <c r="E270" s="22" t="s">
        <v>594</v>
      </c>
      <c r="F270" s="50">
        <v>1538450</v>
      </c>
      <c r="G270" s="50">
        <v>292305.5</v>
      </c>
      <c r="H270" s="55">
        <v>1830755.5</v>
      </c>
      <c r="J270" s="50"/>
      <c r="K270" s="50">
        <f t="shared" si="36"/>
        <v>0</v>
      </c>
      <c r="L270" s="57">
        <f t="shared" si="37"/>
        <v>0</v>
      </c>
      <c r="M270" s="60" t="str">
        <f t="shared" si="35"/>
        <v>CUMPLE</v>
      </c>
    </row>
    <row r="271" spans="2:13" s="31" customFormat="1" ht="16.5" x14ac:dyDescent="0.25">
      <c r="B271" s="34" t="s">
        <v>1064</v>
      </c>
      <c r="C271" s="42" t="s">
        <v>461</v>
      </c>
      <c r="D271" s="22">
        <v>1</v>
      </c>
      <c r="E271" s="22" t="s">
        <v>594</v>
      </c>
      <c r="F271" s="50">
        <v>360907.55</v>
      </c>
      <c r="G271" s="50">
        <v>68572.429999999993</v>
      </c>
      <c r="H271" s="55">
        <v>429479.98</v>
      </c>
      <c r="J271" s="50"/>
      <c r="K271" s="50">
        <f t="shared" si="36"/>
        <v>0</v>
      </c>
      <c r="L271" s="57">
        <f t="shared" si="37"/>
        <v>0</v>
      </c>
      <c r="M271" s="60" t="str">
        <f t="shared" si="35"/>
        <v>CUMPLE</v>
      </c>
    </row>
    <row r="272" spans="2:13" s="31" customFormat="1" ht="16.5" x14ac:dyDescent="0.25">
      <c r="B272" s="34" t="s">
        <v>1065</v>
      </c>
      <c r="C272" s="42" t="s">
        <v>463</v>
      </c>
      <c r="D272" s="22">
        <v>1</v>
      </c>
      <c r="E272" s="22" t="s">
        <v>594</v>
      </c>
      <c r="F272" s="50">
        <v>1167100</v>
      </c>
      <c r="G272" s="50">
        <v>221749</v>
      </c>
      <c r="H272" s="55">
        <v>1388849</v>
      </c>
      <c r="J272" s="50"/>
      <c r="K272" s="50">
        <f t="shared" si="36"/>
        <v>0</v>
      </c>
      <c r="L272" s="57">
        <f t="shared" si="37"/>
        <v>0</v>
      </c>
      <c r="M272" s="60" t="str">
        <f t="shared" si="35"/>
        <v>CUMPLE</v>
      </c>
    </row>
    <row r="273" spans="2:13" s="31" customFormat="1" ht="16.5" x14ac:dyDescent="0.25">
      <c r="B273" s="34" t="s">
        <v>1066</v>
      </c>
      <c r="C273" s="42" t="s">
        <v>991</v>
      </c>
      <c r="D273" s="22">
        <v>1</v>
      </c>
      <c r="E273" s="22" t="s">
        <v>594</v>
      </c>
      <c r="F273" s="50">
        <v>106100</v>
      </c>
      <c r="G273" s="50">
        <v>20159</v>
      </c>
      <c r="H273" s="55">
        <v>126259</v>
      </c>
      <c r="J273" s="50"/>
      <c r="K273" s="50">
        <f t="shared" si="36"/>
        <v>0</v>
      </c>
      <c r="L273" s="57">
        <f t="shared" si="37"/>
        <v>0</v>
      </c>
      <c r="M273" s="60" t="str">
        <f t="shared" si="35"/>
        <v>CUMPLE</v>
      </c>
    </row>
    <row r="274" spans="2:13" s="31" customFormat="1" ht="16.5" x14ac:dyDescent="0.25">
      <c r="B274" s="34" t="s">
        <v>1067</v>
      </c>
      <c r="C274" s="42" t="s">
        <v>991</v>
      </c>
      <c r="D274" s="22">
        <v>1</v>
      </c>
      <c r="E274" s="22" t="s">
        <v>594</v>
      </c>
      <c r="F274" s="50">
        <v>286470</v>
      </c>
      <c r="G274" s="50">
        <v>54429.3</v>
      </c>
      <c r="H274" s="55">
        <v>340899.3</v>
      </c>
      <c r="J274" s="50"/>
      <c r="K274" s="50">
        <f t="shared" si="36"/>
        <v>0</v>
      </c>
      <c r="L274" s="57">
        <f t="shared" si="37"/>
        <v>0</v>
      </c>
      <c r="M274" s="60" t="str">
        <f t="shared" si="35"/>
        <v>CUMPLE</v>
      </c>
    </row>
    <row r="275" spans="2:13" s="31" customFormat="1" ht="16.5" x14ac:dyDescent="0.25">
      <c r="B275" s="34" t="s">
        <v>1068</v>
      </c>
      <c r="C275" s="42" t="s">
        <v>992</v>
      </c>
      <c r="D275" s="22">
        <v>1</v>
      </c>
      <c r="E275" s="22" t="s">
        <v>594</v>
      </c>
      <c r="F275" s="50">
        <v>318300</v>
      </c>
      <c r="G275" s="50">
        <v>60477</v>
      </c>
      <c r="H275" s="55">
        <v>378777</v>
      </c>
      <c r="J275" s="50"/>
      <c r="K275" s="50">
        <f t="shared" si="36"/>
        <v>0</v>
      </c>
      <c r="L275" s="57">
        <f t="shared" si="37"/>
        <v>0</v>
      </c>
      <c r="M275" s="60" t="str">
        <f t="shared" si="35"/>
        <v>CUMPLE</v>
      </c>
    </row>
    <row r="276" spans="2:13" s="31" customFormat="1" ht="16.5" x14ac:dyDescent="0.25">
      <c r="B276" s="34" t="s">
        <v>1069</v>
      </c>
      <c r="C276" s="42" t="s">
        <v>992</v>
      </c>
      <c r="D276" s="22">
        <v>1</v>
      </c>
      <c r="E276" s="22" t="s">
        <v>594</v>
      </c>
      <c r="F276" s="50">
        <v>424400</v>
      </c>
      <c r="G276" s="50">
        <v>80636</v>
      </c>
      <c r="H276" s="55">
        <v>505036</v>
      </c>
      <c r="J276" s="50"/>
      <c r="K276" s="50">
        <f t="shared" si="36"/>
        <v>0</v>
      </c>
      <c r="L276" s="57">
        <f t="shared" si="37"/>
        <v>0</v>
      </c>
      <c r="M276" s="60" t="str">
        <f t="shared" si="35"/>
        <v>CUMPLE</v>
      </c>
    </row>
    <row r="277" spans="2:13" s="31" customFormat="1" ht="16.5" x14ac:dyDescent="0.25">
      <c r="B277" s="34" t="s">
        <v>1070</v>
      </c>
      <c r="C277" s="42" t="s">
        <v>992</v>
      </c>
      <c r="D277" s="22">
        <v>1</v>
      </c>
      <c r="E277" s="22" t="s">
        <v>594</v>
      </c>
      <c r="F277" s="50">
        <v>551720</v>
      </c>
      <c r="G277" s="50">
        <v>104826.8</v>
      </c>
      <c r="H277" s="55">
        <v>656546.80000000005</v>
      </c>
      <c r="J277" s="50"/>
      <c r="K277" s="50">
        <f t="shared" si="36"/>
        <v>0</v>
      </c>
      <c r="L277" s="57">
        <f t="shared" si="37"/>
        <v>0</v>
      </c>
      <c r="M277" s="60" t="str">
        <f t="shared" si="35"/>
        <v>CUMPLE</v>
      </c>
    </row>
    <row r="278" spans="2:13" s="31" customFormat="1" ht="16.5" x14ac:dyDescent="0.25">
      <c r="B278" s="34" t="s">
        <v>1071</v>
      </c>
      <c r="C278" s="42" t="s">
        <v>992</v>
      </c>
      <c r="D278" s="22">
        <v>1</v>
      </c>
      <c r="E278" s="22" t="s">
        <v>594</v>
      </c>
      <c r="F278" s="50">
        <v>625990</v>
      </c>
      <c r="G278" s="50">
        <v>118938.1</v>
      </c>
      <c r="H278" s="55">
        <v>744928.1</v>
      </c>
      <c r="J278" s="50"/>
      <c r="K278" s="50">
        <f t="shared" si="36"/>
        <v>0</v>
      </c>
      <c r="L278" s="57">
        <f t="shared" si="37"/>
        <v>0</v>
      </c>
      <c r="M278" s="60" t="str">
        <f t="shared" si="35"/>
        <v>CUMPLE</v>
      </c>
    </row>
    <row r="279" spans="2:13" s="31" customFormat="1" ht="16.5" x14ac:dyDescent="0.25">
      <c r="B279" s="34" t="s">
        <v>1072</v>
      </c>
      <c r="C279" s="42" t="s">
        <v>993</v>
      </c>
      <c r="D279" s="22">
        <v>1</v>
      </c>
      <c r="E279" s="22" t="s">
        <v>594</v>
      </c>
      <c r="F279" s="50">
        <v>530500</v>
      </c>
      <c r="G279" s="50">
        <v>100795</v>
      </c>
      <c r="H279" s="55">
        <v>631295</v>
      </c>
      <c r="J279" s="50"/>
      <c r="K279" s="50">
        <f t="shared" si="36"/>
        <v>0</v>
      </c>
      <c r="L279" s="57">
        <f t="shared" si="37"/>
        <v>0</v>
      </c>
      <c r="M279" s="60" t="str">
        <f t="shared" si="35"/>
        <v>CUMPLE</v>
      </c>
    </row>
    <row r="280" spans="2:13" s="31" customFormat="1" ht="16.5" x14ac:dyDescent="0.25">
      <c r="B280" s="34" t="s">
        <v>1073</v>
      </c>
      <c r="C280" s="42" t="s">
        <v>994</v>
      </c>
      <c r="D280" s="22">
        <v>1</v>
      </c>
      <c r="E280" s="22" t="s">
        <v>594</v>
      </c>
      <c r="F280" s="50">
        <v>901850</v>
      </c>
      <c r="G280" s="50">
        <v>171351.5</v>
      </c>
      <c r="H280" s="55">
        <v>1073201.5</v>
      </c>
      <c r="J280" s="50"/>
      <c r="K280" s="50">
        <f t="shared" si="36"/>
        <v>0</v>
      </c>
      <c r="L280" s="57">
        <f t="shared" si="37"/>
        <v>0</v>
      </c>
      <c r="M280" s="60" t="str">
        <f t="shared" ref="M280:M307" si="38">+IF(L280&gt;H280,"NO CUMPLE","CUMPLE")</f>
        <v>CUMPLE</v>
      </c>
    </row>
    <row r="281" spans="2:13" s="31" customFormat="1" ht="16.5" x14ac:dyDescent="0.25">
      <c r="B281" s="34" t="s">
        <v>1074</v>
      </c>
      <c r="C281" s="42" t="s">
        <v>995</v>
      </c>
      <c r="D281" s="22">
        <v>1</v>
      </c>
      <c r="E281" s="22" t="s">
        <v>594</v>
      </c>
      <c r="F281" s="50">
        <v>1379300</v>
      </c>
      <c r="G281" s="50">
        <v>262067</v>
      </c>
      <c r="H281" s="55">
        <v>1641367</v>
      </c>
      <c r="J281" s="50"/>
      <c r="K281" s="50">
        <f t="shared" si="36"/>
        <v>0</v>
      </c>
      <c r="L281" s="57">
        <f t="shared" si="37"/>
        <v>0</v>
      </c>
      <c r="M281" s="60" t="str">
        <f t="shared" si="38"/>
        <v>CUMPLE</v>
      </c>
    </row>
    <row r="282" spans="2:13" s="31" customFormat="1" ht="16.5" x14ac:dyDescent="0.25">
      <c r="B282" s="34" t="s">
        <v>1075</v>
      </c>
      <c r="C282" s="42" t="s">
        <v>996</v>
      </c>
      <c r="D282" s="22">
        <v>1</v>
      </c>
      <c r="E282" s="22" t="s">
        <v>594</v>
      </c>
      <c r="F282" s="50">
        <v>1591500</v>
      </c>
      <c r="G282" s="50">
        <v>302385</v>
      </c>
      <c r="H282" s="55">
        <v>1893885</v>
      </c>
      <c r="J282" s="50"/>
      <c r="K282" s="50">
        <f t="shared" si="36"/>
        <v>0</v>
      </c>
      <c r="L282" s="57">
        <f t="shared" si="37"/>
        <v>0</v>
      </c>
      <c r="M282" s="60" t="str">
        <f t="shared" si="38"/>
        <v>CUMPLE</v>
      </c>
    </row>
    <row r="283" spans="2:13" s="31" customFormat="1" ht="16.5" x14ac:dyDescent="0.25">
      <c r="B283" s="34" t="s">
        <v>1076</v>
      </c>
      <c r="C283" s="42" t="s">
        <v>997</v>
      </c>
      <c r="D283" s="22">
        <v>1</v>
      </c>
      <c r="E283" s="22" t="s">
        <v>594</v>
      </c>
      <c r="F283" s="50">
        <v>259945</v>
      </c>
      <c r="G283" s="50">
        <v>49389.55</v>
      </c>
      <c r="H283" s="55">
        <v>309334.55</v>
      </c>
      <c r="J283" s="50"/>
      <c r="K283" s="50">
        <f t="shared" si="36"/>
        <v>0</v>
      </c>
      <c r="L283" s="57">
        <f t="shared" si="37"/>
        <v>0</v>
      </c>
      <c r="M283" s="60" t="str">
        <f t="shared" si="38"/>
        <v>CUMPLE</v>
      </c>
    </row>
    <row r="284" spans="2:13" s="31" customFormat="1" ht="16.5" x14ac:dyDescent="0.25">
      <c r="B284" s="34" t="s">
        <v>1077</v>
      </c>
      <c r="C284" s="42" t="s">
        <v>998</v>
      </c>
      <c r="D284" s="22">
        <v>1</v>
      </c>
      <c r="E284" s="22" t="s">
        <v>594</v>
      </c>
      <c r="F284" s="50">
        <v>466840</v>
      </c>
      <c r="G284" s="50">
        <v>88699.6</v>
      </c>
      <c r="H284" s="55">
        <v>555539.6</v>
      </c>
      <c r="J284" s="50"/>
      <c r="K284" s="50">
        <f t="shared" si="36"/>
        <v>0</v>
      </c>
      <c r="L284" s="57">
        <f t="shared" si="37"/>
        <v>0</v>
      </c>
      <c r="M284" s="60" t="str">
        <f t="shared" si="38"/>
        <v>CUMPLE</v>
      </c>
    </row>
    <row r="285" spans="2:13" s="31" customFormat="1" ht="16.5" x14ac:dyDescent="0.25">
      <c r="B285" s="34" t="s">
        <v>1078</v>
      </c>
      <c r="C285" s="42" t="s">
        <v>999</v>
      </c>
      <c r="D285" s="22">
        <v>1</v>
      </c>
      <c r="E285" s="22" t="s">
        <v>594</v>
      </c>
      <c r="F285" s="50">
        <v>689650</v>
      </c>
      <c r="G285" s="50">
        <v>131033.5</v>
      </c>
      <c r="H285" s="55">
        <v>820683.5</v>
      </c>
      <c r="J285" s="50"/>
      <c r="K285" s="50">
        <f t="shared" si="36"/>
        <v>0</v>
      </c>
      <c r="L285" s="57">
        <f t="shared" si="37"/>
        <v>0</v>
      </c>
      <c r="M285" s="60" t="str">
        <f t="shared" si="38"/>
        <v>CUMPLE</v>
      </c>
    </row>
    <row r="286" spans="2:13" s="31" customFormat="1" ht="16.5" x14ac:dyDescent="0.25">
      <c r="B286" s="34" t="s">
        <v>1079</v>
      </c>
      <c r="C286" s="42" t="s">
        <v>1000</v>
      </c>
      <c r="D286" s="22">
        <v>1</v>
      </c>
      <c r="E286" s="22" t="s">
        <v>594</v>
      </c>
      <c r="F286" s="50">
        <v>944290</v>
      </c>
      <c r="G286" s="50">
        <v>179415.1</v>
      </c>
      <c r="H286" s="55">
        <v>1123705.1000000001</v>
      </c>
      <c r="J286" s="50"/>
      <c r="K286" s="50">
        <f t="shared" si="36"/>
        <v>0</v>
      </c>
      <c r="L286" s="57">
        <f t="shared" si="37"/>
        <v>0</v>
      </c>
      <c r="M286" s="60" t="str">
        <f t="shared" si="38"/>
        <v>CUMPLE</v>
      </c>
    </row>
    <row r="287" spans="2:13" s="31" customFormat="1" ht="16.5" x14ac:dyDescent="0.25">
      <c r="B287" s="34" t="s">
        <v>1080</v>
      </c>
      <c r="C287" s="42" t="s">
        <v>1001</v>
      </c>
      <c r="D287" s="22">
        <v>1</v>
      </c>
      <c r="E287" s="22" t="s">
        <v>594</v>
      </c>
      <c r="F287" s="50">
        <v>265250</v>
      </c>
      <c r="G287" s="50">
        <v>50397.5</v>
      </c>
      <c r="H287" s="55">
        <v>315647.5</v>
      </c>
      <c r="J287" s="50"/>
      <c r="K287" s="50">
        <f t="shared" si="36"/>
        <v>0</v>
      </c>
      <c r="L287" s="57">
        <f t="shared" si="37"/>
        <v>0</v>
      </c>
      <c r="M287" s="60" t="str">
        <f t="shared" si="38"/>
        <v>CUMPLE</v>
      </c>
    </row>
    <row r="288" spans="2:13" s="31" customFormat="1" ht="16.5" x14ac:dyDescent="0.25">
      <c r="B288" s="34" t="s">
        <v>1081</v>
      </c>
      <c r="C288" s="42" t="s">
        <v>1001</v>
      </c>
      <c r="D288" s="22">
        <v>1</v>
      </c>
      <c r="E288" s="22" t="s">
        <v>594</v>
      </c>
      <c r="F288" s="50">
        <v>450925</v>
      </c>
      <c r="G288" s="50">
        <v>85675.75</v>
      </c>
      <c r="H288" s="55">
        <v>536600.75</v>
      </c>
      <c r="J288" s="50"/>
      <c r="K288" s="50">
        <f t="shared" si="36"/>
        <v>0</v>
      </c>
      <c r="L288" s="57">
        <f t="shared" si="37"/>
        <v>0</v>
      </c>
      <c r="M288" s="60" t="str">
        <f t="shared" si="38"/>
        <v>CUMPLE</v>
      </c>
    </row>
    <row r="289" spans="2:13" s="31" customFormat="1" ht="16.5" x14ac:dyDescent="0.25">
      <c r="B289" s="34" t="s">
        <v>1082</v>
      </c>
      <c r="C289" s="42" t="s">
        <v>1001</v>
      </c>
      <c r="D289" s="22">
        <v>1</v>
      </c>
      <c r="E289" s="22" t="s">
        <v>594</v>
      </c>
      <c r="F289" s="50">
        <v>636600</v>
      </c>
      <c r="G289" s="50">
        <v>120954</v>
      </c>
      <c r="H289" s="55">
        <v>757554</v>
      </c>
      <c r="J289" s="50"/>
      <c r="K289" s="50">
        <f t="shared" si="36"/>
        <v>0</v>
      </c>
      <c r="L289" s="57">
        <f t="shared" si="37"/>
        <v>0</v>
      </c>
      <c r="M289" s="60" t="str">
        <f t="shared" si="38"/>
        <v>CUMPLE</v>
      </c>
    </row>
    <row r="290" spans="2:13" s="31" customFormat="1" ht="16.5" x14ac:dyDescent="0.25">
      <c r="B290" s="34" t="s">
        <v>1083</v>
      </c>
      <c r="C290" s="42" t="s">
        <v>1001</v>
      </c>
      <c r="D290" s="22">
        <v>1</v>
      </c>
      <c r="E290" s="22" t="s">
        <v>594</v>
      </c>
      <c r="F290" s="50">
        <v>742700</v>
      </c>
      <c r="G290" s="50">
        <v>141113</v>
      </c>
      <c r="H290" s="55">
        <v>883813</v>
      </c>
      <c r="J290" s="50"/>
      <c r="K290" s="50">
        <f t="shared" si="36"/>
        <v>0</v>
      </c>
      <c r="L290" s="57">
        <f t="shared" si="37"/>
        <v>0</v>
      </c>
      <c r="M290" s="60" t="str">
        <f t="shared" si="38"/>
        <v>CUMPLE</v>
      </c>
    </row>
    <row r="291" spans="2:13" s="31" customFormat="1" ht="16.5" x14ac:dyDescent="0.25">
      <c r="B291" s="34" t="s">
        <v>1084</v>
      </c>
      <c r="C291" s="42" t="s">
        <v>1002</v>
      </c>
      <c r="D291" s="22">
        <v>1</v>
      </c>
      <c r="E291" s="22" t="s">
        <v>594</v>
      </c>
      <c r="F291" s="50">
        <v>456944.23</v>
      </c>
      <c r="G291" s="50">
        <v>86819.4</v>
      </c>
      <c r="H291" s="55">
        <v>543763.63</v>
      </c>
      <c r="J291" s="50"/>
      <c r="K291" s="50">
        <f t="shared" si="36"/>
        <v>0</v>
      </c>
      <c r="L291" s="57">
        <f t="shared" si="37"/>
        <v>0</v>
      </c>
      <c r="M291" s="60" t="str">
        <f t="shared" si="38"/>
        <v>CUMPLE</v>
      </c>
    </row>
    <row r="292" spans="2:13" s="31" customFormat="1" ht="16.5" x14ac:dyDescent="0.25">
      <c r="B292" s="34" t="s">
        <v>1085</v>
      </c>
      <c r="C292" s="42" t="s">
        <v>495</v>
      </c>
      <c r="D292" s="22">
        <v>1</v>
      </c>
      <c r="E292" s="22" t="s">
        <v>594</v>
      </c>
      <c r="F292" s="50">
        <v>816970</v>
      </c>
      <c r="G292" s="50">
        <v>155224.29999999999</v>
      </c>
      <c r="H292" s="55">
        <v>972194.3</v>
      </c>
      <c r="J292" s="50"/>
      <c r="K292" s="50">
        <f t="shared" si="36"/>
        <v>0</v>
      </c>
      <c r="L292" s="57">
        <f t="shared" si="37"/>
        <v>0</v>
      </c>
      <c r="M292" s="60" t="str">
        <f t="shared" si="38"/>
        <v>CUMPLE</v>
      </c>
    </row>
    <row r="293" spans="2:13" s="31" customFormat="1" ht="16.5" x14ac:dyDescent="0.25">
      <c r="B293" s="34" t="s">
        <v>1086</v>
      </c>
      <c r="C293" s="42" t="s">
        <v>1003</v>
      </c>
      <c r="D293" s="22">
        <v>1</v>
      </c>
      <c r="E293" s="22" t="s">
        <v>594</v>
      </c>
      <c r="F293" s="50">
        <v>225993</v>
      </c>
      <c r="G293" s="50">
        <v>42938.67</v>
      </c>
      <c r="H293" s="55">
        <v>268931.67</v>
      </c>
      <c r="J293" s="50"/>
      <c r="K293" s="50">
        <f t="shared" si="36"/>
        <v>0</v>
      </c>
      <c r="L293" s="57">
        <f t="shared" si="37"/>
        <v>0</v>
      </c>
      <c r="M293" s="60" t="str">
        <f t="shared" si="38"/>
        <v>CUMPLE</v>
      </c>
    </row>
    <row r="294" spans="2:13" s="31" customFormat="1" ht="16.5" x14ac:dyDescent="0.25">
      <c r="B294" s="34" t="s">
        <v>1087</v>
      </c>
      <c r="C294" s="42" t="s">
        <v>1004</v>
      </c>
      <c r="D294" s="22">
        <v>1</v>
      </c>
      <c r="E294" s="22" t="s">
        <v>594</v>
      </c>
      <c r="F294" s="50">
        <v>371350</v>
      </c>
      <c r="G294" s="50">
        <v>70556.5</v>
      </c>
      <c r="H294" s="55">
        <v>441906.5</v>
      </c>
      <c r="J294" s="50"/>
      <c r="K294" s="50">
        <f t="shared" si="36"/>
        <v>0</v>
      </c>
      <c r="L294" s="57">
        <f t="shared" si="37"/>
        <v>0</v>
      </c>
      <c r="M294" s="60" t="str">
        <f t="shared" si="38"/>
        <v>CUMPLE</v>
      </c>
    </row>
    <row r="295" spans="2:13" s="31" customFormat="1" ht="16.5" x14ac:dyDescent="0.25">
      <c r="B295" s="34" t="s">
        <v>1088</v>
      </c>
      <c r="C295" s="42" t="s">
        <v>1004</v>
      </c>
      <c r="D295" s="22">
        <v>1</v>
      </c>
      <c r="E295" s="22" t="s">
        <v>594</v>
      </c>
      <c r="F295" s="50">
        <v>1652028.45</v>
      </c>
      <c r="G295" s="50">
        <v>313885.40999999997</v>
      </c>
      <c r="H295" s="55">
        <v>1965913.8599999999</v>
      </c>
      <c r="J295" s="50"/>
      <c r="K295" s="50">
        <f t="shared" si="36"/>
        <v>0</v>
      </c>
      <c r="L295" s="57">
        <f t="shared" si="37"/>
        <v>0</v>
      </c>
      <c r="M295" s="60" t="str">
        <f t="shared" si="38"/>
        <v>CUMPLE</v>
      </c>
    </row>
    <row r="296" spans="2:13" s="31" customFormat="1" ht="16.5" x14ac:dyDescent="0.25">
      <c r="B296" s="34" t="s">
        <v>1089</v>
      </c>
      <c r="C296" s="42" t="s">
        <v>1004</v>
      </c>
      <c r="D296" s="22">
        <v>1</v>
      </c>
      <c r="E296" s="22" t="s">
        <v>594</v>
      </c>
      <c r="F296" s="50">
        <v>1803700</v>
      </c>
      <c r="G296" s="50">
        <v>342703</v>
      </c>
      <c r="H296" s="55">
        <v>2146403</v>
      </c>
      <c r="J296" s="50"/>
      <c r="K296" s="50">
        <f t="shared" si="36"/>
        <v>0</v>
      </c>
      <c r="L296" s="57">
        <f t="shared" si="37"/>
        <v>0</v>
      </c>
      <c r="M296" s="60" t="str">
        <f t="shared" si="38"/>
        <v>CUMPLE</v>
      </c>
    </row>
    <row r="297" spans="2:13" s="31" customFormat="1" ht="16.5" x14ac:dyDescent="0.25">
      <c r="B297" s="34" t="s">
        <v>1090</v>
      </c>
      <c r="C297" s="42" t="s">
        <v>1004</v>
      </c>
      <c r="D297" s="22">
        <v>1</v>
      </c>
      <c r="E297" s="22" t="s">
        <v>594</v>
      </c>
      <c r="F297" s="50">
        <v>2109122.8199999998</v>
      </c>
      <c r="G297" s="50">
        <v>400733.34</v>
      </c>
      <c r="H297" s="55">
        <v>2509856.1599999997</v>
      </c>
      <c r="J297" s="50"/>
      <c r="K297" s="50">
        <f t="shared" si="36"/>
        <v>0</v>
      </c>
      <c r="L297" s="57">
        <f t="shared" si="37"/>
        <v>0</v>
      </c>
      <c r="M297" s="60" t="str">
        <f t="shared" si="38"/>
        <v>CUMPLE</v>
      </c>
    </row>
    <row r="298" spans="2:13" s="31" customFormat="1" ht="16.5" x14ac:dyDescent="0.25">
      <c r="B298" s="34" t="s">
        <v>1091</v>
      </c>
      <c r="C298" s="42" t="s">
        <v>1005</v>
      </c>
      <c r="D298" s="22">
        <v>1</v>
      </c>
      <c r="E298" s="22" t="s">
        <v>594</v>
      </c>
      <c r="F298" s="50">
        <v>535805</v>
      </c>
      <c r="G298" s="50">
        <v>101802.95</v>
      </c>
      <c r="H298" s="55">
        <v>637607.94999999995</v>
      </c>
      <c r="J298" s="50"/>
      <c r="K298" s="50">
        <f t="shared" si="36"/>
        <v>0</v>
      </c>
      <c r="L298" s="57">
        <f t="shared" si="37"/>
        <v>0</v>
      </c>
      <c r="M298" s="60" t="str">
        <f t="shared" si="38"/>
        <v>CUMPLE</v>
      </c>
    </row>
    <row r="299" spans="2:13" s="31" customFormat="1" ht="16.5" x14ac:dyDescent="0.25">
      <c r="B299" s="34" t="s">
        <v>1092</v>
      </c>
      <c r="C299" s="42" t="s">
        <v>1005</v>
      </c>
      <c r="D299" s="22">
        <v>1</v>
      </c>
      <c r="E299" s="22" t="s">
        <v>594</v>
      </c>
      <c r="F299" s="50">
        <v>1082220</v>
      </c>
      <c r="G299" s="50">
        <v>205621.8</v>
      </c>
      <c r="H299" s="55">
        <v>1287841.8</v>
      </c>
      <c r="J299" s="50"/>
      <c r="K299" s="50">
        <f t="shared" si="36"/>
        <v>0</v>
      </c>
      <c r="L299" s="57">
        <f t="shared" si="37"/>
        <v>0</v>
      </c>
      <c r="M299" s="60" t="str">
        <f t="shared" si="38"/>
        <v>CUMPLE</v>
      </c>
    </row>
    <row r="300" spans="2:13" s="31" customFormat="1" ht="16.5" x14ac:dyDescent="0.25">
      <c r="B300" s="34" t="s">
        <v>1093</v>
      </c>
      <c r="C300" s="42" t="s">
        <v>1006</v>
      </c>
      <c r="D300" s="22">
        <v>1</v>
      </c>
      <c r="E300" s="22" t="s">
        <v>594</v>
      </c>
      <c r="F300" s="50">
        <v>827580</v>
      </c>
      <c r="G300" s="50">
        <v>157240.20000000001</v>
      </c>
      <c r="H300" s="55">
        <v>984820.2</v>
      </c>
      <c r="J300" s="50"/>
      <c r="K300" s="50">
        <f t="shared" si="36"/>
        <v>0</v>
      </c>
      <c r="L300" s="57">
        <f t="shared" si="37"/>
        <v>0</v>
      </c>
      <c r="M300" s="60" t="str">
        <f t="shared" si="38"/>
        <v>CUMPLE</v>
      </c>
    </row>
    <row r="301" spans="2:13" s="31" customFormat="1" ht="16.5" x14ac:dyDescent="0.25">
      <c r="B301" s="34" t="s">
        <v>1094</v>
      </c>
      <c r="C301" s="42" t="s">
        <v>551</v>
      </c>
      <c r="D301" s="22">
        <v>1</v>
      </c>
      <c r="E301" s="22" t="s">
        <v>594</v>
      </c>
      <c r="F301" s="50">
        <v>343764</v>
      </c>
      <c r="G301" s="50">
        <v>65315.16</v>
      </c>
      <c r="H301" s="55">
        <v>409079.16000000003</v>
      </c>
      <c r="J301" s="50"/>
      <c r="K301" s="50">
        <f t="shared" si="36"/>
        <v>0</v>
      </c>
      <c r="L301" s="57">
        <f t="shared" si="37"/>
        <v>0</v>
      </c>
      <c r="M301" s="60" t="str">
        <f t="shared" si="38"/>
        <v>CUMPLE</v>
      </c>
    </row>
    <row r="302" spans="2:13" s="31" customFormat="1" ht="16.5" x14ac:dyDescent="0.25">
      <c r="B302" s="34" t="s">
        <v>1095</v>
      </c>
      <c r="C302" s="42" t="s">
        <v>553</v>
      </c>
      <c r="D302" s="22">
        <v>1</v>
      </c>
      <c r="E302" s="22" t="s">
        <v>594</v>
      </c>
      <c r="F302" s="50">
        <v>289653</v>
      </c>
      <c r="G302" s="50">
        <v>55034.07</v>
      </c>
      <c r="H302" s="55">
        <v>344687.07</v>
      </c>
      <c r="J302" s="50"/>
      <c r="K302" s="50">
        <f t="shared" si="36"/>
        <v>0</v>
      </c>
      <c r="L302" s="57">
        <f t="shared" si="37"/>
        <v>0</v>
      </c>
      <c r="M302" s="60" t="str">
        <f t="shared" si="38"/>
        <v>CUMPLE</v>
      </c>
    </row>
    <row r="303" spans="2:13" s="31" customFormat="1" ht="16.5" x14ac:dyDescent="0.25">
      <c r="B303" s="34" t="s">
        <v>1096</v>
      </c>
      <c r="C303" s="42" t="s">
        <v>555</v>
      </c>
      <c r="D303" s="22">
        <v>1</v>
      </c>
      <c r="E303" s="22" t="s">
        <v>594</v>
      </c>
      <c r="F303" s="50">
        <v>116710</v>
      </c>
      <c r="G303" s="50">
        <v>22174.9</v>
      </c>
      <c r="H303" s="55">
        <v>138884.9</v>
      </c>
      <c r="J303" s="50"/>
      <c r="K303" s="50">
        <f t="shared" si="36"/>
        <v>0</v>
      </c>
      <c r="L303" s="57">
        <f t="shared" si="37"/>
        <v>0</v>
      </c>
      <c r="M303" s="60" t="str">
        <f t="shared" si="38"/>
        <v>CUMPLE</v>
      </c>
    </row>
    <row r="304" spans="2:13" s="31" customFormat="1" ht="16.5" x14ac:dyDescent="0.25">
      <c r="B304" s="34" t="s">
        <v>1097</v>
      </c>
      <c r="C304" s="42" t="s">
        <v>1007</v>
      </c>
      <c r="D304" s="22">
        <v>1</v>
      </c>
      <c r="E304" s="22" t="s">
        <v>594</v>
      </c>
      <c r="F304" s="50">
        <v>2103281.83</v>
      </c>
      <c r="G304" s="50">
        <v>399623.55</v>
      </c>
      <c r="H304" s="55">
        <v>2502905.38</v>
      </c>
      <c r="J304" s="50"/>
      <c r="K304" s="50">
        <f t="shared" si="36"/>
        <v>0</v>
      </c>
      <c r="L304" s="57">
        <f t="shared" si="37"/>
        <v>0</v>
      </c>
      <c r="M304" s="60" t="str">
        <f t="shared" si="38"/>
        <v>CUMPLE</v>
      </c>
    </row>
    <row r="305" spans="2:13" s="31" customFormat="1" ht="16.5" x14ac:dyDescent="0.25">
      <c r="B305" s="34" t="s">
        <v>1098</v>
      </c>
      <c r="C305" s="42" t="s">
        <v>1008</v>
      </c>
      <c r="D305" s="22">
        <v>1</v>
      </c>
      <c r="E305" s="22" t="s">
        <v>594</v>
      </c>
      <c r="F305" s="50">
        <v>3025853.27</v>
      </c>
      <c r="G305" s="50">
        <v>574912.12</v>
      </c>
      <c r="H305" s="55">
        <v>3600765.39</v>
      </c>
      <c r="J305" s="50"/>
      <c r="K305" s="50">
        <f t="shared" si="36"/>
        <v>0</v>
      </c>
      <c r="L305" s="57">
        <f t="shared" si="37"/>
        <v>0</v>
      </c>
      <c r="M305" s="60" t="str">
        <f t="shared" si="38"/>
        <v>CUMPLE</v>
      </c>
    </row>
    <row r="306" spans="2:13" s="31" customFormat="1" ht="16.5" x14ac:dyDescent="0.25">
      <c r="B306" s="34" t="s">
        <v>1099</v>
      </c>
      <c r="C306" s="42" t="s">
        <v>1009</v>
      </c>
      <c r="D306" s="22">
        <v>1</v>
      </c>
      <c r="E306" s="22" t="s">
        <v>594</v>
      </c>
      <c r="F306" s="50">
        <v>3494852.53</v>
      </c>
      <c r="G306" s="50">
        <v>664021.98</v>
      </c>
      <c r="H306" s="55">
        <v>4158874.51</v>
      </c>
      <c r="J306" s="50"/>
      <c r="K306" s="50">
        <f t="shared" si="36"/>
        <v>0</v>
      </c>
      <c r="L306" s="57">
        <f t="shared" si="37"/>
        <v>0</v>
      </c>
      <c r="M306" s="60" t="str">
        <f t="shared" si="38"/>
        <v>CUMPLE</v>
      </c>
    </row>
    <row r="307" spans="2:13" s="31" customFormat="1" ht="16.5" x14ac:dyDescent="0.25">
      <c r="B307" s="34" t="s">
        <v>1100</v>
      </c>
      <c r="C307" s="42" t="s">
        <v>581</v>
      </c>
      <c r="D307" s="22">
        <v>1</v>
      </c>
      <c r="E307" s="22" t="s">
        <v>594</v>
      </c>
      <c r="F307" s="50">
        <v>252518</v>
      </c>
      <c r="G307" s="50">
        <v>47978.42</v>
      </c>
      <c r="H307" s="55">
        <v>300496.42</v>
      </c>
      <c r="J307" s="50"/>
      <c r="K307" s="50">
        <f t="shared" si="36"/>
        <v>0</v>
      </c>
      <c r="L307" s="57">
        <f t="shared" si="37"/>
        <v>0</v>
      </c>
      <c r="M307" s="60" t="str">
        <f t="shared" si="38"/>
        <v>CUMPLE</v>
      </c>
    </row>
    <row r="308" spans="2:13" s="33" customFormat="1" ht="22.5" customHeight="1" x14ac:dyDescent="0.25">
      <c r="B308" s="86" t="s">
        <v>1010</v>
      </c>
      <c r="C308" s="86"/>
      <c r="D308" s="86"/>
      <c r="E308" s="86"/>
      <c r="F308" s="86"/>
      <c r="G308" s="86"/>
      <c r="H308" s="58">
        <f>SUM(H123:H307,H119:H121,H117,H112:H115,H103:H110,H98:H101,H91:H96,H83:H89,H76:H81,H72:H74,H68:H70,H53:H66,H43:H51,H31:H41,H19:H29,H17,H14:H15,H9:H11)</f>
        <v>456561356.58999997</v>
      </c>
      <c r="L308" s="58">
        <f>SUM(L123:L307,L119:L121,L117,L112:L115,L103:L110,L98:L101,L91:L96,L83:L89,L76:L81,L72:L74,L68:L70,L53:L66,L43:L51,L31:L41,L19:L29,L17,L14:L15,L9:L11)</f>
        <v>0</v>
      </c>
    </row>
  </sheetData>
  <mergeCells count="11">
    <mergeCell ref="B308:G308"/>
    <mergeCell ref="B2:H2"/>
    <mergeCell ref="B4:H4"/>
    <mergeCell ref="B5:H5"/>
    <mergeCell ref="B3:H3"/>
    <mergeCell ref="J6:L6"/>
    <mergeCell ref="F6:H6"/>
    <mergeCell ref="B6:B7"/>
    <mergeCell ref="C6:C7"/>
    <mergeCell ref="D6:D7"/>
    <mergeCell ref="E6:E7"/>
  </mergeCells>
  <phoneticPr fontId="28" type="noConversion"/>
  <conditionalFormatting sqref="M9:M11 M123:M307">
    <cfRule type="containsText" dxfId="16" priority="19" operator="containsText" text="NO CUMPLE">
      <formula>NOT(ISERROR(SEARCH("NO CUMPLE",M9)))</formula>
    </cfRule>
  </conditionalFormatting>
  <conditionalFormatting sqref="M14:M15">
    <cfRule type="containsText" dxfId="15" priority="18" operator="containsText" text="NO CUMPLE">
      <formula>NOT(ISERROR(SEARCH("NO CUMPLE",M14)))</formula>
    </cfRule>
  </conditionalFormatting>
  <conditionalFormatting sqref="M17">
    <cfRule type="containsText" dxfId="14" priority="17" operator="containsText" text="NO CUMPLE">
      <formula>NOT(ISERROR(SEARCH("NO CUMPLE",M17)))</formula>
    </cfRule>
  </conditionalFormatting>
  <conditionalFormatting sqref="M19:M29">
    <cfRule type="containsText" dxfId="13" priority="16" operator="containsText" text="NO CUMPLE">
      <formula>NOT(ISERROR(SEARCH("NO CUMPLE",M19)))</formula>
    </cfRule>
  </conditionalFormatting>
  <conditionalFormatting sqref="M31:M41">
    <cfRule type="containsText" dxfId="12" priority="15" operator="containsText" text="NO CUMPLE">
      <formula>NOT(ISERROR(SEARCH("NO CUMPLE",M31)))</formula>
    </cfRule>
  </conditionalFormatting>
  <conditionalFormatting sqref="M43:M51">
    <cfRule type="containsText" dxfId="11" priority="14" operator="containsText" text="NO CUMPLE">
      <formula>NOT(ISERROR(SEARCH("NO CUMPLE",M43)))</formula>
    </cfRule>
  </conditionalFormatting>
  <conditionalFormatting sqref="M53:M66">
    <cfRule type="containsText" dxfId="10" priority="13" operator="containsText" text="NO CUMPLE">
      <formula>NOT(ISERROR(SEARCH("NO CUMPLE",M53)))</formula>
    </cfRule>
  </conditionalFormatting>
  <conditionalFormatting sqref="M68:M70">
    <cfRule type="containsText" dxfId="9" priority="12" operator="containsText" text="NO CUMPLE">
      <formula>NOT(ISERROR(SEARCH("NO CUMPLE",M68)))</formula>
    </cfRule>
  </conditionalFormatting>
  <conditionalFormatting sqref="M72:M74">
    <cfRule type="containsText" dxfId="8" priority="11" operator="containsText" text="NO CUMPLE">
      <formula>NOT(ISERROR(SEARCH("NO CUMPLE",M72)))</formula>
    </cfRule>
  </conditionalFormatting>
  <conditionalFormatting sqref="M76:M81">
    <cfRule type="containsText" dxfId="7" priority="10" operator="containsText" text="NO CUMPLE">
      <formula>NOT(ISERROR(SEARCH("NO CUMPLE",M76)))</formula>
    </cfRule>
  </conditionalFormatting>
  <conditionalFormatting sqref="M83:M89">
    <cfRule type="containsText" dxfId="6" priority="9" operator="containsText" text="NO CUMPLE">
      <formula>NOT(ISERROR(SEARCH("NO CUMPLE",M83)))</formula>
    </cfRule>
  </conditionalFormatting>
  <conditionalFormatting sqref="M91:M96">
    <cfRule type="containsText" dxfId="5" priority="8" operator="containsText" text="NO CUMPLE">
      <formula>NOT(ISERROR(SEARCH("NO CUMPLE",M91)))</formula>
    </cfRule>
  </conditionalFormatting>
  <conditionalFormatting sqref="M98:M101">
    <cfRule type="containsText" dxfId="4" priority="6" operator="containsText" text="NO CUMPLE">
      <formula>NOT(ISERROR(SEARCH("NO CUMPLE",M98)))</formula>
    </cfRule>
  </conditionalFormatting>
  <conditionalFormatting sqref="M103:M110">
    <cfRule type="containsText" dxfId="3" priority="5" operator="containsText" text="NO CUMPLE">
      <formula>NOT(ISERROR(SEARCH("NO CUMPLE",M103)))</formula>
    </cfRule>
  </conditionalFormatting>
  <conditionalFormatting sqref="M112:M115">
    <cfRule type="containsText" dxfId="2" priority="4" operator="containsText" text="NO CUMPLE">
      <formula>NOT(ISERROR(SEARCH("NO CUMPLE",M112)))</formula>
    </cfRule>
  </conditionalFormatting>
  <conditionalFormatting sqref="M117">
    <cfRule type="containsText" dxfId="1" priority="3" operator="containsText" text="NO CUMPLE">
      <formula>NOT(ISERROR(SEARCH("NO CUMPLE",M117)))</formula>
    </cfRule>
  </conditionalFormatting>
  <conditionalFormatting sqref="M119:M121">
    <cfRule type="containsText" dxfId="0" priority="2" operator="containsText" text="NO CUMPLE">
      <formula>NOT(ISERROR(SEARCH("NO CUMPLE",M119)))</formula>
    </cfRule>
  </conditionalFormatting>
  <printOptions horizontalCentered="1"/>
  <pageMargins left="0.70866141732283472" right="0.70866141732283472" top="0.74803149606299213" bottom="0.74803149606299213" header="0.31496062992125984" footer="0.31496062992125984"/>
  <pageSetup paperSize="9" scale="7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c9760b7dbb9473b758c9ec64c84dcd7f">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205db6e7a0e22460b79fc67e032ad4d0"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CD2FDD1-662D-4F91-A78A-E60536D317F9}"/>
</file>

<file path=customXml/itemProps2.xml><?xml version="1.0" encoding="utf-8"?>
<ds:datastoreItem xmlns:ds="http://schemas.openxmlformats.org/officeDocument/2006/customXml" ds:itemID="{DDDA55E3-9895-46D9-93F2-A6979A268CF7}">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customXml/itemProps3.xml><?xml version="1.0" encoding="utf-8"?>
<ds:datastoreItem xmlns:ds="http://schemas.openxmlformats.org/officeDocument/2006/customXml" ds:itemID="{95F94181-3A27-4F35-AA9F-BD825EB89A3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PROYECCIÓN CRONOGRAMA</vt:lpstr>
      <vt:lpstr>LOTE 1 GAORI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Eduardo Hernandez Fandiño</dc:creator>
  <cp:keywords/>
  <dc:description/>
  <cp:lastModifiedBy>user</cp:lastModifiedBy>
  <cp:revision/>
  <dcterms:created xsi:type="dcterms:W3CDTF">2024-02-20T14:55:00Z</dcterms:created>
  <dcterms:modified xsi:type="dcterms:W3CDTF">2026-08-25T13:14:29Z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