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2AF86FFB-EBB0-4D12-B927-0A8CA6327A34}" xr6:coauthVersionLast="47" xr6:coauthVersionMax="47" xr10:uidLastSave="{00000000-0000-0000-0000-000000000000}"/>
  <bookViews>
    <workbookView xWindow="12946" yWindow="0" windowWidth="13232" windowHeight="14047" xr2:uid="{00000000-000D-0000-FFFF-FFFF00000000}"/>
  </bookViews>
  <sheets>
    <sheet name="FICHA TECNICA" sheetId="9" r:id="rId1"/>
    <sheet name="PRESUPUESTO" sheetId="10" r:id="rId2"/>
  </sheets>
  <definedNames>
    <definedName name="_xlnm.Print_Area" localSheetId="0">'FICHA TECNICA'!$A$1:$K$31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30" i="9" l="1"/>
  <c r="J29" i="9"/>
  <c r="J28" i="9"/>
  <c r="J27" i="9"/>
  <c r="J25" i="9"/>
  <c r="J24" i="9"/>
  <c r="J22" i="9"/>
  <c r="J21" i="9"/>
  <c r="J19" i="9"/>
  <c r="J18" i="9"/>
  <c r="J17" i="9"/>
  <c r="J16" i="9"/>
  <c r="J15" i="9"/>
  <c r="J14" i="9"/>
  <c r="J13" i="9"/>
  <c r="J11" i="9"/>
  <c r="J10" i="9"/>
  <c r="J9" i="9"/>
  <c r="J8" i="9"/>
  <c r="J7" i="9"/>
  <c r="J6" i="9"/>
  <c r="J4" i="9"/>
  <c r="I30" i="9"/>
  <c r="I29" i="9"/>
  <c r="I28" i="9"/>
  <c r="I27" i="9"/>
  <c r="I25" i="9"/>
  <c r="I24" i="9"/>
  <c r="I22" i="9"/>
  <c r="I21" i="9"/>
  <c r="I19" i="9"/>
  <c r="I18" i="9"/>
  <c r="I17" i="9"/>
  <c r="I16" i="9"/>
  <c r="I15" i="9"/>
  <c r="I14" i="9"/>
  <c r="I13" i="9"/>
  <c r="I11" i="9"/>
  <c r="I10" i="9"/>
  <c r="I9" i="9"/>
  <c r="I8" i="9"/>
  <c r="I7" i="9"/>
  <c r="I6" i="9"/>
  <c r="I4" i="9"/>
  <c r="G30" i="9"/>
  <c r="G29" i="9"/>
  <c r="G28" i="9"/>
  <c r="G27" i="9"/>
  <c r="G25" i="9"/>
  <c r="G24" i="9"/>
  <c r="G22" i="9"/>
  <c r="G21" i="9"/>
  <c r="G19" i="9"/>
  <c r="G18" i="9"/>
  <c r="G17" i="9"/>
  <c r="G16" i="9"/>
  <c r="G15" i="9"/>
  <c r="G14" i="9"/>
  <c r="G13" i="9"/>
  <c r="G11" i="9"/>
  <c r="G10" i="9"/>
  <c r="G9" i="9"/>
  <c r="G8" i="9"/>
  <c r="G7" i="9"/>
  <c r="G6" i="9"/>
  <c r="G4" i="9"/>
  <c r="K9" i="9" l="1"/>
  <c r="K11" i="9"/>
  <c r="K13" i="9"/>
  <c r="K25" i="9"/>
  <c r="K14" i="9"/>
  <c r="K28" i="9"/>
  <c r="K7" i="9"/>
  <c r="K16" i="9"/>
  <c r="K29" i="9"/>
  <c r="K8" i="9"/>
  <c r="K18" i="9"/>
  <c r="K30" i="9"/>
  <c r="K21" i="9"/>
  <c r="K17" i="9"/>
  <c r="K4" i="9"/>
  <c r="K22" i="9"/>
  <c r="K15" i="9"/>
  <c r="K6" i="9"/>
  <c r="K10" i="9"/>
  <c r="N5" i="10"/>
  <c r="O5" i="10" s="1"/>
  <c r="P5" i="10" s="1"/>
  <c r="N6" i="10"/>
  <c r="O6" i="10" s="1"/>
  <c r="P6" i="10" s="1"/>
  <c r="N7" i="10"/>
  <c r="O7" i="10" s="1"/>
  <c r="P7" i="10" s="1"/>
  <c r="N8" i="10"/>
  <c r="O8" i="10" s="1"/>
  <c r="P8" i="10" s="1"/>
  <c r="N9" i="10"/>
  <c r="O9" i="10" s="1"/>
  <c r="P9" i="10" s="1"/>
  <c r="N10" i="10"/>
  <c r="O10" i="10" s="1"/>
  <c r="P10" i="10" s="1"/>
  <c r="N11" i="10"/>
  <c r="O11" i="10" s="1"/>
  <c r="P11" i="10" s="1"/>
  <c r="N12" i="10"/>
  <c r="O12" i="10" s="1"/>
  <c r="P12" i="10" s="1"/>
  <c r="N13" i="10"/>
  <c r="O13" i="10" s="1"/>
  <c r="P13" i="10" s="1"/>
  <c r="N14" i="10"/>
  <c r="O14" i="10" s="1"/>
  <c r="P14" i="10" s="1"/>
  <c r="N15" i="10"/>
  <c r="O15" i="10" s="1"/>
  <c r="P15" i="10" s="1"/>
  <c r="N16" i="10"/>
  <c r="O16" i="10" s="1"/>
  <c r="P16" i="10" s="1"/>
  <c r="N17" i="10"/>
  <c r="O17" i="10" s="1"/>
  <c r="P17" i="10" s="1"/>
  <c r="L6" i="10"/>
  <c r="M6" i="10" s="1"/>
  <c r="L7" i="10"/>
  <c r="M7" i="10" s="1"/>
  <c r="L8" i="10"/>
  <c r="M8" i="10" s="1"/>
  <c r="L9" i="10"/>
  <c r="M9" i="10" s="1"/>
  <c r="L10" i="10"/>
  <c r="M10" i="10" s="1"/>
  <c r="L11" i="10"/>
  <c r="M11" i="10" s="1"/>
  <c r="L12" i="10"/>
  <c r="M12" i="10" s="1"/>
  <c r="L13" i="10"/>
  <c r="M13" i="10" s="1"/>
  <c r="L14" i="10"/>
  <c r="M14" i="10" s="1"/>
  <c r="L5" i="10"/>
  <c r="M5" i="10" s="1"/>
  <c r="L15" i="10"/>
  <c r="M15" i="10" s="1"/>
  <c r="L16" i="10"/>
  <c r="M16" i="10" s="1"/>
  <c r="L17" i="10"/>
  <c r="M17" i="10" s="1"/>
  <c r="I5" i="10"/>
  <c r="J5" i="10" s="1"/>
  <c r="I6" i="10"/>
  <c r="J6" i="10" s="1"/>
  <c r="I7" i="10"/>
  <c r="J7" i="10" s="1"/>
  <c r="I8" i="10"/>
  <c r="J8" i="10" s="1"/>
  <c r="I9" i="10"/>
  <c r="J9" i="10" s="1"/>
  <c r="I10" i="10"/>
  <c r="J10" i="10" s="1"/>
  <c r="I11" i="10"/>
  <c r="J11" i="10" s="1"/>
  <c r="I12" i="10"/>
  <c r="J12" i="10" s="1"/>
  <c r="I13" i="10"/>
  <c r="J13" i="10" s="1"/>
  <c r="I14" i="10"/>
  <c r="J14" i="10" s="1"/>
  <c r="I15" i="10"/>
  <c r="J15" i="10" s="1"/>
  <c r="I16" i="10"/>
  <c r="J16" i="10" s="1"/>
  <c r="I17" i="10"/>
  <c r="J17" i="10" s="1"/>
  <c r="I4" i="10"/>
  <c r="J4" i="10" s="1"/>
  <c r="K27" i="9" l="1"/>
  <c r="K19" i="9"/>
  <c r="K24" i="9"/>
  <c r="N4" i="10"/>
  <c r="O4" i="10" s="1"/>
  <c r="P4" i="10" s="1"/>
  <c r="P18" i="10" s="1"/>
  <c r="L4" i="10"/>
  <c r="M4" i="10" s="1"/>
  <c r="K31" i="9" l="1"/>
</calcChain>
</file>

<file path=xl/sharedStrings.xml><?xml version="1.0" encoding="utf-8"?>
<sst xmlns="http://schemas.openxmlformats.org/spreadsheetml/2006/main" count="155" uniqueCount="93">
  <si>
    <t xml:space="preserve">UNIDAD </t>
  </si>
  <si>
    <t>UNIDAD</t>
  </si>
  <si>
    <t>CANTIDAD</t>
  </si>
  <si>
    <t>JUEGO</t>
  </si>
  <si>
    <t>SUNTEST INSTRUMENTO DE EXPOSICIÓN A LA LUZ Y EVALUACIÓN DE INTERPERISMO ACELERADO</t>
  </si>
  <si>
    <t>ATLAS LINITEST + LABORATORIO DE SISTEMA DE TEÑIDO</t>
  </si>
  <si>
    <t>Microscopio óptico Marca Motic con cámara</t>
  </si>
  <si>
    <t>Maquina Universal de ensayo H5KT Tinius Olsen</t>
  </si>
  <si>
    <t>Colorímetro portátil MSEZ</t>
  </si>
  <si>
    <t>ELMENDORF DIGITAL PROBADOR DE RASGADO</t>
  </si>
  <si>
    <t>CROCKMETER MANUAL AATCC.</t>
  </si>
  <si>
    <t>MARTINDALE ABRASIÓN AND PILLING</t>
  </si>
  <si>
    <t>Madejero manual para titulación de hilos e hilazas</t>
  </si>
  <si>
    <t>PH meter MEDIDOR DE MESA PARA LABORATORIO ION 700</t>
  </si>
  <si>
    <t>Plancha de calentamiento y agitación magnética</t>
  </si>
  <si>
    <t>SUNTEST CPS y CPS + Comprobadores de arco de xenón.Por resistencia a la luz acelerada y pruebas de foto estabilidad</t>
  </si>
  <si>
    <t>Con doble columna, esta máquina de ensayo debe tener una capacidad de bastidor de 10 kN, 25 kN y 50 kN (2000 lbf, kgflbf 5.000 y 10.000). preparada para poner a prueba una amplia gama de materiales en tracción, compresión, flexión, corte y pelado. Con un PC, con una pantalla; fácil de leer, pantalla de cristal líquido que   se puede cambiar entre una pantalla numérica y gráfica. Todos los datos mostrados en esta pantalla se deben obtener en tiempo real, con la pantalla autoajustable gráfica que muestra la curva de la prueba de la muestra bajo ensayo. La unidad de control debe contar con teclas dedicadas para mover la cruceta hacia  arriba-abajo, detener la realización de la prueba, así como teclas de tara para la carga y la extensión y el retorno de la cruceta. El panel de control también requiere un teclado alfanumérico que permite la entrada de las condiciones de los ensayos, datos de prueba y el formato del informe de la prueba y una impresora laser para reportes de prueba. La unidad de control puede conservar hasta cinco rutinas de prueba separados   para   una   recuperación   fácil   y   rápida.</t>
  </si>
  <si>
    <t>Equipo  de  pruebas  textiles  para  determinar  el  coeficiente  de  rozamiento  de  los  hilos  que  se  desplazan  y  evaluar  la  necesidad  de  lubricación  o  de  idoneidad  para  procesos adicionales ( con estuche)</t>
  </si>
  <si>
    <t>Equipo electrónico para determinar el porcentaje de contenido de humedad de fibra hilos y telas, debe contener tres sondas para hilos , telas o fibras, se debe operar con pilas.</t>
  </si>
  <si>
    <t>Realizar mantenimiento preventivo, ajustes y verificación de componentes,    para garantizar la precisión de la pruebas de medición requeridas.</t>
  </si>
  <si>
    <t xml:space="preserve">Realizar mantenimiento preventivo, ajustes y verificación de componentes; el equipo requiere revisión de idoneidad para su uso ya que lleva un tiempo sin revisión periodica que granantice  en las veracidad de las pruebas </t>
  </si>
  <si>
    <t>Realizar mantenimiento preventivo, ajustes y verificación de componentes para garantizar las optimas condiciones de funcionamiento</t>
  </si>
  <si>
    <t>OBJETO</t>
  </si>
  <si>
    <t>TOTAL</t>
  </si>
  <si>
    <t>MEDIDOR MECÁNICO PORTÁTIL DE
FRICCIÓN DE HILOS</t>
  </si>
  <si>
    <t>EL MEDIDOR DE HUMEDAD
ELECTRÓNICO</t>
  </si>
  <si>
    <t>OBJETO DEL PROCESO</t>
  </si>
  <si>
    <t>SERVICIO DE IMPRESIÓN E INSTALACIÓN DE IMAGEN GRÁFICA PARA EL AULA MÓVIL PERTENECIENTE AL CENTRO DE GESTIÓN ADMINISTRATIVA Y FORTALECIMIENTO EMPRESARIAL -SENA REGIONAL BOYACÁ</t>
  </si>
  <si>
    <t>ÍTEM</t>
  </si>
  <si>
    <t>CÓDIGO UNSPSC</t>
  </si>
  <si>
    <t>ARTÍCULO</t>
  </si>
  <si>
    <t>DESCRIPCIÓN</t>
  </si>
  <si>
    <t>MANTENIMIENTO REQUERIDO</t>
  </si>
  <si>
    <t>UNIDAD DE MEDIDA</t>
  </si>
  <si>
    <t>TECNIESPECTRO</t>
  </si>
  <si>
    <t>VALOR PROMEDIO ESTIMADO POR LA ENTIDAD</t>
  </si>
  <si>
    <t>VALOR ANTES DE IVA</t>
  </si>
  <si>
    <t>VALOR IVA INCLUIDO</t>
  </si>
  <si>
    <t>VALOR PARCIAL</t>
  </si>
  <si>
    <r>
      <rPr>
        <sz val="8"/>
        <color indexed="63"/>
        <rFont val="Calibri"/>
        <family val="2"/>
        <scheme val="minor"/>
      </rPr>
      <t>Balanza analítica OHAUS, capacidad 0.0000 g</t>
    </r>
  </si>
  <si>
    <r>
      <rPr>
        <sz val="8"/>
        <color indexed="63"/>
        <rFont val="Calibri"/>
        <family val="2"/>
        <scheme val="minor"/>
      </rPr>
      <t>diversas pruebas  Especificaciones 220gr. X 0.0001g
Incluye mesa antivibratoria capacidad 220gr. Legibilidad: 0.00001g Repetibilidad:0.00001g Linealidad: 0.0002
Tamaño del plato: 3.5 pulg de dia. Tiempo de estabilización : 2 seg
Requerimiento eléctrico: 100-240 VAC Calibración Interna: RS-232 Interfase: Si</t>
    </r>
  </si>
  <si>
    <r>
      <rPr>
        <sz val="8"/>
        <rFont val="Calibri"/>
        <family val="2"/>
        <scheme val="minor"/>
      </rPr>
      <t>Equipo para teñido para la industria textil para realizar pruebas de laboratorio, con capacidad de programación flexible de materiales textiles bajo condiciones de alta temperatura. Controlada por microprocesador, para correr hasta 50 programas con 30 etapas cada uno y cada etapa hasta 999 minutos.Velocidad ajustable. Temperatura máxima de 135°C. Sistema integrado de enfriamiento. Capacidad para sostener doce contenedores de 100 o 300mL. Accesorios incluidos: Juego de tinturas para identificación de
fibrasShirlastain, juego de beakers de 100ml, juego de pipetas volumétricas de 10ml, juego de vidrios de reloj, dos probetas de 50ml, juego de barras de agitación de 25cm.4 gafas de seguridad, dos juegos de 3 cucharas para laboratorio en acero inoxidable, un juego de pinzas, 3 Morteros de porcelana, de 500mL. Un
magnificador de iluminación de 4 dioptrías con bombillo de repuesto.</t>
    </r>
  </si>
  <si>
    <r>
      <rPr>
        <sz val="8"/>
        <rFont val="Calibri"/>
        <family val="2"/>
        <scheme val="minor"/>
      </rPr>
      <t>Microscopio digital de precisión del sistema triocular, con oculares de campo amplio de 10x y objetivos acromáticos de contraste súper para un aumento total de 40x, 100x, 400x y 1000x. Plataforma mecánica de precisión, iluminación halógena de 20W con control de intensidad, interruptor de balance de blanco con filtros azul, verde, amarillo y esmerilados, lámpara de repuesto y cubierta. Cámara de altaresolución con tarjeta de video con salida a PC vía puerto USB, Incluye software
de análisis que permite hacer mediciones en pantalla, almacenar y retomar imágenes.</t>
    </r>
  </si>
  <si>
    <r>
      <rPr>
        <sz val="8"/>
        <rFont val="Calibri"/>
        <family val="2"/>
        <scheme val="minor"/>
      </rPr>
      <t>Medición instrumental del color Analizador de color colorímetro portátil
Analizador de color preciso digital</t>
    </r>
  </si>
  <si>
    <r>
      <rPr>
        <sz val="8"/>
        <rFont val="Calibri"/>
        <family val="2"/>
        <scheme val="minor"/>
      </rPr>
      <t>Equipo para determinar la resistencia a la abrasión y pilling (formación de motas) de todo tipo de textiles, se frotan contra abrasivos conocidos a bajas presiones y en forma continua cambiando de dirección y la cantidad de abrasión o pilling se compara con los parámetros estándar.
El equipo debe ser suministrado con un programador electrónico con contadores parciales y totales función de parqueo de cuatro posiciones y cuatro velocidades de ensayo. Incluye porta muestras, pesas de 9kpa y 12kpa y elementos de montaje para realizar ensayos
estándar.</t>
    </r>
  </si>
  <si>
    <r>
      <rPr>
        <sz val="8"/>
        <rFont val="Calibri"/>
        <family val="2"/>
        <scheme val="minor"/>
      </rPr>
      <t>Equipo de textiles al frote e seco o húmedo, debe estar dotado con manivela manual/contador
Se debe incluir un soporte de muestras de acero y dedo acrílico 16 mm de diámetro pruebas. 1000 piezas de telas testigo de 50 x 50mm. 25 piezas de tela de calibración, dos piezas de papel abrasivo, un clip,
un brazo estándar que aplica una fuerza de 9 Newtons.</t>
    </r>
  </si>
  <si>
    <r>
      <rPr>
        <sz val="8"/>
        <rFont val="Calibri"/>
        <family val="2"/>
        <scheme val="minor"/>
      </rPr>
      <t>Equipo para determinar la resistencia a la abrasión y pilling (formación de motas) de todo tipo de textiles, se frotan contra abrasivos conocidos a bajas presiones y
en forma continua cambiando de dirección y la cantidad de abrasión o pilling se compara con los parámetros estándar.
El equipo debe ser suministrado con un programador electrónico con contadores parciales y totales función de parqueo de cuatro posiciones y cuatro velocidades de ensayo. Incluye porta muestras, pesas de 9kpa y 12kpa y elementos de montaje para realizar ensayos
estándar.</t>
    </r>
  </si>
  <si>
    <r>
      <rPr>
        <sz val="8"/>
        <rFont val="Calibri"/>
        <family val="2"/>
        <scheme val="minor"/>
      </rPr>
      <t>Equipo para la producción de madejas de hilos Características técnicas:
Teste manual, movimiento por manivela; Prueba de movimiento de manivela;
Tambor colapsible de un metro de circunferencia. Con soporte para presentación de hilado y dispositivo de pretensión adosado con contador predeterminado Con medidor de tensión de urdido, con contador con número de vueltas
Peso 30Kg; Peso 30 kg;
Dimensiones 570 x 480 x 420; Dimensiones 570 x 480 x 420; Normas relacionadas: ISO2060, DIN53830 e ASTM D1907/2260 Relacionado con normas ISO2060, DIN53830 y D1907/2260 ASTM
Se exige una garantía de mínimo 2 años en el equipo.
Mantenimiento preventivo, por lo menos dos (2) veces durante el primer año, incluido dentro del precio ofertado.</t>
    </r>
  </si>
  <si>
    <r>
      <rPr>
        <sz val="8"/>
        <rFont val="Calibri"/>
        <family val="2"/>
        <scheme val="minor"/>
      </rPr>
      <t>Rango pH: -2 a 16 Rango mV: +/-2000 Rango de Temperatura: 0 a 100
Resolución pH 0.01 Resolución mV: 0.41mV
Resolución Temperatura: +/- 0.1c° Precisión pH +/- 0.01 Precisión mV: +/- 0.2 mV
Precisión Temperatura: +/- .03 c°
Puntos de Registro:100 puntos Pantalla LCD
Accesorios: Juego de soluciones de pH, Electrodo combinado para dureza de agua</t>
    </r>
  </si>
  <si>
    <r>
      <rPr>
        <sz val="8"/>
        <rFont val="Calibri"/>
        <family val="2"/>
        <scheme val="minor"/>
      </rPr>
      <t>Para pruebas textiles, determina la solidez al color en planchado industrial y domestico
Capacidad máxima de carga: 40 Velocidad rpm (bajo): 100 Temperatura máxima (C°):450 Material de la placa superior: cerámico Dimensiones de la placa en pulgadas: 12 x 12 Max agitación volumen (litros): 0.8
No de posiciones de agitación: 5 Cumplimiento con la CE: Si
Tipo de producto: Agitador</t>
    </r>
  </si>
  <si>
    <t>LANZETTA RENGIFO</t>
  </si>
  <si>
    <t>REALIZAR EL DIAGNÓSTICO Y MANTENIMIENTO PREVENTIVO Y/O CORRECTIVO DE LA SUBESTACIÓN ELÉCTRICA DE LA SEDE DE GASTRONOMÍA DE TUNJA DEL SERVICIO NACIONAL DE APRENDIZAJE – SENA.</t>
  </si>
  <si>
    <t>CODIGO UNSPSC</t>
  </si>
  <si>
    <t>No</t>
  </si>
  <si>
    <t>DESCRIPCIÓN DE LA ACTIVIDAD</t>
  </si>
  <si>
    <t>DIAGNOSTICO INICIAL</t>
  </si>
  <si>
    <t>1. Realizar diagnóstico técnico integral de la subestación eléctrica y de cada uno de sus componentes, verificando sus condiciones de operación, estado físico y funcionamiento general.
2. Ejecutar la totalidad de las pruebas técnicas, mediciones, verificaciones e inspecciones contempladas dentro de las actividades de mantenimiento preventivo y correctivo definidas para cada uno de los equipos y sistemas objeto del proceso, según aplique técnicamente.
3. Las pruebas y verificaciones deberán incluir como mínimo las correspondientes a:
Transformador.
Planta eléctrica.
Sistema de transferencia automática (ATS).
Sistema de puesta a tierra.
Celdas de media tensión.
Demás equipos asociados a la subestación, de ser el caso.
4. Presentar informe técnico de diagnóstico, adjuntando soportes de las pruebas, mediciones y test realizados, incluyendo resultados obtenidos, observaciones técnicas, análisis de estado y registro fotográfico.
5. Identificar dentro del informe los ajustes, reparaciones, mantenimientos, adecuaciones o cambios requeridos para garantizar la correcta operación de cada uno de los componentes del sistema eléctrico.
6. Indicar dentro del informe las especificaciones técnicas mínimas de los insumos, materiales, accesorios, equipos o refacciones que requieran suministro o cambio.
7. Incluir un apartado independiente dentro del informe para cada uno de los sistemas y equipos evaluados, detallando el estado encontrado, pruebas ejecutadas, resultados y recomendaciones técnicas.
8. Entregar registro fotográfico de las condiciones iniciales, desarrollo de actividades y estado final de los equipos inspeccionados.</t>
  </si>
  <si>
    <t>GLOBAL</t>
  </si>
  <si>
    <t>MANTENIMIENTO CORRECTIVO PREVENTIVO Y CORRECTIVO DEL TRANSFORMADOR</t>
  </si>
  <si>
    <t>73152108; 72101517; 72102900; 72103300; 81101600; 81101700; 81102400; 83101800; 95121802</t>
  </si>
  <si>
    <t>Realizar limpieza general de las áreas asociadas a la subestación, incluyendo sitios de ubicación de postes, cerramientos y cárcamos, retirando polvo, residuos y material que afecte la operación.</t>
  </si>
  <si>
    <t>Suministrar aceite dieléctrico para reposición parcial o total, cuando técnicamente se requiera conforme al diagnóstico y resultados de pruebas realizadas.</t>
  </si>
  <si>
    <t>GALON</t>
  </si>
  <si>
    <t>Realizar marcación e identificación del cableado mediante sistema de código de colores o rotulación técnica que permita su correcta identificación</t>
  </si>
  <si>
    <t>Suministrar e instalar sistema de carga automática para las baterías de la planta eléctrica, acorde con la capacidad y características técnicas de las baterías existentes, garantizando condiciones adecuadas de carga y conservación de vida útil.</t>
  </si>
  <si>
    <t>UND</t>
  </si>
  <si>
    <t>Suministrar e instalar reja de protección en malla eslabonada calibre 12, incluyendo accesorios, soportes y elementos necesarios para su correcto montaje y desmontaje.</t>
  </si>
  <si>
    <t>M2</t>
  </si>
  <si>
    <t>Suministrar e instalar señalización de riesgo eléctrico de 20x30 cm, conforme a la normatividad vigente aplicable, utilizando material resistente y apto para exteriores.</t>
  </si>
  <si>
    <t>MANTENIMIENTO CORRECTIVO PREVENTIVO Y CORRECTIVO DE LA PLANTA ELECTRICA</t>
  </si>
  <si>
    <t>Suministrar e instalar aceite lubricante requerido para el correcto funcionamiento de la planta eléctrica.</t>
  </si>
  <si>
    <t>Suministrar e instalar combustible requerido para la ejecución de pruebas y puesta en funcionamiento del equipo.</t>
  </si>
  <si>
    <t>Suministrar e instalar líquido refrigerante conforme a las especificaciones del fabricante.</t>
  </si>
  <si>
    <t>Suministrar e instalar filtros requeridos para la planta eléctrica, incluyendo limpieza general del habitáculo y/o espacio de ubicación del equipo.</t>
  </si>
  <si>
    <t>Realizar limpieza y mantenimiento del sistema de inyección y combustible de la planta eléctrica.</t>
  </si>
  <si>
    <t>Ejecutar limpieza y lavado del tanque de almacenamiento de combustible, garantizando el adecuado manejo y recuperación del combustible existente</t>
  </si>
  <si>
    <t>Realizar limpieza y lavado del radiador, incluyendo drenado y lavado interno para garantizar adecuada disipación térmica.</t>
  </si>
  <si>
    <t>MANTENIMIENTO CORRECTIVO PREVENTIVO Y CORRECTIVO DEL SISTEMA DE TRANSFERENCIA AUTOMATICA</t>
  </si>
  <si>
    <t>Suministrar, instalar y poner en funcionamiento la tarjeta de transferencia automática, incluyendo retiro del equipo existente, configuración y pruebas de operación. El equipo suministrado deberá ser compatible con el sistema existente y contar como mínimo con:
Tarjetas de control independientes para red y generador.
Voltímetro digital.
Frecuencímetro digital.
Pantalla de configuración y programación.
Selector de prioridad de fuente.
Ajustes programables de histéresis y parámetros eléctricos.
Elementos de calibración y configuración.</t>
  </si>
  <si>
    <t>Suministrar e instalar accesorios, elementos o componentes faltantes y/o deteriorados dentro del sistema de transferencia automática, tales como cableado, terminales, protecciones y elementos de fijación, de ser el caso.</t>
  </si>
  <si>
    <t>MANTENIMIENTO CORRECTIVO PREVENTIVO Y CORRECTIVO DEL SISTEMA DE PUESTA A TIERRA</t>
  </si>
  <si>
    <t>Realizar la corrección del sistema de puesta a tierra en caso de que los valores no cumplan con los parámetros exigidos, incluyendo mejoramiento del terreno, reposición o adición de electrodos, conexiones o conductores, según se requiera.</t>
  </si>
  <si>
    <t>Suministrar, instalar y poner en funcionamiento los elementos requeridos para la adecuación y mejoramiento del sistema de puesta a tierra, incluyendo resistencia, electrodos, conductores o accesorios que sean necesarios conforme al diagnóstico técnico.</t>
  </si>
  <si>
    <t>MANTENIMIENTO CORRECTIVO PREVENTIVO Y CORRECTIVO DE LAS CELDAS</t>
  </si>
  <si>
    <t>Realizar limpieza general del tablero y de los equipos ubicados en los compartimientos de media tensión (MT) y baja tensión (BT), utilizando procedimientos adecuados para equipos eléctricos.</t>
  </si>
  <si>
    <t>Ejecutar limpieza, lubricación y engrase del mecanismo de comando de apertura y cierre de las celdas, garantizando su correcta operación.</t>
  </si>
  <si>
    <t>Verificar y realizar proceso de torque sobre conexiones eléctricas, tornillería estructural y elementos de control y fuerza de las celdas.
La tornillería estructural de la celda.
La tornillería de los contactos del cableado de control.
La tornillería de los contactos de fuerza.</t>
  </si>
  <si>
    <t>Suministrar e instalar fusibles de media tensión para celdas tipo QM, cuando aplique y conforme a las necesidades identificadas en el diagnóstico técnico.</t>
  </si>
  <si>
    <t>721515; 81141804; 72154300</t>
  </si>
  <si>
    <t>VALOR UNITARIO (IVA INLUIDO</t>
  </si>
  <si>
    <t>TOTAL ESTIMADO ENTIDAD</t>
  </si>
  <si>
    <t>MAINGECOL</t>
  </si>
  <si>
    <t>SIGEN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</si>
</sst>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164" formatCode="_-&quot;$&quot;* #,##0.00_-;\-&quot;$&quot;* #,##0.00_-;_-&quot;$&quot;* &quot;-&quot;??_-;_-@_-"/>
    <numFmt numFmtId="165" formatCode="&quot;$&quot;\ #,##0.00"/>
  </numFmts>
  <fonts count="13" x14ac:knownFonts="1">
    <font>
      <sz val="11"/>
      <color theme="1"/>
      <name val="Calibri"/>
      <family val="2"/>
      <scheme val="minor"/>
    </font>
    <font>
      <sz val="11"/>
      <color theme="1"/>
      <name val="Calibri"/>
      <family val="2"/>
      <scheme val="minor"/>
    </font>
    <font>
      <sz val="10"/>
      <name val="Arial"/>
      <family val="2"/>
    </font>
    <font>
      <b/>
      <sz val="8"/>
      <color theme="1"/>
      <name val="Calibri"/>
      <family val="2"/>
      <scheme val="minor"/>
    </font>
    <font>
      <b/>
      <sz val="8"/>
      <color rgb="FF000000"/>
      <name val="Calibri"/>
      <family val="2"/>
      <scheme val="minor"/>
    </font>
    <font>
      <sz val="8"/>
      <color theme="1"/>
      <name val="Calibri"/>
      <family val="2"/>
      <scheme val="minor"/>
    </font>
    <font>
      <sz val="8"/>
      <color rgb="FF000000"/>
      <name val="Calibri"/>
      <family val="2"/>
      <scheme val="minor"/>
    </font>
    <font>
      <b/>
      <i/>
      <sz val="8"/>
      <color theme="1"/>
      <name val="Calibri"/>
      <family val="2"/>
      <scheme val="minor"/>
    </font>
    <font>
      <sz val="8"/>
      <name val="Calibri"/>
      <family val="2"/>
      <scheme val="minor"/>
    </font>
    <font>
      <sz val="8"/>
      <color indexed="63"/>
      <name val="Calibri"/>
      <family val="2"/>
      <scheme val="minor"/>
    </font>
    <font>
      <sz val="11"/>
      <color theme="1"/>
      <name val="Arial Narrow"/>
      <family val="2"/>
    </font>
    <font>
      <b/>
      <sz val="11"/>
      <color theme="1"/>
      <name val="Arial Narrow"/>
      <family val="2"/>
    </font>
    <font>
      <b/>
      <i/>
      <sz val="11"/>
      <color theme="1"/>
      <name val="Arial Narrow"/>
      <family val="2"/>
    </font>
  </fonts>
  <fills count="7">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rgb="FFF2F2F2"/>
        <bgColor indexed="64"/>
      </patternFill>
    </fill>
    <fill>
      <patternFill patternType="solid">
        <fgColor rgb="FFDAE9F8"/>
        <bgColor indexed="64"/>
      </patternFill>
    </fill>
    <fill>
      <patternFill patternType="solid">
        <fgColor rgb="FFDAF2D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0" fontId="2" fillId="0" borderId="0"/>
    <xf numFmtId="164" fontId="1" fillId="0" borderId="0" applyFont="0" applyFill="0" applyBorder="0" applyAlignment="0" applyProtection="0"/>
    <xf numFmtId="44" fontId="1" fillId="0" borderId="0" applyFont="0" applyFill="0" applyBorder="0" applyAlignment="0" applyProtection="0"/>
  </cellStyleXfs>
  <cellXfs count="49">
    <xf numFmtId="0" fontId="0" fillId="0" borderId="0" xfId="0"/>
    <xf numFmtId="0" fontId="5" fillId="0" borderId="0" xfId="0" applyFont="1" applyAlignment="1">
      <alignment horizontal="center" vertical="center"/>
    </xf>
    <xf numFmtId="0" fontId="5" fillId="0" borderId="0" xfId="0" applyFont="1"/>
    <xf numFmtId="0" fontId="6"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6" fillId="3" borderId="1"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5" fillId="0" borderId="1" xfId="0" applyFont="1" applyBorder="1" applyAlignment="1">
      <alignment horizontal="center" vertical="center"/>
    </xf>
    <xf numFmtId="8" fontId="6" fillId="4" borderId="1" xfId="0" applyNumberFormat="1" applyFont="1" applyFill="1" applyBorder="1" applyAlignment="1">
      <alignment horizontal="center" vertical="center" wrapText="1"/>
    </xf>
    <xf numFmtId="8" fontId="6" fillId="5" borderId="1" xfId="0" applyNumberFormat="1" applyFont="1" applyFill="1" applyBorder="1" applyAlignment="1">
      <alignment horizontal="center" vertical="center" wrapText="1"/>
    </xf>
    <xf numFmtId="8" fontId="6" fillId="6" borderId="1" xfId="0" applyNumberFormat="1" applyFont="1" applyFill="1" applyBorder="1" applyAlignment="1">
      <alignment horizontal="center" vertical="center" wrapText="1"/>
    </xf>
    <xf numFmtId="8" fontId="7"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44" fontId="10" fillId="0" borderId="1" xfId="3"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Continuous" vertical="center" wrapText="1"/>
    </xf>
    <xf numFmtId="0" fontId="10" fillId="0" borderId="0" xfId="0" applyFont="1" applyAlignment="1">
      <alignment wrapText="1"/>
    </xf>
    <xf numFmtId="0" fontId="10" fillId="0" borderId="0" xfId="0" applyFont="1" applyAlignment="1">
      <alignment vertical="center" wrapText="1"/>
    </xf>
    <xf numFmtId="0" fontId="11" fillId="0" borderId="1" xfId="0" applyFont="1" applyBorder="1" applyAlignment="1">
      <alignment vertical="center" wrapText="1"/>
    </xf>
    <xf numFmtId="165" fontId="10" fillId="0" borderId="1" xfId="3" applyNumberFormat="1" applyFont="1" applyBorder="1" applyAlignment="1">
      <alignment horizontal="center" vertical="center" wrapText="1"/>
    </xf>
    <xf numFmtId="165" fontId="10" fillId="0" borderId="1" xfId="3" applyNumberFormat="1" applyFont="1" applyFill="1" applyBorder="1" applyAlignment="1">
      <alignment horizontal="center" vertical="center" wrapText="1"/>
    </xf>
    <xf numFmtId="165" fontId="10" fillId="0" borderId="1" xfId="3" applyNumberFormat="1" applyFont="1" applyBorder="1" applyAlignment="1">
      <alignment horizontal="center" vertical="center"/>
    </xf>
    <xf numFmtId="165" fontId="11" fillId="0" borderId="1" xfId="3" applyNumberFormat="1" applyFont="1" applyBorder="1" applyAlignment="1">
      <alignment horizontal="centerContinuous" vertical="center" wrapText="1"/>
    </xf>
    <xf numFmtId="165" fontId="11" fillId="0" borderId="1" xfId="3" applyNumberFormat="1" applyFont="1" applyFill="1" applyBorder="1" applyAlignment="1">
      <alignment horizontal="centerContinuous" vertical="center" wrapText="1"/>
    </xf>
    <xf numFmtId="165" fontId="10" fillId="0" borderId="1" xfId="3" applyNumberFormat="1" applyFont="1" applyBorder="1" applyAlignment="1">
      <alignment horizontal="centerContinuous" vertical="center"/>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44" fontId="10" fillId="0" borderId="2" xfId="3" applyFont="1" applyBorder="1" applyAlignment="1">
      <alignment horizontal="center" vertical="center" wrapText="1"/>
    </xf>
    <xf numFmtId="44" fontId="10" fillId="0" borderId="3" xfId="3" applyFont="1" applyBorder="1" applyAlignment="1">
      <alignment horizontal="center" vertical="center" wrapText="1"/>
    </xf>
    <xf numFmtId="44" fontId="10" fillId="0" borderId="4" xfId="3" applyFont="1" applyBorder="1" applyAlignment="1">
      <alignment horizontal="center" vertical="center" wrapText="1"/>
    </xf>
    <xf numFmtId="0" fontId="11" fillId="0" borderId="3" xfId="0" applyFont="1" applyBorder="1" applyAlignment="1">
      <alignment horizontal="center" wrapText="1"/>
    </xf>
    <xf numFmtId="0" fontId="11" fillId="0" borderId="4" xfId="0" applyFont="1" applyBorder="1" applyAlignment="1">
      <alignment horizontal="center" wrapText="1"/>
    </xf>
    <xf numFmtId="0" fontId="7" fillId="0" borderId="1" xfId="0" applyFont="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4" borderId="1" xfId="0" applyFont="1" applyFill="1" applyBorder="1" applyAlignment="1">
      <alignment horizontal="center" vertical="center" wrapText="1"/>
    </xf>
  </cellXfs>
  <cellStyles count="4">
    <cellStyle name="Moneda" xfId="3" builtinId="4"/>
    <cellStyle name="Moneda 2" xfId="2" xr:uid="{D658D05A-0F4A-404C-9760-9704715039A3}"/>
    <cellStyle name="Normal" xfId="0" builtinId="0"/>
    <cellStyle name="Normal 2" xfId="1" xr:uid="{F2E34265-25E9-4AD6-8317-6FFE96DC4C1D}"/>
  </cellStyles>
  <dxfs count="0"/>
  <tableStyles count="0" defaultTableStyle="TableStyleMedium2" defaultPivotStyle="PivotStyleLight16"/>
  <colors>
    <mruColors>
      <color rgb="FFFF0066"/>
      <color rgb="FFFFFF66"/>
      <color rgb="FFFF99FF"/>
      <color rgb="FF66C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38577-7ACD-4729-9B4E-79769412BCE4}">
  <dimension ref="A1:K31"/>
  <sheetViews>
    <sheetView tabSelected="1" view="pageBreakPreview" zoomScale="71" zoomScaleNormal="81" zoomScaleSheetLayoutView="84" workbookViewId="0">
      <selection activeCell="K31" sqref="A1:K31"/>
    </sheetView>
  </sheetViews>
  <sheetFormatPr baseColWidth="10" defaultRowHeight="14.3" x14ac:dyDescent="0.25"/>
  <cols>
    <col min="1" max="2" width="10.625" style="25" customWidth="1"/>
    <col min="3" max="3" width="65.625" style="25" customWidth="1"/>
    <col min="4" max="4" width="15.125" style="26" customWidth="1"/>
    <col min="5" max="5" width="15.625" style="25" customWidth="1"/>
    <col min="6" max="7" width="20.625" style="25" customWidth="1"/>
    <col min="8" max="8" width="15.25" bestFit="1" customWidth="1"/>
    <col min="9" max="10" width="15.125" bestFit="1" customWidth="1"/>
    <col min="11" max="11" width="15.625" bestFit="1" customWidth="1"/>
  </cols>
  <sheetData>
    <row r="1" spans="1:11" ht="14.3" customHeight="1" x14ac:dyDescent="0.25">
      <c r="A1" s="34" t="s">
        <v>22</v>
      </c>
      <c r="B1" s="34"/>
      <c r="C1" s="34"/>
      <c r="D1" s="36" t="s">
        <v>51</v>
      </c>
      <c r="E1" s="37"/>
      <c r="F1" s="37"/>
      <c r="G1" s="37"/>
      <c r="H1" s="37"/>
      <c r="I1" s="37"/>
      <c r="J1" s="37"/>
      <c r="K1" s="37"/>
    </row>
    <row r="2" spans="1:11" ht="14.3" customHeight="1" x14ac:dyDescent="0.25">
      <c r="A2" s="34" t="s">
        <v>52</v>
      </c>
      <c r="B2" s="23" t="s">
        <v>53</v>
      </c>
      <c r="C2" s="27" t="s">
        <v>54</v>
      </c>
      <c r="D2" s="34" t="s">
        <v>33</v>
      </c>
      <c r="E2" s="34" t="s">
        <v>2</v>
      </c>
      <c r="F2" s="41" t="s">
        <v>91</v>
      </c>
      <c r="G2" s="42"/>
      <c r="H2" s="41" t="s">
        <v>92</v>
      </c>
      <c r="I2" s="42"/>
      <c r="J2" s="41"/>
      <c r="K2" s="42"/>
    </row>
    <row r="3" spans="1:11" ht="28.55" x14ac:dyDescent="0.25">
      <c r="A3" s="34"/>
      <c r="B3" s="23">
        <v>1</v>
      </c>
      <c r="C3" s="27" t="s">
        <v>55</v>
      </c>
      <c r="D3" s="34"/>
      <c r="E3" s="34"/>
      <c r="F3" s="27" t="s">
        <v>89</v>
      </c>
      <c r="G3" s="27" t="s">
        <v>38</v>
      </c>
      <c r="H3" s="27" t="s">
        <v>89</v>
      </c>
      <c r="I3" s="27" t="s">
        <v>38</v>
      </c>
      <c r="J3" s="27" t="s">
        <v>89</v>
      </c>
      <c r="K3" s="27" t="s">
        <v>38</v>
      </c>
    </row>
    <row r="4" spans="1:11" ht="409.6" x14ac:dyDescent="0.25">
      <c r="A4" s="21" t="s">
        <v>88</v>
      </c>
      <c r="B4" s="21">
        <v>1.01</v>
      </c>
      <c r="C4" s="20" t="s">
        <v>56</v>
      </c>
      <c r="D4" s="21" t="s">
        <v>57</v>
      </c>
      <c r="E4" s="21">
        <v>1</v>
      </c>
      <c r="F4" s="29">
        <v>3392000</v>
      </c>
      <c r="G4" s="28">
        <f>+ROUND(F4*E4,2)</f>
        <v>3392000</v>
      </c>
      <c r="H4" s="30">
        <v>3570000</v>
      </c>
      <c r="I4" s="30">
        <f>+ROUND(H4*E4,2)</f>
        <v>3570000</v>
      </c>
      <c r="J4" s="30">
        <f>+ROUND(AVERAGE(F4,H4),2)</f>
        <v>3481000</v>
      </c>
      <c r="K4" s="30">
        <f>+ROUND(J4*E4,2)</f>
        <v>3481000</v>
      </c>
    </row>
    <row r="5" spans="1:11" ht="28.55" x14ac:dyDescent="0.25">
      <c r="A5" s="23" t="s">
        <v>52</v>
      </c>
      <c r="B5" s="23">
        <v>2</v>
      </c>
      <c r="C5" s="24" t="s">
        <v>58</v>
      </c>
      <c r="D5" s="24"/>
      <c r="E5" s="24"/>
      <c r="F5" s="32"/>
      <c r="G5" s="31"/>
      <c r="H5" s="33"/>
      <c r="I5" s="33"/>
      <c r="J5" s="33"/>
      <c r="K5" s="33"/>
    </row>
    <row r="6" spans="1:11" ht="42.8" x14ac:dyDescent="0.25">
      <c r="A6" s="35" t="s">
        <v>59</v>
      </c>
      <c r="B6" s="21">
        <v>2.0099999999999998</v>
      </c>
      <c r="C6" s="20" t="s">
        <v>60</v>
      </c>
      <c r="D6" s="21" t="s">
        <v>57</v>
      </c>
      <c r="E6" s="21">
        <v>1</v>
      </c>
      <c r="F6" s="29">
        <v>735000</v>
      </c>
      <c r="G6" s="28">
        <f>+ROUND(F6*E6,2)</f>
        <v>735000</v>
      </c>
      <c r="H6" s="30">
        <v>773500</v>
      </c>
      <c r="I6" s="30">
        <f>+ROUND(H6*E6,2)</f>
        <v>773500</v>
      </c>
      <c r="J6" s="30">
        <f>+ROUND(AVERAGE(F6,H6),2)</f>
        <v>754250</v>
      </c>
      <c r="K6" s="30">
        <f>+ROUND(J6*E6,2)</f>
        <v>754250</v>
      </c>
    </row>
    <row r="7" spans="1:11" ht="28.55" x14ac:dyDescent="0.25">
      <c r="A7" s="35"/>
      <c r="B7" s="21">
        <v>2.02</v>
      </c>
      <c r="C7" s="20" t="s">
        <v>61</v>
      </c>
      <c r="D7" s="21" t="s">
        <v>62</v>
      </c>
      <c r="E7" s="21">
        <v>1</v>
      </c>
      <c r="F7" s="29">
        <v>80000</v>
      </c>
      <c r="G7" s="28">
        <f>+ROUND(F7*E7,2)</f>
        <v>80000</v>
      </c>
      <c r="H7" s="30">
        <v>89250</v>
      </c>
      <c r="I7" s="30">
        <f>+ROUND(H7*E7,2)</f>
        <v>89250</v>
      </c>
      <c r="J7" s="30">
        <f>+ROUND(AVERAGE(F7,H7),2)</f>
        <v>84625</v>
      </c>
      <c r="K7" s="30">
        <f>+ROUND(J7*E7,2)</f>
        <v>84625</v>
      </c>
    </row>
    <row r="8" spans="1:11" ht="28.55" x14ac:dyDescent="0.25">
      <c r="A8" s="35"/>
      <c r="B8" s="21">
        <v>2.0299999999999998</v>
      </c>
      <c r="C8" s="20" t="s">
        <v>63</v>
      </c>
      <c r="D8" s="21" t="s">
        <v>57</v>
      </c>
      <c r="E8" s="21">
        <v>1</v>
      </c>
      <c r="F8" s="29">
        <v>536000</v>
      </c>
      <c r="G8" s="28">
        <f>+ROUND(F8*E8,2)</f>
        <v>536000</v>
      </c>
      <c r="H8" s="30">
        <v>595000</v>
      </c>
      <c r="I8" s="30">
        <f>+ROUND(H8*E8,2)</f>
        <v>595000</v>
      </c>
      <c r="J8" s="30">
        <f>+ROUND(AVERAGE(F8,H8),2)</f>
        <v>565500</v>
      </c>
      <c r="K8" s="30">
        <f>+ROUND(J8*E8,2)</f>
        <v>565500</v>
      </c>
    </row>
    <row r="9" spans="1:11" ht="57.1" x14ac:dyDescent="0.25">
      <c r="A9" s="35"/>
      <c r="B9" s="21">
        <v>2.04</v>
      </c>
      <c r="C9" s="20" t="s">
        <v>64</v>
      </c>
      <c r="D9" s="21" t="s">
        <v>65</v>
      </c>
      <c r="E9" s="21">
        <v>1</v>
      </c>
      <c r="F9" s="29">
        <v>3505000</v>
      </c>
      <c r="G9" s="28">
        <f>+ROUND(F9*E9,2)</f>
        <v>3505000</v>
      </c>
      <c r="H9" s="30">
        <v>3689000</v>
      </c>
      <c r="I9" s="30">
        <f>+ROUND(H9*E9,2)</f>
        <v>3689000</v>
      </c>
      <c r="J9" s="30">
        <f>+ROUND(AVERAGE(F9,H9),2)</f>
        <v>3597000</v>
      </c>
      <c r="K9" s="30">
        <f>+ROUND(J9*E9,2)</f>
        <v>3597000</v>
      </c>
    </row>
    <row r="10" spans="1:11" ht="42.8" x14ac:dyDescent="0.25">
      <c r="A10" s="35"/>
      <c r="B10" s="21">
        <v>2.0499999999999998</v>
      </c>
      <c r="C10" s="20" t="s">
        <v>66</v>
      </c>
      <c r="D10" s="21" t="s">
        <v>67</v>
      </c>
      <c r="E10" s="21">
        <v>1</v>
      </c>
      <c r="F10" s="29">
        <v>258000</v>
      </c>
      <c r="G10" s="28">
        <f>+ROUND(F10*E10,2)</f>
        <v>258000</v>
      </c>
      <c r="H10" s="30">
        <v>286552</v>
      </c>
      <c r="I10" s="30">
        <f>+ROUND(H10*E10,2)</f>
        <v>286552</v>
      </c>
      <c r="J10" s="30">
        <f>+ROUND(AVERAGE(F10,H10),2)</f>
        <v>272276</v>
      </c>
      <c r="K10" s="30">
        <f>+ROUND(J10*E10,2)</f>
        <v>272276</v>
      </c>
    </row>
    <row r="11" spans="1:11" ht="28.55" x14ac:dyDescent="0.25">
      <c r="A11" s="35"/>
      <c r="B11" s="21">
        <v>2.06</v>
      </c>
      <c r="C11" s="20" t="s">
        <v>68</v>
      </c>
      <c r="D11" s="21" t="s">
        <v>65</v>
      </c>
      <c r="E11" s="21">
        <v>1</v>
      </c>
      <c r="F11" s="29">
        <v>111000</v>
      </c>
      <c r="G11" s="28">
        <f>+ROUND(F11*E11,2)</f>
        <v>111000</v>
      </c>
      <c r="H11" s="30">
        <v>122808</v>
      </c>
      <c r="I11" s="30">
        <f>+ROUND(H11*E11,2)</f>
        <v>122808</v>
      </c>
      <c r="J11" s="30">
        <f>+ROUND(AVERAGE(F11,H11),2)</f>
        <v>116904</v>
      </c>
      <c r="K11" s="30">
        <f>+ROUND(J11*E11,2)</f>
        <v>116904</v>
      </c>
    </row>
    <row r="12" spans="1:11" ht="28.55" x14ac:dyDescent="0.25">
      <c r="A12" s="23" t="s">
        <v>52</v>
      </c>
      <c r="B12" s="23">
        <v>3</v>
      </c>
      <c r="C12" s="24" t="s">
        <v>69</v>
      </c>
      <c r="D12" s="24"/>
      <c r="E12" s="24"/>
      <c r="F12" s="32"/>
      <c r="G12" s="31"/>
      <c r="H12" s="33"/>
      <c r="I12" s="33"/>
      <c r="J12" s="33"/>
      <c r="K12" s="33"/>
    </row>
    <row r="13" spans="1:11" ht="28.55" x14ac:dyDescent="0.25">
      <c r="A13" s="35" t="s">
        <v>59</v>
      </c>
      <c r="B13" s="21">
        <v>3.01</v>
      </c>
      <c r="C13" s="20" t="s">
        <v>70</v>
      </c>
      <c r="D13" s="21" t="s">
        <v>62</v>
      </c>
      <c r="E13" s="21">
        <v>1</v>
      </c>
      <c r="F13" s="29">
        <v>88000</v>
      </c>
      <c r="G13" s="28">
        <f>+ROUND(F13*E13,2)</f>
        <v>88000</v>
      </c>
      <c r="H13" s="30">
        <v>97223</v>
      </c>
      <c r="I13" s="30">
        <f>+ROUND(H13*E13,2)</f>
        <v>97223</v>
      </c>
      <c r="J13" s="30">
        <f>+ROUND(AVERAGE(F13,H13),2)</f>
        <v>92611.5</v>
      </c>
      <c r="K13" s="30">
        <f>+ROUND(J13*E13,2)</f>
        <v>92611.5</v>
      </c>
    </row>
    <row r="14" spans="1:11" ht="28.55" x14ac:dyDescent="0.25">
      <c r="A14" s="35"/>
      <c r="B14" s="21">
        <v>3.02</v>
      </c>
      <c r="C14" s="20" t="s">
        <v>71</v>
      </c>
      <c r="D14" s="21" t="s">
        <v>62</v>
      </c>
      <c r="E14" s="21">
        <v>1</v>
      </c>
      <c r="F14" s="29">
        <v>16000</v>
      </c>
      <c r="G14" s="28">
        <f>+ROUND(F14*E14,2)</f>
        <v>16000</v>
      </c>
      <c r="H14" s="30">
        <v>17397.8</v>
      </c>
      <c r="I14" s="30">
        <f>+ROUND(H14*E14,2)</f>
        <v>17397.8</v>
      </c>
      <c r="J14" s="30">
        <f>+ROUND(AVERAGE(F14,H14),2)</f>
        <v>16698.900000000001</v>
      </c>
      <c r="K14" s="30">
        <f>+ROUND(J14*E14,2)</f>
        <v>16698.900000000001</v>
      </c>
    </row>
    <row r="15" spans="1:11" ht="28.55" x14ac:dyDescent="0.25">
      <c r="A15" s="35"/>
      <c r="B15" s="21">
        <v>3.03</v>
      </c>
      <c r="C15" s="20" t="s">
        <v>72</v>
      </c>
      <c r="D15" s="21" t="s">
        <v>62</v>
      </c>
      <c r="E15" s="21">
        <v>1</v>
      </c>
      <c r="F15" s="29">
        <v>60000</v>
      </c>
      <c r="G15" s="28">
        <f>+ROUND(F15*E15,2)</f>
        <v>60000</v>
      </c>
      <c r="H15" s="30">
        <v>66521</v>
      </c>
      <c r="I15" s="30">
        <f>+ROUND(H15*E15,2)</f>
        <v>66521</v>
      </c>
      <c r="J15" s="30">
        <f>+ROUND(AVERAGE(F15,H15),2)</f>
        <v>63260.5</v>
      </c>
      <c r="K15" s="30">
        <f>+ROUND(J15*E15,2)</f>
        <v>63260.5</v>
      </c>
    </row>
    <row r="16" spans="1:11" ht="28.55" x14ac:dyDescent="0.25">
      <c r="A16" s="35"/>
      <c r="B16" s="21">
        <v>3.04</v>
      </c>
      <c r="C16" s="20" t="s">
        <v>73</v>
      </c>
      <c r="D16" s="21" t="s">
        <v>65</v>
      </c>
      <c r="E16" s="21">
        <v>1</v>
      </c>
      <c r="F16" s="29">
        <v>783000</v>
      </c>
      <c r="G16" s="28">
        <f>+ROUND(F16*E16,2)</f>
        <v>783000</v>
      </c>
      <c r="H16" s="30">
        <v>869890</v>
      </c>
      <c r="I16" s="30">
        <f>+ROUND(H16*E16,2)</f>
        <v>869890</v>
      </c>
      <c r="J16" s="30">
        <f>+ROUND(AVERAGE(F16,H16),2)</f>
        <v>826445</v>
      </c>
      <c r="K16" s="30">
        <f>+ROUND(J16*E16,2)</f>
        <v>826445</v>
      </c>
    </row>
    <row r="17" spans="1:11" ht="28.55" x14ac:dyDescent="0.25">
      <c r="A17" s="35"/>
      <c r="B17" s="21">
        <v>3.05</v>
      </c>
      <c r="C17" s="20" t="s">
        <v>74</v>
      </c>
      <c r="D17" s="21" t="s">
        <v>57</v>
      </c>
      <c r="E17" s="21">
        <v>1</v>
      </c>
      <c r="F17" s="29">
        <v>1285000</v>
      </c>
      <c r="G17" s="28">
        <f>+ROUND(F17*E17,2)</f>
        <v>1285000</v>
      </c>
      <c r="H17" s="30">
        <v>1428000</v>
      </c>
      <c r="I17" s="30">
        <f>+ROUND(H17*E17,2)</f>
        <v>1428000</v>
      </c>
      <c r="J17" s="30">
        <f>+ROUND(AVERAGE(F17,H17),2)</f>
        <v>1356500</v>
      </c>
      <c r="K17" s="30">
        <f>+ROUND(J17*E17,2)</f>
        <v>1356500</v>
      </c>
    </row>
    <row r="18" spans="1:11" ht="28.55" x14ac:dyDescent="0.25">
      <c r="A18" s="35"/>
      <c r="B18" s="21">
        <v>3.06</v>
      </c>
      <c r="C18" s="20" t="s">
        <v>75</v>
      </c>
      <c r="D18" s="21" t="s">
        <v>57</v>
      </c>
      <c r="E18" s="21">
        <v>1</v>
      </c>
      <c r="F18" s="29">
        <v>1050000</v>
      </c>
      <c r="G18" s="28">
        <f>+ROUND(F18*E18,2)</f>
        <v>1050000</v>
      </c>
      <c r="H18" s="30">
        <v>1166200</v>
      </c>
      <c r="I18" s="30">
        <f>+ROUND(H18*E18,2)</f>
        <v>1166200</v>
      </c>
      <c r="J18" s="30">
        <f>+ROUND(AVERAGE(F18,H18),2)</f>
        <v>1108100</v>
      </c>
      <c r="K18" s="30">
        <f>+ROUND(J18*E18,2)</f>
        <v>1108100</v>
      </c>
    </row>
    <row r="19" spans="1:11" ht="28.55" x14ac:dyDescent="0.25">
      <c r="A19" s="35"/>
      <c r="B19" s="21">
        <v>3.07</v>
      </c>
      <c r="C19" s="20" t="s">
        <v>76</v>
      </c>
      <c r="D19" s="21" t="s">
        <v>57</v>
      </c>
      <c r="E19" s="21">
        <v>1</v>
      </c>
      <c r="F19" s="29">
        <v>875000</v>
      </c>
      <c r="G19" s="28">
        <f>+ROUND(F19*E19,2)</f>
        <v>875000</v>
      </c>
      <c r="H19" s="30">
        <v>972230</v>
      </c>
      <c r="I19" s="30">
        <f>+ROUND(H19*E19,2)</f>
        <v>972230</v>
      </c>
      <c r="J19" s="30">
        <f>+ROUND(AVERAGE(F19,H19),2)</f>
        <v>923615</v>
      </c>
      <c r="K19" s="30">
        <f>+ROUND(J19*E19,2)</f>
        <v>923615</v>
      </c>
    </row>
    <row r="20" spans="1:11" ht="28.55" x14ac:dyDescent="0.25">
      <c r="A20" s="23" t="s">
        <v>52</v>
      </c>
      <c r="B20" s="23">
        <v>4</v>
      </c>
      <c r="C20" s="24" t="s">
        <v>77</v>
      </c>
      <c r="D20" s="24"/>
      <c r="E20" s="24"/>
      <c r="F20" s="32"/>
      <c r="G20" s="31"/>
      <c r="H20" s="33"/>
      <c r="I20" s="33"/>
      <c r="J20" s="33"/>
      <c r="K20" s="33"/>
    </row>
    <row r="21" spans="1:11" ht="171.2" x14ac:dyDescent="0.25">
      <c r="A21" s="35" t="s">
        <v>59</v>
      </c>
      <c r="B21" s="21">
        <v>3</v>
      </c>
      <c r="C21" s="20" t="s">
        <v>78</v>
      </c>
      <c r="D21" s="21" t="s">
        <v>65</v>
      </c>
      <c r="E21" s="21">
        <v>1</v>
      </c>
      <c r="F21" s="29">
        <v>3694000</v>
      </c>
      <c r="G21" s="28">
        <f>+ROUND(F21*E21,2)</f>
        <v>3694000</v>
      </c>
      <c r="H21" s="30">
        <v>3888920</v>
      </c>
      <c r="I21" s="30">
        <f>+ROUND(H21*E21,2)</f>
        <v>3888920</v>
      </c>
      <c r="J21" s="30">
        <f>+ROUND(AVERAGE(F21,H21),2)</f>
        <v>3791460</v>
      </c>
      <c r="K21" s="30">
        <f>+ROUND(J21*E21,2)</f>
        <v>3791460</v>
      </c>
    </row>
    <row r="22" spans="1:11" ht="42.8" x14ac:dyDescent="0.25">
      <c r="A22" s="35"/>
      <c r="B22" s="21">
        <v>4.0199999999999996</v>
      </c>
      <c r="C22" s="20" t="s">
        <v>79</v>
      </c>
      <c r="D22" s="21" t="s">
        <v>57</v>
      </c>
      <c r="E22" s="21">
        <v>1</v>
      </c>
      <c r="F22" s="29">
        <v>875000</v>
      </c>
      <c r="G22" s="28">
        <f>+ROUND(F22*E22,2)</f>
        <v>875000</v>
      </c>
      <c r="H22" s="30">
        <v>972230</v>
      </c>
      <c r="I22" s="30">
        <f>+ROUND(H22*E22,2)</f>
        <v>972230</v>
      </c>
      <c r="J22" s="30">
        <f>+ROUND(AVERAGE(F22,H22),2)</f>
        <v>923615</v>
      </c>
      <c r="K22" s="30">
        <f>+ROUND(J22*E22,2)</f>
        <v>923615</v>
      </c>
    </row>
    <row r="23" spans="1:11" ht="28.55" x14ac:dyDescent="0.25">
      <c r="A23" s="23" t="s">
        <v>52</v>
      </c>
      <c r="B23" s="23">
        <v>5</v>
      </c>
      <c r="C23" s="24" t="s">
        <v>80</v>
      </c>
      <c r="D23" s="24"/>
      <c r="E23" s="24"/>
      <c r="F23" s="32"/>
      <c r="G23" s="31"/>
      <c r="H23" s="33"/>
      <c r="I23" s="33"/>
      <c r="J23" s="33"/>
      <c r="K23" s="33"/>
    </row>
    <row r="24" spans="1:11" ht="42.8" x14ac:dyDescent="0.25">
      <c r="A24" s="35" t="s">
        <v>59</v>
      </c>
      <c r="B24" s="21">
        <v>5.01</v>
      </c>
      <c r="C24" s="20" t="s">
        <v>81</v>
      </c>
      <c r="D24" s="21" t="s">
        <v>57</v>
      </c>
      <c r="E24" s="21">
        <v>1</v>
      </c>
      <c r="F24" s="29">
        <v>2570000</v>
      </c>
      <c r="G24" s="28">
        <f>+ROUND(F24*E24,2)</f>
        <v>2570000</v>
      </c>
      <c r="H24" s="30">
        <v>2856000</v>
      </c>
      <c r="I24" s="30">
        <f>+ROUND(H24*E24,2)</f>
        <v>2856000</v>
      </c>
      <c r="J24" s="30">
        <f>+ROUND(AVERAGE(F24,H24),2)</f>
        <v>2713000</v>
      </c>
      <c r="K24" s="30">
        <f>+ROUND(J24*E24,2)</f>
        <v>2713000</v>
      </c>
    </row>
    <row r="25" spans="1:11" ht="57.1" x14ac:dyDescent="0.25">
      <c r="A25" s="35"/>
      <c r="B25" s="21">
        <v>5.0199999999999996</v>
      </c>
      <c r="C25" s="20" t="s">
        <v>82</v>
      </c>
      <c r="D25" s="21" t="s">
        <v>57</v>
      </c>
      <c r="E25" s="21">
        <v>1</v>
      </c>
      <c r="F25" s="29">
        <v>3052000</v>
      </c>
      <c r="G25" s="28">
        <f>+ROUND(F25*E25,2)</f>
        <v>3052000</v>
      </c>
      <c r="H25" s="30">
        <v>3213000</v>
      </c>
      <c r="I25" s="30">
        <f>+ROUND(H25*E25,2)</f>
        <v>3213000</v>
      </c>
      <c r="J25" s="30">
        <f>+ROUND(AVERAGE(F25,H25),2)</f>
        <v>3132500</v>
      </c>
      <c r="K25" s="30">
        <f>+ROUND(J25*E25,2)</f>
        <v>3132500</v>
      </c>
    </row>
    <row r="26" spans="1:11" ht="28.55" x14ac:dyDescent="0.25">
      <c r="A26" s="23" t="s">
        <v>52</v>
      </c>
      <c r="B26" s="23">
        <v>6</v>
      </c>
      <c r="C26" s="24" t="s">
        <v>83</v>
      </c>
      <c r="D26" s="24"/>
      <c r="E26" s="24"/>
      <c r="F26" s="32"/>
      <c r="G26" s="31"/>
      <c r="H26" s="33"/>
      <c r="I26" s="33"/>
      <c r="J26" s="33"/>
      <c r="K26" s="33"/>
    </row>
    <row r="27" spans="1:11" ht="42.8" x14ac:dyDescent="0.25">
      <c r="A27" s="35" t="s">
        <v>59</v>
      </c>
      <c r="B27" s="21">
        <v>6.01</v>
      </c>
      <c r="C27" s="20" t="s">
        <v>84</v>
      </c>
      <c r="D27" s="21" t="s">
        <v>57</v>
      </c>
      <c r="E27" s="21">
        <v>1</v>
      </c>
      <c r="F27" s="29">
        <v>1071000</v>
      </c>
      <c r="G27" s="28">
        <f>+ROUND(F27*E27,2)</f>
        <v>1071000</v>
      </c>
      <c r="H27" s="30">
        <v>1190000</v>
      </c>
      <c r="I27" s="30">
        <f>+ROUND(H27*E27,2)</f>
        <v>1190000</v>
      </c>
      <c r="J27" s="30">
        <f>+ROUND(AVERAGE(F27,H27),2)</f>
        <v>1130500</v>
      </c>
      <c r="K27" s="30">
        <f>+ROUND(J27*E27,2)</f>
        <v>1130500</v>
      </c>
    </row>
    <row r="28" spans="1:11" ht="28.55" x14ac:dyDescent="0.25">
      <c r="A28" s="35"/>
      <c r="B28" s="21">
        <v>6.02</v>
      </c>
      <c r="C28" s="20" t="s">
        <v>85</v>
      </c>
      <c r="D28" s="21" t="s">
        <v>57</v>
      </c>
      <c r="E28" s="21">
        <v>1</v>
      </c>
      <c r="F28" s="29">
        <v>737000</v>
      </c>
      <c r="G28" s="28">
        <f>+ROUND(F28*E28,2)</f>
        <v>737000</v>
      </c>
      <c r="H28" s="30">
        <v>818720</v>
      </c>
      <c r="I28" s="30">
        <f>+ROUND(H28*E28,2)</f>
        <v>818720</v>
      </c>
      <c r="J28" s="30">
        <f>+ROUND(AVERAGE(F28,H28),2)</f>
        <v>777860</v>
      </c>
      <c r="K28" s="30">
        <f>+ROUND(J28*E28,2)</f>
        <v>777860</v>
      </c>
    </row>
    <row r="29" spans="1:11" ht="71.349999999999994" x14ac:dyDescent="0.25">
      <c r="A29" s="35"/>
      <c r="B29" s="21">
        <v>6.03</v>
      </c>
      <c r="C29" s="20" t="s">
        <v>86</v>
      </c>
      <c r="D29" s="21" t="s">
        <v>57</v>
      </c>
      <c r="E29" s="21">
        <v>1</v>
      </c>
      <c r="F29" s="29">
        <v>904000</v>
      </c>
      <c r="G29" s="28">
        <f>+ROUND(F29*E29,2)</f>
        <v>904000</v>
      </c>
      <c r="H29" s="30">
        <v>952000</v>
      </c>
      <c r="I29" s="30">
        <f>+ROUND(H29*E29,2)</f>
        <v>952000</v>
      </c>
      <c r="J29" s="30">
        <f>+ROUND(AVERAGE(F29,H29),2)</f>
        <v>928000</v>
      </c>
      <c r="K29" s="30">
        <f>+ROUND(J29*E29,2)</f>
        <v>928000</v>
      </c>
    </row>
    <row r="30" spans="1:11" ht="28.55" x14ac:dyDescent="0.25">
      <c r="A30" s="35"/>
      <c r="B30" s="21">
        <v>6.04</v>
      </c>
      <c r="C30" s="20" t="s">
        <v>87</v>
      </c>
      <c r="D30" s="21" t="s">
        <v>65</v>
      </c>
      <c r="E30" s="21">
        <v>1</v>
      </c>
      <c r="F30" s="29">
        <v>332000</v>
      </c>
      <c r="G30" s="28">
        <f>+ROUND(F30*E30,2)</f>
        <v>332000</v>
      </c>
      <c r="H30" s="30">
        <v>368900</v>
      </c>
      <c r="I30" s="30">
        <f>+ROUND(H30*E30,2)</f>
        <v>368900</v>
      </c>
      <c r="J30" s="30">
        <f>+ROUND(AVERAGE(F30,H30),2)</f>
        <v>350450</v>
      </c>
      <c r="K30" s="30">
        <f>+ROUND(J30*E30,2)</f>
        <v>350450</v>
      </c>
    </row>
    <row r="31" spans="1:11" x14ac:dyDescent="0.25">
      <c r="A31" s="38" t="s">
        <v>90</v>
      </c>
      <c r="B31" s="39"/>
      <c r="C31" s="39"/>
      <c r="D31" s="39"/>
      <c r="E31" s="39"/>
      <c r="F31" s="39"/>
      <c r="G31" s="39"/>
      <c r="H31" s="39"/>
      <c r="I31" s="39"/>
      <c r="J31" s="40"/>
      <c r="K31" s="22">
        <f>+SUM(K4:K30)</f>
        <v>27006170.899999999</v>
      </c>
    </row>
  </sheetData>
  <mergeCells count="14">
    <mergeCell ref="A31:J31"/>
    <mergeCell ref="F2:G2"/>
    <mergeCell ref="H2:I2"/>
    <mergeCell ref="J2:K2"/>
    <mergeCell ref="A2:A3"/>
    <mergeCell ref="D2:D3"/>
    <mergeCell ref="E2:E3"/>
    <mergeCell ref="A6:A11"/>
    <mergeCell ref="A13:A19"/>
    <mergeCell ref="A1:C1"/>
    <mergeCell ref="A21:A22"/>
    <mergeCell ref="A24:A25"/>
    <mergeCell ref="A27:A30"/>
    <mergeCell ref="D1:K1"/>
  </mergeCells>
  <pageMargins left="0.25" right="0.25" top="0.75" bottom="0.75" header="0.3" footer="0.3"/>
  <pageSetup paperSize="5" scale="55" orientation="landscape" r:id="rId1"/>
  <rowBreaks count="1" manualBreakCount="1">
    <brk id="19"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1E848-AA16-4032-8739-B714B939DACC}">
  <dimension ref="A1:P18"/>
  <sheetViews>
    <sheetView topLeftCell="M15" zoomScale="115" zoomScaleNormal="115" workbookViewId="0">
      <selection activeCell="S15" sqref="S15"/>
    </sheetView>
  </sheetViews>
  <sheetFormatPr baseColWidth="10" defaultRowHeight="10.9" x14ac:dyDescent="0.2"/>
  <cols>
    <col min="1" max="2" width="11" style="2"/>
    <col min="3" max="3" width="11" style="1"/>
    <col min="4" max="4" width="30.625" style="2" customWidth="1"/>
    <col min="5" max="5" width="15.625" style="2" customWidth="1"/>
    <col min="6" max="7" width="11" style="2"/>
    <col min="8" max="8" width="15.25" style="2" bestFit="1" customWidth="1"/>
    <col min="9" max="10" width="11" style="2"/>
    <col min="11" max="11" width="15.25" style="2" bestFit="1" customWidth="1"/>
    <col min="12" max="16384" width="11" style="2"/>
  </cols>
  <sheetData>
    <row r="1" spans="1:16" x14ac:dyDescent="0.2">
      <c r="A1" s="46" t="s">
        <v>26</v>
      </c>
      <c r="B1" s="46"/>
      <c r="C1" s="46"/>
      <c r="D1" s="47" t="s">
        <v>27</v>
      </c>
      <c r="E1" s="47"/>
      <c r="F1" s="47"/>
      <c r="G1" s="47"/>
      <c r="H1" s="47"/>
      <c r="I1" s="47"/>
      <c r="J1" s="47"/>
      <c r="K1" s="47"/>
      <c r="L1" s="47"/>
      <c r="M1" s="47"/>
      <c r="N1" s="47"/>
      <c r="O1" s="47"/>
      <c r="P1" s="47"/>
    </row>
    <row r="2" spans="1:16" x14ac:dyDescent="0.2">
      <c r="A2" s="47" t="s">
        <v>28</v>
      </c>
      <c r="B2" s="47" t="s">
        <v>29</v>
      </c>
      <c r="C2" s="47" t="s">
        <v>30</v>
      </c>
      <c r="D2" s="47" t="s">
        <v>31</v>
      </c>
      <c r="E2" s="47" t="s">
        <v>32</v>
      </c>
      <c r="F2" s="47" t="s">
        <v>33</v>
      </c>
      <c r="G2" s="47" t="s">
        <v>2</v>
      </c>
      <c r="H2" s="48" t="s">
        <v>34</v>
      </c>
      <c r="I2" s="48"/>
      <c r="J2" s="48"/>
      <c r="K2" s="44" t="s">
        <v>50</v>
      </c>
      <c r="L2" s="44"/>
      <c r="M2" s="44"/>
      <c r="N2" s="45" t="s">
        <v>35</v>
      </c>
      <c r="O2" s="45"/>
      <c r="P2" s="45"/>
    </row>
    <row r="3" spans="1:16" ht="21.75" x14ac:dyDescent="0.2">
      <c r="A3" s="47"/>
      <c r="B3" s="47"/>
      <c r="C3" s="47"/>
      <c r="D3" s="47"/>
      <c r="E3" s="47"/>
      <c r="F3" s="47"/>
      <c r="G3" s="47"/>
      <c r="H3" s="12" t="s">
        <v>36</v>
      </c>
      <c r="I3" s="12" t="s">
        <v>37</v>
      </c>
      <c r="J3" s="12" t="s">
        <v>38</v>
      </c>
      <c r="K3" s="13" t="s">
        <v>36</v>
      </c>
      <c r="L3" s="13" t="s">
        <v>37</v>
      </c>
      <c r="M3" s="13" t="s">
        <v>38</v>
      </c>
      <c r="N3" s="14" t="s">
        <v>36</v>
      </c>
      <c r="O3" s="14" t="s">
        <v>37</v>
      </c>
      <c r="P3" s="14" t="s">
        <v>38</v>
      </c>
    </row>
    <row r="4" spans="1:16" ht="97.85" x14ac:dyDescent="0.2">
      <c r="A4" s="15">
        <v>1</v>
      </c>
      <c r="B4" s="5">
        <v>41111502</v>
      </c>
      <c r="C4" s="8" t="s">
        <v>39</v>
      </c>
      <c r="D4" s="3" t="s">
        <v>40</v>
      </c>
      <c r="E4" s="4" t="s">
        <v>19</v>
      </c>
      <c r="F4" s="5" t="s">
        <v>1</v>
      </c>
      <c r="G4" s="6">
        <v>1</v>
      </c>
      <c r="H4" s="16">
        <v>317333.33</v>
      </c>
      <c r="I4" s="16">
        <f>+ROUND(H4*1.19,2)</f>
        <v>377626.66</v>
      </c>
      <c r="J4" s="16">
        <f>+ROUND(I4*G4,2)</f>
        <v>377626.66</v>
      </c>
      <c r="K4" s="17">
        <v>325210.08</v>
      </c>
      <c r="L4" s="17">
        <f>+ROUND(K4*1.19,2)</f>
        <v>387000</v>
      </c>
      <c r="M4" s="17">
        <f>+ROUND(L4*G4,2)</f>
        <v>387000</v>
      </c>
      <c r="N4" s="18">
        <f>+ROUND(AVERAGE(H4,K4),2)</f>
        <v>321271.71000000002</v>
      </c>
      <c r="O4" s="18">
        <f>+ROUND(N4*1.19,2)</f>
        <v>382313.33</v>
      </c>
      <c r="P4" s="18">
        <f>+ROUND(O4*G4,2)</f>
        <v>382313.33</v>
      </c>
    </row>
    <row r="5" spans="1:16" ht="152.15" x14ac:dyDescent="0.2">
      <c r="A5" s="15">
        <v>2</v>
      </c>
      <c r="B5" s="5">
        <v>41113646</v>
      </c>
      <c r="C5" s="8" t="s">
        <v>4</v>
      </c>
      <c r="D5" s="7" t="s">
        <v>15</v>
      </c>
      <c r="E5" s="8" t="s">
        <v>20</v>
      </c>
      <c r="F5" s="8" t="s">
        <v>1</v>
      </c>
      <c r="G5" s="9">
        <v>1</v>
      </c>
      <c r="H5" s="16">
        <v>2708000</v>
      </c>
      <c r="I5" s="16">
        <f t="shared" ref="I5:I17" si="0">+ROUND(H5*1.19,2)</f>
        <v>3222520</v>
      </c>
      <c r="J5" s="16">
        <f t="shared" ref="J5:J17" si="1">+ROUND(I5*G5,2)</f>
        <v>3222520</v>
      </c>
      <c r="K5" s="17">
        <v>2775630.25</v>
      </c>
      <c r="L5" s="17">
        <f t="shared" ref="L5:L17" si="2">+ROUND(K5*1.19,2)</f>
        <v>3303000</v>
      </c>
      <c r="M5" s="17">
        <f t="shared" ref="M5:M17" si="3">+ROUND(L5*G5,2)</f>
        <v>3303000</v>
      </c>
      <c r="N5" s="18">
        <f t="shared" ref="N5:N17" si="4">+ROUND(AVERAGE(H5,K5),2)</f>
        <v>2741815.13</v>
      </c>
      <c r="O5" s="18">
        <f t="shared" ref="O5:O17" si="5">+ROUND(N5*1.19,2)</f>
        <v>3262760</v>
      </c>
      <c r="P5" s="18">
        <f t="shared" ref="P5:P17" si="6">+ROUND(O5*G5,2)</f>
        <v>3262760</v>
      </c>
    </row>
    <row r="6" spans="1:16" ht="260.85000000000002" x14ac:dyDescent="0.2">
      <c r="A6" s="15">
        <v>3</v>
      </c>
      <c r="B6" s="5">
        <v>23121616</v>
      </c>
      <c r="C6" s="11" t="s">
        <v>5</v>
      </c>
      <c r="D6" s="10" t="s">
        <v>41</v>
      </c>
      <c r="E6" s="8" t="s">
        <v>21</v>
      </c>
      <c r="F6" s="8" t="s">
        <v>1</v>
      </c>
      <c r="G6" s="9">
        <v>1</v>
      </c>
      <c r="H6" s="16">
        <v>0</v>
      </c>
      <c r="I6" s="16">
        <f t="shared" si="0"/>
        <v>0</v>
      </c>
      <c r="J6" s="16">
        <f t="shared" si="1"/>
        <v>0</v>
      </c>
      <c r="K6" s="17">
        <v>0</v>
      </c>
      <c r="L6" s="17">
        <f t="shared" si="2"/>
        <v>0</v>
      </c>
      <c r="M6" s="17">
        <f t="shared" si="3"/>
        <v>0</v>
      </c>
      <c r="N6" s="18">
        <f t="shared" si="4"/>
        <v>0</v>
      </c>
      <c r="O6" s="18">
        <f t="shared" si="5"/>
        <v>0</v>
      </c>
      <c r="P6" s="18">
        <f t="shared" si="6"/>
        <v>0</v>
      </c>
    </row>
    <row r="7" spans="1:16" ht="173.9" x14ac:dyDescent="0.2">
      <c r="A7" s="15">
        <v>4</v>
      </c>
      <c r="B7" s="5">
        <v>41111710</v>
      </c>
      <c r="C7" s="8" t="s">
        <v>6</v>
      </c>
      <c r="D7" s="3" t="s">
        <v>42</v>
      </c>
      <c r="E7" s="8" t="s">
        <v>21</v>
      </c>
      <c r="F7" s="8" t="s">
        <v>1</v>
      </c>
      <c r="G7" s="9">
        <v>1</v>
      </c>
      <c r="H7" s="16">
        <v>260760</v>
      </c>
      <c r="I7" s="16">
        <f t="shared" si="0"/>
        <v>310304.40000000002</v>
      </c>
      <c r="J7" s="16">
        <f t="shared" si="1"/>
        <v>310304.40000000002</v>
      </c>
      <c r="K7" s="17">
        <v>267226.89</v>
      </c>
      <c r="L7" s="17">
        <f t="shared" si="2"/>
        <v>318000</v>
      </c>
      <c r="M7" s="17">
        <f t="shared" si="3"/>
        <v>318000</v>
      </c>
      <c r="N7" s="18">
        <f t="shared" si="4"/>
        <v>263993.45</v>
      </c>
      <c r="O7" s="18">
        <f t="shared" si="5"/>
        <v>314152.21000000002</v>
      </c>
      <c r="P7" s="18">
        <f t="shared" si="6"/>
        <v>314152.21000000002</v>
      </c>
    </row>
    <row r="8" spans="1:16" ht="304.3" x14ac:dyDescent="0.2">
      <c r="A8" s="15">
        <v>5</v>
      </c>
      <c r="B8" s="5">
        <v>60105807</v>
      </c>
      <c r="C8" s="8" t="s">
        <v>7</v>
      </c>
      <c r="D8" s="7" t="s">
        <v>16</v>
      </c>
      <c r="E8" s="8" t="s">
        <v>21</v>
      </c>
      <c r="F8" s="8" t="s">
        <v>1</v>
      </c>
      <c r="G8" s="9">
        <v>1</v>
      </c>
      <c r="H8" s="16">
        <v>2331200</v>
      </c>
      <c r="I8" s="16">
        <f t="shared" si="0"/>
        <v>2774128</v>
      </c>
      <c r="J8" s="16">
        <f t="shared" si="1"/>
        <v>2774128</v>
      </c>
      <c r="K8" s="17">
        <v>2389075.63</v>
      </c>
      <c r="L8" s="17">
        <f t="shared" si="2"/>
        <v>2843000</v>
      </c>
      <c r="M8" s="17">
        <f t="shared" si="3"/>
        <v>2843000</v>
      </c>
      <c r="N8" s="18">
        <f t="shared" si="4"/>
        <v>2360137.8199999998</v>
      </c>
      <c r="O8" s="18">
        <f t="shared" si="5"/>
        <v>2808564.01</v>
      </c>
      <c r="P8" s="18">
        <f t="shared" si="6"/>
        <v>2808564.01</v>
      </c>
    </row>
    <row r="9" spans="1:16" ht="86.95" x14ac:dyDescent="0.2">
      <c r="A9" s="15">
        <v>6</v>
      </c>
      <c r="B9" s="5">
        <v>41115318</v>
      </c>
      <c r="C9" s="8" t="s">
        <v>8</v>
      </c>
      <c r="D9" s="3" t="s">
        <v>43</v>
      </c>
      <c r="E9" s="8" t="s">
        <v>21</v>
      </c>
      <c r="F9" s="8" t="s">
        <v>1</v>
      </c>
      <c r="G9" s="9">
        <v>1</v>
      </c>
      <c r="H9" s="16">
        <v>1560666.67</v>
      </c>
      <c r="I9" s="16">
        <f t="shared" si="0"/>
        <v>1857193.34</v>
      </c>
      <c r="J9" s="16">
        <f t="shared" si="1"/>
        <v>1857193.34</v>
      </c>
      <c r="K9" s="17">
        <v>1600000</v>
      </c>
      <c r="L9" s="17">
        <f t="shared" si="2"/>
        <v>1904000</v>
      </c>
      <c r="M9" s="17">
        <f t="shared" si="3"/>
        <v>1904000</v>
      </c>
      <c r="N9" s="18">
        <f t="shared" si="4"/>
        <v>1580333.34</v>
      </c>
      <c r="O9" s="18">
        <f t="shared" si="5"/>
        <v>1880596.67</v>
      </c>
      <c r="P9" s="18">
        <f t="shared" si="6"/>
        <v>1880596.67</v>
      </c>
    </row>
    <row r="10" spans="1:16" ht="163.05000000000001" x14ac:dyDescent="0.2">
      <c r="A10" s="15">
        <v>7</v>
      </c>
      <c r="B10" s="5">
        <v>41113670</v>
      </c>
      <c r="C10" s="8" t="s">
        <v>9</v>
      </c>
      <c r="D10" s="3" t="s">
        <v>44</v>
      </c>
      <c r="E10" s="8" t="s">
        <v>21</v>
      </c>
      <c r="F10" s="8" t="s">
        <v>1</v>
      </c>
      <c r="G10" s="9">
        <v>1</v>
      </c>
      <c r="H10" s="16">
        <v>957333.33</v>
      </c>
      <c r="I10" s="16">
        <f t="shared" si="0"/>
        <v>1139226.6599999999</v>
      </c>
      <c r="J10" s="16">
        <f t="shared" si="1"/>
        <v>1139226.6599999999</v>
      </c>
      <c r="K10" s="17">
        <v>981512.61</v>
      </c>
      <c r="L10" s="17">
        <f t="shared" si="2"/>
        <v>1168000.01</v>
      </c>
      <c r="M10" s="17">
        <f t="shared" si="3"/>
        <v>1168000.01</v>
      </c>
      <c r="N10" s="18">
        <f t="shared" si="4"/>
        <v>969422.97</v>
      </c>
      <c r="O10" s="18">
        <f t="shared" si="5"/>
        <v>1153613.33</v>
      </c>
      <c r="P10" s="18">
        <f t="shared" si="6"/>
        <v>1153613.33</v>
      </c>
    </row>
    <row r="11" spans="1:16" ht="108.7" x14ac:dyDescent="0.2">
      <c r="A11" s="15">
        <v>8</v>
      </c>
      <c r="B11" s="5">
        <v>60105807</v>
      </c>
      <c r="C11" s="8" t="s">
        <v>10</v>
      </c>
      <c r="D11" s="3" t="s">
        <v>45</v>
      </c>
      <c r="E11" s="8" t="s">
        <v>21</v>
      </c>
      <c r="F11" s="8" t="s">
        <v>0</v>
      </c>
      <c r="G11" s="9">
        <v>1</v>
      </c>
      <c r="H11" s="16">
        <v>479700</v>
      </c>
      <c r="I11" s="16">
        <f t="shared" si="0"/>
        <v>570843</v>
      </c>
      <c r="J11" s="16">
        <f t="shared" si="1"/>
        <v>570843</v>
      </c>
      <c r="K11" s="17">
        <v>491596.64</v>
      </c>
      <c r="L11" s="17">
        <f t="shared" si="2"/>
        <v>585000</v>
      </c>
      <c r="M11" s="17">
        <f t="shared" si="3"/>
        <v>585000</v>
      </c>
      <c r="N11" s="18">
        <f t="shared" si="4"/>
        <v>485648.32</v>
      </c>
      <c r="O11" s="18">
        <f t="shared" si="5"/>
        <v>577921.5</v>
      </c>
      <c r="P11" s="18">
        <f t="shared" si="6"/>
        <v>577921.5</v>
      </c>
    </row>
    <row r="12" spans="1:16" ht="163.05000000000001" x14ac:dyDescent="0.2">
      <c r="A12" s="15">
        <v>9</v>
      </c>
      <c r="B12" s="5">
        <v>60105807</v>
      </c>
      <c r="C12" s="8" t="s">
        <v>11</v>
      </c>
      <c r="D12" s="3" t="s">
        <v>46</v>
      </c>
      <c r="E12" s="8" t="s">
        <v>21</v>
      </c>
      <c r="F12" s="8" t="s">
        <v>0</v>
      </c>
      <c r="G12" s="9">
        <v>1</v>
      </c>
      <c r="H12" s="16">
        <v>1276740</v>
      </c>
      <c r="I12" s="16">
        <f t="shared" si="0"/>
        <v>1519320.6</v>
      </c>
      <c r="J12" s="16">
        <f t="shared" si="1"/>
        <v>1519320.6</v>
      </c>
      <c r="K12" s="17">
        <v>1308403.3600000001</v>
      </c>
      <c r="L12" s="17">
        <f t="shared" si="2"/>
        <v>1557000</v>
      </c>
      <c r="M12" s="17">
        <f t="shared" si="3"/>
        <v>1557000</v>
      </c>
      <c r="N12" s="18">
        <f t="shared" si="4"/>
        <v>1292571.68</v>
      </c>
      <c r="O12" s="18">
        <f t="shared" si="5"/>
        <v>1538160.3</v>
      </c>
      <c r="P12" s="18">
        <f t="shared" si="6"/>
        <v>1538160.3</v>
      </c>
    </row>
    <row r="13" spans="1:16" ht="239.1" x14ac:dyDescent="0.2">
      <c r="A13" s="15">
        <v>10</v>
      </c>
      <c r="B13" s="5">
        <v>23121503</v>
      </c>
      <c r="C13" s="8" t="s">
        <v>12</v>
      </c>
      <c r="D13" s="3" t="s">
        <v>47</v>
      </c>
      <c r="E13" s="8" t="s">
        <v>21</v>
      </c>
      <c r="F13" s="8" t="s">
        <v>1</v>
      </c>
      <c r="G13" s="9">
        <v>1</v>
      </c>
      <c r="H13" s="16">
        <v>744560</v>
      </c>
      <c r="I13" s="16">
        <f t="shared" si="0"/>
        <v>886026.4</v>
      </c>
      <c r="J13" s="16">
        <f t="shared" si="1"/>
        <v>886026.4</v>
      </c>
      <c r="K13" s="17">
        <v>763025.21</v>
      </c>
      <c r="L13" s="17">
        <f t="shared" si="2"/>
        <v>908000</v>
      </c>
      <c r="M13" s="17">
        <f t="shared" si="3"/>
        <v>908000</v>
      </c>
      <c r="N13" s="18">
        <f t="shared" si="4"/>
        <v>753792.61</v>
      </c>
      <c r="O13" s="18">
        <f t="shared" si="5"/>
        <v>897013.21</v>
      </c>
      <c r="P13" s="18">
        <f t="shared" si="6"/>
        <v>897013.21</v>
      </c>
    </row>
    <row r="14" spans="1:16" ht="97.85" x14ac:dyDescent="0.2">
      <c r="A14" s="15">
        <v>11</v>
      </c>
      <c r="B14" s="5">
        <v>41111970</v>
      </c>
      <c r="C14" s="8" t="s">
        <v>13</v>
      </c>
      <c r="D14" s="3" t="s">
        <v>48</v>
      </c>
      <c r="E14" s="8" t="s">
        <v>21</v>
      </c>
      <c r="F14" s="8" t="s">
        <v>3</v>
      </c>
      <c r="G14" s="9">
        <v>1</v>
      </c>
      <c r="H14" s="16">
        <v>266500</v>
      </c>
      <c r="I14" s="16">
        <f t="shared" si="0"/>
        <v>317135</v>
      </c>
      <c r="J14" s="16">
        <f t="shared" si="1"/>
        <v>317135</v>
      </c>
      <c r="K14" s="17">
        <v>273109.24</v>
      </c>
      <c r="L14" s="17">
        <f t="shared" si="2"/>
        <v>325000</v>
      </c>
      <c r="M14" s="17">
        <f t="shared" si="3"/>
        <v>325000</v>
      </c>
      <c r="N14" s="18">
        <f t="shared" si="4"/>
        <v>269804.62</v>
      </c>
      <c r="O14" s="18">
        <f t="shared" si="5"/>
        <v>321067.5</v>
      </c>
      <c r="P14" s="18">
        <f t="shared" si="6"/>
        <v>321067.5</v>
      </c>
    </row>
    <row r="15" spans="1:16" ht="130.44999999999999" x14ac:dyDescent="0.2">
      <c r="A15" s="15">
        <v>12</v>
      </c>
      <c r="B15" s="5">
        <v>60105807</v>
      </c>
      <c r="C15" s="8" t="s">
        <v>14</v>
      </c>
      <c r="D15" s="3" t="s">
        <v>49</v>
      </c>
      <c r="E15" s="8" t="s">
        <v>21</v>
      </c>
      <c r="F15" s="8" t="s">
        <v>1</v>
      </c>
      <c r="G15" s="9">
        <v>1</v>
      </c>
      <c r="H15" s="16">
        <v>266500</v>
      </c>
      <c r="I15" s="16">
        <f t="shared" si="0"/>
        <v>317135</v>
      </c>
      <c r="J15" s="16">
        <f t="shared" si="1"/>
        <v>317135</v>
      </c>
      <c r="K15" s="17">
        <v>273109.24</v>
      </c>
      <c r="L15" s="17">
        <f t="shared" si="2"/>
        <v>325000</v>
      </c>
      <c r="M15" s="17">
        <f t="shared" si="3"/>
        <v>325000</v>
      </c>
      <c r="N15" s="18">
        <f t="shared" si="4"/>
        <v>269804.62</v>
      </c>
      <c r="O15" s="18">
        <f t="shared" si="5"/>
        <v>321067.5</v>
      </c>
      <c r="P15" s="18">
        <f t="shared" si="6"/>
        <v>321067.5</v>
      </c>
    </row>
    <row r="16" spans="1:16" ht="86.95" x14ac:dyDescent="0.2">
      <c r="A16" s="15">
        <v>13</v>
      </c>
      <c r="B16" s="5">
        <v>60105807</v>
      </c>
      <c r="C16" s="8" t="s">
        <v>24</v>
      </c>
      <c r="D16" s="7" t="s">
        <v>17</v>
      </c>
      <c r="E16" s="8" t="s">
        <v>21</v>
      </c>
      <c r="F16" s="8" t="s">
        <v>1</v>
      </c>
      <c r="G16" s="9">
        <v>1</v>
      </c>
      <c r="H16" s="16">
        <v>514140</v>
      </c>
      <c r="I16" s="16">
        <f t="shared" si="0"/>
        <v>611826.6</v>
      </c>
      <c r="J16" s="16">
        <f t="shared" si="1"/>
        <v>611826.6</v>
      </c>
      <c r="K16" s="17">
        <v>526890.76</v>
      </c>
      <c r="L16" s="17">
        <f t="shared" si="2"/>
        <v>627000</v>
      </c>
      <c r="M16" s="17">
        <f t="shared" si="3"/>
        <v>627000</v>
      </c>
      <c r="N16" s="18">
        <f t="shared" si="4"/>
        <v>520515.38</v>
      </c>
      <c r="O16" s="18">
        <f t="shared" si="5"/>
        <v>619413.30000000005</v>
      </c>
      <c r="P16" s="18">
        <f t="shared" si="6"/>
        <v>619413.30000000005</v>
      </c>
    </row>
    <row r="17" spans="1:16" ht="86.95" x14ac:dyDescent="0.2">
      <c r="A17" s="15">
        <v>14</v>
      </c>
      <c r="B17" s="5">
        <v>41112301</v>
      </c>
      <c r="C17" s="8" t="s">
        <v>25</v>
      </c>
      <c r="D17" s="7" t="s">
        <v>18</v>
      </c>
      <c r="E17" s="8" t="s">
        <v>21</v>
      </c>
      <c r="F17" s="8" t="s">
        <v>1</v>
      </c>
      <c r="G17" s="9">
        <v>1</v>
      </c>
      <c r="H17" s="16">
        <v>1595333.33</v>
      </c>
      <c r="I17" s="16">
        <f t="shared" si="0"/>
        <v>1898446.66</v>
      </c>
      <c r="J17" s="16">
        <f t="shared" si="1"/>
        <v>1898446.66</v>
      </c>
      <c r="K17" s="17">
        <v>1635294.12</v>
      </c>
      <c r="L17" s="17">
        <f t="shared" si="2"/>
        <v>1946000</v>
      </c>
      <c r="M17" s="17">
        <f t="shared" si="3"/>
        <v>1946000</v>
      </c>
      <c r="N17" s="18">
        <f t="shared" si="4"/>
        <v>1615313.73</v>
      </c>
      <c r="O17" s="18">
        <f t="shared" si="5"/>
        <v>1922223.34</v>
      </c>
      <c r="P17" s="18">
        <f t="shared" si="6"/>
        <v>1922223.34</v>
      </c>
    </row>
    <row r="18" spans="1:16" x14ac:dyDescent="0.2">
      <c r="A18" s="43" t="s">
        <v>23</v>
      </c>
      <c r="B18" s="43"/>
      <c r="C18" s="43"/>
      <c r="D18" s="43"/>
      <c r="E18" s="43"/>
      <c r="F18" s="43"/>
      <c r="G18" s="43"/>
      <c r="H18" s="43"/>
      <c r="I18" s="43"/>
      <c r="J18" s="43"/>
      <c r="K18" s="43"/>
      <c r="L18" s="43"/>
      <c r="M18" s="43"/>
      <c r="N18" s="43"/>
      <c r="O18" s="43"/>
      <c r="P18" s="19">
        <f>+SUM(P4:P17)</f>
        <v>15998866.199999999</v>
      </c>
    </row>
  </sheetData>
  <mergeCells count="13">
    <mergeCell ref="A18:O18"/>
    <mergeCell ref="K2:M2"/>
    <mergeCell ref="N2:P2"/>
    <mergeCell ref="A1:C1"/>
    <mergeCell ref="D1:P1"/>
    <mergeCell ref="A2:A3"/>
    <mergeCell ref="B2:B3"/>
    <mergeCell ref="C2:C3"/>
    <mergeCell ref="D2:D3"/>
    <mergeCell ref="E2:E3"/>
    <mergeCell ref="F2:F3"/>
    <mergeCell ref="G2:G3"/>
    <mergeCell ref="H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FICHA TECNICA</vt:lpstr>
      <vt:lpstr>PRESUPUESTO</vt:lpstr>
      <vt:lpstr>'FICHA TECNICA'!Área_de_impresión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2026-08-18T22:05:25Z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2026-03-03T17:08:36Z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784299ba-80f3-460a-9967-a03795ec9eba</vt:lpwstr>
  </property>
  <property fmtid="{D5CDD505-2E9C-101B-9397-08002B2CF9AE}" pid="8" name="MSIP_Label_fc111285-cafa-4fc9-8a9a-bd902089b24f_ContentBits">
    <vt:lpwstr>0</vt:lpwstr>
  </property>
</Properties>
</file>