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USUARIO\Desktop\PROCESOS YOPAL ACTIVOS\ADQUISICION DEL ASENSOR\documentos pre pliegos\DT-Transversales-Menor-2\"/>
    </mc:Choice>
  </mc:AlternateContent>
  <xr:revisionPtr revIDLastSave="0" documentId="13_ncr:1_{633774A5-7E9E-412A-BC58-023FE83D454B}"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(Entidad)'!$A$1:$M$95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(Entidad)'!$4:$12</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49" i="270" l="1"/>
  <c r="K75" i="270"/>
  <c r="K74" i="270"/>
  <c r="K71" i="270"/>
  <c r="K70" i="270"/>
  <c r="K69" i="270"/>
  <c r="K68" i="270"/>
  <c r="K67" i="270"/>
  <c r="K88" i="270"/>
  <c r="J64" i="270"/>
  <c r="K64" i="270" s="1"/>
  <c r="J63" i="270"/>
  <c r="K63" i="270" s="1"/>
  <c r="J62" i="270"/>
  <c r="K62" i="270" s="1"/>
  <c r="J61" i="270"/>
  <c r="K61" i="270" s="1"/>
  <c r="J60" i="270"/>
  <c r="K60" i="270" s="1"/>
  <c r="J59" i="270"/>
  <c r="K59" i="270" s="1"/>
  <c r="J58" i="270"/>
  <c r="K58" i="270" s="1"/>
  <c r="J57" i="270"/>
  <c r="K57" i="270" s="1"/>
  <c r="J56" i="270"/>
  <c r="K56" i="270" s="1"/>
  <c r="J55" i="270"/>
  <c r="K55" i="270" s="1"/>
  <c r="J54" i="270"/>
  <c r="K54" i="270" s="1"/>
  <c r="J53" i="270"/>
  <c r="K53" i="270" s="1"/>
  <c r="D53" i="270"/>
  <c r="D54" i="270" s="1"/>
  <c r="D55" i="270" s="1"/>
  <c r="D56" i="270" s="1"/>
  <c r="D57" i="270" s="1"/>
  <c r="D58" i="270" s="1"/>
  <c r="D59" i="270" s="1"/>
  <c r="D60" i="270" s="1"/>
  <c r="D61" i="270" s="1"/>
  <c r="D62" i="270" s="1"/>
  <c r="D63" i="270" s="1"/>
  <c r="D64" i="270" s="1"/>
  <c r="J52" i="270"/>
  <c r="K52" i="270" s="1"/>
  <c r="J46" i="270"/>
  <c r="K46" i="270" s="1"/>
  <c r="J45" i="270"/>
  <c r="K45" i="270" s="1"/>
  <c r="J44" i="270"/>
  <c r="K44" i="270" s="1"/>
  <c r="J43" i="270"/>
  <c r="K43" i="270" s="1"/>
  <c r="D43" i="270"/>
  <c r="D44" i="270" s="1"/>
  <c r="D45" i="270" s="1"/>
  <c r="D46" i="270" s="1"/>
  <c r="J42" i="270"/>
  <c r="K42" i="270" s="1"/>
  <c r="J39" i="270"/>
  <c r="K39" i="270" s="1"/>
  <c r="J38" i="270"/>
  <c r="K38" i="270" s="1"/>
  <c r="J37" i="270"/>
  <c r="K37" i="270" s="1"/>
  <c r="J36" i="270"/>
  <c r="K36" i="270" s="1"/>
  <c r="J35" i="270"/>
  <c r="K35" i="270" s="1"/>
  <c r="J34" i="270"/>
  <c r="K34" i="270" s="1"/>
  <c r="J33" i="270"/>
  <c r="K33" i="270" s="1"/>
  <c r="J32" i="270"/>
  <c r="K32" i="270" s="1"/>
  <c r="D32" i="270"/>
  <c r="D33" i="270" s="1"/>
  <c r="D34" i="270" s="1"/>
  <c r="D35" i="270" s="1"/>
  <c r="D36" i="270" s="1"/>
  <c r="D37" i="270" s="1"/>
  <c r="D38" i="270" s="1"/>
  <c r="D39" i="270" s="1"/>
  <c r="J31" i="270"/>
  <c r="K31" i="270" s="1"/>
  <c r="J28" i="270"/>
  <c r="K28" i="270" s="1"/>
  <c r="J27" i="270"/>
  <c r="K27" i="270" s="1"/>
  <c r="J26" i="270"/>
  <c r="K26" i="270" s="1"/>
  <c r="J25" i="270"/>
  <c r="K25" i="270" s="1"/>
  <c r="J24" i="270"/>
  <c r="K24" i="270" s="1"/>
  <c r="J23" i="270"/>
  <c r="K23" i="270" s="1"/>
  <c r="J22" i="270"/>
  <c r="K22" i="270" s="1"/>
  <c r="J21" i="270"/>
  <c r="K21" i="270" s="1"/>
  <c r="D21" i="270"/>
  <c r="D22" i="270" s="1"/>
  <c r="D23" i="270" s="1"/>
  <c r="D24" i="270" s="1"/>
  <c r="D25" i="270" s="1"/>
  <c r="D26" i="270" s="1"/>
  <c r="D27" i="270" s="1"/>
  <c r="D28" i="270" s="1"/>
  <c r="J20" i="270"/>
  <c r="K20" i="270" s="1"/>
  <c r="J17" i="270"/>
  <c r="K17" i="270" s="1"/>
  <c r="J16" i="270"/>
  <c r="K16" i="270" s="1"/>
  <c r="J15" i="270"/>
  <c r="K15" i="270" s="1"/>
  <c r="D15" i="270"/>
  <c r="D16" i="270" s="1"/>
  <c r="D17" i="270" s="1"/>
  <c r="J14" i="270"/>
  <c r="K14" i="270" s="1"/>
  <c r="K76" i="270" l="1"/>
  <c r="K72" i="270"/>
  <c r="K47" i="270"/>
  <c r="K29" i="270"/>
  <c r="K49" i="270"/>
  <c r="K50" i="270" s="1"/>
  <c r="K65" i="270"/>
  <c r="K40" i="270"/>
  <c r="K18" i="270"/>
  <c r="K77" i="270" l="1"/>
  <c r="K80" i="270" s="1"/>
  <c r="K81" i="270" s="1"/>
</calcChain>
</file>

<file path=xl/sharedStrings.xml><?xml version="1.0" encoding="utf-8"?>
<sst xmlns="http://schemas.openxmlformats.org/spreadsheetml/2006/main" count="270" uniqueCount="172">
  <si>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</si>
  <si>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</si>
  <si>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</si>
  <si>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</si>
  <si>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</si>
  <si>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</si>
  <si>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</si>
  <si>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</si>
  <si>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</si>
  <si>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</si>
  <si>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</si>
  <si>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</si>
  <si>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</si>
  <si>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</si>
  <si>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</si>
  <si>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</si>
  <si>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</si>
  <si>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</si>
  <si>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</si>
  <si>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</si>
  <si>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</si>
  <si>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</si>
  <si>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</si>
  <si>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</si>
  <si>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</si>
  <si>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</si>
  <si>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</si>
  <si>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</si>
  <si>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</si>
  <si>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</si>
  <si>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</si>
  <si>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</si>
  <si>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</si>
  <si>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</si>
  <si>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</si>
  <si>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</si>
  <si>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</si>
  <si>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</si>
  <si>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</si>
  <si>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</si>
  <si>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</si>
  <si>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</si>
  <si>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</si>
  <si>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</si>
  <si>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</si>
  <si>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</si>
  <si>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</si>
  <si>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</si>
  <si>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</si>
  <si>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</si>
  <si>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</si>
  <si>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</si>
  <si>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</si>
  <si>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</si>
  <si>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</si>
  <si>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</si>
  <si>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</si>
  <si>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</si>
  <si>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</si>
  <si>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</si>
  <si>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</si>
  <si>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</si>
  <si>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</si>
  <si>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</si>
  <si>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</si>
  <si>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</si>
  <si>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</si>
  <si>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</si>
  <si>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</si>
  <si>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</si>
  <si>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</si>
  <si>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</si>
  <si>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</si>
  <si>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</si>
  <si>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</si>
  <si>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</si>
  <si>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</si>
  <si>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</si>
  <si>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</si>
  <si>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</si>
  <si>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</si>
  <si>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</si>
  <si>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</si>
  <si>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</si>
  <si>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</si>
  <si>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</si>
  <si>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</si>
  <si>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</si>
  <si>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Replanteo y localización para arquitectura, sobre terreno</t>
  </si>
  <si>
    <t>Demolición manual placa de piso e=&lt;5 cm, con retiro</t>
  </si>
  <si>
    <t>Demolición de cielorraso con retiro</t>
  </si>
  <si>
    <t xml:space="preserve">Desmonte y adecuación de estructura metálica de barandas </t>
  </si>
  <si>
    <t>m2</t>
  </si>
  <si>
    <t>m</t>
  </si>
  <si>
    <t>Excavación a mano en material común</t>
  </si>
  <si>
    <t>m3</t>
  </si>
  <si>
    <t>Relleno con material sub base triturada tamaño máximo 2", compactado para áreas pequeñas de cimentación con transporte</t>
  </si>
  <si>
    <t>Base concreto pobre 2000 Psi E=0.05 m</t>
  </si>
  <si>
    <t>Placa de fondo o base en concreto 3000 Psi, resistencia 210 Kg/cm²</t>
  </si>
  <si>
    <t>Muro en concreto de 3000 psi impermeabilizado de resistencia 210 kg/cm².</t>
  </si>
  <si>
    <t>Acero de Refuerzo Grado 60</t>
  </si>
  <si>
    <t>kg</t>
  </si>
  <si>
    <t>Relleno en material seleccionado de la excavación compactado</t>
  </si>
  <si>
    <t>Dilatación en Cinta PVC-015</t>
  </si>
  <si>
    <t>Impermeabilizantes muros igol denso</t>
  </si>
  <si>
    <t>Tubo estructural cuadrado 100*100*6 mm - pintado.</t>
  </si>
  <si>
    <t xml:space="preserve">Montaje Estructura metálica </t>
  </si>
  <si>
    <t>Muro en superboard doble cara 10 mm pintado con viniltex o similar calidad.</t>
  </si>
  <si>
    <t>Ventanería fija en aluminio sistema 3831 color gris mate, con vidrio crudo incoloro laminado de grosor 4mm+4mm. Suministro e instalación.</t>
  </si>
  <si>
    <t>Correa metálica en perfil estructural rectangular 100 x 40 x 1.5 mm, con anticorrosivo, esmalte e instalación</t>
  </si>
  <si>
    <t>Cubierta arquitectónica cal. 26 pintada e=0.46 mm tipo acesco</t>
  </si>
  <si>
    <t>Perfil WF 8" x 15" o 8" x 13" = o similar a viga IPE 200 - pintado</t>
  </si>
  <si>
    <t>Puerta con marco y tablero inferior en aluminio y vidrio incoloro 5 mm y chapa. Suministro e Instal.</t>
  </si>
  <si>
    <t>Cielo raso en lamina PVC 10 mm (incluye cornisa)</t>
  </si>
  <si>
    <t>REF -139</t>
  </si>
  <si>
    <t>REF -5582</t>
  </si>
  <si>
    <t>EM*</t>
  </si>
  <si>
    <t>Cárcamo en concreto 3000 psi 0.30 x 0.30 m e=0.07 m, base 0.10 m, reforzado malla electrosoldada Q-3, con solado 2000 psi.</t>
  </si>
  <si>
    <t>Rejilla metálica piso A = 0.30 m, en Angulo y varilla lisa 1/2", incluye: marco, contramarco, anticorrosivo, pintura. Suministro e Instal.</t>
  </si>
  <si>
    <t>Mediacaña mortero imp 1:3 esmaltado 0.12*0.12m</t>
  </si>
  <si>
    <t>Canal blanca PVC para techo o C-90. Suministro e Instal.</t>
  </si>
  <si>
    <t>Bajante blanca PVC para canales. Suministro e Instal.</t>
  </si>
  <si>
    <t>Suministro, instalación y puesta en funcionamiento de un ascensor electromecánico panorámico capacidad máx. 6 pasajeros (480-550kg) para el transporte vertical según ficha técnica anexa, con certificación NTC 5926-1, para ascensores por un año (2026), acreditada ante la ONAC y certificación RETIE.</t>
  </si>
  <si>
    <t>unidad</t>
  </si>
  <si>
    <t>Interruptor termomagnético regulable 20A a 25A, 35-40kA. Suministro e instalación</t>
  </si>
  <si>
    <t>und</t>
  </si>
  <si>
    <t>Mini breaker 2x10 tipo riel. Suministro e instalación</t>
  </si>
  <si>
    <t>Salida alimentación eléctrica de potencia 220vac, desde tablero BT existente a tablero nuevo-ascensor, cable de cobre aislado THWN 3xNº8+1x N°10T AWG LHFR-LS 600 V 75°C - Libre de halógenos. Suministro e instalación</t>
  </si>
  <si>
    <t>Salida alimentación eléctrica de control y servicios a 120vac desde, tablero BT existente a tablero nuevo-ascensor, cable de cobre aislado THWN 2xNº 10 + 1xN° 12T AWG LHFR-LS 600 V 75°C - Libre de halógenos. Suministro e instalación.</t>
  </si>
  <si>
    <t>Salida para iluminación en techo, incluye tubería PVC SCH-40 Conduit 1/2", Cable de cobre THWN N° 12 libre de halógenos, accesorios, cajas de paso.</t>
  </si>
  <si>
    <t>Luminaria tipo panel led 60x60 cm, 110 V. Incluye: cable encauchetado 3x16 AWG, clavija de caucho y elementos de fijación. Suministro e instalación</t>
  </si>
  <si>
    <t>Salida para interruptor sencillo, línea decorativa incluye: tubo PVC tipo pesado 1/2", cable de cobre, caja plástica 5800, terminales PVC y readecuación de muro.</t>
  </si>
  <si>
    <t>Tomacorriente doble, polo a tierra, 15 A, 125 V, NEMA 5-15R grado comercial. Suministro e instalación</t>
  </si>
  <si>
    <t>Salida para tomacorriente doble con polo a tierra. Incluye: tubo PVC tipo pesado 1/2", cable de cobre aislado, caja plástica 5800 o 2400, terminales de derivación, no incluye aparato</t>
  </si>
  <si>
    <t>Tubería galvanizada IMC de 1" para acometida eléctrica: incluye Conduletas LB-LL-LR, uniones y terminales tipo boquilla (tuerca y contratuerca), caja metálica 20x25x10cm. Suministro e instalación</t>
  </si>
  <si>
    <t>Tubería PVC SCH 40 de 1" para acometida eléctrica, incluye: Uniones, curvas conectores, accesorios de sujeción, caja metálica 20x25x10cm. Suministro e instalación.</t>
  </si>
  <si>
    <t>Tubería galvanizado IMC de 3/4"para acometida eléctrica, incluye: Conduletas LB-LL-LR, uniones y terminales tipo boquilla (tuerca y contratuerca). Suministro e instalación</t>
  </si>
  <si>
    <t>Tubería PVC SCH 40 de 3/4" para acometida eléctrica, incluye: Uniones, curvas conectores, accesorios de sujeción. Suministro e instalación.</t>
  </si>
  <si>
    <t>REF. 7623</t>
  </si>
  <si>
    <t>REF. 7,564</t>
  </si>
  <si>
    <t>REF. 14,990</t>
  </si>
  <si>
    <t>REF. 8312</t>
  </si>
  <si>
    <t>REF.7728</t>
  </si>
  <si>
    <t>REF.8313</t>
  </si>
  <si>
    <t>Elaboró: DEIBY GIOHANNA ORTIZ BERNAL</t>
  </si>
  <si>
    <t xml:space="preserve">Componente obra civil Profesional Contratado  </t>
  </si>
  <si>
    <t>Vo.Bo. ALBA CARINA ROJAS BARRETO</t>
  </si>
  <si>
    <t>Secretaria de despacho - Secretaria General</t>
  </si>
  <si>
    <t>VALOR TOTAL OBRAS (INCLUIDO IVA 19%)</t>
  </si>
  <si>
    <t>Señales preventivas (SP), reglamentarias (SR) e informativas (SI) 60 X 60 cm</t>
  </si>
  <si>
    <t>Señalizacion horizontal para senderos peatonales y aislamiento de areas de trabajo (zona urbana)</t>
  </si>
  <si>
    <t>PLAN DE MANEJO AMBIENTAL</t>
  </si>
  <si>
    <t>PLAN DE MANEJO DE TRÁNSITO</t>
  </si>
  <si>
    <t>Sitio de acopio temporal de residuos, escombros y desperdicios de 4.0 x 4.0 m, incluye instalacion y  desmonte.</t>
  </si>
  <si>
    <t>Mantenimiento punto acopio de materiales de construccion</t>
  </si>
  <si>
    <t>Capacitacion en gestion social, seguridad industrial y salud ocupacional</t>
  </si>
  <si>
    <t>Cerramiento para retencion de material particulado generado por cortes de material area minima 16 m² (Mamposteria, ceramica/baldosas, otros)</t>
  </si>
  <si>
    <t>Kit de trabajos en altura. El kit incluye: arnes, barbuquejo para el casco de dotación, eslinga, linea de vida, punto de anclaje fijo</t>
  </si>
  <si>
    <t>mes</t>
  </si>
  <si>
    <t>h/mes</t>
  </si>
  <si>
    <t>m/mes</t>
  </si>
  <si>
    <t>u/mes</t>
  </si>
  <si>
    <t>TOTAL</t>
  </si>
  <si>
    <r>
      <rPr>
        <b/>
        <sz val="14"/>
        <rFont val="Arial Narrow"/>
        <family val="2"/>
      </rPr>
      <t xml:space="preserve">NOTA 1: </t>
    </r>
    <r>
      <rPr>
        <sz val="14"/>
        <rFont val="Arial Narrow"/>
        <family val="2"/>
      </rPr>
      <t xml:space="preserve"> Se debe tener en cuenta que el PRECIO UNITARIO incluye el valor de A.I.U. </t>
    </r>
  </si>
  <si>
    <r>
      <rPr>
        <b/>
        <sz val="14"/>
        <rFont val="Arial Narrow"/>
        <family val="2"/>
      </rPr>
      <t>NOTA 2:</t>
    </r>
    <r>
      <rPr>
        <sz val="14"/>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</si>
  <si>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4"/>
        <rFont val="Arial Narrow"/>
        <family val="2"/>
      </rPr>
      <t>NOTA 3:</t>
    </r>
    <r>
      <rPr>
        <sz val="14"/>
        <rFont val="Arial Narrow"/>
        <family val="2"/>
      </rPr>
      <t xml:space="preserve"> El A.I.U y su discriminación deben estar en porcentaje (%). </t>
    </r>
  </si>
  <si>
    <r>
      <t xml:space="preserve">[La entidad puede utilizar este formulario de detalle del </t>
    </r>
    <r>
      <rPr>
        <b/>
        <u/>
        <sz val="10"/>
        <rFont val="Arial Narrow"/>
        <family val="2"/>
      </rPr>
      <t>presupuesto oficial</t>
    </r>
    <r>
      <rPr>
        <sz val="10"/>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</si>
  <si>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IMPREVISTO</t>
  </si>
  <si>
    <t>Formulario 1 - Propuesta económica  - Documento tipo de selección abreviada de menor cuantía - versión 1</t>
  </si>
  <si>
    <t>Versión: 1 del 21 de agosto de 2025</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</si>
  <si>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</si>
  <si>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Formulario 1 - Propuesta económica  - Documento tipo de selección abreviada de menor cuantía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</si>
</sst>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4"/>
      <color rgb="FF595959"/>
      <name val="Arial"/>
      <family val="2"/>
      <charset val="1"/>
    </font>
    <font>
      <b/>
      <sz val="14"/>
      <color rgb="FF595959"/>
      <name val="Arial Narrow"/>
      <family val="2"/>
    </font>
    <font>
      <sz val="14"/>
      <color rgb="FF595959"/>
      <name val="Arial Narrow"/>
      <family val="2"/>
    </font>
    <font>
      <sz val="14"/>
      <name val="Arial Narrow"/>
      <family val="2"/>
    </font>
    <font>
      <b/>
      <sz val="14"/>
      <name val="Arial Narrow"/>
      <family val="2"/>
    </font>
    <font>
      <sz val="14"/>
      <color theme="1"/>
      <name val="Arial Narrow"/>
      <family val="2"/>
    </font>
    <font>
      <b/>
      <u/>
      <sz val="10"/>
      <name val="Arial Narrow"/>
      <family val="2"/>
    </font>
    <font>
      <b/>
      <sz val="11"/>
      <color rgb="FF595959"/>
      <name val="Verdana"/>
      <family val="2"/>
    </font>
    <font>
      <sz val="11"/>
      <name val="Verdana"/>
      <family val="2"/>
    </font>
    <font>
      <b/>
      <u/>
      <sz val="11"/>
      <name val="Verdana"/>
      <family val="2"/>
    </font>
    <font>
      <sz val="11"/>
      <color rgb="FFFF000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77">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6" fillId="0" borderId="0" xfId="0" applyFont="1" applyBorder="1" applyAlignment="1">
      <alignment horizontal="center"/>
    </xf>
    <xf numFmtId="0" fontId="48"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3"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6"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33" fillId="0" borderId="88" xfId="89" applyFont="1" applyBorder="1"/>
    <xf numFmtId="0" fontId="29" fillId="0" borderId="90" xfId="89" applyFont="1" applyBorder="1"/>
    <xf numFmtId="0" fontId="29" fillId="0" borderId="92" xfId="89" applyFont="1" applyBorder="1"/>
    <xf numFmtId="0" fontId="57" fillId="0" borderId="0" xfId="0" applyFont="1" applyBorder="1" applyAlignment="1">
      <alignment horizontal="left"/>
    </xf>
    <xf numFmtId="0" fontId="58" fillId="0" borderId="0" xfId="0" applyFont="1" applyBorder="1" applyAlignment="1">
      <alignment horizontal="left"/>
    </xf>
    <xf numFmtId="0" fontId="59" fillId="0" borderId="0" xfId="0" applyFont="1" applyBorder="1" applyAlignment="1">
      <alignment horizontal="left"/>
    </xf>
    <xf numFmtId="0" fontId="60" fillId="0" borderId="0" xfId="89" applyFont="1"/>
    <xf numFmtId="0" fontId="60" fillId="0" borderId="0" xfId="89" applyFont="1" applyBorder="1"/>
    <xf numFmtId="0" fontId="61" fillId="0" borderId="20" xfId="126" applyFont="1" applyBorder="1" applyAlignment="1">
      <alignment horizontal="center" vertical="center" wrapText="1"/>
    </xf>
    <xf numFmtId="0" fontId="60" fillId="0" borderId="50" xfId="73" applyFont="1" applyBorder="1" applyAlignment="1">
      <alignment horizontal="center" vertical="center"/>
    </xf>
    <xf numFmtId="0" fontId="60" fillId="0" borderId="18" xfId="74" applyFont="1" applyBorder="1" applyAlignment="1">
      <alignment horizontal="center" vertical="center"/>
    </xf>
    <xf numFmtId="4" fontId="60" fillId="0" borderId="18" xfId="39" applyNumberFormat="1" applyFont="1" applyBorder="1" applyAlignment="1">
      <alignment vertical="center" wrapText="1"/>
    </xf>
    <xf numFmtId="167" fontId="60" fillId="0" borderId="18" xfId="62" applyNumberFormat="1" applyFont="1" applyBorder="1" applyAlignment="1">
      <alignment horizontal="right" vertical="center" wrapText="1"/>
    </xf>
    <xf numFmtId="167" fontId="60" fillId="0" borderId="45" xfId="62" applyNumberFormat="1" applyFont="1" applyBorder="1" applyAlignment="1">
      <alignment horizontal="right" vertical="center" wrapText="1"/>
    </xf>
    <xf numFmtId="0" fontId="60" fillId="0" borderId="13" xfId="73" applyFont="1" applyBorder="1" applyAlignment="1">
      <alignment horizontal="left" vertical="center"/>
    </xf>
    <xf numFmtId="0" fontId="60" fillId="0" borderId="14" xfId="74" applyFont="1" applyBorder="1" applyAlignment="1">
      <alignment horizontal="center" vertical="center"/>
    </xf>
    <xf numFmtId="0" fontId="60" fillId="0" borderId="14" xfId="74" applyFont="1" applyBorder="1" applyAlignment="1">
      <alignment horizontal="left" vertical="center" wrapText="1"/>
    </xf>
    <xf numFmtId="167" fontId="60" fillId="0" borderId="24" xfId="62" applyNumberFormat="1" applyFont="1" applyBorder="1" applyAlignment="1">
      <alignment horizontal="right" vertical="center" wrapText="1"/>
    </xf>
    <xf numFmtId="176" fontId="61" fillId="0" borderId="38" xfId="39" applyNumberFormat="1" applyFont="1" applyBorder="1" applyAlignment="1">
      <alignment horizontal="right" vertical="center"/>
    </xf>
    <xf numFmtId="0" fontId="60" fillId="0" borderId="18" xfId="135" applyFont="1" applyBorder="1" applyAlignment="1">
      <alignment horizontal="center" vertical="center"/>
    </xf>
    <xf numFmtId="0" fontId="60" fillId="0" borderId="14" xfId="89" applyFont="1" applyBorder="1"/>
    <xf numFmtId="0" fontId="60" fillId="0" borderId="14" xfId="89" applyFont="1" applyBorder="1" applyAlignment="1">
      <alignment horizontal="center"/>
    </xf>
    <xf numFmtId="0" fontId="60" fillId="0" borderId="18" xfId="73" applyFont="1" applyBorder="1" applyAlignment="1">
      <alignment horizontal="center" vertical="center"/>
    </xf>
    <xf numFmtId="0" fontId="60" fillId="0" borderId="18" xfId="73" applyFont="1" applyBorder="1" applyAlignment="1">
      <alignment horizontal="left" vertical="center" wrapText="1"/>
    </xf>
    <xf numFmtId="0" fontId="60" fillId="0" borderId="18" xfId="126" applyFont="1" applyBorder="1" applyAlignment="1">
      <alignment horizontal="center" vertical="center"/>
    </xf>
    <xf numFmtId="0" fontId="60" fillId="0" borderId="18" xfId="135" applyFont="1" applyBorder="1" applyAlignment="1">
      <alignment horizontal="left" vertical="center" wrapText="1"/>
    </xf>
    <xf numFmtId="0" fontId="60" fillId="0" borderId="49" xfId="73" applyFont="1" applyBorder="1" applyAlignment="1">
      <alignment horizontal="left" vertical="center"/>
    </xf>
    <xf numFmtId="0" fontId="60" fillId="0" borderId="0" xfId="73" applyFont="1" applyBorder="1" applyAlignment="1">
      <alignment horizontal="center" vertical="center"/>
    </xf>
    <xf numFmtId="0" fontId="60" fillId="0" borderId="0" xfId="73" applyFont="1" applyBorder="1" applyAlignment="1">
      <alignment horizontal="left" vertical="center" wrapText="1"/>
    </xf>
    <xf numFmtId="167" fontId="60" fillId="0" borderId="43" xfId="62" applyNumberFormat="1" applyFont="1" applyBorder="1" applyAlignment="1">
      <alignment horizontal="right" vertical="center" wrapText="1"/>
    </xf>
    <xf numFmtId="176" fontId="61" fillId="0" borderId="48" xfId="39" applyNumberFormat="1" applyFont="1" applyBorder="1" applyAlignment="1">
      <alignment horizontal="right" vertical="center"/>
    </xf>
    <xf numFmtId="2" fontId="60" fillId="0" borderId="14" xfId="73" applyNumberFormat="1" applyFont="1" applyBorder="1" applyAlignment="1">
      <alignment horizontal="center" vertical="center"/>
    </xf>
    <xf numFmtId="0" fontId="60" fillId="0" borderId="14" xfId="73" applyFont="1" applyBorder="1" applyAlignment="1">
      <alignment horizontal="left" vertical="center"/>
    </xf>
    <xf numFmtId="0" fontId="60" fillId="0" borderId="14" xfId="73" applyFont="1" applyBorder="1" applyAlignment="1">
      <alignment horizontal="center" vertical="center"/>
    </xf>
    <xf numFmtId="0" fontId="60" fillId="0" borderId="14" xfId="73" applyFont="1" applyBorder="1" applyAlignment="1">
      <alignment horizontal="left" vertical="center" wrapText="1"/>
    </xf>
    <xf numFmtId="187" fontId="61" fillId="24" borderId="42" xfId="73" applyNumberFormat="1" applyFont="1" applyFill="1" applyBorder="1" applyAlignment="1">
      <alignment vertical="center"/>
    </xf>
    <xf numFmtId="49" fontId="61" fillId="0" borderId="0" xfId="131" applyNumberFormat="1" applyFont="1" applyBorder="1" applyAlignment="1">
      <alignment horizontal="right" vertical="center"/>
    </xf>
    <xf numFmtId="186" fontId="61" fillId="0" borderId="0" xfId="131" applyNumberFormat="1" applyFont="1" applyBorder="1" applyAlignment="1">
      <alignment vertical="center"/>
    </xf>
    <xf numFmtId="0" fontId="60" fillId="0" borderId="0" xfId="128" applyFont="1" applyBorder="1"/>
    <xf numFmtId="0" fontId="60" fillId="0" borderId="0" xfId="128" applyFont="1" applyBorder="1" applyAlignment="1">
      <alignment horizontal="center"/>
    </xf>
    <xf numFmtId="0" fontId="60" fillId="0" borderId="0" xfId="128" applyFont="1" applyBorder="1" applyAlignment="1">
      <alignment horizontal="center" vertical="center" wrapText="1"/>
    </xf>
    <xf numFmtId="0" fontId="61" fillId="0" borderId="27" xfId="128" applyFont="1" applyBorder="1" applyAlignment="1">
      <alignment horizontal="left" vertical="center"/>
    </xf>
    <xf numFmtId="9" fontId="60" fillId="0" borderId="31" xfId="129" applyNumberFormat="1" applyFont="1" applyBorder="1" applyAlignment="1">
      <alignment horizontal="center" vertical="center"/>
    </xf>
    <xf numFmtId="181" fontId="61" fillId="0" borderId="31" xfId="129" applyNumberFormat="1" applyFont="1" applyBorder="1" applyAlignment="1">
      <alignment vertical="center"/>
    </xf>
    <xf numFmtId="0" fontId="60" fillId="0" borderId="28" xfId="128" applyFont="1" applyBorder="1" applyAlignment="1">
      <alignment vertical="center"/>
    </xf>
    <xf numFmtId="2" fontId="60" fillId="0" borderId="0" xfId="128" applyNumberFormat="1" applyFont="1" applyBorder="1"/>
    <xf numFmtId="181" fontId="60" fillId="0" borderId="0" xfId="129" applyNumberFormat="1" applyFont="1" applyBorder="1"/>
    <xf numFmtId="39" fontId="61" fillId="0" borderId="0" xfId="129" applyNumberFormat="1" applyFont="1" applyBorder="1" applyAlignment="1">
      <alignment vertical="center"/>
    </xf>
    <xf numFmtId="0" fontId="61" fillId="0" borderId="34" xfId="79" applyFont="1" applyBorder="1" applyAlignment="1">
      <alignment vertical="center"/>
    </xf>
    <xf numFmtId="186" fontId="61" fillId="26" borderId="45" xfId="60" applyNumberFormat="1" applyFont="1" applyFill="1" applyBorder="1" applyAlignment="1">
      <alignment horizontal="center" vertical="center"/>
    </xf>
    <xf numFmtId="186" fontId="61" fillId="26" borderId="18" xfId="60" applyNumberFormat="1" applyFont="1" applyFill="1" applyBorder="1" applyAlignment="1">
      <alignment horizontal="center" vertical="center"/>
    </xf>
    <xf numFmtId="10" fontId="60" fillId="27" borderId="30" xfId="95" applyNumberFormat="1" applyFont="1" applyFill="1" applyBorder="1" applyAlignment="1">
      <alignment horizontal="center" vertical="center"/>
    </xf>
    <xf numFmtId="9" fontId="60" fillId="27" borderId="30" xfId="95" applyFont="1" applyFill="1" applyBorder="1" applyAlignment="1">
      <alignment horizontal="center" vertical="center"/>
    </xf>
    <xf numFmtId="0" fontId="60" fillId="0" borderId="0" xfId="89" applyFont="1" applyBorder="1" applyAlignment="1">
      <alignment horizontal="center"/>
    </xf>
    <xf numFmtId="0" fontId="60" fillId="0" borderId="91" xfId="89" applyFont="1" applyBorder="1"/>
    <xf numFmtId="0" fontId="60" fillId="0" borderId="91" xfId="89" applyFont="1" applyBorder="1" applyAlignment="1">
      <alignment horizontal="center"/>
    </xf>
    <xf numFmtId="0" fontId="60" fillId="0" borderId="0" xfId="89" applyFont="1" applyAlignment="1">
      <alignment horizontal="center"/>
    </xf>
    <xf numFmtId="0" fontId="31" fillId="25" borderId="0" xfId="89" applyFont="1" applyFill="1"/>
    <xf numFmtId="0" fontId="31" fillId="25" borderId="88" xfId="89" applyFont="1" applyFill="1" applyBorder="1"/>
    <xf numFmtId="0" fontId="31" fillId="25" borderId="37" xfId="89" applyFont="1" applyFill="1" applyBorder="1"/>
    <xf numFmtId="0" fontId="31" fillId="0" borderId="0" xfId="89" applyFont="1"/>
    <xf numFmtId="0" fontId="31" fillId="0" borderId="88" xfId="89" applyFont="1" applyBorder="1"/>
    <xf numFmtId="0" fontId="31" fillId="0" borderId="37" xfId="89" applyFont="1" applyBorder="1"/>
    <xf numFmtId="0" fontId="60" fillId="0" borderId="18" xfId="74" applyFont="1" applyBorder="1" applyAlignment="1">
      <alignment horizontal="left" vertical="center" wrapText="1"/>
    </xf>
    <xf numFmtId="0" fontId="62" fillId="25" borderId="18" xfId="0" applyFont="1" applyFill="1" applyBorder="1" applyAlignment="1">
      <alignment horizontal="justify" vertical="center"/>
    </xf>
    <xf numFmtId="0" fontId="62" fillId="0" borderId="18" xfId="0" applyFont="1" applyBorder="1" applyAlignment="1">
      <alignment horizontal="justify" vertical="center"/>
    </xf>
    <xf numFmtId="181" fontId="61" fillId="0" borderId="35" xfId="129" applyNumberFormat="1" applyFont="1" applyBorder="1" applyAlignment="1">
      <alignment vertical="center"/>
    </xf>
    <xf numFmtId="0" fontId="65" fillId="0" borderId="0" xfId="89" applyFont="1"/>
    <xf numFmtId="0" fontId="65" fillId="0" borderId="0" xfId="0" applyFont="1"/>
    <xf numFmtId="0" fontId="33" fillId="0" borderId="87" xfId="89" applyFont="1" applyBorder="1" applyAlignment="1">
      <alignment horizontal="center"/>
    </xf>
    <xf numFmtId="0" fontId="33" fillId="0" borderId="93" xfId="89" applyFont="1" applyBorder="1" applyAlignment="1">
      <alignment horizontal="center"/>
    </xf>
    <xf numFmtId="0" fontId="33" fillId="0" borderId="89" xfId="89" applyFont="1" applyBorder="1" applyAlignment="1">
      <alignment horizontal="center"/>
    </xf>
    <xf numFmtId="0" fontId="61" fillId="0" borderId="86" xfId="130" applyFont="1" applyBorder="1" applyAlignment="1">
      <alignment horizontal="center"/>
    </xf>
    <xf numFmtId="0" fontId="61" fillId="0" borderId="84" xfId="130" applyFont="1" applyBorder="1" applyAlignment="1">
      <alignment horizontal="center"/>
    </xf>
    <xf numFmtId="0" fontId="61" fillId="0" borderId="85" xfId="130" applyFont="1" applyBorder="1" applyAlignment="1">
      <alignment horizontal="center"/>
    </xf>
    <xf numFmtId="0" fontId="60" fillId="0" borderId="54" xfId="130" applyFont="1" applyBorder="1" applyAlignment="1">
      <alignment horizontal="center"/>
    </xf>
    <xf numFmtId="0" fontId="60" fillId="0" borderId="70" xfId="130" applyFont="1" applyBorder="1" applyAlignment="1">
      <alignment horizontal="center"/>
    </xf>
    <xf numFmtId="0" fontId="31" fillId="27" borderId="33" xfId="89" applyFont="1" applyFill="1" applyBorder="1" applyAlignment="1">
      <alignment horizontal="left" wrapText="1"/>
    </xf>
    <xf numFmtId="0" fontId="31" fillId="27" borderId="18" xfId="89" applyFont="1" applyFill="1" applyBorder="1" applyAlignment="1">
      <alignment horizontal="left" wrapText="1"/>
    </xf>
    <xf numFmtId="0" fontId="31" fillId="27" borderId="30" xfId="89" applyFont="1" applyFill="1" applyBorder="1" applyAlignment="1">
      <alignment horizontal="left" wrapText="1"/>
    </xf>
    <xf numFmtId="0" fontId="31" fillId="26" borderId="21" xfId="89" applyFont="1" applyFill="1" applyBorder="1" applyAlignment="1">
      <alignment horizontal="center" wrapText="1"/>
    </xf>
    <xf numFmtId="0" fontId="31" fillId="26" borderId="22" xfId="89" applyFont="1" applyFill="1" applyBorder="1" applyAlignment="1">
      <alignment horizontal="center" wrapText="1"/>
    </xf>
    <xf numFmtId="0" fontId="31" fillId="26" borderId="55" xfId="89" applyFont="1" applyFill="1" applyBorder="1" applyAlignment="1">
      <alignment horizontal="center" wrapText="1"/>
    </xf>
    <xf numFmtId="0" fontId="61" fillId="25" borderId="32" xfId="73" applyFont="1" applyFill="1" applyBorder="1" applyAlignment="1">
      <alignment horizontal="center" vertical="center" wrapText="1"/>
    </xf>
    <xf numFmtId="0" fontId="61" fillId="25" borderId="46" xfId="73" applyFont="1" applyFill="1" applyBorder="1" applyAlignment="1">
      <alignment horizontal="center" vertical="center" wrapText="1"/>
    </xf>
    <xf numFmtId="0" fontId="61" fillId="25" borderId="29" xfId="73" applyFont="1" applyFill="1" applyBorder="1" applyAlignment="1">
      <alignment horizontal="center" vertical="center" wrapText="1"/>
    </xf>
    <xf numFmtId="0" fontId="61" fillId="25" borderId="20" xfId="73" applyFont="1" applyFill="1" applyBorder="1" applyAlignment="1">
      <alignment horizontal="center" vertical="center" wrapText="1"/>
    </xf>
    <xf numFmtId="4" fontId="61" fillId="25" borderId="29" xfId="73" applyNumberFormat="1" applyFont="1" applyFill="1" applyBorder="1" applyAlignment="1">
      <alignment horizontal="center" vertical="center" wrapText="1"/>
    </xf>
    <xf numFmtId="4" fontId="61" fillId="25" borderId="20" xfId="73" applyNumberFormat="1" applyFont="1" applyFill="1" applyBorder="1" applyAlignment="1">
      <alignment horizontal="center" vertical="center" wrapText="1"/>
    </xf>
    <xf numFmtId="4" fontId="61" fillId="25" borderId="35" xfId="73" applyNumberFormat="1" applyFont="1" applyFill="1" applyBorder="1" applyAlignment="1">
      <alignment horizontal="center" vertical="center" wrapText="1"/>
    </xf>
    <xf numFmtId="4" fontId="61" fillId="25" borderId="40" xfId="73" applyNumberFormat="1" applyFont="1" applyFill="1" applyBorder="1" applyAlignment="1">
      <alignment horizontal="center" vertical="center" wrapText="1"/>
    </xf>
    <xf numFmtId="0" fontId="60" fillId="0" borderId="61" xfId="0" applyFont="1" applyFill="1" applyBorder="1" applyAlignment="1">
      <alignment horizontal="center" vertical="center" wrapText="1"/>
    </xf>
    <xf numFmtId="0" fontId="60" fillId="0" borderId="53" xfId="0" applyFont="1" applyFill="1" applyBorder="1" applyAlignment="1">
      <alignment horizontal="center" vertical="center" wrapText="1"/>
    </xf>
    <xf numFmtId="0" fontId="60" fillId="0" borderId="63" xfId="0" applyFont="1" applyFill="1" applyBorder="1" applyAlignment="1">
      <alignment horizontal="center" vertical="center" wrapText="1"/>
    </xf>
    <xf numFmtId="0" fontId="60" fillId="0" borderId="11" xfId="0" applyFont="1" applyFill="1" applyBorder="1" applyAlignment="1">
      <alignment horizontal="center" vertical="center" wrapText="1"/>
    </xf>
    <xf numFmtId="0" fontId="60" fillId="0" borderId="0" xfId="0" applyFont="1" applyFill="1" applyBorder="1" applyAlignment="1">
      <alignment horizontal="center" vertical="center" wrapText="1"/>
    </xf>
    <xf numFmtId="0" fontId="60" fillId="0" borderId="43" xfId="0" applyFont="1" applyFill="1" applyBorder="1" applyAlignment="1">
      <alignment horizontal="center" vertical="center" wrapText="1"/>
    </xf>
    <xf numFmtId="0" fontId="60" fillId="0" borderId="13" xfId="0" applyFont="1" applyFill="1" applyBorder="1" applyAlignment="1">
      <alignment horizontal="center" vertical="center" wrapText="1"/>
    </xf>
    <xf numFmtId="0" fontId="60" fillId="0" borderId="14" xfId="0" applyFont="1" applyFill="1" applyBorder="1" applyAlignment="1">
      <alignment horizontal="center" vertical="center" wrapText="1"/>
    </xf>
    <xf numFmtId="0" fontId="60" fillId="0" borderId="24" xfId="0" applyFont="1" applyFill="1" applyBorder="1" applyAlignment="1">
      <alignment horizontal="center" vertical="center" wrapText="1"/>
    </xf>
    <xf numFmtId="3" fontId="61" fillId="26" borderId="18" xfId="130" applyNumberFormat="1" applyFont="1" applyFill="1" applyBorder="1" applyAlignment="1">
      <alignment horizontal="center" vertical="center" wrapText="1"/>
    </xf>
    <xf numFmtId="3" fontId="61" fillId="26" borderId="18" xfId="130" applyNumberFormat="1" applyFont="1" applyFill="1" applyBorder="1" applyAlignment="1">
      <alignment horizontal="center" vertical="center"/>
    </xf>
    <xf numFmtId="0" fontId="60" fillId="25" borderId="20" xfId="130" applyFont="1" applyFill="1" applyBorder="1" applyAlignment="1">
      <alignment horizontal="center" vertical="center" wrapText="1"/>
    </xf>
    <xf numFmtId="0" fontId="60" fillId="25" borderId="40" xfId="130" applyFont="1" applyFill="1" applyBorder="1" applyAlignment="1">
      <alignment horizontal="center" vertical="center" wrapText="1"/>
    </xf>
    <xf numFmtId="0" fontId="61" fillId="24" borderId="39" xfId="73" applyFont="1" applyFill="1" applyBorder="1" applyAlignment="1">
      <alignment horizontal="center" vertical="center"/>
    </xf>
    <xf numFmtId="0" fontId="61" fillId="24" borderId="41" xfId="73" applyFont="1" applyFill="1" applyBorder="1" applyAlignment="1">
      <alignment horizontal="center" vertical="center"/>
    </xf>
    <xf numFmtId="0" fontId="61" fillId="24" borderId="42" xfId="73" applyFont="1" applyFill="1" applyBorder="1" applyAlignment="1">
      <alignment horizontal="center" vertical="center"/>
    </xf>
    <xf numFmtId="0" fontId="61" fillId="24" borderId="39" xfId="73" applyFont="1" applyFill="1" applyBorder="1" applyAlignment="1">
      <alignment horizontal="right" vertical="center"/>
    </xf>
    <xf numFmtId="0" fontId="61" fillId="24" borderId="41" xfId="73" applyFont="1" applyFill="1" applyBorder="1" applyAlignment="1">
      <alignment horizontal="right" vertical="center"/>
    </xf>
    <xf numFmtId="0" fontId="61" fillId="24" borderId="51" xfId="73" applyFont="1" applyFill="1" applyBorder="1" applyAlignment="1">
      <alignment horizontal="right" vertical="center"/>
    </xf>
    <xf numFmtId="0" fontId="60" fillId="0" borderId="34" xfId="128" applyFont="1" applyBorder="1" applyAlignment="1">
      <alignment horizontal="left" vertical="center" wrapText="1"/>
    </xf>
    <xf numFmtId="0" fontId="60" fillId="0" borderId="16" xfId="128" applyFont="1" applyBorder="1" applyAlignment="1">
      <alignment horizontal="left" vertical="center" wrapText="1"/>
    </xf>
    <xf numFmtId="0" fontId="60" fillId="0" borderId="17" xfId="128" applyFont="1" applyBorder="1" applyAlignment="1">
      <alignment horizontal="left"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3" fontId="61" fillId="26" borderId="25" xfId="130" applyNumberFormat="1" applyFont="1" applyFill="1" applyBorder="1" applyAlignment="1">
      <alignment horizontal="center" vertical="center" wrapText="1"/>
    </xf>
    <xf numFmtId="0" fontId="64" fillId="0" borderId="0" xfId="0" applyFont="1" applyAlignment="1">
      <alignment horizontal="left"/>
    </xf>
    <xf numFmtId="0" fontId="61" fillId="26" borderId="18" xfId="130" applyFont="1" applyFill="1" applyBorder="1" applyAlignment="1">
      <alignment horizontal="center" vertical="center" wrapText="1"/>
    </xf>
    <xf numFmtId="0" fontId="61" fillId="26" borderId="18" xfId="130" applyFont="1" applyFill="1" applyBorder="1" applyAlignment="1">
      <alignment horizontal="center" vertical="center"/>
    </xf>
    <xf numFmtId="0" fontId="61" fillId="24" borderId="13" xfId="73" applyFont="1" applyFill="1" applyBorder="1" applyAlignment="1">
      <alignment horizontal="left" vertical="center"/>
    </xf>
    <xf numFmtId="0" fontId="61" fillId="24" borderId="14" xfId="73" applyFont="1" applyFill="1" applyBorder="1" applyAlignment="1">
      <alignment horizontal="left" vertical="center"/>
    </xf>
    <xf numFmtId="0" fontId="61" fillId="24" borderId="15" xfId="73" applyFont="1" applyFill="1" applyBorder="1" applyAlignment="1">
      <alignment horizontal="left" vertical="center"/>
    </xf>
    <xf numFmtId="0" fontId="61" fillId="0" borderId="29" xfId="126" applyFont="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65" fillId="27" borderId="18" xfId="89" applyFont="1" applyFill="1" applyBorder="1" applyAlignment="1">
      <alignment horizontal="justify" vertical="center" wrapText="1"/>
    </xf>
    <xf numFmtId="0" fontId="65" fillId="26" borderId="19" xfId="89" applyFont="1" applyFill="1" applyBorder="1" applyAlignment="1">
      <alignment horizontal="center" wrapText="1"/>
    </xf>
    <xf numFmtId="0" fontId="65" fillId="26" borderId="22" xfId="89" applyFont="1" applyFill="1" applyBorder="1" applyAlignment="1">
      <alignment horizontal="center" wrapText="1"/>
    </xf>
    <xf numFmtId="0" fontId="65"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3" fillId="0" borderId="24" xfId="0" applyFont="1" applyFill="1" applyBorder="1" applyAlignment="1">
      <alignment horizontal="center" vertical="center" wrapText="1"/>
    </xf>
    <xf numFmtId="3" fontId="30" fillId="26" borderId="18" xfId="130"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7"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Border="1" applyAlignment="1">
      <alignment horizontal="right" vertical="center"/>
    </xf>
    <xf numFmtId="0" fontId="44" fillId="0" borderId="11" xfId="0" applyFont="1" applyBorder="1" applyAlignment="1">
      <alignment wrapText="1"/>
    </xf>
    <xf numFmtId="0" fontId="44" fillId="0" borderId="0" xfId="0" applyFont="1" applyBorder="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applyAlignment="1"/>
    <xf numFmtId="0" fontId="31" fillId="0" borderId="22" xfId="0" applyFont="1" applyBorder="1" applyAlignment="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applyAlignment="1"/>
    <xf numFmtId="0" fontId="31" fillId="0" borderId="31" xfId="0" applyFont="1" applyBorder="1" applyAlignment="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0" borderId="23" xfId="0" applyFont="1" applyBorder="1" applyAlignment="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Border="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applyAlignme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AA24E-05AD-4EC0-9CA3-FCD0A7FD5589}">
  <sheetPr>
    <pageSetUpPr fitToPage="1"/>
  </sheetPr>
  <dimension ref="A1:P95"/>
  <sheetViews>
    <sheetView showGridLines="0" tabSelected="1" view="pageBreakPreview" zoomScale="55" zoomScaleNormal="55" zoomScaleSheetLayoutView="55" zoomScalePageLayoutView="70" workbookViewId="0">
      <selection activeCell="O13" sqref="O13:T91"/>
    </sheetView>
  </sheetViews>
  <sheetFormatPr baseColWidth="10" defaultColWidth="11.42578125" defaultRowHeight="18.75"/>
  <cols>
    <col min="1" max="2" width="4.42578125" style="1" customWidth="1"/>
    <col min="3" max="3" width="14.7109375" style="199" customWidth="1"/>
    <col min="4" max="4" width="22.140625" style="199" customWidth="1"/>
    <col min="5" max="5" width="15.7109375" style="249" bestFit="1" customWidth="1"/>
    <col min="6" max="6" width="20.85546875" style="199" bestFit="1" customWidth="1"/>
    <col min="7" max="7" width="73.85546875" style="199" customWidth="1"/>
    <col min="8" max="8" width="10.5703125" style="199" customWidth="1"/>
    <col min="9" max="9" width="18.85546875" style="199" customWidth="1"/>
    <col min="10" max="10" width="23.85546875" style="199" customWidth="1"/>
    <col min="11" max="11" width="30" style="199" customWidth="1"/>
    <col min="12" max="13" width="4.42578125" style="1" customWidth="1"/>
    <col min="14" max="17" width="11.42578125" style="1"/>
    <col min="18" max="18" width="16" style="1" bestFit="1" customWidth="1"/>
    <col min="19" max="16384" width="11.42578125" style="1"/>
  </cols>
  <sheetData>
    <row r="1" spans="1:13">
      <c r="B1" s="311" t="s">
        <v>168</v>
      </c>
      <c r="C1" s="311"/>
      <c r="D1" s="311"/>
      <c r="E1" s="311"/>
      <c r="F1" s="311"/>
      <c r="G1" s="311"/>
    </row>
    <row r="2" spans="1:13">
      <c r="B2" s="311" t="s">
        <v>169</v>
      </c>
      <c r="C2" s="311"/>
      <c r="D2" s="311"/>
      <c r="E2" s="311"/>
      <c r="F2" s="260"/>
      <c r="G2" s="260"/>
    </row>
    <row r="3" spans="1:13" ht="19.5" thickBot="1">
      <c r="A3" s="5"/>
      <c r="B3" s="174"/>
      <c r="C3" s="196"/>
      <c r="D3" s="197"/>
      <c r="E3" s="198"/>
      <c r="L3" s="5"/>
      <c r="M3" s="5"/>
    </row>
    <row r="4" spans="1:13" ht="18" thickTop="1" thickBot="1">
      <c r="A4" s="5"/>
      <c r="B4" s="262"/>
      <c r="C4" s="263"/>
      <c r="D4" s="263"/>
      <c r="E4" s="263"/>
      <c r="F4" s="263"/>
      <c r="G4" s="263"/>
      <c r="H4" s="263"/>
      <c r="I4" s="263"/>
      <c r="J4" s="263"/>
      <c r="K4" s="263"/>
      <c r="L4" s="264"/>
      <c r="M4" s="5"/>
    </row>
    <row r="5" spans="1:13" ht="31.5" customHeight="1" thickTop="1">
      <c r="A5" s="5"/>
      <c r="B5" s="7"/>
      <c r="C5" s="265" t="s">
        <v>0</v>
      </c>
      <c r="D5" s="266"/>
      <c r="E5" s="266"/>
      <c r="F5" s="266"/>
      <c r="G5" s="266"/>
      <c r="H5" s="266"/>
      <c r="I5" s="266"/>
      <c r="J5" s="266"/>
      <c r="K5" s="267"/>
      <c r="L5" s="8"/>
      <c r="M5" s="5"/>
    </row>
    <row r="6" spans="1:13">
      <c r="A6" s="5"/>
      <c r="B6" s="193"/>
      <c r="C6" s="268" t="s">
        <v>1</v>
      </c>
      <c r="D6" s="268"/>
      <c r="E6" s="268"/>
      <c r="F6" s="268"/>
      <c r="G6" s="268"/>
      <c r="H6" s="268"/>
      <c r="I6" s="268"/>
      <c r="J6" s="268"/>
      <c r="K6" s="269"/>
      <c r="L6" s="8"/>
      <c r="M6" s="5"/>
    </row>
    <row r="7" spans="1:13" s="250" customFormat="1" ht="12.75">
      <c r="B7" s="251"/>
      <c r="C7" s="270" t="s">
        <v>166</v>
      </c>
      <c r="D7" s="271"/>
      <c r="E7" s="271"/>
      <c r="F7" s="271"/>
      <c r="G7" s="271"/>
      <c r="H7" s="271"/>
      <c r="I7" s="271"/>
      <c r="J7" s="271"/>
      <c r="K7" s="272"/>
      <c r="L7" s="252"/>
    </row>
    <row r="8" spans="1:13" s="253" customFormat="1" ht="12.75">
      <c r="B8" s="254"/>
      <c r="C8" s="270"/>
      <c r="D8" s="271"/>
      <c r="E8" s="271"/>
      <c r="F8" s="271"/>
      <c r="G8" s="271"/>
      <c r="H8" s="271"/>
      <c r="I8" s="271"/>
      <c r="J8" s="271"/>
      <c r="K8" s="272"/>
      <c r="L8" s="255"/>
    </row>
    <row r="9" spans="1:13" s="253" customFormat="1" ht="34.5" customHeight="1">
      <c r="B9" s="254"/>
      <c r="C9" s="273" t="s">
        <v>2</v>
      </c>
      <c r="D9" s="274"/>
      <c r="E9" s="274"/>
      <c r="F9" s="274"/>
      <c r="G9" s="274"/>
      <c r="H9" s="274"/>
      <c r="I9" s="274"/>
      <c r="J9" s="274"/>
      <c r="K9" s="275"/>
      <c r="L9" s="255"/>
    </row>
    <row r="10" spans="1:13" ht="30" customHeight="1" thickBot="1">
      <c r="A10" s="5"/>
      <c r="B10" s="7"/>
      <c r="C10" s="314"/>
      <c r="D10" s="315"/>
      <c r="E10" s="315"/>
      <c r="F10" s="315"/>
      <c r="G10" s="315"/>
      <c r="H10" s="315"/>
      <c r="I10" s="315"/>
      <c r="J10" s="315"/>
      <c r="K10" s="316"/>
      <c r="L10" s="8"/>
      <c r="M10" s="5"/>
    </row>
    <row r="11" spans="1:13" ht="18">
      <c r="A11" s="5"/>
      <c r="B11" s="7"/>
      <c r="C11" s="276" t="s">
        <v>3</v>
      </c>
      <c r="D11" s="278" t="s">
        <v>4</v>
      </c>
      <c r="E11" s="317" t="s">
        <v>5</v>
      </c>
      <c r="F11" s="317"/>
      <c r="G11" s="276" t="s">
        <v>6</v>
      </c>
      <c r="H11" s="278" t="s">
        <v>7</v>
      </c>
      <c r="I11" s="278" t="s">
        <v>8</v>
      </c>
      <c r="J11" s="280" t="s">
        <v>9</v>
      </c>
      <c r="K11" s="282" t="s">
        <v>10</v>
      </c>
      <c r="L11" s="8"/>
      <c r="M11" s="5"/>
    </row>
    <row r="12" spans="1:13" thickBot="1">
      <c r="A12" s="5"/>
      <c r="B12" s="7"/>
      <c r="C12" s="277"/>
      <c r="D12" s="279"/>
      <c r="E12" s="201" t="s">
        <v>11</v>
      </c>
      <c r="F12" s="201" t="s">
        <v>12</v>
      </c>
      <c r="G12" s="277"/>
      <c r="H12" s="279"/>
      <c r="I12" s="279"/>
      <c r="J12" s="281"/>
      <c r="K12" s="283"/>
      <c r="L12" s="8"/>
      <c r="M12" s="5"/>
    </row>
    <row r="13" spans="1:13" ht="30" customHeight="1" thickBot="1">
      <c r="A13" s="5"/>
      <c r="B13" s="7"/>
      <c r="C13" s="297"/>
      <c r="D13" s="298"/>
      <c r="E13" s="298"/>
      <c r="F13" s="298"/>
      <c r="G13" s="298"/>
      <c r="H13" s="298"/>
      <c r="I13" s="298"/>
      <c r="J13" s="298"/>
      <c r="K13" s="299"/>
      <c r="L13" s="8"/>
      <c r="M13" s="5"/>
    </row>
    <row r="14" spans="1:13" ht="18">
      <c r="A14" s="5"/>
      <c r="B14" s="7"/>
      <c r="C14" s="202"/>
      <c r="D14" s="203">
        <v>1.01</v>
      </c>
      <c r="E14" s="203"/>
      <c r="F14" s="203">
        <v>5343</v>
      </c>
      <c r="G14" s="257" t="s">
        <v>88</v>
      </c>
      <c r="H14" s="203" t="s">
        <v>92</v>
      </c>
      <c r="I14" s="204">
        <v>5.4</v>
      </c>
      <c r="J14" s="205">
        <f>+ROUND(P14,0)</f>
        <v>0</v>
      </c>
      <c r="K14" s="206">
        <f>ROUND(I14*J14,2)</f>
        <v>0</v>
      </c>
      <c r="L14" s="8"/>
      <c r="M14" s="5"/>
    </row>
    <row r="15" spans="1:13" ht="18">
      <c r="A15" s="5"/>
      <c r="B15" s="7"/>
      <c r="C15" s="202"/>
      <c r="D15" s="203">
        <f>+D14+0.01</f>
        <v>1.02</v>
      </c>
      <c r="E15" s="203"/>
      <c r="F15" s="203">
        <v>29</v>
      </c>
      <c r="G15" s="258" t="s">
        <v>89</v>
      </c>
      <c r="H15" s="203" t="s">
        <v>92</v>
      </c>
      <c r="I15" s="204">
        <v>9.73</v>
      </c>
      <c r="J15" s="205">
        <f t="shared" ref="J15:J17" si="0">+ROUND(P15,0)</f>
        <v>0</v>
      </c>
      <c r="K15" s="206">
        <f t="shared" ref="K15:K17" si="1">ROUND(I15*J15,2)</f>
        <v>0</v>
      </c>
      <c r="L15" s="8"/>
      <c r="M15" s="5"/>
    </row>
    <row r="16" spans="1:13" ht="18">
      <c r="A16" s="5"/>
      <c r="B16" s="7"/>
      <c r="C16" s="202"/>
      <c r="D16" s="203">
        <f t="shared" ref="D16:D17" si="2">+D15+0.01</f>
        <v>1.03</v>
      </c>
      <c r="E16" s="203"/>
      <c r="F16" s="203">
        <v>7196</v>
      </c>
      <c r="G16" s="258" t="s">
        <v>90</v>
      </c>
      <c r="H16" s="203" t="s">
        <v>92</v>
      </c>
      <c r="I16" s="204">
        <v>3.96</v>
      </c>
      <c r="J16" s="205">
        <f t="shared" si="0"/>
        <v>0</v>
      </c>
      <c r="K16" s="206">
        <f t="shared" si="1"/>
        <v>0</v>
      </c>
      <c r="L16" s="8"/>
      <c r="M16" s="5"/>
    </row>
    <row r="17" spans="1:16" ht="18">
      <c r="A17" s="5"/>
      <c r="B17" s="7"/>
      <c r="C17" s="202"/>
      <c r="D17" s="203">
        <f t="shared" si="2"/>
        <v>1.04</v>
      </c>
      <c r="E17" s="203"/>
      <c r="F17" s="203">
        <v>252</v>
      </c>
      <c r="G17" s="258" t="s">
        <v>91</v>
      </c>
      <c r="H17" s="203" t="s">
        <v>93</v>
      </c>
      <c r="I17" s="204">
        <v>1.7</v>
      </c>
      <c r="J17" s="205">
        <f t="shared" si="0"/>
        <v>0</v>
      </c>
      <c r="K17" s="206">
        <f t="shared" si="1"/>
        <v>0</v>
      </c>
      <c r="L17" s="8"/>
      <c r="M17" s="5"/>
    </row>
    <row r="18" spans="1:16" ht="30" customHeight="1" thickBot="1">
      <c r="A18" s="5"/>
      <c r="B18" s="7"/>
      <c r="C18" s="207" t="s">
        <v>13</v>
      </c>
      <c r="D18" s="208"/>
      <c r="E18" s="208"/>
      <c r="F18" s="208"/>
      <c r="G18" s="209"/>
      <c r="H18" s="208"/>
      <c r="I18" s="204"/>
      <c r="J18" s="210"/>
      <c r="K18" s="211">
        <f>SUM(K14:K17)</f>
        <v>0</v>
      </c>
      <c r="L18" s="8"/>
      <c r="M18" s="5"/>
    </row>
    <row r="19" spans="1:16" ht="30" customHeight="1" thickBot="1">
      <c r="A19" s="5"/>
      <c r="B19" s="7"/>
      <c r="C19" s="297"/>
      <c r="D19" s="298"/>
      <c r="E19" s="298"/>
      <c r="F19" s="298"/>
      <c r="G19" s="298"/>
      <c r="H19" s="298"/>
      <c r="I19" s="298"/>
      <c r="J19" s="298"/>
      <c r="K19" s="299"/>
      <c r="L19" s="8"/>
      <c r="M19" s="5"/>
    </row>
    <row r="20" spans="1:16" ht="18">
      <c r="A20" s="5"/>
      <c r="B20" s="7"/>
      <c r="C20" s="202"/>
      <c r="D20" s="203">
        <v>2.0099999999999998</v>
      </c>
      <c r="E20" s="203"/>
      <c r="F20" s="203">
        <v>324</v>
      </c>
      <c r="G20" s="256" t="s">
        <v>94</v>
      </c>
      <c r="H20" s="203" t="s">
        <v>95</v>
      </c>
      <c r="I20" s="204">
        <v>17.39</v>
      </c>
      <c r="J20" s="205">
        <f>+ROUND(P20,0)</f>
        <v>0</v>
      </c>
      <c r="K20" s="206">
        <f t="shared" ref="K20:K28" si="3">ROUND(I20*J20,2)</f>
        <v>0</v>
      </c>
      <c r="L20" s="8"/>
      <c r="M20" s="5"/>
    </row>
    <row r="21" spans="1:16" ht="36">
      <c r="A21" s="5"/>
      <c r="B21" s="7"/>
      <c r="C21" s="202"/>
      <c r="D21" s="203">
        <f>+D20+0.01</f>
        <v>2.0199999999999996</v>
      </c>
      <c r="E21" s="203"/>
      <c r="F21" s="203">
        <v>6924</v>
      </c>
      <c r="G21" s="256" t="s">
        <v>96</v>
      </c>
      <c r="H21" s="203" t="s">
        <v>95</v>
      </c>
      <c r="I21" s="204">
        <v>3.71</v>
      </c>
      <c r="J21" s="205">
        <f t="shared" ref="J21:J28" si="4">+ROUND(P21,0)</f>
        <v>0</v>
      </c>
      <c r="K21" s="206">
        <f t="shared" si="3"/>
        <v>0</v>
      </c>
      <c r="L21" s="8"/>
      <c r="M21" s="5"/>
    </row>
    <row r="22" spans="1:16" ht="18">
      <c r="A22" s="5"/>
      <c r="B22" s="7"/>
      <c r="C22" s="202"/>
      <c r="D22" s="203">
        <f t="shared" ref="D22:D28" si="5">+D21+0.01</f>
        <v>2.0299999999999994</v>
      </c>
      <c r="E22" s="203"/>
      <c r="F22" s="203">
        <v>329</v>
      </c>
      <c r="G22" s="256" t="s">
        <v>97</v>
      </c>
      <c r="H22" s="203" t="s">
        <v>92</v>
      </c>
      <c r="I22" s="204">
        <v>5.4</v>
      </c>
      <c r="J22" s="205">
        <f t="shared" si="4"/>
        <v>0</v>
      </c>
      <c r="K22" s="206">
        <f t="shared" si="3"/>
        <v>0</v>
      </c>
      <c r="L22" s="8"/>
      <c r="M22" s="5"/>
    </row>
    <row r="23" spans="1:16" ht="18">
      <c r="A23" s="5"/>
      <c r="B23" s="7"/>
      <c r="C23" s="202"/>
      <c r="D23" s="203">
        <f t="shared" si="5"/>
        <v>2.0399999999999991</v>
      </c>
      <c r="E23" s="203"/>
      <c r="F23" s="203">
        <v>6825</v>
      </c>
      <c r="G23" s="256" t="s">
        <v>98</v>
      </c>
      <c r="H23" s="203" t="s">
        <v>95</v>
      </c>
      <c r="I23" s="204">
        <v>1.08</v>
      </c>
      <c r="J23" s="205">
        <f t="shared" si="4"/>
        <v>0</v>
      </c>
      <c r="K23" s="206">
        <f t="shared" si="3"/>
        <v>0</v>
      </c>
      <c r="L23" s="8"/>
      <c r="M23" s="5"/>
    </row>
    <row r="24" spans="1:16" ht="36">
      <c r="A24" s="5"/>
      <c r="B24" s="7"/>
      <c r="C24" s="202"/>
      <c r="D24" s="203">
        <f t="shared" si="5"/>
        <v>2.0499999999999989</v>
      </c>
      <c r="E24" s="203"/>
      <c r="F24" s="203">
        <v>336</v>
      </c>
      <c r="G24" s="256" t="s">
        <v>99</v>
      </c>
      <c r="H24" s="203" t="s">
        <v>95</v>
      </c>
      <c r="I24" s="204">
        <v>2.93</v>
      </c>
      <c r="J24" s="205">
        <f t="shared" si="4"/>
        <v>0</v>
      </c>
      <c r="K24" s="206">
        <f t="shared" si="3"/>
        <v>0</v>
      </c>
      <c r="L24" s="8"/>
      <c r="M24" s="5"/>
    </row>
    <row r="25" spans="1:16" ht="18">
      <c r="A25" s="5"/>
      <c r="B25" s="7"/>
      <c r="C25" s="202"/>
      <c r="D25" s="203">
        <f t="shared" si="5"/>
        <v>2.0599999999999987</v>
      </c>
      <c r="E25" s="203"/>
      <c r="F25" s="203">
        <v>5067</v>
      </c>
      <c r="G25" s="256" t="s">
        <v>100</v>
      </c>
      <c r="H25" s="203" t="s">
        <v>101</v>
      </c>
      <c r="I25" s="204">
        <v>543.54</v>
      </c>
      <c r="J25" s="205">
        <f t="shared" si="4"/>
        <v>0</v>
      </c>
      <c r="K25" s="206">
        <f t="shared" si="3"/>
        <v>0</v>
      </c>
      <c r="L25" s="8"/>
      <c r="M25" s="5"/>
    </row>
    <row r="26" spans="1:16" ht="18">
      <c r="A26" s="5"/>
      <c r="B26" s="7"/>
      <c r="C26" s="202"/>
      <c r="D26" s="203">
        <f t="shared" si="5"/>
        <v>2.0699999999999985</v>
      </c>
      <c r="E26" s="203"/>
      <c r="F26" s="203">
        <v>3904</v>
      </c>
      <c r="G26" s="256" t="s">
        <v>102</v>
      </c>
      <c r="H26" s="203" t="s">
        <v>95</v>
      </c>
      <c r="I26" s="204">
        <v>3.54</v>
      </c>
      <c r="J26" s="205">
        <f t="shared" si="4"/>
        <v>0</v>
      </c>
      <c r="K26" s="206">
        <f t="shared" si="3"/>
        <v>0</v>
      </c>
      <c r="L26" s="8"/>
      <c r="M26" s="5"/>
    </row>
    <row r="27" spans="1:16" s="5" customFormat="1" ht="18">
      <c r="B27" s="7"/>
      <c r="C27" s="202"/>
      <c r="D27" s="203">
        <f t="shared" si="5"/>
        <v>2.0799999999999983</v>
      </c>
      <c r="E27" s="212"/>
      <c r="F27" s="212">
        <v>4603</v>
      </c>
      <c r="G27" s="218" t="s">
        <v>103</v>
      </c>
      <c r="H27" s="212" t="s">
        <v>93</v>
      </c>
      <c r="I27" s="204">
        <v>8.5</v>
      </c>
      <c r="J27" s="205">
        <f t="shared" si="4"/>
        <v>0</v>
      </c>
      <c r="K27" s="206">
        <f t="shared" si="3"/>
        <v>0</v>
      </c>
      <c r="L27" s="8"/>
      <c r="P27" s="1"/>
    </row>
    <row r="28" spans="1:16" ht="18">
      <c r="B28" s="68"/>
      <c r="C28" s="202"/>
      <c r="D28" s="203">
        <f t="shared" si="5"/>
        <v>2.0899999999999981</v>
      </c>
      <c r="E28" s="203"/>
      <c r="F28" s="203">
        <v>2286</v>
      </c>
      <c r="G28" s="256" t="s">
        <v>104</v>
      </c>
      <c r="H28" s="203" t="s">
        <v>92</v>
      </c>
      <c r="I28" s="204">
        <v>14.63</v>
      </c>
      <c r="J28" s="205">
        <f t="shared" si="4"/>
        <v>0</v>
      </c>
      <c r="K28" s="206">
        <f t="shared" si="3"/>
        <v>0</v>
      </c>
      <c r="L28" s="69"/>
    </row>
    <row r="29" spans="1:16" ht="30" customHeight="1" thickBot="1">
      <c r="A29" s="5"/>
      <c r="B29" s="7"/>
      <c r="C29" s="207" t="s">
        <v>13</v>
      </c>
      <c r="D29" s="213"/>
      <c r="E29" s="214"/>
      <c r="F29" s="213"/>
      <c r="G29" s="213"/>
      <c r="H29" s="213"/>
      <c r="I29" s="204"/>
      <c r="J29" s="213"/>
      <c r="K29" s="211">
        <f>SUM(K20:K28)</f>
        <v>0</v>
      </c>
      <c r="L29" s="8"/>
      <c r="M29" s="5"/>
    </row>
    <row r="30" spans="1:16" ht="30" customHeight="1" thickBot="1">
      <c r="A30" s="5"/>
      <c r="B30" s="7"/>
      <c r="C30" s="297"/>
      <c r="D30" s="298"/>
      <c r="E30" s="298"/>
      <c r="F30" s="298"/>
      <c r="G30" s="298"/>
      <c r="H30" s="298"/>
      <c r="I30" s="298"/>
      <c r="J30" s="298"/>
      <c r="K30" s="299"/>
      <c r="L30" s="8"/>
      <c r="M30" s="5"/>
    </row>
    <row r="31" spans="1:16" ht="18">
      <c r="A31" s="5"/>
      <c r="B31" s="7"/>
      <c r="C31" s="202"/>
      <c r="D31" s="215">
        <v>3.01</v>
      </c>
      <c r="E31" s="215"/>
      <c r="F31" s="215" t="s">
        <v>114</v>
      </c>
      <c r="G31" s="216" t="s">
        <v>105</v>
      </c>
      <c r="H31" s="215" t="s">
        <v>93</v>
      </c>
      <c r="I31" s="204">
        <v>97.27</v>
      </c>
      <c r="J31" s="205">
        <f>+ROUND(P31,0)</f>
        <v>0</v>
      </c>
      <c r="K31" s="206">
        <f t="shared" ref="K31:K39" si="6">ROUND(I31*J31,2)</f>
        <v>0</v>
      </c>
      <c r="L31" s="8"/>
      <c r="M31" s="5"/>
    </row>
    <row r="32" spans="1:16" ht="18">
      <c r="A32" s="5"/>
      <c r="B32" s="7"/>
      <c r="C32" s="202"/>
      <c r="D32" s="217">
        <f>+D31+0.01</f>
        <v>3.0199999999999996</v>
      </c>
      <c r="E32" s="217"/>
      <c r="F32" s="217" t="s">
        <v>115</v>
      </c>
      <c r="G32" s="216" t="s">
        <v>106</v>
      </c>
      <c r="H32" s="215" t="s">
        <v>101</v>
      </c>
      <c r="I32" s="204">
        <v>1822.86</v>
      </c>
      <c r="J32" s="205">
        <f t="shared" ref="J32:J39" si="7">+ROUND(P32,0)</f>
        <v>0</v>
      </c>
      <c r="K32" s="206">
        <f t="shared" si="6"/>
        <v>0</v>
      </c>
      <c r="L32" s="8"/>
      <c r="M32" s="5"/>
    </row>
    <row r="33" spans="1:16" ht="36">
      <c r="A33" s="5"/>
      <c r="B33" s="7"/>
      <c r="C33" s="202"/>
      <c r="D33" s="217">
        <f t="shared" ref="D33:D39" si="8">+D32+0.01</f>
        <v>3.0299999999999994</v>
      </c>
      <c r="E33" s="217"/>
      <c r="F33" s="217">
        <v>8334</v>
      </c>
      <c r="G33" s="216" t="s">
        <v>107</v>
      </c>
      <c r="H33" s="215" t="s">
        <v>92</v>
      </c>
      <c r="I33" s="204">
        <v>45.25</v>
      </c>
      <c r="J33" s="205">
        <f t="shared" si="7"/>
        <v>0</v>
      </c>
      <c r="K33" s="206">
        <f t="shared" si="6"/>
        <v>0</v>
      </c>
      <c r="L33" s="8"/>
      <c r="M33" s="5"/>
    </row>
    <row r="34" spans="1:16" ht="54">
      <c r="A34" s="5"/>
      <c r="B34" s="7"/>
      <c r="C34" s="202"/>
      <c r="D34" s="217">
        <f t="shared" si="8"/>
        <v>3.0399999999999991</v>
      </c>
      <c r="E34" s="217"/>
      <c r="F34" s="217" t="s">
        <v>116</v>
      </c>
      <c r="G34" s="216" t="s">
        <v>108</v>
      </c>
      <c r="H34" s="215" t="s">
        <v>92</v>
      </c>
      <c r="I34" s="204">
        <v>15.87</v>
      </c>
      <c r="J34" s="205">
        <f t="shared" si="7"/>
        <v>0</v>
      </c>
      <c r="K34" s="206">
        <f t="shared" si="6"/>
        <v>0</v>
      </c>
      <c r="L34" s="8"/>
      <c r="M34" s="5"/>
    </row>
    <row r="35" spans="1:16" ht="36">
      <c r="A35" s="5"/>
      <c r="B35" s="7"/>
      <c r="C35" s="202"/>
      <c r="D35" s="217">
        <f t="shared" si="8"/>
        <v>3.0499999999999989</v>
      </c>
      <c r="E35" s="217"/>
      <c r="F35" s="217">
        <v>6713</v>
      </c>
      <c r="G35" s="216" t="s">
        <v>109</v>
      </c>
      <c r="H35" s="215" t="s">
        <v>93</v>
      </c>
      <c r="I35" s="204">
        <v>7.8</v>
      </c>
      <c r="J35" s="205">
        <f t="shared" si="7"/>
        <v>0</v>
      </c>
      <c r="K35" s="206">
        <f t="shared" si="6"/>
        <v>0</v>
      </c>
      <c r="L35" s="8"/>
      <c r="M35" s="5"/>
    </row>
    <row r="36" spans="1:16" ht="18">
      <c r="A36" s="5"/>
      <c r="B36" s="7"/>
      <c r="C36" s="202"/>
      <c r="D36" s="217">
        <f t="shared" si="8"/>
        <v>3.0599999999999987</v>
      </c>
      <c r="E36" s="217"/>
      <c r="F36" s="217">
        <v>5800</v>
      </c>
      <c r="G36" s="216" t="s">
        <v>110</v>
      </c>
      <c r="H36" s="215" t="s">
        <v>92</v>
      </c>
      <c r="I36" s="204">
        <v>6.33</v>
      </c>
      <c r="J36" s="205">
        <f t="shared" si="7"/>
        <v>0</v>
      </c>
      <c r="K36" s="206">
        <f t="shared" si="6"/>
        <v>0</v>
      </c>
      <c r="L36" s="8"/>
      <c r="M36" s="5"/>
    </row>
    <row r="37" spans="1:16" ht="18">
      <c r="A37" s="5"/>
      <c r="B37" s="7"/>
      <c r="C37" s="202"/>
      <c r="D37" s="217">
        <f t="shared" si="8"/>
        <v>3.0699999999999985</v>
      </c>
      <c r="E37" s="217"/>
      <c r="F37" s="217" t="s">
        <v>115</v>
      </c>
      <c r="G37" s="216" t="s">
        <v>111</v>
      </c>
      <c r="H37" s="215" t="s">
        <v>93</v>
      </c>
      <c r="I37" s="204">
        <v>4.3</v>
      </c>
      <c r="J37" s="205">
        <f t="shared" si="7"/>
        <v>0</v>
      </c>
      <c r="K37" s="206">
        <f t="shared" si="6"/>
        <v>0</v>
      </c>
      <c r="L37" s="8"/>
      <c r="M37" s="5"/>
    </row>
    <row r="38" spans="1:16" ht="36">
      <c r="A38" s="5"/>
      <c r="B38" s="7"/>
      <c r="C38" s="202"/>
      <c r="D38" s="217">
        <f t="shared" si="8"/>
        <v>3.0799999999999983</v>
      </c>
      <c r="E38" s="215"/>
      <c r="F38" s="215">
        <v>7279</v>
      </c>
      <c r="G38" s="216" t="s">
        <v>112</v>
      </c>
      <c r="H38" s="215" t="s">
        <v>92</v>
      </c>
      <c r="I38" s="204">
        <v>1.47</v>
      </c>
      <c r="J38" s="205">
        <f t="shared" si="7"/>
        <v>0</v>
      </c>
      <c r="K38" s="206">
        <f t="shared" si="6"/>
        <v>0</v>
      </c>
      <c r="L38" s="8"/>
      <c r="M38" s="5"/>
    </row>
    <row r="39" spans="1:16" s="5" customFormat="1" ht="18">
      <c r="B39" s="7"/>
      <c r="C39" s="202"/>
      <c r="D39" s="217">
        <f t="shared" si="8"/>
        <v>3.0899999999999981</v>
      </c>
      <c r="E39" s="212"/>
      <c r="F39" s="212">
        <v>7510</v>
      </c>
      <c r="G39" s="218" t="s">
        <v>113</v>
      </c>
      <c r="H39" s="212" t="s">
        <v>92</v>
      </c>
      <c r="I39" s="204">
        <v>3.96</v>
      </c>
      <c r="J39" s="205">
        <f t="shared" si="7"/>
        <v>0</v>
      </c>
      <c r="K39" s="206">
        <f t="shared" si="6"/>
        <v>0</v>
      </c>
      <c r="L39" s="8"/>
      <c r="P39" s="1"/>
    </row>
    <row r="40" spans="1:16" ht="30" customHeight="1" thickBot="1">
      <c r="A40" s="5"/>
      <c r="B40" s="7"/>
      <c r="C40" s="219" t="s">
        <v>13</v>
      </c>
      <c r="D40" s="220"/>
      <c r="E40" s="220"/>
      <c r="F40" s="220"/>
      <c r="G40" s="221"/>
      <c r="H40" s="220"/>
      <c r="I40" s="204"/>
      <c r="J40" s="222"/>
      <c r="K40" s="223">
        <f>SUM(K31:K39)</f>
        <v>0</v>
      </c>
      <c r="L40" s="8"/>
      <c r="M40" s="5"/>
    </row>
    <row r="41" spans="1:16" ht="30" customHeight="1" thickBot="1">
      <c r="A41" s="5"/>
      <c r="B41" s="7"/>
      <c r="C41" s="297"/>
      <c r="D41" s="298"/>
      <c r="E41" s="298"/>
      <c r="F41" s="298"/>
      <c r="G41" s="298"/>
      <c r="H41" s="298"/>
      <c r="I41" s="298"/>
      <c r="J41" s="298"/>
      <c r="K41" s="299"/>
      <c r="L41" s="8"/>
      <c r="M41" s="5"/>
    </row>
    <row r="42" spans="1:16" ht="36">
      <c r="A42" s="5"/>
      <c r="B42" s="7"/>
      <c r="C42" s="202"/>
      <c r="D42" s="215">
        <v>4.01</v>
      </c>
      <c r="E42" s="215"/>
      <c r="F42" s="215">
        <v>7117</v>
      </c>
      <c r="G42" s="216" t="s">
        <v>117</v>
      </c>
      <c r="H42" s="215" t="s">
        <v>93</v>
      </c>
      <c r="I42" s="204">
        <v>8.6999999999999993</v>
      </c>
      <c r="J42" s="205">
        <f>+ROUND(P42,0)</f>
        <v>0</v>
      </c>
      <c r="K42" s="206">
        <f t="shared" ref="K42:K46" si="9">ROUND(I42*J42,2)</f>
        <v>0</v>
      </c>
      <c r="L42" s="8"/>
      <c r="M42" s="5"/>
    </row>
    <row r="43" spans="1:16" ht="36">
      <c r="A43" s="5"/>
      <c r="B43" s="7"/>
      <c r="C43" s="202"/>
      <c r="D43" s="215">
        <f>+D42+0.01</f>
        <v>4.0199999999999996</v>
      </c>
      <c r="E43" s="215"/>
      <c r="F43" s="215">
        <v>988</v>
      </c>
      <c r="G43" s="216" t="s">
        <v>118</v>
      </c>
      <c r="H43" s="215" t="s">
        <v>93</v>
      </c>
      <c r="I43" s="204">
        <v>8.6999999999999993</v>
      </c>
      <c r="J43" s="205">
        <f t="shared" ref="J43:J46" si="10">+ROUND(P43,0)</f>
        <v>0</v>
      </c>
      <c r="K43" s="206">
        <f t="shared" si="9"/>
        <v>0</v>
      </c>
      <c r="L43" s="8"/>
      <c r="M43" s="5"/>
    </row>
    <row r="44" spans="1:16" ht="18">
      <c r="A44" s="5"/>
      <c r="B44" s="7"/>
      <c r="C44" s="202"/>
      <c r="D44" s="215">
        <f t="shared" ref="D44:D46" si="11">+D43+0.01</f>
        <v>4.0299999999999994</v>
      </c>
      <c r="E44" s="215"/>
      <c r="F44" s="215">
        <v>1888</v>
      </c>
      <c r="G44" s="216" t="s">
        <v>119</v>
      </c>
      <c r="H44" s="215" t="s">
        <v>93</v>
      </c>
      <c r="I44" s="204">
        <v>7.53</v>
      </c>
      <c r="J44" s="205">
        <f t="shared" si="10"/>
        <v>0</v>
      </c>
      <c r="K44" s="206">
        <f t="shared" si="9"/>
        <v>0</v>
      </c>
      <c r="L44" s="8"/>
      <c r="M44" s="5"/>
    </row>
    <row r="45" spans="1:16" ht="18">
      <c r="A45" s="5"/>
      <c r="B45" s="7"/>
      <c r="C45" s="202"/>
      <c r="D45" s="215">
        <f t="shared" si="11"/>
        <v>4.0399999999999991</v>
      </c>
      <c r="E45" s="215"/>
      <c r="F45" s="215">
        <v>593</v>
      </c>
      <c r="G45" s="216" t="s">
        <v>120</v>
      </c>
      <c r="H45" s="215" t="s">
        <v>93</v>
      </c>
      <c r="I45" s="204">
        <v>2.4900000000000002</v>
      </c>
      <c r="J45" s="205">
        <f t="shared" si="10"/>
        <v>0</v>
      </c>
      <c r="K45" s="206">
        <f t="shared" si="9"/>
        <v>0</v>
      </c>
      <c r="L45" s="8"/>
      <c r="M45" s="5"/>
    </row>
    <row r="46" spans="1:16" ht="18">
      <c r="A46" s="5"/>
      <c r="B46" s="7"/>
      <c r="C46" s="202"/>
      <c r="D46" s="215">
        <f t="shared" si="11"/>
        <v>4.0499999999999989</v>
      </c>
      <c r="E46" s="215"/>
      <c r="F46" s="215">
        <v>594</v>
      </c>
      <c r="G46" s="216" t="s">
        <v>121</v>
      </c>
      <c r="H46" s="215" t="s">
        <v>93</v>
      </c>
      <c r="I46" s="204">
        <v>8.86</v>
      </c>
      <c r="J46" s="205">
        <f t="shared" si="10"/>
        <v>0</v>
      </c>
      <c r="K46" s="206">
        <f t="shared" si="9"/>
        <v>0</v>
      </c>
      <c r="L46" s="8"/>
      <c r="M46" s="5"/>
    </row>
    <row r="47" spans="1:16" ht="30" customHeight="1" thickBot="1">
      <c r="A47" s="5"/>
      <c r="B47" s="7"/>
      <c r="C47" s="207" t="s">
        <v>13</v>
      </c>
      <c r="D47" s="224"/>
      <c r="E47" s="224"/>
      <c r="F47" s="224"/>
      <c r="G47" s="225"/>
      <c r="H47" s="226"/>
      <c r="I47" s="204"/>
      <c r="J47" s="210"/>
      <c r="K47" s="211">
        <f>SUM(K42:K46)</f>
        <v>0</v>
      </c>
      <c r="L47" s="8"/>
      <c r="M47" s="5"/>
    </row>
    <row r="48" spans="1:16" ht="30" customHeight="1" thickBot="1">
      <c r="A48" s="5"/>
      <c r="B48" s="7"/>
      <c r="C48" s="297"/>
      <c r="D48" s="298"/>
      <c r="E48" s="298"/>
      <c r="F48" s="298"/>
      <c r="G48" s="298"/>
      <c r="H48" s="298"/>
      <c r="I48" s="298"/>
      <c r="J48" s="298"/>
      <c r="K48" s="299"/>
      <c r="L48" s="8"/>
      <c r="M48" s="5"/>
    </row>
    <row r="49" spans="1:13" ht="114.75" customHeight="1">
      <c r="A49" s="5"/>
      <c r="B49" s="7"/>
      <c r="C49" s="202"/>
      <c r="D49" s="215">
        <v>5.01</v>
      </c>
      <c r="E49" s="215"/>
      <c r="F49" s="215" t="s">
        <v>116</v>
      </c>
      <c r="G49" s="216" t="s">
        <v>122</v>
      </c>
      <c r="H49" s="215" t="s">
        <v>123</v>
      </c>
      <c r="I49" s="204">
        <v>1</v>
      </c>
      <c r="J49" s="205">
        <f t="shared" ref="J49" si="12">+ROUND(P49,2)</f>
        <v>0</v>
      </c>
      <c r="K49" s="206">
        <f>ROUND(I49*J49,2)</f>
        <v>0</v>
      </c>
      <c r="L49" s="8"/>
      <c r="M49" s="5"/>
    </row>
    <row r="50" spans="1:13" ht="30" customHeight="1" thickBot="1">
      <c r="A50" s="5"/>
      <c r="B50" s="7"/>
      <c r="C50" s="207" t="s">
        <v>13</v>
      </c>
      <c r="D50" s="224"/>
      <c r="E50" s="224"/>
      <c r="F50" s="224"/>
      <c r="G50" s="227"/>
      <c r="H50" s="226"/>
      <c r="I50" s="204"/>
      <c r="J50" s="210"/>
      <c r="K50" s="211">
        <f>SUM(K49)</f>
        <v>0</v>
      </c>
      <c r="L50" s="8"/>
      <c r="M50" s="5"/>
    </row>
    <row r="51" spans="1:13" ht="30" customHeight="1" thickBot="1">
      <c r="A51" s="5"/>
      <c r="B51" s="7"/>
      <c r="C51" s="297"/>
      <c r="D51" s="298"/>
      <c r="E51" s="298"/>
      <c r="F51" s="298"/>
      <c r="G51" s="298"/>
      <c r="H51" s="298"/>
      <c r="I51" s="298"/>
      <c r="J51" s="298"/>
      <c r="K51" s="299"/>
      <c r="L51" s="8"/>
      <c r="M51" s="5"/>
    </row>
    <row r="52" spans="1:13" ht="36">
      <c r="A52" s="5"/>
      <c r="B52" s="7"/>
      <c r="C52" s="202"/>
      <c r="D52" s="215">
        <v>6.01</v>
      </c>
      <c r="E52" s="215"/>
      <c r="F52" s="215">
        <v>7.6139999999999999</v>
      </c>
      <c r="G52" s="216" t="s">
        <v>124</v>
      </c>
      <c r="H52" s="215" t="s">
        <v>125</v>
      </c>
      <c r="I52" s="204">
        <v>1</v>
      </c>
      <c r="J52" s="205">
        <f>+ROUND(P52,0)</f>
        <v>0</v>
      </c>
      <c r="K52" s="206">
        <f t="shared" ref="K52:K64" si="13">ROUND(I52*J52,2)</f>
        <v>0</v>
      </c>
      <c r="L52" s="8"/>
      <c r="M52" s="5"/>
    </row>
    <row r="53" spans="1:13" ht="18">
      <c r="A53" s="5"/>
      <c r="B53" s="7"/>
      <c r="C53" s="202"/>
      <c r="D53" s="215">
        <f>+D52+0.01</f>
        <v>6.02</v>
      </c>
      <c r="E53" s="215"/>
      <c r="F53" s="215" t="s">
        <v>138</v>
      </c>
      <c r="G53" s="216" t="s">
        <v>126</v>
      </c>
      <c r="H53" s="215" t="s">
        <v>125</v>
      </c>
      <c r="I53" s="204">
        <v>1</v>
      </c>
      <c r="J53" s="205">
        <f t="shared" ref="J53:J64" si="14">+ROUND(P53,0)</f>
        <v>0</v>
      </c>
      <c r="K53" s="206">
        <f t="shared" si="13"/>
        <v>0</v>
      </c>
      <c r="L53" s="8"/>
      <c r="M53" s="5"/>
    </row>
    <row r="54" spans="1:13" ht="81" customHeight="1">
      <c r="A54" s="5"/>
      <c r="B54" s="7"/>
      <c r="C54" s="202"/>
      <c r="D54" s="215">
        <f t="shared" ref="D54:D64" si="15">+D53+0.01</f>
        <v>6.0299999999999994</v>
      </c>
      <c r="E54" s="215"/>
      <c r="F54" s="215" t="s">
        <v>139</v>
      </c>
      <c r="G54" s="216" t="s">
        <v>127</v>
      </c>
      <c r="H54" s="215" t="s">
        <v>125</v>
      </c>
      <c r="I54" s="204">
        <v>1</v>
      </c>
      <c r="J54" s="205">
        <f t="shared" si="14"/>
        <v>0</v>
      </c>
      <c r="K54" s="206">
        <f t="shared" si="13"/>
        <v>0</v>
      </c>
      <c r="L54" s="8"/>
      <c r="M54" s="5"/>
    </row>
    <row r="55" spans="1:13" ht="90.75" customHeight="1">
      <c r="A55" s="5"/>
      <c r="B55" s="7"/>
      <c r="C55" s="202"/>
      <c r="D55" s="215">
        <f t="shared" si="15"/>
        <v>6.0399999999999991</v>
      </c>
      <c r="E55" s="215"/>
      <c r="F55" s="215" t="s">
        <v>140</v>
      </c>
      <c r="G55" s="216" t="s">
        <v>128</v>
      </c>
      <c r="H55" s="215" t="s">
        <v>125</v>
      </c>
      <c r="I55" s="204">
        <v>1</v>
      </c>
      <c r="J55" s="205">
        <f t="shared" si="14"/>
        <v>0</v>
      </c>
      <c r="K55" s="206">
        <f t="shared" si="13"/>
        <v>0</v>
      </c>
      <c r="L55" s="8"/>
      <c r="M55" s="5"/>
    </row>
    <row r="56" spans="1:13" ht="66" customHeight="1">
      <c r="A56" s="5"/>
      <c r="B56" s="7"/>
      <c r="C56" s="202"/>
      <c r="D56" s="215">
        <f t="shared" si="15"/>
        <v>6.0499999999999989</v>
      </c>
      <c r="E56" s="215"/>
      <c r="F56" s="215">
        <v>7.6319999999999997</v>
      </c>
      <c r="G56" s="216" t="s">
        <v>129</v>
      </c>
      <c r="H56" s="215" t="s">
        <v>125</v>
      </c>
      <c r="I56" s="204">
        <v>1</v>
      </c>
      <c r="J56" s="205">
        <f t="shared" si="14"/>
        <v>0</v>
      </c>
      <c r="K56" s="206">
        <f t="shared" si="13"/>
        <v>0</v>
      </c>
      <c r="L56" s="8"/>
      <c r="M56" s="5"/>
    </row>
    <row r="57" spans="1:13" ht="66" customHeight="1">
      <c r="A57" s="5"/>
      <c r="B57" s="7"/>
      <c r="C57" s="202"/>
      <c r="D57" s="215">
        <f t="shared" si="15"/>
        <v>6.0599999999999987</v>
      </c>
      <c r="E57" s="215"/>
      <c r="F57" s="215">
        <v>7.6360000000000001</v>
      </c>
      <c r="G57" s="216" t="s">
        <v>130</v>
      </c>
      <c r="H57" s="215" t="s">
        <v>125</v>
      </c>
      <c r="I57" s="204">
        <v>1</v>
      </c>
      <c r="J57" s="205">
        <f t="shared" si="14"/>
        <v>0</v>
      </c>
      <c r="K57" s="206">
        <f t="shared" si="13"/>
        <v>0</v>
      </c>
      <c r="L57" s="8"/>
      <c r="M57" s="5"/>
    </row>
    <row r="58" spans="1:13" ht="66" customHeight="1">
      <c r="A58" s="5"/>
      <c r="B58" s="7"/>
      <c r="C58" s="202"/>
      <c r="D58" s="215">
        <f t="shared" si="15"/>
        <v>6.0699999999999985</v>
      </c>
      <c r="E58" s="215"/>
      <c r="F58" s="215">
        <v>1.919</v>
      </c>
      <c r="G58" s="216" t="s">
        <v>131</v>
      </c>
      <c r="H58" s="215" t="s">
        <v>125</v>
      </c>
      <c r="I58" s="204">
        <v>1</v>
      </c>
      <c r="J58" s="205">
        <f t="shared" si="14"/>
        <v>0</v>
      </c>
      <c r="K58" s="206">
        <f t="shared" si="13"/>
        <v>0</v>
      </c>
      <c r="L58" s="8"/>
      <c r="M58" s="5"/>
    </row>
    <row r="59" spans="1:13" ht="36">
      <c r="A59" s="5"/>
      <c r="B59" s="7"/>
      <c r="C59" s="202"/>
      <c r="D59" s="215">
        <f t="shared" si="15"/>
        <v>6.0799999999999983</v>
      </c>
      <c r="E59" s="215"/>
      <c r="F59" s="215">
        <v>2.0030000000000001</v>
      </c>
      <c r="G59" s="216" t="s">
        <v>132</v>
      </c>
      <c r="H59" s="215" t="s">
        <v>125</v>
      </c>
      <c r="I59" s="204">
        <v>1</v>
      </c>
      <c r="J59" s="205">
        <f t="shared" si="14"/>
        <v>0</v>
      </c>
      <c r="K59" s="206">
        <f t="shared" si="13"/>
        <v>0</v>
      </c>
      <c r="L59" s="8"/>
      <c r="M59" s="5"/>
    </row>
    <row r="60" spans="1:13" ht="82.5" customHeight="1">
      <c r="A60" s="5"/>
      <c r="B60" s="7"/>
      <c r="C60" s="202"/>
      <c r="D60" s="215">
        <f t="shared" si="15"/>
        <v>6.0899999999999981</v>
      </c>
      <c r="E60" s="215"/>
      <c r="F60" s="215">
        <v>7.625</v>
      </c>
      <c r="G60" s="216" t="s">
        <v>133</v>
      </c>
      <c r="H60" s="215" t="s">
        <v>125</v>
      </c>
      <c r="I60" s="204">
        <v>1</v>
      </c>
      <c r="J60" s="205">
        <f t="shared" si="14"/>
        <v>0</v>
      </c>
      <c r="K60" s="206">
        <f t="shared" si="13"/>
        <v>0</v>
      </c>
      <c r="L60" s="8"/>
      <c r="M60" s="5"/>
    </row>
    <row r="61" spans="1:13" ht="84.75" customHeight="1">
      <c r="A61" s="5"/>
      <c r="B61" s="7"/>
      <c r="C61" s="202"/>
      <c r="D61" s="215">
        <f t="shared" si="15"/>
        <v>6.0999999999999979</v>
      </c>
      <c r="E61" s="215"/>
      <c r="F61" s="215" t="s">
        <v>141</v>
      </c>
      <c r="G61" s="216" t="s">
        <v>134</v>
      </c>
      <c r="H61" s="215" t="s">
        <v>93</v>
      </c>
      <c r="I61" s="204">
        <v>13.5</v>
      </c>
      <c r="J61" s="205">
        <f t="shared" si="14"/>
        <v>0</v>
      </c>
      <c r="K61" s="206">
        <f t="shared" si="13"/>
        <v>0</v>
      </c>
      <c r="L61" s="8"/>
      <c r="M61" s="5"/>
    </row>
    <row r="62" spans="1:13" ht="56.25" customHeight="1">
      <c r="A62" s="5"/>
      <c r="B62" s="7"/>
      <c r="C62" s="202"/>
      <c r="D62" s="215">
        <f t="shared" si="15"/>
        <v>6.1099999999999977</v>
      </c>
      <c r="E62" s="215"/>
      <c r="F62" s="215" t="s">
        <v>142</v>
      </c>
      <c r="G62" s="216" t="s">
        <v>135</v>
      </c>
      <c r="H62" s="215" t="s">
        <v>93</v>
      </c>
      <c r="I62" s="204">
        <v>14.52</v>
      </c>
      <c r="J62" s="205">
        <f t="shared" si="14"/>
        <v>0</v>
      </c>
      <c r="K62" s="206">
        <f t="shared" si="13"/>
        <v>0</v>
      </c>
      <c r="L62" s="8"/>
      <c r="M62" s="5"/>
    </row>
    <row r="63" spans="1:13" ht="56.25" customHeight="1">
      <c r="A63" s="5"/>
      <c r="B63" s="7"/>
      <c r="C63" s="202"/>
      <c r="D63" s="215">
        <f t="shared" si="15"/>
        <v>6.1199999999999974</v>
      </c>
      <c r="E63" s="215"/>
      <c r="F63" s="215" t="s">
        <v>143</v>
      </c>
      <c r="G63" s="216" t="s">
        <v>136</v>
      </c>
      <c r="H63" s="215" t="s">
        <v>93</v>
      </c>
      <c r="I63" s="204">
        <v>13.5</v>
      </c>
      <c r="J63" s="205">
        <f t="shared" si="14"/>
        <v>0</v>
      </c>
      <c r="K63" s="206">
        <f t="shared" si="13"/>
        <v>0</v>
      </c>
      <c r="L63" s="8"/>
      <c r="M63" s="5"/>
    </row>
    <row r="64" spans="1:13" ht="56.25" customHeight="1">
      <c r="A64" s="5"/>
      <c r="B64" s="7"/>
      <c r="C64" s="202"/>
      <c r="D64" s="215">
        <f t="shared" si="15"/>
        <v>6.1299999999999972</v>
      </c>
      <c r="E64" s="215"/>
      <c r="F64" s="215" t="s">
        <v>142</v>
      </c>
      <c r="G64" s="216" t="s">
        <v>137</v>
      </c>
      <c r="H64" s="215" t="s">
        <v>93</v>
      </c>
      <c r="I64" s="204">
        <v>14.52</v>
      </c>
      <c r="J64" s="205">
        <f t="shared" si="14"/>
        <v>0</v>
      </c>
      <c r="K64" s="206">
        <f t="shared" si="13"/>
        <v>0</v>
      </c>
      <c r="L64" s="8"/>
      <c r="M64" s="5"/>
    </row>
    <row r="65" spans="1:13" ht="30" customHeight="1" thickBot="1">
      <c r="A65" s="5"/>
      <c r="B65" s="7"/>
      <c r="C65" s="207" t="s">
        <v>13</v>
      </c>
      <c r="D65" s="224"/>
      <c r="E65" s="224"/>
      <c r="F65" s="224"/>
      <c r="G65" s="227"/>
      <c r="H65" s="226"/>
      <c r="I65" s="204"/>
      <c r="J65" s="210"/>
      <c r="K65" s="211">
        <f>+SUM(K52:K64)</f>
        <v>0</v>
      </c>
      <c r="L65" s="8"/>
      <c r="M65" s="5"/>
    </row>
    <row r="66" spans="1:13" ht="30" customHeight="1" thickBot="1">
      <c r="A66" s="5"/>
      <c r="B66" s="7"/>
      <c r="C66" s="297" t="s">
        <v>151</v>
      </c>
      <c r="D66" s="298"/>
      <c r="E66" s="298"/>
      <c r="F66" s="298"/>
      <c r="G66" s="298"/>
      <c r="H66" s="298"/>
      <c r="I66" s="298"/>
      <c r="J66" s="298"/>
      <c r="K66" s="299"/>
      <c r="L66" s="8"/>
      <c r="M66" s="5"/>
    </row>
    <row r="67" spans="1:13" ht="36">
      <c r="A67" s="5"/>
      <c r="B67" s="7"/>
      <c r="C67" s="202"/>
      <c r="D67" s="215">
        <v>7.01</v>
      </c>
      <c r="E67" s="215"/>
      <c r="F67" s="215">
        <v>5240</v>
      </c>
      <c r="G67" s="216" t="s">
        <v>153</v>
      </c>
      <c r="H67" s="215" t="s">
        <v>123</v>
      </c>
      <c r="I67" s="204">
        <v>1</v>
      </c>
      <c r="J67" s="205">
        <v>499393</v>
      </c>
      <c r="K67" s="206">
        <f t="shared" ref="K67:K71" si="16">ROUND(I67*J67,2)</f>
        <v>499393</v>
      </c>
      <c r="L67" s="8"/>
      <c r="M67" s="5"/>
    </row>
    <row r="68" spans="1:13" ht="18">
      <c r="A68" s="5"/>
      <c r="B68" s="7"/>
      <c r="C68" s="202"/>
      <c r="D68" s="215">
        <v>7.02</v>
      </c>
      <c r="E68" s="215"/>
      <c r="F68" s="215">
        <v>6373</v>
      </c>
      <c r="G68" s="216" t="s">
        <v>154</v>
      </c>
      <c r="H68" s="215" t="s">
        <v>158</v>
      </c>
      <c r="I68" s="204">
        <v>2</v>
      </c>
      <c r="J68" s="205">
        <v>275140</v>
      </c>
      <c r="K68" s="206">
        <f t="shared" si="16"/>
        <v>550280</v>
      </c>
      <c r="L68" s="8"/>
      <c r="M68" s="5"/>
    </row>
    <row r="69" spans="1:13" ht="36">
      <c r="A69" s="5"/>
      <c r="B69" s="7"/>
      <c r="C69" s="202"/>
      <c r="D69" s="215">
        <v>7.03</v>
      </c>
      <c r="E69" s="215"/>
      <c r="F69" s="215">
        <v>8449</v>
      </c>
      <c r="G69" s="216" t="s">
        <v>155</v>
      </c>
      <c r="H69" s="215" t="s">
        <v>159</v>
      </c>
      <c r="I69" s="204">
        <v>2</v>
      </c>
      <c r="J69" s="205">
        <v>676300</v>
      </c>
      <c r="K69" s="206">
        <f t="shared" si="16"/>
        <v>1352600</v>
      </c>
      <c r="L69" s="8"/>
      <c r="M69" s="5"/>
    </row>
    <row r="70" spans="1:13" ht="54">
      <c r="A70" s="5"/>
      <c r="B70" s="7"/>
      <c r="C70" s="202"/>
      <c r="D70" s="215">
        <v>7.04</v>
      </c>
      <c r="E70" s="215"/>
      <c r="F70" s="215">
        <v>5150</v>
      </c>
      <c r="G70" s="216" t="s">
        <v>156</v>
      </c>
      <c r="H70" s="215" t="s">
        <v>160</v>
      </c>
      <c r="I70" s="204">
        <v>25.22</v>
      </c>
      <c r="J70" s="205">
        <v>2850</v>
      </c>
      <c r="K70" s="206">
        <f t="shared" si="16"/>
        <v>71877</v>
      </c>
      <c r="L70" s="8"/>
      <c r="M70" s="5"/>
    </row>
    <row r="71" spans="1:13" ht="36">
      <c r="A71" s="5"/>
      <c r="B71" s="7"/>
      <c r="C71" s="202"/>
      <c r="D71" s="215">
        <v>7.05</v>
      </c>
      <c r="E71" s="215"/>
      <c r="F71" s="215">
        <v>6711</v>
      </c>
      <c r="G71" s="216" t="s">
        <v>157</v>
      </c>
      <c r="H71" s="215" t="s">
        <v>161</v>
      </c>
      <c r="I71" s="204">
        <v>2</v>
      </c>
      <c r="J71" s="205">
        <v>59492</v>
      </c>
      <c r="K71" s="206">
        <f t="shared" si="16"/>
        <v>118984</v>
      </c>
      <c r="L71" s="8"/>
      <c r="M71" s="5"/>
    </row>
    <row r="72" spans="1:13" ht="30" customHeight="1" thickBot="1">
      <c r="A72" s="5"/>
      <c r="B72" s="7"/>
      <c r="C72" s="207" t="s">
        <v>13</v>
      </c>
      <c r="D72" s="224"/>
      <c r="E72" s="224"/>
      <c r="F72" s="224"/>
      <c r="G72" s="227"/>
      <c r="H72" s="226"/>
      <c r="I72" s="204"/>
      <c r="J72" s="210"/>
      <c r="K72" s="211">
        <f>+SUM(K67:K71)</f>
        <v>2593134</v>
      </c>
      <c r="L72" s="8"/>
      <c r="M72" s="5"/>
    </row>
    <row r="73" spans="1:13" ht="30" customHeight="1" thickBot="1">
      <c r="A73" s="5"/>
      <c r="B73" s="7"/>
      <c r="C73" s="297" t="s">
        <v>152</v>
      </c>
      <c r="D73" s="298"/>
      <c r="E73" s="298"/>
      <c r="F73" s="298"/>
      <c r="G73" s="298"/>
      <c r="H73" s="298"/>
      <c r="I73" s="298"/>
      <c r="J73" s="298"/>
      <c r="K73" s="299"/>
      <c r="L73" s="8"/>
      <c r="M73" s="5"/>
    </row>
    <row r="74" spans="1:13" ht="36">
      <c r="A74" s="5"/>
      <c r="B74" s="7"/>
      <c r="C74" s="202"/>
      <c r="D74" s="215"/>
      <c r="E74" s="215"/>
      <c r="F74" s="215"/>
      <c r="G74" s="216" t="s">
        <v>149</v>
      </c>
      <c r="H74" s="215" t="s">
        <v>125</v>
      </c>
      <c r="I74" s="204">
        <v>5</v>
      </c>
      <c r="J74" s="205">
        <v>473671</v>
      </c>
      <c r="K74" s="206">
        <f t="shared" ref="K74:K75" si="17">ROUND(I74*J74,2)</f>
        <v>2368355</v>
      </c>
      <c r="L74" s="8"/>
      <c r="M74" s="5"/>
    </row>
    <row r="75" spans="1:13" ht="36">
      <c r="A75" s="5"/>
      <c r="B75" s="7"/>
      <c r="C75" s="202"/>
      <c r="D75" s="215"/>
      <c r="E75" s="215"/>
      <c r="F75" s="215"/>
      <c r="G75" s="216" t="s">
        <v>150</v>
      </c>
      <c r="H75" s="215" t="s">
        <v>93</v>
      </c>
      <c r="I75" s="204">
        <v>18</v>
      </c>
      <c r="J75" s="205">
        <v>81778</v>
      </c>
      <c r="K75" s="206">
        <f t="shared" si="17"/>
        <v>1472004</v>
      </c>
      <c r="L75" s="8"/>
      <c r="M75" s="5"/>
    </row>
    <row r="76" spans="1:13" ht="30" customHeight="1" thickBot="1">
      <c r="A76" s="5"/>
      <c r="B76" s="7"/>
      <c r="C76" s="207" t="s">
        <v>13</v>
      </c>
      <c r="D76" s="224"/>
      <c r="E76" s="224"/>
      <c r="F76" s="224"/>
      <c r="G76" s="227"/>
      <c r="H76" s="226"/>
      <c r="I76" s="204"/>
      <c r="J76" s="210"/>
      <c r="K76" s="211">
        <f>+K74+K75</f>
        <v>3840359</v>
      </c>
      <c r="L76" s="8"/>
      <c r="M76" s="5"/>
    </row>
    <row r="77" spans="1:13" s="3" customFormat="1" ht="30" customHeight="1" thickBot="1">
      <c r="A77" s="42"/>
      <c r="B77" s="43"/>
      <c r="C77" s="300" t="s">
        <v>14</v>
      </c>
      <c r="D77" s="301"/>
      <c r="E77" s="301"/>
      <c r="F77" s="301"/>
      <c r="G77" s="301"/>
      <c r="H77" s="301"/>
      <c r="I77" s="301"/>
      <c r="J77" s="302"/>
      <c r="K77" s="228">
        <f>+K18+K29+K40+K47+K50+K65+K72+K76</f>
        <v>6433493</v>
      </c>
      <c r="L77" s="45"/>
      <c r="M77" s="42"/>
    </row>
    <row r="78" spans="1:13" s="3" customFormat="1" thickBot="1">
      <c r="A78" s="42"/>
      <c r="B78" s="43"/>
      <c r="C78" s="229"/>
      <c r="D78" s="229"/>
      <c r="E78" s="229"/>
      <c r="F78" s="229"/>
      <c r="G78" s="229"/>
      <c r="H78" s="229"/>
      <c r="I78" s="229"/>
      <c r="J78" s="229"/>
      <c r="K78" s="230"/>
      <c r="L78" s="45"/>
      <c r="M78" s="42"/>
    </row>
    <row r="79" spans="1:13" s="3" customFormat="1" ht="30" customHeight="1" thickBot="1">
      <c r="A79" s="42"/>
      <c r="B79" s="43"/>
      <c r="C79" s="231"/>
      <c r="D79" s="232"/>
      <c r="E79" s="231"/>
      <c r="F79" s="233"/>
      <c r="G79" s="303"/>
      <c r="H79" s="304"/>
      <c r="I79" s="304"/>
      <c r="J79" s="305"/>
      <c r="K79" s="259"/>
      <c r="L79" s="45"/>
      <c r="M79" s="42"/>
    </row>
    <row r="80" spans="1:13" s="3" customFormat="1" ht="30" customHeight="1" thickBot="1">
      <c r="A80" s="42"/>
      <c r="B80" s="43"/>
      <c r="C80" s="231"/>
      <c r="D80" s="232"/>
      <c r="E80" s="231"/>
      <c r="F80" s="233"/>
      <c r="G80" s="234" t="s">
        <v>148</v>
      </c>
      <c r="H80" s="235"/>
      <c r="I80" s="236"/>
      <c r="J80" s="237"/>
      <c r="K80" s="228">
        <f>+K77</f>
        <v>6433493</v>
      </c>
      <c r="L80" s="45"/>
      <c r="M80" s="42"/>
    </row>
    <row r="81" spans="1:13" s="3" customFormat="1" ht="30" customHeight="1" thickBot="1">
      <c r="A81" s="42"/>
      <c r="B81" s="43"/>
      <c r="C81" s="231"/>
      <c r="D81" s="232"/>
      <c r="E81" s="231"/>
      <c r="F81" s="231"/>
      <c r="G81" s="234" t="s">
        <v>162</v>
      </c>
      <c r="H81" s="235"/>
      <c r="I81" s="236"/>
      <c r="J81" s="237"/>
      <c r="K81" s="228">
        <f>+ROUND(K80,0)</f>
        <v>6433493</v>
      </c>
      <c r="L81" s="45"/>
      <c r="M81" s="42"/>
    </row>
    <row r="82" spans="1:13" s="3" customFormat="1" thickBot="1">
      <c r="A82" s="42"/>
      <c r="B82" s="43"/>
      <c r="C82" s="231"/>
      <c r="D82" s="232"/>
      <c r="E82" s="232"/>
      <c r="F82" s="232"/>
      <c r="G82" s="231"/>
      <c r="H82" s="231"/>
      <c r="I82" s="238"/>
      <c r="J82" s="239"/>
      <c r="K82" s="240"/>
      <c r="L82" s="45"/>
      <c r="M82" s="42"/>
    </row>
    <row r="83" spans="1:13" s="3" customFormat="1" ht="18">
      <c r="A83" s="42"/>
      <c r="B83" s="43"/>
      <c r="C83" s="241"/>
      <c r="D83" s="306"/>
      <c r="E83" s="306"/>
      <c r="F83" s="306"/>
      <c r="G83" s="306"/>
      <c r="H83" s="306"/>
      <c r="I83" s="306"/>
      <c r="J83" s="306"/>
      <c r="K83" s="307"/>
      <c r="L83" s="49"/>
      <c r="M83" s="42"/>
    </row>
    <row r="84" spans="1:13" s="3" customFormat="1" ht="46.5" customHeight="1">
      <c r="A84" s="42"/>
      <c r="B84" s="43"/>
      <c r="C84" s="308" t="s">
        <v>163</v>
      </c>
      <c r="D84" s="309"/>
      <c r="E84" s="309"/>
      <c r="F84" s="309"/>
      <c r="G84" s="309"/>
      <c r="H84" s="310" t="s">
        <v>6</v>
      </c>
      <c r="I84" s="310"/>
      <c r="J84" s="310"/>
      <c r="K84" s="242" t="s">
        <v>18</v>
      </c>
      <c r="L84" s="50"/>
      <c r="M84" s="42"/>
    </row>
    <row r="85" spans="1:13" s="3" customFormat="1" ht="32.25" customHeight="1">
      <c r="A85" s="42"/>
      <c r="B85" s="43"/>
      <c r="C85" s="308" t="s">
        <v>164</v>
      </c>
      <c r="D85" s="309"/>
      <c r="E85" s="309"/>
      <c r="F85" s="309"/>
      <c r="G85" s="309"/>
      <c r="H85" s="294" t="s">
        <v>20</v>
      </c>
      <c r="I85" s="294"/>
      <c r="J85" s="243" t="s">
        <v>21</v>
      </c>
      <c r="K85" s="244">
        <v>0.255</v>
      </c>
      <c r="L85" s="50"/>
      <c r="M85" s="42"/>
    </row>
    <row r="86" spans="1:13" s="3" customFormat="1" ht="30" customHeight="1">
      <c r="A86" s="42"/>
      <c r="B86" s="43"/>
      <c r="C86" s="308" t="s">
        <v>165</v>
      </c>
      <c r="D86" s="309"/>
      <c r="E86" s="309"/>
      <c r="F86" s="309"/>
      <c r="G86" s="309"/>
      <c r="H86" s="312" t="s">
        <v>167</v>
      </c>
      <c r="I86" s="313"/>
      <c r="J86" s="243" t="s">
        <v>24</v>
      </c>
      <c r="K86" s="245">
        <v>0.02</v>
      </c>
      <c r="L86" s="50"/>
      <c r="M86" s="42"/>
    </row>
    <row r="87" spans="1:13" s="4" customFormat="1" ht="58.5" customHeight="1">
      <c r="A87" s="42"/>
      <c r="B87" s="43"/>
      <c r="C87" s="284"/>
      <c r="D87" s="285"/>
      <c r="E87" s="285"/>
      <c r="F87" s="285"/>
      <c r="G87" s="286"/>
      <c r="H87" s="293" t="s">
        <v>25</v>
      </c>
      <c r="I87" s="294"/>
      <c r="J87" s="243" t="s">
        <v>26</v>
      </c>
      <c r="K87" s="245">
        <v>0.05</v>
      </c>
      <c r="L87" s="45"/>
      <c r="M87" s="42"/>
    </row>
    <row r="88" spans="1:13" ht="39" customHeight="1">
      <c r="A88" s="5"/>
      <c r="B88" s="7"/>
      <c r="C88" s="287"/>
      <c r="D88" s="288"/>
      <c r="E88" s="288"/>
      <c r="F88" s="288"/>
      <c r="G88" s="289"/>
      <c r="H88" s="294" t="s">
        <v>27</v>
      </c>
      <c r="I88" s="294"/>
      <c r="J88" s="243" t="s">
        <v>28</v>
      </c>
      <c r="K88" s="244">
        <f>+K85+K86+K87</f>
        <v>0.32500000000000001</v>
      </c>
      <c r="L88" s="8"/>
      <c r="M88" s="5"/>
    </row>
    <row r="89" spans="1:13" ht="27.75" customHeight="1" thickBot="1">
      <c r="A89" s="5"/>
      <c r="B89" s="7"/>
      <c r="C89" s="290"/>
      <c r="D89" s="291"/>
      <c r="E89" s="291"/>
      <c r="F89" s="291"/>
      <c r="G89" s="292"/>
      <c r="H89" s="295"/>
      <c r="I89" s="295"/>
      <c r="J89" s="295"/>
      <c r="K89" s="296"/>
      <c r="L89" s="8"/>
      <c r="M89" s="5"/>
    </row>
    <row r="90" spans="1:13">
      <c r="B90" s="68"/>
      <c r="C90" s="200"/>
      <c r="D90" s="200"/>
      <c r="E90" s="246"/>
      <c r="F90" s="200"/>
      <c r="G90" s="200"/>
      <c r="H90" s="200"/>
      <c r="I90" s="200"/>
      <c r="J90" s="200"/>
      <c r="K90" s="200"/>
      <c r="L90" s="69"/>
    </row>
    <row r="91" spans="1:13" ht="22.5" customHeight="1">
      <c r="B91" s="68"/>
      <c r="C91" s="200"/>
      <c r="D91" s="200"/>
      <c r="E91" s="246"/>
      <c r="F91" s="200"/>
      <c r="G91" s="200"/>
      <c r="H91" s="200"/>
      <c r="I91" s="200"/>
      <c r="J91" s="200"/>
      <c r="K91" s="200"/>
      <c r="L91" s="69"/>
    </row>
    <row r="92" spans="1:13">
      <c r="B92" s="68"/>
      <c r="C92" s="200" t="s">
        <v>144</v>
      </c>
      <c r="D92" s="200"/>
      <c r="E92" s="246"/>
      <c r="F92" s="200"/>
      <c r="G92" s="200" t="s">
        <v>146</v>
      </c>
      <c r="I92" s="200"/>
      <c r="J92" s="200"/>
      <c r="K92" s="200"/>
      <c r="L92" s="69"/>
    </row>
    <row r="93" spans="1:13">
      <c r="B93" s="68"/>
      <c r="C93" s="200" t="s">
        <v>145</v>
      </c>
      <c r="D93" s="200"/>
      <c r="E93" s="246"/>
      <c r="F93" s="200"/>
      <c r="G93" s="200" t="s">
        <v>147</v>
      </c>
      <c r="I93" s="200"/>
      <c r="J93" s="200"/>
      <c r="K93" s="200"/>
      <c r="L93" s="69"/>
    </row>
    <row r="94" spans="1:13" ht="19.5" thickBot="1">
      <c r="B94" s="194"/>
      <c r="C94" s="247"/>
      <c r="D94" s="247"/>
      <c r="E94" s="248"/>
      <c r="F94" s="247"/>
      <c r="G94" s="247"/>
      <c r="H94" s="247"/>
      <c r="I94" s="247"/>
      <c r="J94" s="247"/>
      <c r="K94" s="247"/>
      <c r="L94" s="195"/>
    </row>
    <row r="95" spans="1:13" ht="19.5" thickTop="1"/>
  </sheetData>
  <mergeCells count="37">
    <mergeCell ref="B1:G1"/>
    <mergeCell ref="B2:E2"/>
    <mergeCell ref="C85:G85"/>
    <mergeCell ref="H85:I85"/>
    <mergeCell ref="C86:G86"/>
    <mergeCell ref="H86:I86"/>
    <mergeCell ref="C13:K13"/>
    <mergeCell ref="C19:K19"/>
    <mergeCell ref="C30:K30"/>
    <mergeCell ref="C41:K41"/>
    <mergeCell ref="C48:K48"/>
    <mergeCell ref="C51:K51"/>
    <mergeCell ref="C10:K10"/>
    <mergeCell ref="C11:C12"/>
    <mergeCell ref="D11:D12"/>
    <mergeCell ref="E11:F11"/>
    <mergeCell ref="C87:G89"/>
    <mergeCell ref="H87:I87"/>
    <mergeCell ref="H88:I88"/>
    <mergeCell ref="H89:K89"/>
    <mergeCell ref="C66:K66"/>
    <mergeCell ref="C73:K73"/>
    <mergeCell ref="C77:J77"/>
    <mergeCell ref="G79:J79"/>
    <mergeCell ref="D83:K83"/>
    <mergeCell ref="C84:G84"/>
    <mergeCell ref="H84:J84"/>
    <mergeCell ref="G11:G12"/>
    <mergeCell ref="H11:H12"/>
    <mergeCell ref="I11:I12"/>
    <mergeCell ref="J11:J12"/>
    <mergeCell ref="K11:K12"/>
    <mergeCell ref="B4:L4"/>
    <mergeCell ref="C5:K5"/>
    <mergeCell ref="C6:K6"/>
    <mergeCell ref="C7:K8"/>
    <mergeCell ref="C9:K9"/>
  </mergeCells>
  <pageMargins left="0.39370078740157483" right="0.27559055118110237" top="0.55118110236220474" bottom="0.74803149606299213" header="0.31496062992125984" footer="0.31496062992125984"/>
  <pageSetup scale="4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1"/>
  <sheetViews>
    <sheetView showGridLines="0" view="pageBreakPreview" zoomScale="70" zoomScaleNormal="100" zoomScaleSheetLayoutView="70" zoomScalePageLayoutView="145" workbookViewId="0">
      <selection activeCell="C62" sqref="C62"/>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c r="B1" s="311" t="s">
        <v>168</v>
      </c>
      <c r="C1" s="311"/>
      <c r="D1" s="311"/>
      <c r="E1" s="311"/>
      <c r="F1" s="311"/>
      <c r="G1" s="311"/>
    </row>
    <row r="2" spans="1:13">
      <c r="B2" s="311" t="s">
        <v>169</v>
      </c>
      <c r="C2" s="311"/>
      <c r="D2" s="311"/>
      <c r="E2" s="311"/>
      <c r="F2" s="260"/>
      <c r="G2" s="260"/>
    </row>
    <row r="3" spans="1:13" s="176" customFormat="1" ht="17.25" thickBot="1">
      <c r="A3" s="173"/>
      <c r="B3" s="173"/>
      <c r="C3" s="174"/>
      <c r="D3" s="175"/>
      <c r="E3" s="174"/>
      <c r="F3" s="175"/>
      <c r="G3" s="173"/>
      <c r="H3" s="173"/>
      <c r="I3" s="173"/>
      <c r="J3" s="173"/>
      <c r="K3" s="173"/>
      <c r="L3" s="173"/>
      <c r="M3" s="173"/>
    </row>
    <row r="4" spans="1:13" ht="18" thickTop="1" thickBot="1">
      <c r="A4" s="5"/>
      <c r="B4" s="262"/>
      <c r="C4" s="366"/>
      <c r="D4" s="366"/>
      <c r="E4" s="366"/>
      <c r="F4" s="366"/>
      <c r="G4" s="366"/>
      <c r="H4" s="366"/>
      <c r="I4" s="366"/>
      <c r="J4" s="366"/>
      <c r="K4" s="366"/>
      <c r="L4" s="367"/>
      <c r="M4" s="5"/>
    </row>
    <row r="5" spans="1:13" ht="31.5" customHeight="1">
      <c r="A5" s="5"/>
      <c r="B5" s="7"/>
      <c r="C5" s="363" t="s">
        <v>0</v>
      </c>
      <c r="D5" s="364"/>
      <c r="E5" s="364"/>
      <c r="F5" s="364"/>
      <c r="G5" s="364"/>
      <c r="H5" s="364"/>
      <c r="I5" s="364"/>
      <c r="J5" s="364"/>
      <c r="K5" s="365"/>
      <c r="L5" s="8"/>
      <c r="M5" s="5"/>
    </row>
    <row r="6" spans="1:13">
      <c r="A6" s="5"/>
      <c r="B6" s="7"/>
      <c r="C6" s="320" t="s">
        <v>29</v>
      </c>
      <c r="D6" s="321"/>
      <c r="E6" s="321"/>
      <c r="F6" s="321"/>
      <c r="G6" s="321"/>
      <c r="H6" s="321"/>
      <c r="I6" s="321"/>
      <c r="J6" s="321"/>
      <c r="K6" s="322"/>
      <c r="L6" s="8"/>
      <c r="M6" s="5"/>
    </row>
    <row r="7" spans="1:13" s="147" customFormat="1" ht="15.6" customHeight="1">
      <c r="A7" s="145"/>
      <c r="B7" s="146"/>
      <c r="C7" s="323" t="s">
        <v>170</v>
      </c>
      <c r="D7" s="323"/>
      <c r="E7" s="323"/>
      <c r="F7" s="323"/>
      <c r="G7" s="323"/>
      <c r="H7" s="323"/>
      <c r="I7" s="323"/>
      <c r="J7" s="323"/>
      <c r="K7" s="323"/>
      <c r="L7" s="148"/>
      <c r="M7" s="145"/>
    </row>
    <row r="8" spans="1:13" ht="73.150000000000006" customHeight="1">
      <c r="A8" s="5"/>
      <c r="B8" s="7"/>
      <c r="C8" s="323"/>
      <c r="D8" s="323"/>
      <c r="E8" s="323"/>
      <c r="F8" s="323"/>
      <c r="G8" s="323"/>
      <c r="H8" s="323"/>
      <c r="I8" s="323"/>
      <c r="J8" s="323"/>
      <c r="K8" s="323"/>
      <c r="L8" s="8"/>
      <c r="M8" s="5"/>
    </row>
    <row r="9" spans="1:13" ht="34.5" customHeight="1">
      <c r="A9" s="5"/>
      <c r="B9" s="7"/>
      <c r="C9" s="324" t="s">
        <v>30</v>
      </c>
      <c r="D9" s="325"/>
      <c r="E9" s="325"/>
      <c r="F9" s="325"/>
      <c r="G9" s="325"/>
      <c r="H9" s="325"/>
      <c r="I9" s="325"/>
      <c r="J9" s="325"/>
      <c r="K9" s="326"/>
      <c r="L9" s="8"/>
      <c r="M9" s="5"/>
    </row>
    <row r="10" spans="1:13" ht="30" customHeight="1" thickBot="1">
      <c r="A10" s="5"/>
      <c r="B10" s="7"/>
      <c r="C10" s="327"/>
      <c r="D10" s="328"/>
      <c r="E10" s="328"/>
      <c r="F10" s="328"/>
      <c r="G10" s="328"/>
      <c r="H10" s="328"/>
      <c r="I10" s="328"/>
      <c r="J10" s="328"/>
      <c r="K10" s="329"/>
      <c r="L10" s="8"/>
      <c r="M10" s="5"/>
    </row>
    <row r="11" spans="1:13" ht="30" customHeight="1">
      <c r="A11" s="5"/>
      <c r="B11" s="7"/>
      <c r="C11" s="330" t="s">
        <v>3</v>
      </c>
      <c r="D11" s="332" t="s">
        <v>4</v>
      </c>
      <c r="E11" s="334" t="s">
        <v>5</v>
      </c>
      <c r="F11" s="334"/>
      <c r="G11" s="330" t="s">
        <v>6</v>
      </c>
      <c r="H11" s="332" t="s">
        <v>7</v>
      </c>
      <c r="I11" s="332" t="s">
        <v>8</v>
      </c>
      <c r="J11" s="335" t="s">
        <v>9</v>
      </c>
      <c r="K11" s="355" t="s">
        <v>10</v>
      </c>
      <c r="L11" s="8"/>
      <c r="M11" s="5"/>
    </row>
    <row r="12" spans="1:13" ht="30" customHeight="1" thickBot="1">
      <c r="A12" s="5"/>
      <c r="B12" s="7"/>
      <c r="C12" s="331"/>
      <c r="D12" s="333"/>
      <c r="E12" s="9" t="s">
        <v>11</v>
      </c>
      <c r="F12" s="9" t="s">
        <v>12</v>
      </c>
      <c r="G12" s="331"/>
      <c r="H12" s="333"/>
      <c r="I12" s="333"/>
      <c r="J12" s="336"/>
      <c r="K12" s="356"/>
      <c r="L12" s="8"/>
      <c r="M12" s="5"/>
    </row>
    <row r="13" spans="1:13" ht="30" customHeight="1" thickBot="1">
      <c r="A13" s="5"/>
      <c r="B13" s="7"/>
      <c r="C13" s="10"/>
      <c r="D13" s="11"/>
      <c r="E13" s="11"/>
      <c r="F13" s="11"/>
      <c r="G13" s="11"/>
      <c r="H13" s="11"/>
      <c r="I13" s="11"/>
      <c r="J13" s="11"/>
      <c r="K13" s="12"/>
      <c r="L13" s="8"/>
      <c r="M13" s="5"/>
    </row>
    <row r="14" spans="1:13" ht="30" customHeight="1">
      <c r="A14" s="5"/>
      <c r="B14" s="7"/>
      <c r="C14" s="25"/>
      <c r="D14" s="27"/>
      <c r="E14" s="27"/>
      <c r="F14" s="27"/>
      <c r="G14" s="28"/>
      <c r="H14" s="27"/>
      <c r="I14" s="17"/>
      <c r="J14" s="18"/>
      <c r="K14" s="26"/>
      <c r="L14" s="8"/>
      <c r="M14" s="5"/>
    </row>
    <row r="15" spans="1:13" ht="30" customHeight="1" thickBot="1">
      <c r="A15" s="5"/>
      <c r="B15" s="7"/>
      <c r="C15" s="20" t="s">
        <v>13</v>
      </c>
      <c r="D15" s="29"/>
      <c r="E15" s="29"/>
      <c r="F15" s="29"/>
      <c r="G15" s="30"/>
      <c r="H15" s="29"/>
      <c r="I15" s="17"/>
      <c r="J15" s="23"/>
      <c r="K15" s="24"/>
      <c r="L15" s="8"/>
      <c r="M15" s="5"/>
    </row>
    <row r="16" spans="1:13" ht="30" customHeight="1" thickBot="1">
      <c r="A16" s="5"/>
      <c r="B16" s="7"/>
      <c r="C16" s="10"/>
      <c r="D16" s="11"/>
      <c r="E16" s="11"/>
      <c r="F16" s="11"/>
      <c r="G16" s="11"/>
      <c r="H16" s="11"/>
      <c r="I16" s="11"/>
      <c r="J16" s="11"/>
      <c r="K16" s="12"/>
      <c r="L16" s="8"/>
      <c r="M16" s="5"/>
    </row>
    <row r="17" spans="1:13" ht="30" customHeight="1">
      <c r="A17" s="5"/>
      <c r="B17" s="7"/>
      <c r="C17" s="25"/>
      <c r="D17" s="27"/>
      <c r="E17" s="27"/>
      <c r="F17" s="27"/>
      <c r="G17" s="31"/>
      <c r="H17" s="27"/>
      <c r="I17" s="17"/>
      <c r="J17" s="18"/>
      <c r="K17" s="19"/>
      <c r="L17" s="8"/>
      <c r="M17" s="5"/>
    </row>
    <row r="18" spans="1:13" ht="30" customHeight="1">
      <c r="A18" s="5"/>
      <c r="B18" s="7"/>
      <c r="C18" s="25"/>
      <c r="D18" s="27"/>
      <c r="E18" s="27"/>
      <c r="F18" s="27"/>
      <c r="G18" s="31"/>
      <c r="H18" s="27"/>
      <c r="I18" s="17"/>
      <c r="J18" s="18"/>
      <c r="K18" s="19"/>
      <c r="L18" s="8"/>
      <c r="M18" s="5"/>
    </row>
    <row r="19" spans="1:13" s="5" customFormat="1" ht="30" customHeight="1">
      <c r="B19" s="7"/>
      <c r="C19" s="25"/>
      <c r="D19" s="32"/>
      <c r="E19" s="32"/>
      <c r="F19" s="32"/>
      <c r="G19" s="72"/>
      <c r="H19" s="32"/>
      <c r="I19" s="17"/>
      <c r="J19" s="18"/>
      <c r="K19" s="19"/>
      <c r="L19" s="8"/>
    </row>
    <row r="20" spans="1:13" ht="30" customHeight="1">
      <c r="B20" s="68"/>
      <c r="C20" s="25"/>
      <c r="D20" s="27"/>
      <c r="E20" s="27"/>
      <c r="F20" s="27"/>
      <c r="G20" s="31"/>
      <c r="H20" s="27"/>
      <c r="I20" s="17"/>
      <c r="J20" s="18"/>
      <c r="K20" s="19"/>
      <c r="L20" s="69"/>
    </row>
    <row r="21" spans="1:13" ht="30" customHeight="1" thickBot="1">
      <c r="A21" s="5"/>
      <c r="B21" s="7"/>
      <c r="C21" s="20" t="s">
        <v>13</v>
      </c>
      <c r="D21" s="34"/>
      <c r="E21" s="35"/>
      <c r="F21" s="34"/>
      <c r="G21" s="34"/>
      <c r="H21" s="34"/>
      <c r="I21" s="17"/>
      <c r="J21" s="34"/>
      <c r="K21" s="24"/>
      <c r="L21" s="8"/>
      <c r="M21" s="5"/>
    </row>
    <row r="22" spans="1:13" ht="30" customHeight="1" thickBot="1">
      <c r="A22" s="5"/>
      <c r="B22" s="7"/>
      <c r="C22" s="10"/>
      <c r="D22" s="11"/>
      <c r="E22" s="11"/>
      <c r="F22" s="11"/>
      <c r="G22" s="11"/>
      <c r="H22" s="11"/>
      <c r="I22" s="11"/>
      <c r="J22" s="11"/>
      <c r="K22" s="12"/>
      <c r="L22" s="8"/>
      <c r="M22" s="5"/>
    </row>
    <row r="23" spans="1:13" ht="30" customHeight="1">
      <c r="A23" s="5"/>
      <c r="B23" s="7"/>
      <c r="C23" s="25"/>
      <c r="D23" s="14"/>
      <c r="E23" s="14"/>
      <c r="F23" s="14"/>
      <c r="G23" s="15"/>
      <c r="H23" s="14"/>
      <c r="I23" s="17"/>
      <c r="J23" s="18"/>
      <c r="K23" s="19"/>
      <c r="L23" s="8"/>
      <c r="M23" s="5"/>
    </row>
    <row r="24" spans="1:13" ht="30" customHeight="1">
      <c r="A24" s="5"/>
      <c r="B24" s="7"/>
      <c r="C24" s="25"/>
      <c r="D24" s="51"/>
      <c r="E24" s="51"/>
      <c r="F24" s="51"/>
      <c r="G24" s="15"/>
      <c r="H24" s="14"/>
      <c r="I24" s="17"/>
      <c r="J24" s="18"/>
      <c r="K24" s="19"/>
      <c r="L24" s="8"/>
      <c r="M24" s="5"/>
    </row>
    <row r="25" spans="1:13" ht="30" customHeight="1">
      <c r="A25" s="5"/>
      <c r="B25" s="7"/>
      <c r="C25" s="25"/>
      <c r="D25" s="14"/>
      <c r="E25" s="14"/>
      <c r="F25" s="14"/>
      <c r="G25" s="15"/>
      <c r="H25" s="14"/>
      <c r="I25" s="17"/>
      <c r="J25" s="18"/>
      <c r="K25" s="19"/>
      <c r="L25" s="8"/>
      <c r="M25" s="5"/>
    </row>
    <row r="26" spans="1:13" s="5" customFormat="1" ht="30" customHeight="1">
      <c r="B26" s="7"/>
      <c r="C26" s="25"/>
      <c r="D26" s="32"/>
      <c r="E26" s="32"/>
      <c r="F26" s="32"/>
      <c r="G26" s="33"/>
      <c r="H26" s="32"/>
      <c r="I26" s="17"/>
      <c r="J26" s="18"/>
      <c r="K26" s="19"/>
      <c r="L26" s="8"/>
    </row>
    <row r="27" spans="1:13" ht="30" customHeight="1">
      <c r="A27" s="5"/>
      <c r="B27" s="7"/>
      <c r="C27" s="25"/>
      <c r="D27" s="14"/>
      <c r="E27" s="14"/>
      <c r="F27" s="14"/>
      <c r="G27" s="15"/>
      <c r="H27" s="14"/>
      <c r="I27" s="17"/>
      <c r="J27" s="36"/>
      <c r="K27" s="19"/>
      <c r="L27" s="8"/>
      <c r="M27" s="5"/>
    </row>
    <row r="28" spans="1:13" s="5" customFormat="1" ht="30" customHeight="1">
      <c r="B28" s="7"/>
      <c r="C28" s="71"/>
      <c r="D28" s="32"/>
      <c r="E28" s="32"/>
      <c r="F28" s="32"/>
      <c r="G28" s="33"/>
      <c r="H28" s="32"/>
      <c r="I28" s="17"/>
      <c r="J28" s="36"/>
      <c r="K28" s="19"/>
      <c r="L28" s="8"/>
    </row>
    <row r="29" spans="1:13" ht="30" customHeight="1">
      <c r="A29" s="5"/>
      <c r="B29" s="7"/>
      <c r="C29" s="25"/>
      <c r="D29" s="14"/>
      <c r="E29" s="27"/>
      <c r="F29" s="14"/>
      <c r="G29" s="15"/>
      <c r="H29" s="14"/>
      <c r="I29" s="17"/>
      <c r="J29" s="18"/>
      <c r="K29" s="19"/>
      <c r="L29" s="8"/>
      <c r="M29" s="5"/>
    </row>
    <row r="30" spans="1:13" ht="30" customHeight="1">
      <c r="A30" s="5"/>
      <c r="B30" s="7"/>
      <c r="C30" s="25"/>
      <c r="D30" s="14"/>
      <c r="E30" s="14"/>
      <c r="F30" s="14"/>
      <c r="G30" s="15"/>
      <c r="H30" s="16"/>
      <c r="I30" s="17"/>
      <c r="J30" s="18"/>
      <c r="K30" s="19"/>
      <c r="L30" s="8"/>
      <c r="M30" s="5"/>
    </row>
    <row r="31" spans="1:13" ht="30" customHeight="1" thickBot="1">
      <c r="A31" s="5"/>
      <c r="B31" s="7"/>
      <c r="C31" s="37" t="s">
        <v>13</v>
      </c>
      <c r="D31" s="177"/>
      <c r="E31" s="177"/>
      <c r="F31" s="177"/>
      <c r="G31" s="178"/>
      <c r="H31" s="177"/>
      <c r="I31" s="17"/>
      <c r="J31" s="38"/>
      <c r="K31" s="39"/>
      <c r="L31" s="8"/>
      <c r="M31" s="5"/>
    </row>
    <row r="32" spans="1:13" ht="30" customHeight="1" thickBot="1">
      <c r="A32" s="5"/>
      <c r="B32" s="7"/>
      <c r="C32" s="10"/>
      <c r="D32" s="11"/>
      <c r="E32" s="11"/>
      <c r="F32" s="11"/>
      <c r="G32" s="11"/>
      <c r="H32" s="11"/>
      <c r="I32" s="11"/>
      <c r="J32" s="11"/>
      <c r="K32" s="12"/>
      <c r="L32" s="8"/>
      <c r="M32" s="5"/>
    </row>
    <row r="33" spans="1:13" ht="30" customHeight="1">
      <c r="A33" s="5"/>
      <c r="B33" s="7"/>
      <c r="C33" s="25"/>
      <c r="D33" s="14"/>
      <c r="E33" s="14"/>
      <c r="F33" s="14"/>
      <c r="G33" s="15"/>
      <c r="H33" s="14"/>
      <c r="I33" s="17"/>
      <c r="J33" s="18"/>
      <c r="K33" s="19"/>
      <c r="L33" s="8"/>
      <c r="M33" s="5"/>
    </row>
    <row r="34" spans="1:13" ht="30" customHeight="1">
      <c r="A34" s="5"/>
      <c r="B34" s="7"/>
      <c r="C34" s="25"/>
      <c r="D34" s="14"/>
      <c r="E34" s="14"/>
      <c r="F34" s="14"/>
      <c r="G34" s="15"/>
      <c r="H34" s="14"/>
      <c r="I34" s="17"/>
      <c r="J34" s="18"/>
      <c r="K34" s="19"/>
      <c r="L34" s="8"/>
      <c r="M34" s="5"/>
    </row>
    <row r="35" spans="1:13" ht="30" customHeight="1">
      <c r="A35" s="5"/>
      <c r="B35" s="7"/>
      <c r="C35" s="13"/>
      <c r="D35" s="14"/>
      <c r="E35" s="14"/>
      <c r="F35" s="14"/>
      <c r="G35" s="15"/>
      <c r="H35" s="14"/>
      <c r="I35" s="17"/>
      <c r="J35" s="18"/>
      <c r="K35" s="19"/>
      <c r="L35" s="8"/>
      <c r="M35" s="5"/>
    </row>
    <row r="36" spans="1:13" ht="30" customHeight="1" thickBot="1">
      <c r="A36" s="5"/>
      <c r="B36" s="7"/>
      <c r="C36" s="20" t="s">
        <v>13</v>
      </c>
      <c r="D36" s="40"/>
      <c r="E36" s="40"/>
      <c r="F36" s="40"/>
      <c r="G36" s="41"/>
      <c r="H36" s="21"/>
      <c r="I36" s="17"/>
      <c r="J36" s="23"/>
      <c r="K36" s="24"/>
      <c r="L36" s="8"/>
      <c r="M36" s="5"/>
    </row>
    <row r="37" spans="1:13" ht="30" customHeight="1" thickBot="1">
      <c r="A37" s="5"/>
      <c r="B37" s="7"/>
      <c r="C37" s="10"/>
      <c r="D37" s="11"/>
      <c r="E37" s="11"/>
      <c r="F37" s="11"/>
      <c r="G37" s="11"/>
      <c r="H37" s="11"/>
      <c r="I37" s="11"/>
      <c r="J37" s="11"/>
      <c r="K37" s="12"/>
      <c r="L37" s="8"/>
      <c r="M37" s="5"/>
    </row>
    <row r="38" spans="1:13" ht="30" customHeight="1">
      <c r="A38" s="5"/>
      <c r="B38" s="7"/>
      <c r="C38" s="25"/>
      <c r="D38" s="14"/>
      <c r="E38" s="14"/>
      <c r="F38" s="14"/>
      <c r="G38" s="15"/>
      <c r="H38" s="14"/>
      <c r="I38" s="17"/>
      <c r="J38" s="18"/>
      <c r="K38" s="19"/>
      <c r="L38" s="8"/>
      <c r="M38" s="5"/>
    </row>
    <row r="39" spans="1:13" ht="30" customHeight="1" thickBot="1">
      <c r="A39" s="5"/>
      <c r="B39" s="7"/>
      <c r="C39" s="20" t="s">
        <v>13</v>
      </c>
      <c r="D39" s="40"/>
      <c r="E39" s="40"/>
      <c r="F39" s="40"/>
      <c r="G39" s="22"/>
      <c r="H39" s="21"/>
      <c r="I39" s="17"/>
      <c r="J39" s="23"/>
      <c r="K39" s="24"/>
      <c r="L39" s="8"/>
      <c r="M39" s="5"/>
    </row>
    <row r="40" spans="1:13" s="3" customFormat="1" ht="30" customHeight="1" thickBot="1">
      <c r="A40" s="42"/>
      <c r="B40" s="43"/>
      <c r="C40" s="357" t="s">
        <v>14</v>
      </c>
      <c r="D40" s="358"/>
      <c r="E40" s="358"/>
      <c r="F40" s="358"/>
      <c r="G40" s="358"/>
      <c r="H40" s="358"/>
      <c r="I40" s="358"/>
      <c r="J40" s="359"/>
      <c r="K40" s="44"/>
      <c r="L40" s="45"/>
      <c r="M40" s="42"/>
    </row>
    <row r="41" spans="1:13" s="3" customFormat="1" thickBot="1">
      <c r="A41" s="42"/>
      <c r="B41" s="43"/>
      <c r="C41" s="179"/>
      <c r="D41" s="179"/>
      <c r="E41" s="179"/>
      <c r="F41" s="179"/>
      <c r="G41" s="179"/>
      <c r="H41" s="179"/>
      <c r="I41" s="179"/>
      <c r="J41" s="179"/>
      <c r="K41" s="180"/>
      <c r="L41" s="45"/>
      <c r="M41" s="42"/>
    </row>
    <row r="42" spans="1:13" s="3" customFormat="1" ht="30" customHeight="1">
      <c r="A42" s="42"/>
      <c r="B42" s="43"/>
      <c r="C42" s="181"/>
      <c r="D42" s="182"/>
      <c r="E42" s="181"/>
      <c r="F42" s="181"/>
      <c r="G42" s="360"/>
      <c r="H42" s="361"/>
      <c r="I42" s="362"/>
      <c r="J42" s="52"/>
      <c r="K42" s="53"/>
      <c r="L42" s="45"/>
      <c r="M42" s="42"/>
    </row>
    <row r="43" spans="1:13" s="3" customFormat="1" ht="30" customHeight="1">
      <c r="A43" s="42"/>
      <c r="B43" s="43"/>
      <c r="C43" s="181"/>
      <c r="D43" s="182"/>
      <c r="E43" s="181"/>
      <c r="F43" s="181"/>
      <c r="G43" s="47"/>
      <c r="H43" s="54"/>
      <c r="I43" s="55"/>
      <c r="J43" s="56"/>
      <c r="K43" s="57"/>
      <c r="L43" s="45"/>
      <c r="M43" s="42"/>
    </row>
    <row r="44" spans="1:13" s="3" customFormat="1" ht="30" customHeight="1">
      <c r="A44" s="42"/>
      <c r="B44" s="43"/>
      <c r="C44" s="181"/>
      <c r="D44" s="183"/>
      <c r="E44" s="183"/>
      <c r="F44" s="183"/>
      <c r="G44" s="47"/>
      <c r="H44" s="58"/>
      <c r="I44" s="59"/>
      <c r="J44" s="60"/>
      <c r="K44" s="57"/>
      <c r="L44" s="45"/>
      <c r="M44" s="42"/>
    </row>
    <row r="45" spans="1:13" s="3" customFormat="1" ht="30" customHeight="1">
      <c r="A45" s="42"/>
      <c r="B45" s="43"/>
      <c r="C45" s="181"/>
      <c r="D45" s="183"/>
      <c r="E45" s="183"/>
      <c r="F45" s="183"/>
      <c r="G45" s="61" t="s">
        <v>15</v>
      </c>
      <c r="H45" s="58"/>
      <c r="I45" s="59"/>
      <c r="J45" s="60"/>
      <c r="K45" s="62"/>
      <c r="L45" s="45"/>
      <c r="M45" s="42"/>
    </row>
    <row r="46" spans="1:13" s="3" customFormat="1" ht="30" customHeight="1">
      <c r="A46" s="42"/>
      <c r="B46" s="43"/>
      <c r="C46" s="181"/>
      <c r="D46" s="182"/>
      <c r="E46" s="181"/>
      <c r="F46" s="181"/>
      <c r="G46" s="70"/>
      <c r="H46" s="58"/>
      <c r="I46" s="59"/>
      <c r="J46" s="63"/>
      <c r="K46" s="57"/>
      <c r="L46" s="45"/>
      <c r="M46" s="42"/>
    </row>
    <row r="47" spans="1:13" s="3" customFormat="1" ht="30" customHeight="1">
      <c r="A47" s="42"/>
      <c r="B47" s="43"/>
      <c r="C47" s="181"/>
      <c r="D47" s="182"/>
      <c r="E47" s="181"/>
      <c r="F47" s="181"/>
      <c r="G47" s="70"/>
      <c r="H47" s="58"/>
      <c r="I47" s="59"/>
      <c r="J47" s="63"/>
      <c r="K47" s="57"/>
      <c r="L47" s="45"/>
      <c r="M47" s="42"/>
    </row>
    <row r="48" spans="1:13" s="3" customFormat="1" ht="30" customHeight="1" thickBot="1">
      <c r="A48" s="42"/>
      <c r="B48" s="43"/>
      <c r="C48" s="181"/>
      <c r="D48" s="182"/>
      <c r="E48" s="181"/>
      <c r="F48" s="181"/>
      <c r="G48" s="46"/>
      <c r="H48" s="58"/>
      <c r="I48" s="59"/>
      <c r="J48" s="63"/>
      <c r="K48" s="62"/>
      <c r="L48" s="45"/>
      <c r="M48" s="42"/>
    </row>
    <row r="49" spans="1:13" s="3" customFormat="1" ht="30" customHeight="1" thickBot="1">
      <c r="A49" s="42"/>
      <c r="B49" s="43"/>
      <c r="C49" s="181"/>
      <c r="D49" s="182"/>
      <c r="E49" s="181"/>
      <c r="F49" s="181"/>
      <c r="G49" s="64" t="s">
        <v>16</v>
      </c>
      <c r="H49" s="65"/>
      <c r="I49" s="66"/>
      <c r="J49" s="67"/>
      <c r="K49" s="44"/>
      <c r="L49" s="45"/>
      <c r="M49" s="42"/>
    </row>
    <row r="50" spans="1:13" s="3" customFormat="1" thickBot="1">
      <c r="A50" s="42"/>
      <c r="B50" s="43"/>
      <c r="C50" s="181"/>
      <c r="D50" s="182"/>
      <c r="E50" s="182"/>
      <c r="F50" s="182"/>
      <c r="G50" s="181"/>
      <c r="H50" s="181"/>
      <c r="I50" s="184"/>
      <c r="J50" s="185"/>
      <c r="K50" s="186"/>
      <c r="L50" s="45"/>
      <c r="M50" s="42"/>
    </row>
    <row r="51" spans="1:13" s="3" customFormat="1" ht="15.75">
      <c r="A51" s="42"/>
      <c r="B51" s="43"/>
      <c r="C51" s="48"/>
      <c r="D51" s="318"/>
      <c r="E51" s="318"/>
      <c r="F51" s="318"/>
      <c r="G51" s="318"/>
      <c r="H51" s="318"/>
      <c r="I51" s="318"/>
      <c r="J51" s="318"/>
      <c r="K51" s="319"/>
      <c r="L51" s="49"/>
      <c r="M51" s="42"/>
    </row>
    <row r="52" spans="1:13" s="3" customFormat="1" ht="46.5" customHeight="1">
      <c r="A52" s="42"/>
      <c r="B52" s="43"/>
      <c r="C52" s="340" t="s">
        <v>17</v>
      </c>
      <c r="D52" s="341"/>
      <c r="E52" s="341"/>
      <c r="F52" s="341"/>
      <c r="G52" s="341"/>
      <c r="H52" s="342" t="s">
        <v>6</v>
      </c>
      <c r="I52" s="342"/>
      <c r="J52" s="342"/>
      <c r="K52" s="150" t="s">
        <v>18</v>
      </c>
      <c r="L52" s="50"/>
      <c r="M52" s="42"/>
    </row>
    <row r="53" spans="1:13" s="3" customFormat="1" ht="32.25" customHeight="1">
      <c r="A53" s="42"/>
      <c r="B53" s="43"/>
      <c r="C53" s="340" t="s">
        <v>19</v>
      </c>
      <c r="D53" s="341"/>
      <c r="E53" s="341"/>
      <c r="F53" s="341"/>
      <c r="G53" s="341"/>
      <c r="H53" s="337" t="s">
        <v>20</v>
      </c>
      <c r="I53" s="337"/>
      <c r="J53" s="151" t="s">
        <v>21</v>
      </c>
      <c r="K53" s="149" t="s">
        <v>31</v>
      </c>
      <c r="L53" s="50"/>
      <c r="M53" s="42"/>
    </row>
    <row r="54" spans="1:13" s="3" customFormat="1" ht="30" customHeight="1">
      <c r="A54" s="42"/>
      <c r="B54" s="43"/>
      <c r="C54" s="340" t="s">
        <v>22</v>
      </c>
      <c r="D54" s="341"/>
      <c r="E54" s="341"/>
      <c r="F54" s="341"/>
      <c r="G54" s="341"/>
      <c r="H54" s="343" t="s">
        <v>23</v>
      </c>
      <c r="I54" s="344"/>
      <c r="J54" s="151" t="s">
        <v>24</v>
      </c>
      <c r="K54" s="149" t="s">
        <v>31</v>
      </c>
      <c r="L54" s="50"/>
      <c r="M54" s="42"/>
    </row>
    <row r="55" spans="1:13" s="4" customFormat="1" ht="58.5" customHeight="1">
      <c r="A55" s="42"/>
      <c r="B55" s="43"/>
      <c r="C55" s="345"/>
      <c r="D55" s="346"/>
      <c r="E55" s="346"/>
      <c r="F55" s="346"/>
      <c r="G55" s="347"/>
      <c r="H55" s="354" t="s">
        <v>25</v>
      </c>
      <c r="I55" s="337"/>
      <c r="J55" s="151" t="s">
        <v>26</v>
      </c>
      <c r="K55" s="149" t="s">
        <v>31</v>
      </c>
      <c r="L55" s="45"/>
      <c r="M55" s="42"/>
    </row>
    <row r="56" spans="1:13" ht="39" customHeight="1">
      <c r="A56" s="5"/>
      <c r="B56" s="7"/>
      <c r="C56" s="348"/>
      <c r="D56" s="349"/>
      <c r="E56" s="349"/>
      <c r="F56" s="349"/>
      <c r="G56" s="350"/>
      <c r="H56" s="337" t="s">
        <v>27</v>
      </c>
      <c r="I56" s="337"/>
      <c r="J56" s="151" t="s">
        <v>28</v>
      </c>
      <c r="K56" s="149" t="s">
        <v>31</v>
      </c>
      <c r="L56" s="8"/>
      <c r="M56" s="5"/>
    </row>
    <row r="57" spans="1:13" ht="47.25" customHeight="1" thickBot="1">
      <c r="A57" s="5"/>
      <c r="B57" s="7"/>
      <c r="C57" s="351"/>
      <c r="D57" s="352"/>
      <c r="E57" s="352"/>
      <c r="F57" s="352"/>
      <c r="G57" s="353"/>
      <c r="H57" s="338"/>
      <c r="I57" s="338"/>
      <c r="J57" s="338"/>
      <c r="K57" s="339"/>
      <c r="L57" s="8"/>
      <c r="M57" s="5"/>
    </row>
    <row r="58" spans="1:13" ht="47.25" customHeight="1">
      <c r="A58" s="5"/>
      <c r="B58" s="7"/>
      <c r="C58" s="152"/>
      <c r="D58" s="152"/>
      <c r="E58" s="152"/>
      <c r="F58" s="152"/>
      <c r="G58" s="152"/>
      <c r="H58" s="152"/>
      <c r="I58" s="152"/>
      <c r="J58" s="152"/>
      <c r="K58" s="152"/>
      <c r="L58" s="8"/>
      <c r="M58" s="5"/>
    </row>
    <row r="59" spans="1:13" ht="47.25" customHeight="1">
      <c r="A59" s="5"/>
      <c r="B59" s="7"/>
      <c r="C59" s="152"/>
      <c r="D59" s="152"/>
      <c r="E59" s="152"/>
      <c r="F59" s="152"/>
      <c r="G59" s="153" t="s">
        <v>32</v>
      </c>
      <c r="H59" s="152"/>
      <c r="I59" s="152"/>
      <c r="J59" s="152"/>
      <c r="K59" s="152"/>
      <c r="L59" s="8"/>
      <c r="M59" s="5"/>
    </row>
    <row r="60" spans="1:13" ht="17.25" thickBot="1">
      <c r="A60" s="5"/>
      <c r="B60" s="187"/>
      <c r="C60" s="188"/>
      <c r="D60" s="188"/>
      <c r="E60" s="189"/>
      <c r="F60" s="188"/>
      <c r="G60" s="190"/>
      <c r="H60" s="188"/>
      <c r="I60" s="188"/>
      <c r="J60" s="188"/>
      <c r="K60" s="188"/>
      <c r="L60" s="191"/>
      <c r="M60" s="5"/>
    </row>
    <row r="61" spans="1:13" ht="17.25" thickTop="1">
      <c r="A61" s="5"/>
      <c r="B61" s="5"/>
      <c r="C61" s="5"/>
      <c r="D61" s="5"/>
      <c r="E61" s="6"/>
      <c r="F61" s="5"/>
      <c r="G61" s="5"/>
      <c r="H61" s="5"/>
      <c r="I61" s="5"/>
      <c r="J61" s="5"/>
      <c r="K61" s="5"/>
      <c r="L61" s="5"/>
      <c r="M61" s="5"/>
    </row>
  </sheetData>
  <mergeCells count="29">
    <mergeCell ref="B1:G1"/>
    <mergeCell ref="B2:E2"/>
    <mergeCell ref="K11:K12"/>
    <mergeCell ref="C40:J40"/>
    <mergeCell ref="G42:I42"/>
    <mergeCell ref="C5:K5"/>
    <mergeCell ref="B4:L4"/>
    <mergeCell ref="H56:I56"/>
    <mergeCell ref="H57:K57"/>
    <mergeCell ref="C52:G52"/>
    <mergeCell ref="H52:J52"/>
    <mergeCell ref="C53:G53"/>
    <mergeCell ref="H53:I53"/>
    <mergeCell ref="C54:G54"/>
    <mergeCell ref="H54:I54"/>
    <mergeCell ref="C55:G57"/>
    <mergeCell ref="H55:I55"/>
    <mergeCell ref="D51:K51"/>
    <mergeCell ref="C6:K6"/>
    <mergeCell ref="C7:K8"/>
    <mergeCell ref="C9:K9"/>
    <mergeCell ref="C10:K10"/>
    <mergeCell ref="C11:C12"/>
    <mergeCell ref="D11:D12"/>
    <mergeCell ref="E11:F11"/>
    <mergeCell ref="G11:G12"/>
    <mergeCell ref="H11:H12"/>
    <mergeCell ref="I11:I12"/>
    <mergeCell ref="J11:J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29" zoomScale="88" zoomScaleNormal="80" zoomScaleSheetLayoutView="55" zoomScalePageLayoutView="85" workbookViewId="0">
      <selection activeCell="D13" sqref="D13:K13"/>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4.25">
      <c r="B1" s="311" t="s">
        <v>171</v>
      </c>
      <c r="C1" s="311"/>
      <c r="D1" s="311"/>
      <c r="E1" s="311"/>
      <c r="F1" s="311"/>
      <c r="G1" s="311"/>
      <c r="H1" s="311"/>
      <c r="I1" s="311"/>
      <c r="J1" s="311"/>
      <c r="K1" s="311"/>
      <c r="L1" s="311"/>
    </row>
    <row r="2" spans="2:16" ht="14.25">
      <c r="B2" s="311" t="s">
        <v>169</v>
      </c>
      <c r="C2" s="311"/>
      <c r="D2" s="311"/>
      <c r="E2" s="311"/>
      <c r="F2" s="261"/>
      <c r="G2" s="261"/>
      <c r="H2" s="261"/>
      <c r="I2" s="261"/>
      <c r="J2" s="261"/>
      <c r="K2" s="261"/>
      <c r="L2" s="261"/>
    </row>
    <row r="3" spans="2:16" ht="13.5" thickBot="1"/>
    <row r="4" spans="2:16" ht="25.5" customHeight="1" thickTop="1">
      <c r="B4" s="368"/>
      <c r="C4" s="369"/>
      <c r="D4" s="369"/>
      <c r="E4" s="369"/>
      <c r="F4" s="369"/>
      <c r="G4" s="369"/>
      <c r="H4" s="369"/>
      <c r="I4" s="369"/>
      <c r="J4" s="369"/>
      <c r="K4" s="369"/>
      <c r="L4" s="369"/>
      <c r="M4" s="369"/>
      <c r="N4" s="369"/>
      <c r="O4" s="369"/>
      <c r="P4" s="370"/>
    </row>
    <row r="5" spans="2:16" ht="36.75" customHeight="1">
      <c r="B5" s="161"/>
      <c r="C5" s="467" t="s">
        <v>33</v>
      </c>
      <c r="D5" s="467"/>
      <c r="E5" s="467"/>
      <c r="F5" s="467"/>
      <c r="G5" s="467"/>
      <c r="H5" s="467"/>
      <c r="I5" s="467"/>
      <c r="J5" s="467"/>
      <c r="K5" s="467"/>
      <c r="L5" s="467"/>
      <c r="M5" s="467"/>
      <c r="N5" s="467"/>
      <c r="O5" s="467"/>
      <c r="P5" s="162"/>
    </row>
    <row r="6" spans="2:16" ht="13.5" thickBot="1">
      <c r="B6" s="161"/>
      <c r="C6" s="163"/>
      <c r="D6" s="163"/>
      <c r="E6" s="163"/>
      <c r="F6" s="163"/>
      <c r="G6" s="163"/>
      <c r="H6" s="163"/>
      <c r="I6" s="163"/>
      <c r="J6" s="163"/>
      <c r="K6" s="163"/>
      <c r="L6" s="163"/>
      <c r="M6" s="163"/>
      <c r="N6" s="163"/>
      <c r="O6" s="163"/>
      <c r="P6" s="162"/>
    </row>
    <row r="7" spans="2:16">
      <c r="B7" s="161"/>
      <c r="C7" s="432"/>
      <c r="D7" s="434"/>
      <c r="E7" s="435"/>
      <c r="F7" s="435"/>
      <c r="G7" s="435"/>
      <c r="H7" s="435"/>
      <c r="I7" s="435"/>
      <c r="J7" s="435"/>
      <c r="K7" s="436"/>
      <c r="L7" s="450"/>
      <c r="M7" s="451"/>
      <c r="N7" s="451"/>
      <c r="O7" s="452"/>
      <c r="P7" s="162"/>
    </row>
    <row r="8" spans="2:16">
      <c r="B8" s="161"/>
      <c r="C8" s="433"/>
      <c r="D8" s="437" t="s">
        <v>34</v>
      </c>
      <c r="E8" s="438"/>
      <c r="F8" s="438"/>
      <c r="G8" s="438"/>
      <c r="H8" s="438"/>
      <c r="I8" s="438"/>
      <c r="J8" s="438"/>
      <c r="K8" s="439"/>
      <c r="L8" s="453"/>
      <c r="M8" s="454"/>
      <c r="N8" s="454"/>
      <c r="O8" s="455"/>
      <c r="P8" s="162"/>
    </row>
    <row r="9" spans="2:16" ht="13.5">
      <c r="B9" s="161"/>
      <c r="C9" s="433"/>
      <c r="D9" s="440"/>
      <c r="E9" s="441"/>
      <c r="F9" s="441"/>
      <c r="G9" s="441"/>
      <c r="H9" s="441"/>
      <c r="I9" s="441"/>
      <c r="J9" s="441"/>
      <c r="K9" s="442"/>
      <c r="L9" s="443" t="s">
        <v>35</v>
      </c>
      <c r="M9" s="456"/>
      <c r="N9" s="457"/>
      <c r="O9" s="458"/>
      <c r="P9" s="162"/>
    </row>
    <row r="10" spans="2:16">
      <c r="B10" s="161"/>
      <c r="C10" s="433"/>
      <c r="D10" s="437" t="s">
        <v>36</v>
      </c>
      <c r="E10" s="438"/>
      <c r="F10" s="438"/>
      <c r="G10" s="438"/>
      <c r="H10" s="438"/>
      <c r="I10" s="438"/>
      <c r="J10" s="438"/>
      <c r="K10" s="439"/>
      <c r="L10" s="444"/>
      <c r="M10" s="459"/>
      <c r="N10" s="460"/>
      <c r="O10" s="461"/>
      <c r="P10" s="162"/>
    </row>
    <row r="11" spans="2:16" ht="12.75" customHeight="1">
      <c r="B11" s="161"/>
      <c r="C11" s="433"/>
      <c r="D11" s="468"/>
      <c r="E11" s="469"/>
      <c r="F11" s="469"/>
      <c r="G11" s="469"/>
      <c r="H11" s="469"/>
      <c r="I11" s="469"/>
      <c r="J11" s="469"/>
      <c r="K11" s="470"/>
      <c r="L11" s="443" t="s">
        <v>37</v>
      </c>
      <c r="M11" s="443">
        <v>1</v>
      </c>
      <c r="N11" s="443" t="s">
        <v>38</v>
      </c>
      <c r="O11" s="448">
        <v>1</v>
      </c>
      <c r="P11" s="162"/>
    </row>
    <row r="12" spans="2:16">
      <c r="B12" s="161"/>
      <c r="C12" s="433"/>
      <c r="D12" s="468"/>
      <c r="E12" s="469"/>
      <c r="F12" s="469"/>
      <c r="G12" s="469"/>
      <c r="H12" s="469"/>
      <c r="I12" s="469"/>
      <c r="J12" s="469"/>
      <c r="K12" s="470"/>
      <c r="L12" s="462"/>
      <c r="M12" s="462"/>
      <c r="N12" s="462"/>
      <c r="O12" s="449"/>
      <c r="P12" s="162"/>
    </row>
    <row r="13" spans="2:16">
      <c r="B13" s="161"/>
      <c r="C13" s="433"/>
      <c r="D13" s="437" t="s">
        <v>39</v>
      </c>
      <c r="E13" s="438"/>
      <c r="F13" s="438"/>
      <c r="G13" s="438"/>
      <c r="H13" s="438"/>
      <c r="I13" s="438"/>
      <c r="J13" s="438"/>
      <c r="K13" s="439"/>
      <c r="L13" s="462"/>
      <c r="M13" s="462"/>
      <c r="N13" s="462"/>
      <c r="O13" s="449"/>
      <c r="P13" s="162"/>
    </row>
    <row r="14" spans="2:16" ht="14.25" thickBot="1">
      <c r="B14" s="161"/>
      <c r="C14" s="144"/>
      <c r="D14" s="143"/>
      <c r="E14" s="143"/>
      <c r="F14" s="143"/>
      <c r="G14" s="143"/>
      <c r="H14" s="143"/>
      <c r="I14" s="143"/>
      <c r="J14" s="143"/>
      <c r="K14" s="143"/>
      <c r="L14" s="143"/>
      <c r="M14" s="142"/>
      <c r="N14" s="142"/>
      <c r="O14" s="141"/>
      <c r="P14" s="162"/>
    </row>
    <row r="15" spans="2:16" ht="13.5">
      <c r="B15" s="161"/>
      <c r="C15" s="140"/>
      <c r="D15" s="139"/>
      <c r="E15" s="139"/>
      <c r="F15" s="139"/>
      <c r="G15" s="139"/>
      <c r="H15" s="139"/>
      <c r="I15" s="139"/>
      <c r="J15" s="139"/>
      <c r="K15" s="139"/>
      <c r="L15" s="138" t="s">
        <v>40</v>
      </c>
      <c r="M15" s="137" t="s">
        <v>41</v>
      </c>
      <c r="N15" s="137" t="s">
        <v>42</v>
      </c>
      <c r="O15" s="136" t="s">
        <v>43</v>
      </c>
      <c r="P15" s="162"/>
    </row>
    <row r="16" spans="2:16" ht="13.5">
      <c r="B16" s="161"/>
      <c r="C16" s="82"/>
      <c r="D16" s="164"/>
      <c r="E16" s="164"/>
      <c r="F16" s="164"/>
      <c r="G16" s="164"/>
      <c r="H16" s="164"/>
      <c r="I16" s="164"/>
      <c r="J16" s="164"/>
      <c r="K16" s="164"/>
      <c r="L16" s="165"/>
      <c r="M16" s="135"/>
      <c r="N16" s="135"/>
      <c r="O16" s="134"/>
      <c r="P16" s="162"/>
    </row>
    <row r="17" spans="2:16" ht="18" customHeight="1">
      <c r="B17" s="161"/>
      <c r="C17" s="377" t="s">
        <v>44</v>
      </c>
      <c r="D17" s="378"/>
      <c r="E17" s="378"/>
      <c r="F17" s="378"/>
      <c r="G17" s="164"/>
      <c r="H17" s="164"/>
      <c r="I17" s="164" t="s">
        <v>45</v>
      </c>
      <c r="J17" s="163"/>
      <c r="K17" s="164"/>
      <c r="L17" s="165"/>
      <c r="M17" s="163"/>
      <c r="N17" s="163"/>
      <c r="O17" s="133"/>
      <c r="P17" s="162"/>
    </row>
    <row r="18" spans="2:16" ht="13.5">
      <c r="B18" s="161"/>
      <c r="C18" s="132"/>
      <c r="D18" s="131"/>
      <c r="E18" s="131"/>
      <c r="F18" s="131"/>
      <c r="G18" s="131"/>
      <c r="H18" s="131"/>
      <c r="I18" s="131"/>
      <c r="J18" s="131"/>
      <c r="K18" s="131"/>
      <c r="L18" s="131"/>
      <c r="M18" s="131"/>
      <c r="N18" s="131"/>
      <c r="O18" s="130"/>
      <c r="P18" s="162"/>
    </row>
    <row r="19" spans="2:16" ht="13.5" thickBot="1">
      <c r="B19" s="161"/>
      <c r="C19" s="155"/>
      <c r="D19" s="156"/>
      <c r="E19" s="156"/>
      <c r="F19" s="156"/>
      <c r="G19" s="156"/>
      <c r="H19" s="156"/>
      <c r="I19" s="156"/>
      <c r="J19" s="156"/>
      <c r="K19" s="156"/>
      <c r="L19" s="156"/>
      <c r="M19" s="156"/>
      <c r="N19" s="156"/>
      <c r="O19" s="129"/>
      <c r="P19" s="162"/>
    </row>
    <row r="20" spans="2:16" ht="13.5" thickBot="1">
      <c r="B20" s="161"/>
      <c r="C20" s="90"/>
      <c r="D20" s="89"/>
      <c r="E20" s="89"/>
      <c r="F20" s="89"/>
      <c r="G20" s="89"/>
      <c r="H20" s="89"/>
      <c r="I20" s="163"/>
      <c r="J20" s="163"/>
      <c r="K20" s="89"/>
      <c r="L20" s="89"/>
      <c r="M20" s="89"/>
      <c r="N20" s="89"/>
      <c r="O20" s="88"/>
      <c r="P20" s="162"/>
    </row>
    <row r="21" spans="2:16" ht="13.5">
      <c r="B21" s="161"/>
      <c r="C21" s="473" t="s">
        <v>46</v>
      </c>
      <c r="D21" s="474"/>
      <c r="E21" s="474"/>
      <c r="F21" s="474"/>
      <c r="G21" s="474"/>
      <c r="H21" s="474"/>
      <c r="I21" s="474"/>
      <c r="J21" s="474"/>
      <c r="K21" s="474"/>
      <c r="L21" s="474"/>
      <c r="M21" s="474"/>
      <c r="N21" s="474"/>
      <c r="O21" s="475"/>
      <c r="P21" s="162"/>
    </row>
    <row r="22" spans="2:16" ht="13.5" thickBot="1">
      <c r="B22" s="161"/>
      <c r="C22" s="79"/>
      <c r="D22" s="163"/>
      <c r="E22" s="163"/>
      <c r="F22" s="163"/>
      <c r="G22" s="163"/>
      <c r="H22" s="163"/>
      <c r="I22" s="163"/>
      <c r="J22" s="163"/>
      <c r="K22" s="163"/>
      <c r="L22" s="163"/>
      <c r="M22" s="163"/>
      <c r="N22" s="163"/>
      <c r="O22" s="78"/>
      <c r="P22" s="162"/>
    </row>
    <row r="23" spans="2:16">
      <c r="B23" s="161"/>
      <c r="C23" s="192" t="s">
        <v>47</v>
      </c>
      <c r="D23" s="445" t="s">
        <v>48</v>
      </c>
      <c r="E23" s="446"/>
      <c r="F23" s="446"/>
      <c r="G23" s="446"/>
      <c r="H23" s="446"/>
      <c r="I23" s="446"/>
      <c r="J23" s="446"/>
      <c r="K23" s="446"/>
      <c r="L23" s="447"/>
      <c r="M23" s="471" t="s">
        <v>49</v>
      </c>
      <c r="N23" s="472"/>
      <c r="O23" s="192" t="s">
        <v>8</v>
      </c>
      <c r="P23" s="162"/>
    </row>
    <row r="24" spans="2:16" ht="13.5" thickBot="1">
      <c r="B24" s="161"/>
      <c r="C24" s="128"/>
      <c r="D24" s="409"/>
      <c r="E24" s="410"/>
      <c r="F24" s="410"/>
      <c r="G24" s="410"/>
      <c r="H24" s="410"/>
      <c r="I24" s="410"/>
      <c r="J24" s="410"/>
      <c r="K24" s="410"/>
      <c r="L24" s="411"/>
      <c r="M24" s="409"/>
      <c r="N24" s="411"/>
      <c r="O24" s="127"/>
      <c r="P24" s="162"/>
    </row>
    <row r="25" spans="2:16">
      <c r="B25" s="161"/>
      <c r="C25" s="412" t="s">
        <v>50</v>
      </c>
      <c r="D25" s="413"/>
      <c r="E25" s="413"/>
      <c r="F25" s="413"/>
      <c r="G25" s="413"/>
      <c r="H25" s="413"/>
      <c r="I25" s="413"/>
      <c r="J25" s="413"/>
      <c r="K25" s="413"/>
      <c r="L25" s="413"/>
      <c r="M25" s="413"/>
      <c r="N25" s="413"/>
      <c r="O25" s="414"/>
      <c r="P25" s="162"/>
    </row>
    <row r="26" spans="2:16">
      <c r="B26" s="161"/>
      <c r="C26" s="415"/>
      <c r="D26" s="416"/>
      <c r="E26" s="416"/>
      <c r="F26" s="416"/>
      <c r="G26" s="416"/>
      <c r="H26" s="416"/>
      <c r="I26" s="416"/>
      <c r="J26" s="416"/>
      <c r="K26" s="416"/>
      <c r="L26" s="416"/>
      <c r="M26" s="416"/>
      <c r="N26" s="416"/>
      <c r="O26" s="417"/>
      <c r="P26" s="162"/>
    </row>
    <row r="27" spans="2:16" ht="13.5" thickBot="1">
      <c r="B27" s="161"/>
      <c r="C27" s="418"/>
      <c r="D27" s="419"/>
      <c r="E27" s="419"/>
      <c r="F27" s="419"/>
      <c r="G27" s="419"/>
      <c r="H27" s="419"/>
      <c r="I27" s="419"/>
      <c r="J27" s="419"/>
      <c r="K27" s="419"/>
      <c r="L27" s="419"/>
      <c r="M27" s="419"/>
      <c r="N27" s="419"/>
      <c r="O27" s="420"/>
      <c r="P27" s="162"/>
    </row>
    <row r="28" spans="2:16" ht="13.5">
      <c r="B28" s="161"/>
      <c r="C28" s="401" t="s">
        <v>48</v>
      </c>
      <c r="D28" s="465"/>
      <c r="E28" s="465"/>
      <c r="F28" s="465"/>
      <c r="G28" s="466"/>
      <c r="H28" s="407" t="s">
        <v>51</v>
      </c>
      <c r="I28" s="465"/>
      <c r="J28" s="429" t="s">
        <v>52</v>
      </c>
      <c r="K28" s="430"/>
      <c r="L28" s="113" t="s">
        <v>53</v>
      </c>
      <c r="M28" s="407" t="s">
        <v>54</v>
      </c>
      <c r="N28" s="408"/>
      <c r="O28" s="118" t="s">
        <v>55</v>
      </c>
      <c r="P28" s="162"/>
    </row>
    <row r="29" spans="2:16">
      <c r="B29" s="161"/>
      <c r="C29" s="385"/>
      <c r="D29" s="386"/>
      <c r="E29" s="386"/>
      <c r="F29" s="386"/>
      <c r="G29" s="431"/>
      <c r="H29" s="476"/>
      <c r="I29" s="431"/>
      <c r="J29" s="476"/>
      <c r="K29" s="431"/>
      <c r="L29" s="124"/>
      <c r="M29" s="425"/>
      <c r="N29" s="426"/>
      <c r="O29" s="115"/>
      <c r="P29" s="162"/>
    </row>
    <row r="30" spans="2:16">
      <c r="B30" s="161"/>
      <c r="C30" s="99"/>
      <c r="D30" s="80"/>
      <c r="E30" s="80"/>
      <c r="F30" s="80"/>
      <c r="G30" s="125"/>
      <c r="H30" s="126"/>
      <c r="I30" s="125"/>
      <c r="J30" s="126"/>
      <c r="K30" s="125"/>
      <c r="L30" s="124"/>
      <c r="M30" s="425"/>
      <c r="N30" s="426"/>
      <c r="O30" s="115"/>
      <c r="P30" s="162"/>
    </row>
    <row r="31" spans="2:16" ht="13.5" thickBot="1">
      <c r="B31" s="161"/>
      <c r="C31" s="397"/>
      <c r="D31" s="398"/>
      <c r="E31" s="398"/>
      <c r="F31" s="398"/>
      <c r="G31" s="421"/>
      <c r="H31" s="422"/>
      <c r="I31" s="421"/>
      <c r="J31" s="422"/>
      <c r="K31" s="421"/>
      <c r="L31" s="123"/>
      <c r="M31" s="423"/>
      <c r="N31" s="424"/>
      <c r="O31" s="115"/>
      <c r="P31" s="162"/>
    </row>
    <row r="32" spans="2:16" ht="14.25" thickBot="1">
      <c r="B32" s="161"/>
      <c r="C32" s="391" t="s">
        <v>56</v>
      </c>
      <c r="D32" s="392"/>
      <c r="E32" s="392"/>
      <c r="F32" s="392"/>
      <c r="G32" s="392"/>
      <c r="H32" s="392"/>
      <c r="I32" s="392"/>
      <c r="J32" s="392"/>
      <c r="K32" s="392"/>
      <c r="L32" s="392"/>
      <c r="M32" s="392"/>
      <c r="N32" s="393"/>
      <c r="O32" s="114"/>
      <c r="P32" s="162"/>
    </row>
    <row r="33" spans="2:16" ht="13.5" customHeight="1">
      <c r="B33" s="161"/>
      <c r="C33" s="412" t="s">
        <v>57</v>
      </c>
      <c r="D33" s="413"/>
      <c r="E33" s="413"/>
      <c r="F33" s="413"/>
      <c r="G33" s="413"/>
      <c r="H33" s="413"/>
      <c r="I33" s="413"/>
      <c r="J33" s="413"/>
      <c r="K33" s="413"/>
      <c r="L33" s="413"/>
      <c r="M33" s="413"/>
      <c r="N33" s="413"/>
      <c r="O33" s="414"/>
      <c r="P33" s="162"/>
    </row>
    <row r="34" spans="2:16">
      <c r="B34" s="161"/>
      <c r="C34" s="415"/>
      <c r="D34" s="416"/>
      <c r="E34" s="416"/>
      <c r="F34" s="416"/>
      <c r="G34" s="416"/>
      <c r="H34" s="416"/>
      <c r="I34" s="416"/>
      <c r="J34" s="416"/>
      <c r="K34" s="416"/>
      <c r="L34" s="416"/>
      <c r="M34" s="416"/>
      <c r="N34" s="416"/>
      <c r="O34" s="417"/>
      <c r="P34" s="162"/>
    </row>
    <row r="35" spans="2:16" ht="13.5" thickBot="1">
      <c r="B35" s="161"/>
      <c r="C35" s="418"/>
      <c r="D35" s="419"/>
      <c r="E35" s="419"/>
      <c r="F35" s="419"/>
      <c r="G35" s="419"/>
      <c r="H35" s="419"/>
      <c r="I35" s="419"/>
      <c r="J35" s="419"/>
      <c r="K35" s="419"/>
      <c r="L35" s="419"/>
      <c r="M35" s="419"/>
      <c r="N35" s="419"/>
      <c r="O35" s="420"/>
      <c r="P35" s="162"/>
    </row>
    <row r="36" spans="2:16" ht="13.5">
      <c r="B36" s="161"/>
      <c r="C36" s="401" t="s">
        <v>48</v>
      </c>
      <c r="D36" s="402"/>
      <c r="E36" s="402"/>
      <c r="F36" s="402"/>
      <c r="G36" s="402"/>
      <c r="H36" s="402"/>
      <c r="I36" s="402"/>
      <c r="J36" s="408"/>
      <c r="K36" s="160" t="s">
        <v>49</v>
      </c>
      <c r="L36" s="113" t="s">
        <v>8</v>
      </c>
      <c r="M36" s="407" t="s">
        <v>58</v>
      </c>
      <c r="N36" s="408"/>
      <c r="O36" s="118" t="s">
        <v>55</v>
      </c>
      <c r="P36" s="162"/>
    </row>
    <row r="37" spans="2:16">
      <c r="B37" s="161"/>
      <c r="C37" s="385"/>
      <c r="D37" s="386"/>
      <c r="E37" s="386"/>
      <c r="F37" s="386"/>
      <c r="G37" s="386"/>
      <c r="H37" s="386"/>
      <c r="I37" s="386"/>
      <c r="J37" s="431"/>
      <c r="K37" s="157"/>
      <c r="L37" s="122"/>
      <c r="M37" s="463"/>
      <c r="N37" s="464"/>
      <c r="O37" s="115"/>
      <c r="P37" s="162"/>
    </row>
    <row r="38" spans="2:16" ht="13.5" thickBot="1">
      <c r="B38" s="161"/>
      <c r="C38" s="397"/>
      <c r="D38" s="398"/>
      <c r="E38" s="398"/>
      <c r="F38" s="398"/>
      <c r="G38" s="398"/>
      <c r="H38" s="398"/>
      <c r="I38" s="398"/>
      <c r="J38" s="421"/>
      <c r="K38" s="80"/>
      <c r="L38" s="121"/>
      <c r="M38" s="399"/>
      <c r="N38" s="400"/>
      <c r="O38" s="120"/>
      <c r="P38" s="162"/>
    </row>
    <row r="39" spans="2:16" ht="14.25" thickBot="1">
      <c r="B39" s="161"/>
      <c r="C39" s="391" t="s">
        <v>56</v>
      </c>
      <c r="D39" s="392"/>
      <c r="E39" s="392"/>
      <c r="F39" s="392"/>
      <c r="G39" s="392"/>
      <c r="H39" s="392"/>
      <c r="I39" s="392"/>
      <c r="J39" s="392"/>
      <c r="K39" s="392"/>
      <c r="L39" s="392"/>
      <c r="M39" s="392"/>
      <c r="N39" s="393"/>
      <c r="O39" s="103">
        <v>0</v>
      </c>
      <c r="P39" s="162"/>
    </row>
    <row r="40" spans="2:16">
      <c r="B40" s="161"/>
      <c r="C40" s="412" t="s">
        <v>59</v>
      </c>
      <c r="D40" s="413"/>
      <c r="E40" s="413"/>
      <c r="F40" s="413"/>
      <c r="G40" s="413"/>
      <c r="H40" s="413"/>
      <c r="I40" s="413"/>
      <c r="J40" s="413"/>
      <c r="K40" s="413"/>
      <c r="L40" s="413"/>
      <c r="M40" s="413"/>
      <c r="N40" s="413"/>
      <c r="O40" s="414"/>
      <c r="P40" s="162"/>
    </row>
    <row r="41" spans="2:16">
      <c r="B41" s="161"/>
      <c r="C41" s="415"/>
      <c r="D41" s="416"/>
      <c r="E41" s="416"/>
      <c r="F41" s="416"/>
      <c r="G41" s="416"/>
      <c r="H41" s="416"/>
      <c r="I41" s="416"/>
      <c r="J41" s="416"/>
      <c r="K41" s="416"/>
      <c r="L41" s="416"/>
      <c r="M41" s="416"/>
      <c r="N41" s="416"/>
      <c r="O41" s="417"/>
      <c r="P41" s="162"/>
    </row>
    <row r="42" spans="2:16" ht="13.5" thickBot="1">
      <c r="B42" s="161"/>
      <c r="C42" s="418"/>
      <c r="D42" s="419"/>
      <c r="E42" s="419"/>
      <c r="F42" s="419"/>
      <c r="G42" s="419"/>
      <c r="H42" s="419"/>
      <c r="I42" s="419"/>
      <c r="J42" s="419"/>
      <c r="K42" s="419"/>
      <c r="L42" s="419"/>
      <c r="M42" s="419"/>
      <c r="N42" s="419"/>
      <c r="O42" s="420"/>
      <c r="P42" s="162"/>
    </row>
    <row r="43" spans="2:16" ht="13.5">
      <c r="B43" s="161"/>
      <c r="C43" s="401" t="s">
        <v>60</v>
      </c>
      <c r="D43" s="402"/>
      <c r="E43" s="402"/>
      <c r="F43" s="402"/>
      <c r="G43" s="402"/>
      <c r="H43" s="402"/>
      <c r="I43" s="402"/>
      <c r="J43" s="113" t="s">
        <v>61</v>
      </c>
      <c r="K43" s="158" t="s">
        <v>62</v>
      </c>
      <c r="L43" s="119" t="s">
        <v>63</v>
      </c>
      <c r="M43" s="407" t="s">
        <v>64</v>
      </c>
      <c r="N43" s="408"/>
      <c r="O43" s="118" t="s">
        <v>55</v>
      </c>
      <c r="P43" s="162"/>
    </row>
    <row r="44" spans="2:16">
      <c r="B44" s="161"/>
      <c r="C44" s="385"/>
      <c r="D44" s="386"/>
      <c r="E44" s="386"/>
      <c r="F44" s="386"/>
      <c r="G44" s="386"/>
      <c r="H44" s="386"/>
      <c r="I44" s="386"/>
      <c r="J44" s="116"/>
      <c r="K44" s="117"/>
      <c r="L44" s="116"/>
      <c r="M44" s="405"/>
      <c r="N44" s="406"/>
      <c r="O44" s="115"/>
      <c r="P44" s="162"/>
    </row>
    <row r="45" spans="2:16" ht="13.5" thickBot="1">
      <c r="B45" s="161"/>
      <c r="C45" s="397"/>
      <c r="D45" s="398"/>
      <c r="E45" s="398"/>
      <c r="F45" s="398"/>
      <c r="G45" s="398"/>
      <c r="H45" s="398"/>
      <c r="I45" s="398"/>
      <c r="J45" s="105"/>
      <c r="K45" s="74"/>
      <c r="L45" s="105"/>
      <c r="M45" s="399"/>
      <c r="N45" s="400"/>
      <c r="O45" s="104"/>
      <c r="P45" s="162"/>
    </row>
    <row r="46" spans="2:16" ht="14.25" thickBot="1">
      <c r="B46" s="161"/>
      <c r="C46" s="391" t="s">
        <v>56</v>
      </c>
      <c r="D46" s="392"/>
      <c r="E46" s="392"/>
      <c r="F46" s="392"/>
      <c r="G46" s="392"/>
      <c r="H46" s="392"/>
      <c r="I46" s="392"/>
      <c r="J46" s="392"/>
      <c r="K46" s="392"/>
      <c r="L46" s="392"/>
      <c r="M46" s="392"/>
      <c r="N46" s="393"/>
      <c r="O46" s="114"/>
      <c r="P46" s="162"/>
    </row>
    <row r="47" spans="2:16">
      <c r="B47" s="161"/>
      <c r="C47" s="412" t="s">
        <v>65</v>
      </c>
      <c r="D47" s="413"/>
      <c r="E47" s="413"/>
      <c r="F47" s="413"/>
      <c r="G47" s="413"/>
      <c r="H47" s="413"/>
      <c r="I47" s="413"/>
      <c r="J47" s="413"/>
      <c r="K47" s="413"/>
      <c r="L47" s="413"/>
      <c r="M47" s="413"/>
      <c r="N47" s="413"/>
      <c r="O47" s="414"/>
      <c r="P47" s="162"/>
    </row>
    <row r="48" spans="2:16">
      <c r="B48" s="161"/>
      <c r="C48" s="415"/>
      <c r="D48" s="416"/>
      <c r="E48" s="416"/>
      <c r="F48" s="416"/>
      <c r="G48" s="416"/>
      <c r="H48" s="416"/>
      <c r="I48" s="416"/>
      <c r="J48" s="416"/>
      <c r="K48" s="416"/>
      <c r="L48" s="416"/>
      <c r="M48" s="416"/>
      <c r="N48" s="416"/>
      <c r="O48" s="417"/>
      <c r="P48" s="162"/>
    </row>
    <row r="49" spans="2:16" ht="13.5" thickBot="1">
      <c r="B49" s="161"/>
      <c r="C49" s="418"/>
      <c r="D49" s="419"/>
      <c r="E49" s="419"/>
      <c r="F49" s="419"/>
      <c r="G49" s="419"/>
      <c r="H49" s="419"/>
      <c r="I49" s="419"/>
      <c r="J49" s="419"/>
      <c r="K49" s="419"/>
      <c r="L49" s="419"/>
      <c r="M49" s="419"/>
      <c r="N49" s="419"/>
      <c r="O49" s="420"/>
      <c r="P49" s="162"/>
    </row>
    <row r="50" spans="2:16" ht="13.5">
      <c r="B50" s="161"/>
      <c r="C50" s="401" t="s">
        <v>66</v>
      </c>
      <c r="D50" s="402"/>
      <c r="E50" s="402"/>
      <c r="F50" s="402"/>
      <c r="G50" s="402"/>
      <c r="H50" s="402"/>
      <c r="I50" s="402"/>
      <c r="J50" s="113" t="s">
        <v>67</v>
      </c>
      <c r="K50" s="112" t="s">
        <v>68</v>
      </c>
      <c r="L50" s="101" t="s">
        <v>69</v>
      </c>
      <c r="M50" s="403" t="s">
        <v>54</v>
      </c>
      <c r="N50" s="404"/>
      <c r="O50" s="100" t="s">
        <v>55</v>
      </c>
      <c r="P50" s="162"/>
    </row>
    <row r="51" spans="2:16">
      <c r="B51" s="161"/>
      <c r="C51" s="111"/>
      <c r="D51" s="110"/>
      <c r="E51" s="110"/>
      <c r="F51" s="110"/>
      <c r="G51" s="110"/>
      <c r="H51" s="110"/>
      <c r="I51" s="110"/>
      <c r="J51" s="109"/>
      <c r="K51" s="108"/>
      <c r="L51" s="107"/>
      <c r="M51" s="427"/>
      <c r="N51" s="428"/>
      <c r="O51" s="106"/>
      <c r="P51" s="162"/>
    </row>
    <row r="52" spans="2:16">
      <c r="B52" s="161"/>
      <c r="C52" s="111"/>
      <c r="D52" s="110"/>
      <c r="E52" s="110"/>
      <c r="F52" s="110"/>
      <c r="G52" s="110"/>
      <c r="H52" s="110"/>
      <c r="I52" s="110"/>
      <c r="J52" s="109"/>
      <c r="K52" s="108"/>
      <c r="L52" s="107"/>
      <c r="M52" s="427"/>
      <c r="N52" s="428"/>
      <c r="O52" s="106"/>
      <c r="P52" s="162"/>
    </row>
    <row r="53" spans="2:16">
      <c r="B53" s="161"/>
      <c r="C53" s="111"/>
      <c r="D53" s="110"/>
      <c r="E53" s="110"/>
      <c r="F53" s="110"/>
      <c r="G53" s="110"/>
      <c r="H53" s="110"/>
      <c r="I53" s="110"/>
      <c r="J53" s="109"/>
      <c r="K53" s="108"/>
      <c r="L53" s="107"/>
      <c r="M53" s="405"/>
      <c r="N53" s="406"/>
      <c r="O53" s="106"/>
      <c r="P53" s="162"/>
    </row>
    <row r="54" spans="2:16" ht="13.5" thickBot="1">
      <c r="B54" s="161"/>
      <c r="C54" s="397"/>
      <c r="D54" s="398"/>
      <c r="E54" s="398"/>
      <c r="F54" s="398"/>
      <c r="G54" s="398"/>
      <c r="H54" s="398"/>
      <c r="I54" s="398"/>
      <c r="J54" s="105"/>
      <c r="K54" s="74"/>
      <c r="L54" s="105"/>
      <c r="M54" s="399"/>
      <c r="N54" s="400"/>
      <c r="O54" s="104"/>
      <c r="P54" s="162"/>
    </row>
    <row r="55" spans="2:16" ht="14.25" thickBot="1">
      <c r="B55" s="161"/>
      <c r="C55" s="391" t="s">
        <v>56</v>
      </c>
      <c r="D55" s="392"/>
      <c r="E55" s="392"/>
      <c r="F55" s="392"/>
      <c r="G55" s="392"/>
      <c r="H55" s="392"/>
      <c r="I55" s="392"/>
      <c r="J55" s="392"/>
      <c r="K55" s="392"/>
      <c r="L55" s="392"/>
      <c r="M55" s="392"/>
      <c r="N55" s="393"/>
      <c r="O55" s="103"/>
      <c r="P55" s="162"/>
    </row>
    <row r="56" spans="2:16" ht="13.5" thickBot="1">
      <c r="B56" s="161"/>
      <c r="C56" s="79"/>
      <c r="D56" s="163"/>
      <c r="E56" s="163"/>
      <c r="F56" s="163"/>
      <c r="G56" s="163"/>
      <c r="H56" s="163"/>
      <c r="I56" s="163"/>
      <c r="J56" s="163"/>
      <c r="K56" s="163"/>
      <c r="L56" s="163"/>
      <c r="M56" s="163"/>
      <c r="N56" s="163"/>
      <c r="O56" s="78"/>
      <c r="P56" s="162"/>
    </row>
    <row r="57" spans="2:16" ht="13.5" thickBot="1">
      <c r="B57" s="161"/>
      <c r="C57" s="394" t="s">
        <v>70</v>
      </c>
      <c r="D57" s="395"/>
      <c r="E57" s="395"/>
      <c r="F57" s="395"/>
      <c r="G57" s="395"/>
      <c r="H57" s="395"/>
      <c r="I57" s="395"/>
      <c r="J57" s="395"/>
      <c r="K57" s="395"/>
      <c r="L57" s="395"/>
      <c r="M57" s="395"/>
      <c r="N57" s="396"/>
      <c r="O57" s="102"/>
      <c r="P57" s="162"/>
    </row>
    <row r="58" spans="2:16">
      <c r="B58" s="161"/>
      <c r="C58" s="412" t="s">
        <v>71</v>
      </c>
      <c r="D58" s="413"/>
      <c r="E58" s="413"/>
      <c r="F58" s="413"/>
      <c r="G58" s="413"/>
      <c r="H58" s="413"/>
      <c r="I58" s="413"/>
      <c r="J58" s="413"/>
      <c r="K58" s="413"/>
      <c r="L58" s="413"/>
      <c r="M58" s="413"/>
      <c r="N58" s="413"/>
      <c r="O58" s="414"/>
      <c r="P58" s="162"/>
    </row>
    <row r="59" spans="2:16">
      <c r="B59" s="161"/>
      <c r="C59" s="415"/>
      <c r="D59" s="416"/>
      <c r="E59" s="416"/>
      <c r="F59" s="416"/>
      <c r="G59" s="416"/>
      <c r="H59" s="416"/>
      <c r="I59" s="416"/>
      <c r="J59" s="416"/>
      <c r="K59" s="416"/>
      <c r="L59" s="416"/>
      <c r="M59" s="416"/>
      <c r="N59" s="416"/>
      <c r="O59" s="417"/>
      <c r="P59" s="162"/>
    </row>
    <row r="60" spans="2:16" ht="13.5" thickBot="1">
      <c r="B60" s="161"/>
      <c r="C60" s="418"/>
      <c r="D60" s="419"/>
      <c r="E60" s="419"/>
      <c r="F60" s="419"/>
      <c r="G60" s="419"/>
      <c r="H60" s="419"/>
      <c r="I60" s="419"/>
      <c r="J60" s="419"/>
      <c r="K60" s="419"/>
      <c r="L60" s="419"/>
      <c r="M60" s="419"/>
      <c r="N60" s="419"/>
      <c r="O60" s="420"/>
      <c r="P60" s="162"/>
    </row>
    <row r="61" spans="2:16" ht="13.5">
      <c r="B61" s="161"/>
      <c r="C61" s="401" t="s">
        <v>72</v>
      </c>
      <c r="D61" s="402"/>
      <c r="E61" s="402"/>
      <c r="F61" s="402"/>
      <c r="G61" s="402"/>
      <c r="H61" s="402"/>
      <c r="I61" s="402"/>
      <c r="J61" s="158"/>
      <c r="K61" s="159"/>
      <c r="L61" s="101" t="s">
        <v>73</v>
      </c>
      <c r="M61" s="403" t="s">
        <v>74</v>
      </c>
      <c r="N61" s="404"/>
      <c r="O61" s="100"/>
      <c r="P61" s="162"/>
    </row>
    <row r="62" spans="2:16">
      <c r="B62" s="161"/>
      <c r="C62" s="385" t="s">
        <v>20</v>
      </c>
      <c r="D62" s="386"/>
      <c r="E62" s="386"/>
      <c r="F62" s="386"/>
      <c r="G62" s="386"/>
      <c r="H62" s="386"/>
      <c r="I62" s="386"/>
      <c r="J62" s="98"/>
      <c r="K62" s="97"/>
      <c r="L62" s="94"/>
      <c r="M62" s="387"/>
      <c r="N62" s="388"/>
      <c r="O62" s="93"/>
      <c r="P62" s="162"/>
    </row>
    <row r="63" spans="2:16">
      <c r="B63" s="161"/>
      <c r="C63" s="99" t="s">
        <v>75</v>
      </c>
      <c r="D63" s="80"/>
      <c r="E63" s="80"/>
      <c r="F63" s="80"/>
      <c r="G63" s="80"/>
      <c r="H63" s="80"/>
      <c r="I63" s="80"/>
      <c r="J63" s="98"/>
      <c r="K63" s="97"/>
      <c r="L63" s="94"/>
      <c r="M63" s="387"/>
      <c r="N63" s="388"/>
      <c r="O63" s="93"/>
      <c r="P63" s="162"/>
    </row>
    <row r="64" spans="2:16" ht="13.5" thickBot="1">
      <c r="B64" s="161"/>
      <c r="C64" s="155" t="s">
        <v>76</v>
      </c>
      <c r="D64" s="156"/>
      <c r="E64" s="156"/>
      <c r="F64" s="156"/>
      <c r="G64" s="156"/>
      <c r="H64" s="156"/>
      <c r="I64" s="156"/>
      <c r="J64" s="96"/>
      <c r="K64" s="95"/>
      <c r="L64" s="94"/>
      <c r="M64" s="389"/>
      <c r="N64" s="390"/>
      <c r="O64" s="93"/>
      <c r="P64" s="162"/>
    </row>
    <row r="65" spans="2:16" ht="14.25" thickBot="1">
      <c r="B65" s="161"/>
      <c r="C65" s="391" t="s">
        <v>56</v>
      </c>
      <c r="D65" s="392"/>
      <c r="E65" s="392"/>
      <c r="F65" s="392"/>
      <c r="G65" s="392"/>
      <c r="H65" s="392"/>
      <c r="I65" s="392"/>
      <c r="J65" s="392"/>
      <c r="K65" s="392"/>
      <c r="L65" s="392"/>
      <c r="M65" s="392"/>
      <c r="N65" s="393"/>
      <c r="O65" s="92"/>
      <c r="P65" s="162"/>
    </row>
    <row r="66" spans="2:16" ht="13.5" thickBot="1">
      <c r="B66" s="161"/>
      <c r="C66" s="79"/>
      <c r="D66" s="163"/>
      <c r="E66" s="163"/>
      <c r="F66" s="163"/>
      <c r="G66" s="163"/>
      <c r="H66" s="163"/>
      <c r="I66" s="163"/>
      <c r="J66" s="163"/>
      <c r="K66" s="163"/>
      <c r="L66" s="163"/>
      <c r="M66" s="163"/>
      <c r="N66" s="163"/>
      <c r="O66" s="78"/>
      <c r="P66" s="162"/>
    </row>
    <row r="67" spans="2:16" ht="13.5" thickBot="1">
      <c r="B67" s="161"/>
      <c r="C67" s="394" t="s">
        <v>77</v>
      </c>
      <c r="D67" s="395"/>
      <c r="E67" s="395"/>
      <c r="F67" s="395"/>
      <c r="G67" s="395"/>
      <c r="H67" s="395"/>
      <c r="I67" s="395"/>
      <c r="J67" s="395"/>
      <c r="K67" s="395"/>
      <c r="L67" s="395"/>
      <c r="M67" s="395"/>
      <c r="N67" s="396"/>
      <c r="O67" s="91"/>
      <c r="P67" s="162"/>
    </row>
    <row r="68" spans="2:16">
      <c r="B68" s="161"/>
      <c r="C68" s="90"/>
      <c r="D68" s="89"/>
      <c r="E68" s="89"/>
      <c r="F68" s="89"/>
      <c r="G68" s="89"/>
      <c r="H68" s="89"/>
      <c r="I68" s="89"/>
      <c r="J68" s="89"/>
      <c r="K68" s="89"/>
      <c r="L68" s="89"/>
      <c r="M68" s="89"/>
      <c r="N68" s="89"/>
      <c r="O68" s="88"/>
      <c r="P68" s="162"/>
    </row>
    <row r="69" spans="2:16">
      <c r="B69" s="161"/>
      <c r="C69" s="79"/>
      <c r="D69" s="163"/>
      <c r="E69" s="163"/>
      <c r="F69" s="163"/>
      <c r="G69" s="163"/>
      <c r="H69" s="163"/>
      <c r="I69" s="163"/>
      <c r="J69" s="163"/>
      <c r="K69" s="163"/>
      <c r="L69" s="163"/>
      <c r="M69" s="163"/>
      <c r="N69" s="163"/>
      <c r="O69" s="78"/>
      <c r="P69" s="162"/>
    </row>
    <row r="70" spans="2:16">
      <c r="B70" s="161"/>
      <c r="C70" s="79"/>
      <c r="D70" s="163"/>
      <c r="E70" s="163"/>
      <c r="F70" s="163"/>
      <c r="G70" s="163"/>
      <c r="H70" s="163"/>
      <c r="I70" s="163"/>
      <c r="J70" s="163"/>
      <c r="K70" s="163"/>
      <c r="L70" s="163"/>
      <c r="M70" s="163"/>
      <c r="N70" s="163"/>
      <c r="O70" s="78"/>
      <c r="P70" s="162"/>
    </row>
    <row r="71" spans="2:16">
      <c r="B71" s="161"/>
      <c r="C71" s="79"/>
      <c r="D71" s="163"/>
      <c r="E71" s="163"/>
      <c r="F71" s="163"/>
      <c r="G71" s="163"/>
      <c r="H71" s="81" t="s">
        <v>78</v>
      </c>
      <c r="I71" s="81"/>
      <c r="J71" s="81"/>
      <c r="K71" s="81"/>
      <c r="L71" s="163"/>
      <c r="M71" s="163"/>
      <c r="N71" s="163"/>
      <c r="O71" s="78"/>
      <c r="P71" s="162"/>
    </row>
    <row r="72" spans="2:16" ht="13.5">
      <c r="B72" s="161"/>
      <c r="C72" s="87"/>
      <c r="D72" s="166"/>
      <c r="E72" s="166"/>
      <c r="F72" s="166"/>
      <c r="G72" s="166"/>
      <c r="H72" s="81" t="s">
        <v>79</v>
      </c>
      <c r="I72" s="166"/>
      <c r="J72" s="166"/>
      <c r="K72" s="166"/>
      <c r="L72" s="166"/>
      <c r="M72" s="166"/>
      <c r="N72" s="166"/>
      <c r="O72" s="86"/>
      <c r="P72" s="162"/>
    </row>
    <row r="73" spans="2:16" ht="13.5">
      <c r="B73" s="161"/>
      <c r="C73" s="87"/>
      <c r="D73" s="166"/>
      <c r="E73" s="166"/>
      <c r="F73" s="166"/>
      <c r="G73" s="166"/>
      <c r="H73" s="81" t="s">
        <v>80</v>
      </c>
      <c r="I73" s="163"/>
      <c r="J73" s="163"/>
      <c r="K73" s="166"/>
      <c r="L73" s="166"/>
      <c r="M73" s="166"/>
      <c r="N73" s="166"/>
      <c r="O73" s="86"/>
      <c r="P73" s="162"/>
    </row>
    <row r="74" spans="2:16">
      <c r="B74" s="161"/>
      <c r="C74" s="82"/>
      <c r="D74" s="167"/>
      <c r="E74" s="167"/>
      <c r="F74" s="167"/>
      <c r="G74" s="167"/>
      <c r="H74" s="81" t="s">
        <v>81</v>
      </c>
      <c r="I74" s="167"/>
      <c r="J74" s="167"/>
      <c r="K74" s="167"/>
      <c r="L74" s="167"/>
      <c r="M74" s="167"/>
      <c r="N74" s="167"/>
      <c r="O74" s="76"/>
      <c r="P74" s="162"/>
    </row>
    <row r="75" spans="2:16">
      <c r="B75" s="161"/>
      <c r="C75" s="79"/>
      <c r="D75" s="163"/>
      <c r="E75" s="163"/>
      <c r="F75" s="163"/>
      <c r="G75" s="163"/>
      <c r="H75" s="163" t="s">
        <v>82</v>
      </c>
      <c r="I75" s="163"/>
      <c r="J75" s="163"/>
      <c r="K75" s="163"/>
      <c r="L75" s="163"/>
      <c r="M75" s="163"/>
      <c r="N75" s="163"/>
      <c r="O75" s="78"/>
      <c r="P75" s="162"/>
    </row>
    <row r="76" spans="2:16" ht="13.5">
      <c r="B76" s="161"/>
      <c r="C76" s="85" t="s">
        <v>83</v>
      </c>
      <c r="D76" s="154"/>
      <c r="E76" s="154"/>
      <c r="F76" s="154"/>
      <c r="G76" s="154"/>
      <c r="H76" s="154"/>
      <c r="I76" s="154"/>
      <c r="J76" s="154"/>
      <c r="K76" s="154"/>
      <c r="L76" s="154"/>
      <c r="M76" s="154"/>
      <c r="N76" s="154"/>
      <c r="O76" s="84"/>
      <c r="P76" s="162"/>
    </row>
    <row r="77" spans="2:16">
      <c r="B77" s="161"/>
      <c r="C77" s="382"/>
      <c r="D77" s="383"/>
      <c r="E77" s="383"/>
      <c r="F77" s="383"/>
      <c r="G77" s="383"/>
      <c r="H77" s="383"/>
      <c r="I77" s="383"/>
      <c r="J77" s="383"/>
      <c r="K77" s="383"/>
      <c r="L77" s="383"/>
      <c r="M77" s="383"/>
      <c r="N77" s="383"/>
      <c r="O77" s="384"/>
      <c r="P77" s="162"/>
    </row>
    <row r="78" spans="2:16">
      <c r="B78" s="161"/>
      <c r="C78" s="382"/>
      <c r="D78" s="383"/>
      <c r="E78" s="383"/>
      <c r="F78" s="383"/>
      <c r="G78" s="383"/>
      <c r="H78" s="383"/>
      <c r="I78" s="383"/>
      <c r="J78" s="383"/>
      <c r="K78" s="383"/>
      <c r="L78" s="383"/>
      <c r="M78" s="383"/>
      <c r="N78" s="383"/>
      <c r="O78" s="384"/>
      <c r="P78" s="162"/>
    </row>
    <row r="79" spans="2:16">
      <c r="B79" s="161"/>
      <c r="C79" s="82"/>
      <c r="D79" s="167"/>
      <c r="E79" s="167"/>
      <c r="F79" s="167"/>
      <c r="G79" s="167"/>
      <c r="H79" s="167"/>
      <c r="I79" s="167"/>
      <c r="J79" s="167"/>
      <c r="K79" s="167"/>
      <c r="L79" s="167"/>
      <c r="M79" s="167"/>
      <c r="N79" s="167"/>
      <c r="O79" s="76"/>
      <c r="P79" s="162"/>
    </row>
    <row r="80" spans="2:16">
      <c r="B80" s="161"/>
      <c r="C80" s="83" t="s">
        <v>84</v>
      </c>
      <c r="D80" s="167"/>
      <c r="E80" s="167"/>
      <c r="F80" s="167"/>
      <c r="G80" s="167"/>
      <c r="H80" s="167"/>
      <c r="I80" s="167"/>
      <c r="J80" s="167"/>
      <c r="K80" s="167"/>
      <c r="L80" s="167"/>
      <c r="M80" s="167"/>
      <c r="N80" s="167"/>
      <c r="O80" s="76"/>
      <c r="P80" s="162"/>
    </row>
    <row r="81" spans="2:16" ht="12.75" customHeight="1">
      <c r="B81" s="161"/>
      <c r="C81" s="379" t="s">
        <v>85</v>
      </c>
      <c r="D81" s="380"/>
      <c r="E81" s="380"/>
      <c r="F81" s="380"/>
      <c r="G81" s="380"/>
      <c r="H81" s="380"/>
      <c r="I81" s="380"/>
      <c r="J81" s="380"/>
      <c r="K81" s="380"/>
      <c r="L81" s="380"/>
      <c r="M81" s="380"/>
      <c r="N81" s="380"/>
      <c r="O81" s="381"/>
      <c r="P81" s="162"/>
    </row>
    <row r="82" spans="2:16">
      <c r="B82" s="161"/>
      <c r="C82" s="379"/>
      <c r="D82" s="380"/>
      <c r="E82" s="380"/>
      <c r="F82" s="380"/>
      <c r="G82" s="380"/>
      <c r="H82" s="380"/>
      <c r="I82" s="380"/>
      <c r="J82" s="380"/>
      <c r="K82" s="380"/>
      <c r="L82" s="380"/>
      <c r="M82" s="380"/>
      <c r="N82" s="380"/>
      <c r="O82" s="381"/>
      <c r="P82" s="162"/>
    </row>
    <row r="83" spans="2:16" ht="12.95" customHeight="1">
      <c r="B83" s="161"/>
      <c r="C83" s="379" t="s">
        <v>86</v>
      </c>
      <c r="D83" s="380"/>
      <c r="E83" s="380"/>
      <c r="F83" s="380"/>
      <c r="G83" s="380"/>
      <c r="H83" s="380"/>
      <c r="I83" s="380"/>
      <c r="J83" s="380"/>
      <c r="K83" s="380"/>
      <c r="L83" s="380"/>
      <c r="M83" s="380"/>
      <c r="N83" s="380"/>
      <c r="O83" s="381"/>
      <c r="P83" s="162"/>
    </row>
    <row r="84" spans="2:16">
      <c r="B84" s="161"/>
      <c r="C84" s="379"/>
      <c r="D84" s="380"/>
      <c r="E84" s="380"/>
      <c r="F84" s="380"/>
      <c r="G84" s="380"/>
      <c r="H84" s="380"/>
      <c r="I84" s="380"/>
      <c r="J84" s="380"/>
      <c r="K84" s="380"/>
      <c r="L84" s="380"/>
      <c r="M84" s="380"/>
      <c r="N84" s="380"/>
      <c r="O84" s="381"/>
      <c r="P84" s="162"/>
    </row>
    <row r="85" spans="2:16">
      <c r="B85" s="161"/>
      <c r="C85" s="82"/>
      <c r="D85" s="167"/>
      <c r="E85" s="167"/>
      <c r="F85" s="167"/>
      <c r="G85" s="167"/>
      <c r="H85" s="167"/>
      <c r="I85" s="167"/>
      <c r="J85" s="167"/>
      <c r="K85" s="167"/>
      <c r="L85" s="167"/>
      <c r="M85" s="167"/>
      <c r="N85" s="167"/>
      <c r="O85" s="76"/>
      <c r="P85" s="162"/>
    </row>
    <row r="86" spans="2:16">
      <c r="B86" s="161"/>
      <c r="C86" s="79"/>
      <c r="D86" s="163"/>
      <c r="E86" s="163"/>
      <c r="F86" s="163"/>
      <c r="G86" s="163"/>
      <c r="H86" s="81" t="s">
        <v>78</v>
      </c>
      <c r="I86" s="163"/>
      <c r="J86" s="163"/>
      <c r="K86" s="163"/>
      <c r="L86" s="163"/>
      <c r="M86" s="163"/>
      <c r="N86" s="163"/>
      <c r="O86" s="78"/>
      <c r="P86" s="162"/>
    </row>
    <row r="87" spans="2:16">
      <c r="B87" s="161"/>
      <c r="C87" s="79"/>
      <c r="D87" s="163"/>
      <c r="E87" s="163"/>
      <c r="F87" s="163"/>
      <c r="G87" s="163"/>
      <c r="H87" s="163" t="s">
        <v>79</v>
      </c>
      <c r="I87" s="80"/>
      <c r="J87" s="80"/>
      <c r="K87" s="80"/>
      <c r="L87" s="163"/>
      <c r="M87" s="163"/>
      <c r="N87" s="163"/>
      <c r="O87" s="78"/>
      <c r="P87" s="162"/>
    </row>
    <row r="88" spans="2:16">
      <c r="B88" s="161"/>
      <c r="C88" s="79"/>
      <c r="D88" s="163"/>
      <c r="E88" s="163"/>
      <c r="F88" s="163"/>
      <c r="G88" s="163"/>
      <c r="H88" s="163" t="s">
        <v>87</v>
      </c>
      <c r="I88" s="168"/>
      <c r="J88" s="168"/>
      <c r="K88" s="168"/>
      <c r="L88" s="163"/>
      <c r="M88" s="163"/>
      <c r="N88" s="163"/>
      <c r="O88" s="78"/>
      <c r="P88" s="162"/>
    </row>
    <row r="89" spans="2:16">
      <c r="B89" s="161"/>
      <c r="C89" s="77"/>
      <c r="D89" s="167"/>
      <c r="E89" s="167"/>
      <c r="F89" s="167"/>
      <c r="G89" s="167"/>
      <c r="H89" s="163" t="s">
        <v>81</v>
      </c>
      <c r="I89" s="163"/>
      <c r="J89" s="163"/>
      <c r="K89" s="163"/>
      <c r="L89" s="167"/>
      <c r="M89" s="167"/>
      <c r="N89" s="167"/>
      <c r="O89" s="76"/>
      <c r="P89" s="162"/>
    </row>
    <row r="90" spans="2:16" ht="17.25" customHeight="1">
      <c r="B90" s="161"/>
      <c r="C90" s="75"/>
      <c r="D90" s="169"/>
      <c r="E90" s="169"/>
      <c r="F90" s="163"/>
      <c r="G90" s="163"/>
      <c r="H90" s="163"/>
      <c r="I90" s="163"/>
      <c r="J90" s="163"/>
      <c r="K90" s="371"/>
      <c r="L90" s="371"/>
      <c r="M90" s="371"/>
      <c r="N90" s="371"/>
      <c r="O90" s="372"/>
      <c r="P90" s="162"/>
    </row>
    <row r="91" spans="2:16" ht="18.75" customHeight="1" thickBot="1">
      <c r="B91" s="161"/>
      <c r="C91" s="375"/>
      <c r="D91" s="376"/>
      <c r="E91" s="376"/>
      <c r="F91" s="74"/>
      <c r="G91" s="74"/>
      <c r="H91" s="74"/>
      <c r="I91" s="74"/>
      <c r="J91" s="74"/>
      <c r="K91" s="373"/>
      <c r="L91" s="373"/>
      <c r="M91" s="373"/>
      <c r="N91" s="373"/>
      <c r="O91" s="374"/>
      <c r="P91" s="162"/>
    </row>
    <row r="92" spans="2:16" ht="13.5" thickBot="1">
      <c r="B92" s="170"/>
      <c r="C92" s="171"/>
      <c r="D92" s="171"/>
      <c r="E92" s="171"/>
      <c r="F92" s="171"/>
      <c r="G92" s="171"/>
      <c r="H92" s="171"/>
      <c r="I92" s="171"/>
      <c r="J92" s="171"/>
      <c r="K92" s="171"/>
      <c r="L92" s="171"/>
      <c r="M92" s="171"/>
      <c r="N92" s="171"/>
      <c r="O92" s="171"/>
      <c r="P92" s="172"/>
    </row>
    <row r="93" spans="2:16" ht="13.5" thickTop="1"/>
  </sheetData>
  <mergeCells count="80">
    <mergeCell ref="B1:L1"/>
    <mergeCell ref="B2:E2"/>
    <mergeCell ref="M37:N37"/>
    <mergeCell ref="M24:N24"/>
    <mergeCell ref="C28:G28"/>
    <mergeCell ref="H28:I28"/>
    <mergeCell ref="C5:O5"/>
    <mergeCell ref="M11:M13"/>
    <mergeCell ref="N11:N13"/>
    <mergeCell ref="D13:K13"/>
    <mergeCell ref="D11:K12"/>
    <mergeCell ref="M23:N23"/>
    <mergeCell ref="C21:O21"/>
    <mergeCell ref="C29:G29"/>
    <mergeCell ref="H29:I29"/>
    <mergeCell ref="J29:K29"/>
    <mergeCell ref="C58:O60"/>
    <mergeCell ref="C7:C13"/>
    <mergeCell ref="D7:K7"/>
    <mergeCell ref="D8:K8"/>
    <mergeCell ref="D9:K9"/>
    <mergeCell ref="L9:L10"/>
    <mergeCell ref="D23:L23"/>
    <mergeCell ref="C33:O35"/>
    <mergeCell ref="O11:O13"/>
    <mergeCell ref="L7:O8"/>
    <mergeCell ref="M9:O10"/>
    <mergeCell ref="D10:K10"/>
    <mergeCell ref="L11:L13"/>
    <mergeCell ref="C36:J36"/>
    <mergeCell ref="C39:N39"/>
    <mergeCell ref="M51:N51"/>
    <mergeCell ref="M52:N52"/>
    <mergeCell ref="J28:K28"/>
    <mergeCell ref="M28:N28"/>
    <mergeCell ref="C40:O42"/>
    <mergeCell ref="C47:O49"/>
    <mergeCell ref="C38:J38"/>
    <mergeCell ref="M38:N38"/>
    <mergeCell ref="C37:J37"/>
    <mergeCell ref="M29:N29"/>
    <mergeCell ref="D24:L24"/>
    <mergeCell ref="C25:O27"/>
    <mergeCell ref="C31:G31"/>
    <mergeCell ref="H31:I31"/>
    <mergeCell ref="J31:K31"/>
    <mergeCell ref="M31:N31"/>
    <mergeCell ref="M30:N30"/>
    <mergeCell ref="C55:N55"/>
    <mergeCell ref="C32:N32"/>
    <mergeCell ref="C57:N57"/>
    <mergeCell ref="C61:I61"/>
    <mergeCell ref="M61:N61"/>
    <mergeCell ref="M53:N53"/>
    <mergeCell ref="C43:I43"/>
    <mergeCell ref="M43:N43"/>
    <mergeCell ref="C44:I44"/>
    <mergeCell ref="M44:N44"/>
    <mergeCell ref="C45:I45"/>
    <mergeCell ref="M45:N45"/>
    <mergeCell ref="C46:N46"/>
    <mergeCell ref="C50:I50"/>
    <mergeCell ref="M50:N50"/>
    <mergeCell ref="M36:N36"/>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Nelson Ferney ROMERO SEGURA</cp:lastModifiedBy>
  <cp:revision/>
  <cp:lastPrinted>2026-08-10T12:45:25Z</cp:lastPrinted>
  <dcterms:created xsi:type="dcterms:W3CDTF">2006-06-27T16:47:25Z</dcterms:created>
  <dcterms:modified xsi:type="dcterms:W3CDTF">2026-08-19T14:16:23Z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