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alcaldiabogota-my.sharepoint.com/personal/edhuerfano_alcaldiabogota_gov_co/Documents/ARCHIVOS 2026/2. Procesos/9. Kid Apoyo Emo Victimas/Doc Ajustados/"/>
    </mc:Choice>
  </mc:AlternateContent>
  <xr:revisionPtr revIDLastSave="0" documentId="8_{60C269B9-F14A-4F92-B524-9ECAFAC6020D}" xr6:coauthVersionLast="47" xr6:coauthVersionMax="47" xr10:uidLastSave="{00000000-0000-0000-0000-000000000000}"/>
  <bookViews>
    <workbookView xWindow="-120" yWindow="-120" windowWidth="20730" windowHeight="11040" tabRatio="500" xr2:uid="{00000000-000D-0000-FFFF-FFFF00000000}"/>
  </bookViews>
  <sheets>
    <sheet name="FOE" sheetId="1" r:id="rId1"/>
  </sheets>
  <definedNames>
    <definedName name="_xlnm.Print_Area" localSheetId="0">FOE!$B$2:$O$36</definedName>
    <definedName name="Decision">#REF!</definedName>
    <definedName name="Valoracion">#REF!</definedName>
    <definedName name="VALORACIÓN">#REF!</definedName>
    <definedName name="Z_E1D6AB5F_A8F6_4793_8631_84CEF2A93E2A_.wvu.Cols" localSheetId="0" hidden="1">FOE!$A:$A</definedName>
    <definedName name="Z_E1D6AB5F_A8F6_4793_8631_84CEF2A93E2A_.wvu.FilterData" localSheetId="0" hidden="1">FOE!$A$14:$E$14</definedName>
    <definedName name="Z_E1D6AB5F_A8F6_4793_8631_84CEF2A93E2A_.wvu.PrintArea" localSheetId="0" hidden="1">FOE!$A$13:$N$29</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I28" i="1" l="1"/>
  <c r="G28" i="1"/>
  <c r="K27" i="1"/>
  <c r="M27" i="1" s="1"/>
  <c r="N27" i="1" s="1"/>
  <c r="I27" i="1"/>
  <c r="O27" i="1" s="1"/>
  <c r="G27" i="1"/>
  <c r="O26" i="1"/>
  <c r="M26" i="1"/>
  <c r="N26" i="1" s="1"/>
  <c r="K26" i="1"/>
  <c r="L26" i="1" s="1"/>
  <c r="I26" i="1"/>
  <c r="G26" i="1"/>
  <c r="K25" i="1"/>
  <c r="M25" i="1" s="1"/>
  <c r="N25" i="1" s="1"/>
  <c r="I25" i="1"/>
  <c r="O25" i="1" s="1"/>
  <c r="G25" i="1"/>
  <c r="K24" i="1"/>
  <c r="M24" i="1" s="1"/>
  <c r="N24" i="1" s="1"/>
  <c r="I24" i="1"/>
  <c r="O24" i="1" s="1"/>
  <c r="G24" i="1"/>
  <c r="O23" i="1"/>
  <c r="K23" i="1"/>
  <c r="M23" i="1" s="1"/>
  <c r="N23" i="1" s="1"/>
  <c r="I23" i="1"/>
  <c r="G23" i="1"/>
  <c r="O22" i="1" a="1"/>
  <c r="O22" i="1" s="1"/>
  <c r="M22" i="1"/>
  <c r="N22" i="1" s="1"/>
  <c r="L22" i="1"/>
  <c r="K22" i="1"/>
  <c r="I22" i="1"/>
  <c r="G22" i="1"/>
  <c r="K21" i="1"/>
  <c r="M21" i="1" s="1"/>
  <c r="N21" i="1" s="1"/>
  <c r="I21" i="1"/>
  <c r="O21" i="1" s="1"/>
  <c r="G21" i="1"/>
  <c r="M20" i="1"/>
  <c r="N20" i="1" s="1"/>
  <c r="K20" i="1"/>
  <c r="L20" i="1" s="1"/>
  <c r="I20" i="1"/>
  <c r="O20" i="1" s="1"/>
  <c r="G20" i="1"/>
  <c r="O19" i="1"/>
  <c r="M19" i="1"/>
  <c r="N19" i="1" s="1"/>
  <c r="K19" i="1"/>
  <c r="L19" i="1" s="1"/>
  <c r="I19" i="1"/>
  <c r="G19" i="1"/>
  <c r="K18" i="1"/>
  <c r="M18" i="1" s="1"/>
  <c r="N18" i="1" s="1"/>
  <c r="I18" i="1"/>
  <c r="O18" i="1" s="1"/>
  <c r="G18" i="1"/>
  <c r="K17" i="1"/>
  <c r="M17" i="1" s="1"/>
  <c r="N17" i="1" s="1"/>
  <c r="I17" i="1"/>
  <c r="O17" i="1" s="1"/>
  <c r="G17" i="1"/>
  <c r="M16" i="1"/>
  <c r="N16" i="1" s="1"/>
  <c r="K16" i="1"/>
  <c r="L16" i="1" s="1"/>
  <c r="I16" i="1"/>
  <c r="O16" i="1" s="1"/>
  <c r="G16" i="1"/>
  <c r="K15" i="1"/>
  <c r="M15" i="1" s="1"/>
  <c r="N15" i="1" s="1"/>
  <c r="N28" i="1" s="1"/>
  <c r="I15" i="1"/>
  <c r="O15" i="1" s="1"/>
  <c r="G15" i="1"/>
  <c r="H32" i="1" l="1"/>
  <c r="N29" i="1"/>
  <c r="L23" i="1"/>
  <c r="L17" i="1"/>
  <c r="L24" i="1"/>
  <c r="L27" i="1"/>
  <c r="L15" i="1"/>
  <c r="L18" i="1"/>
  <c r="L25" i="1"/>
  <c r="L21" i="1"/>
  <c r="L28" i="1" l="1"/>
  <c r="L29" i="1" s="1"/>
  <c r="M32" i="1" s="1"/>
</calcChain>
</file>

<file path=xl/sharedStrings.xml><?xml version="1.0" encoding="utf-8"?>
<sst xmlns="http://schemas.openxmlformats.org/spreadsheetml/2006/main" count="60" uniqueCount="51">
  <si>
    <t>Secretaría General de la Alcaldía Mayor de Bogotá D.C
Consejería Distrital de Paz, Victimas y Reconciliación
Formato de Oferta Económica</t>
  </si>
  <si>
    <t>Aunar esfuerzos técnicos, humanos, administrativos y financieros para la incorporación, a través de un proceso participativo, de los enfoques étnico, diferencial e intercultural en el kit de apoyo emocional dirigido a niñas, niños y adolescentes víctimas del conflicto armado que residen en Bogotá, así como el apoyo en el proceso de producción y entrega de dichos kits.</t>
  </si>
  <si>
    <t xml:space="preserve">EMPRESA: </t>
  </si>
  <si>
    <t>NIT:</t>
  </si>
  <si>
    <t>FECHA:</t>
  </si>
  <si>
    <t>CONTACTO:</t>
  </si>
  <si>
    <t>CARGO:</t>
  </si>
  <si>
    <t>TEL. CELULAR :</t>
  </si>
  <si>
    <t>E-MAIL:</t>
  </si>
  <si>
    <t>DIRECCIÓN:</t>
  </si>
  <si>
    <t>TELEFONO FIJO:</t>
  </si>
  <si>
    <t>INSTRUCCIONES PARA EL DILIGENCIAMIENTO DEL FORMATO DE OFERTA ECONÓMICA</t>
  </si>
  <si>
    <t>Celdas azules: El proponente deberá diligenciar únicamente las celdas identificadas en color azul.
Precio ofertado: El valor unitario ofertado no podrá superar el precio techo establecido por la Entidad.
Aporte ESAL: El proponente definirá libremente el porcentaje de aporte en dinero para cada ítem, entre 0 % y 100 %, garantizando un aporte total mínimo del 30 % del valor total del convenio.
Distribución de aportes: La suma del aporte de la ESAL y del aporte de la OCDPVR deberá corresponder al valor total ofertado para cada ítem.
Aporte OCDPVR: El valor total financiado por la OCDPVR no podrá superar $484.431.899.
Cantidades y condiciones: No podrán modificarse las cantidades, especificaciones técnicas ni periodos definidos por la Entidad.
Fórmulas: Las celdas con fórmulas y la estructura del archivo no deberán ser modificadas.
Valor integral: Los precios ofertados deberán incluir todos los costos, impuestos, tasas, contribuciones y demás conceptos aplicables.
Carácter vinculante: La oferta económica de la ESAL seleccionada hará parte integral del convenio y será referente para el seguimiento financiero de su ejecución. 
Porcentaje: El porcentaje indicado por el proponente se aplicará sobre el valor unitario ofertado para el respectivo ítem, con el fin de determinar la proporción financiada con el aporte en dinero de la ESAL y la proporción financiada con recursos de la OCDPVR. Esta distribución no modifica las cantidades, perfiles, periodos ni demás condiciones técnicas establecidas por la Entidad.
La ESAL deberá financiar con cargo a su aporte en dinero el cien por ciento (100 %) del valor ofertado correspondiente a la producción y entrega de los cien (100) kits con enfoque étnico, diferencial e intercultural. El valor restante requerido para completar el aporte mínimo del treinta por ciento (30 %) podrá distribuirse entre los demás ítems de la oferta económica.</t>
  </si>
  <si>
    <t>A. SERVICIOS PERMANENTES</t>
  </si>
  <si>
    <t>CONCEPTO (etapa)</t>
  </si>
  <si>
    <t>DESCRIPCIÓN/PRODUCTO</t>
  </si>
  <si>
    <t>UNIDAD DE MEDIDA</t>
  </si>
  <si>
    <t xml:space="preserve">CANTIDAD REQUERIDA </t>
  </si>
  <si>
    <t>PRECIO TECHO UNITARIO INCLUIDOS IMPUESTOS DE LEY</t>
  </si>
  <si>
    <t>PRECIO TECHO TOTAL INCLUIDOS IMPUESTOS DE LEY</t>
  </si>
  <si>
    <t>PRECIO OFERTADO UNITARIO INCLUIDO IMPUESTOS DE LEY</t>
  </si>
  <si>
    <t>PRECIO OFERTADO TOTAL  INCLUIDO IMPUESTOS DE LEY</t>
  </si>
  <si>
    <t>% DEL VALOR DEL ÍTEM FINANCIADO CON APORTE EN DINERO DE LA ESAL</t>
  </si>
  <si>
    <t>VALOR UNITARIO INCLUIDO
Aporte en dinero ESAL</t>
  </si>
  <si>
    <t>VALOR TOTAL INCLUIDO
Aporte en dinero ESAL</t>
  </si>
  <si>
    <t>VALOR UNITARIO INCLUIDO IMPUESTOS
Aporte Secretaría General de la Alcaldía Mayor de Bogotá D.C</t>
  </si>
  <si>
    <t>VALOR TOTAL INCLUIDO IMPUESTOS
Aporte Secretaría General de la Alcaldía Mayor de Bogotá D.C</t>
  </si>
  <si>
    <t xml:space="preserve">Observación. Si ingresa algún valor mayor al precio techo se activará un mensaje para revisión por parte del oferente. </t>
  </si>
  <si>
    <t>Recurso humano.</t>
  </si>
  <si>
    <t>1. Coordinador. La formación académica y experiencia se encuentran descritas en el ANEXO TECNICO</t>
  </si>
  <si>
    <t>MES</t>
  </si>
  <si>
    <t>2. Profesionales psicosociales. Se solicitan dos, por favor, consignar el precio de un profesional, dado que la formulación ya contempla multiplicar por dos. La formación académica y experiencia se encuentran descritas en el ANEXO TÉCNICO.</t>
  </si>
  <si>
    <t>3. Ilustrador. La formación académica y experiencia se encuentran descritas en el ANEXO TECNICO</t>
  </si>
  <si>
    <t>4. Apoyo operativo. La formación académica y experiencia se encuentran descritas en el ANEXO TECNICO</t>
  </si>
  <si>
    <t xml:space="preserve">Producción de kits.
</t>
  </si>
  <si>
    <t>1. Impresión, producción y entrega de 333 kits de apoyo emocional no étnico para niños y niñas de 4 a 8 años. Los elementos que componen el kit se encuentran discriminados en el ANEXO TÉCNICO.</t>
  </si>
  <si>
    <t>KITS</t>
  </si>
  <si>
    <t>2. Impresión, producción y entrega de 334 kits de apoyo emocional no étnico para niños y niñas de 9 a 12 años. Los elementos que componen el kit se encuentran discriminados en el ANEXO TÉCNICO.</t>
  </si>
  <si>
    <t>3. Impresión, producción y entrega de 333 kits de apoyo emocional no étnico para niños, niñas y adolescentes de 13 a 17 años. Los elementos que componen el kit se encuentran discriminados en el ANEXO TÉCNICO.</t>
  </si>
  <si>
    <t>4. Impresión, producción y entrega de 100 kits de apoyo emocional con un enfoque étnico, diferencial e intercultural para niños, niñas y adolescentes. Los elementos que componen el kit se encuentran discriminados en el ANEXO TÉCNICO.</t>
  </si>
  <si>
    <t>Revisión y ajuste editorial.</t>
  </si>
  <si>
    <t>1. Revisión de redacción, coherencia conceptual y claridad del lenguaje, así como corrección de estilo y unificación terminológica de los documentos aprobados, aplica para kits étnicos y no étnicos.</t>
  </si>
  <si>
    <t>UNID.</t>
  </si>
  <si>
    <t>Pilotaje.</t>
  </si>
  <si>
    <t>1. Implementación de cinco (5) sesiones piloto con padres, madres y personas cuidadoras. El valor comprende únicamente los recursos técnicos, metodológicos, operativos y de talento humano requeridos para la planeación, facilitación, desarrollo, registro y sistematización de las sesiones. No incluye espacios físicos, procesos de convocatoria, ayudas audiovisuales, transporte ni alimentación de participantes, los cuales serán suministrados por la OCDPVR conforme al ANEXO TÉCNICO.</t>
  </si>
  <si>
    <t>2. Implementación de cinco (5) sesiones piloto con niñas, niños y adolescentes con pertenencia étnica indígena. El valor comprende únicamente los recursos técnicos, metodológicos, operativos y de talento humano requeridos para la planeación, facilitación, desarrollo, registro y sistematización de las sesiones. No incluye espacios físicos, procesos de convocatoria, ayudas audiovisuales, transporte ni alimentación de participantes, los cuales serán suministrados por la OCDPVR conforme al ANEXO TÉCNICO.</t>
  </si>
  <si>
    <t>3. Implementación de cinco (5) sesiones piloto con niñas, niños y adolescentes con pertenencia étnica negro, afro, raizal o palenquera. El valor comprende únicamente los recursos técnicos, metodológicos, operativos y de talento humano requeridos para la planeación, facilitación, desarrollo, registro y sistematización de las sesiones. No incluye espacios físicos, procesos de convocatoria, ayudas audiovisuales, transporte ni alimentación de participantes, los cuales serán suministrados por la OCDPVR conforme al ANEXO TÉCNICO.</t>
  </si>
  <si>
    <t>Costos administrativos y operativos.</t>
  </si>
  <si>
    <t>1. Corresponde a los gastos administrativos y operativos en que incurre la ESAL para la puesta en marcha y ejecución del convenio, incluidos, entre otros, los asociados a la vinculación y administración del personal, la adquisición y el soporte de los bienes y servicios requeridos, gastos del soporte tecnológico y la gestión documental propia de la operación. El valor deberá contemplar la totalidad de estos gastos necesarios para el adecuado cumplimiento del objeto.</t>
  </si>
  <si>
    <t>TOTAL</t>
  </si>
  <si>
    <t>% APORTE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</si>
</sst>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_(* #,##0.00_);_(* \(#,##0.00\);_(* \-??_);_(@_)"/>
    <numFmt numFmtId="165" formatCode="_(\$* #,##0.00_);_(\$* \(#,##0.00\);_(\$* \-??_);_(@_)"/>
    <numFmt numFmtId="166" formatCode="_(\$* #,##0_);_(\$* \(#,##0\);_(\$* \-_);_(@_)"/>
    <numFmt numFmtId="167" formatCode="_-[$$-240A]\ * #,##0.00_-;\-[$$-240A]\ * #,##0.00_-;_-[$$-240A]\ * \-??_-;_-@_-"/>
    <numFmt numFmtId="168" formatCode="_-[$$-240A]\ * #,##0_-;\-[$$-240A]\ * #,##0_-;_-[$$-240A]\ * \-??_-;_-@_-"/>
    <numFmt numFmtId="169" formatCode="_-* #,##0.00\ _€_-;\-* #,##0.00\ _€_-;_-* \-??\ _€_-;_-@_-"/>
    <numFmt numFmtId="170" formatCode="_-* #,##0\ _€_-;\-* #,##0\ _€_-;_-* \-??\ _€_-;_-@_-"/>
    <numFmt numFmtId="171" formatCode="0&quot; meses&quot;"/>
    <numFmt numFmtId="172" formatCode="&quot;$ &quot;#,##0.00"/>
    <numFmt numFmtId="173" formatCode="_-\$* #,##0.00_-;&quot;-$&quot;* #,##0.00_-;_-\$* \-??_-;_-@_-"/>
    <numFmt numFmtId="174" formatCode="0&quot; perfiles&quot;"/>
    <numFmt numFmtId="175" formatCode="0.00000%"/>
  </numFmts>
  <fonts count="20" x14ac:knownFonts="1">
    <font>
      <sz val="11"/>
      <color theme="1"/>
      <name val="Calibri"/>
      <family val="2"/>
      <charset val="1"/>
    </font>
    <font>
      <sz val="11"/>
      <name val="Arial"/>
      <family val="2"/>
      <charset val="1"/>
    </font>
    <font>
      <sz val="11"/>
      <color theme="1"/>
      <name val="Arial Narrow"/>
      <family val="2"/>
      <charset val="1"/>
    </font>
    <font>
      <b/>
      <sz val="14"/>
      <color rgb="FF000000"/>
      <name val="Arial Narrow"/>
      <family val="2"/>
      <charset val="1"/>
    </font>
    <font>
      <b/>
      <sz val="11"/>
      <color rgb="FF000000"/>
      <name val="Arial Narrow"/>
      <family val="2"/>
      <charset val="1"/>
    </font>
    <font>
      <sz val="10"/>
      <color theme="1"/>
      <name val="Arial Narrow"/>
      <family val="2"/>
      <charset val="1"/>
    </font>
    <font>
      <b/>
      <sz val="12"/>
      <color theme="1"/>
      <name val="Arial Narrow"/>
      <family val="2"/>
      <charset val="1"/>
    </font>
    <font>
      <sz val="10"/>
      <color rgb="FF000000"/>
      <name val="Arial Narrow"/>
      <family val="2"/>
      <charset val="1"/>
    </font>
    <font>
      <sz val="10"/>
      <name val="Arial Narrow"/>
      <family val="2"/>
      <charset val="1"/>
    </font>
    <font>
      <b/>
      <sz val="10"/>
      <color theme="1"/>
      <name val="Arial Narrow"/>
      <family val="2"/>
      <charset val="1"/>
    </font>
    <font>
      <b/>
      <sz val="11"/>
      <name val="Arial Narrow"/>
      <family val="2"/>
      <charset val="1"/>
    </font>
    <font>
      <b/>
      <sz val="10"/>
      <color rgb="FF000000"/>
      <name val="Arial Narrow"/>
      <family val="2"/>
      <charset val="1"/>
    </font>
    <font>
      <b/>
      <sz val="10"/>
      <name val="Arial Narrow"/>
      <family val="2"/>
      <charset val="1"/>
    </font>
    <font>
      <sz val="11"/>
      <name val="Arial Narrow"/>
      <family val="2"/>
      <charset val="1"/>
    </font>
    <font>
      <sz val="11"/>
      <color rgb="FF000000"/>
      <name val="Arial Narrow"/>
      <family val="2"/>
      <charset val="1"/>
    </font>
    <font>
      <b/>
      <sz val="10"/>
      <color rgb="FFFF0000"/>
      <name val="Arial Narrow"/>
      <family val="2"/>
      <charset val="1"/>
    </font>
    <font>
      <b/>
      <sz val="11"/>
      <color theme="1"/>
      <name val="Arial Narrow"/>
      <family val="2"/>
      <charset val="1"/>
    </font>
    <font>
      <b/>
      <sz val="14"/>
      <color rgb="FFC00000"/>
      <name val="Arial Narrow"/>
      <family val="2"/>
    </font>
    <font>
      <sz val="14"/>
      <color theme="1"/>
      <name val="Arial Narrow"/>
      <family val="2"/>
      <charset val="1"/>
    </font>
    <font>
      <sz val="11"/>
      <color theme="1"/>
      <name val="Calibri"/>
      <family val="2"/>
      <charset val="1"/>
    </font>
  </fonts>
  <fills count="6">
    <fill>
      <patternFill patternType="none"/>
    </fill>
    <fill>
      <patternFill patternType="gray125"/>
    </fill>
    <fill>
      <patternFill patternType="solid">
        <fgColor theme="0"/>
        <bgColor rgb="FFF2F2F2"/>
      </patternFill>
    </fill>
    <fill>
      <patternFill patternType="solid">
        <fgColor theme="8" tint="0.79989013336588644"/>
        <bgColor rgb="FFDEEBF7"/>
      </patternFill>
    </fill>
    <fill>
      <patternFill patternType="solid">
        <fgColor theme="0" tint="-4.9989318521683403E-2"/>
        <bgColor rgb="FFDEEBF7"/>
      </patternFill>
    </fill>
    <fill>
      <patternFill patternType="solid">
        <fgColor theme="4" tint="0.79989013336588644"/>
        <bgColor rgb="FFDAE3F3"/>
      </patternFill>
    </fill>
  </fills>
  <borders count="7">
    <border>
      <left/>
      <right/>
      <top/>
      <bottom/>
      <diagonal/>
    </border>
    <border>
      <left/>
      <right/>
      <top style="thin">
        <color auto="1"/>
      </top>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
      <left style="thin">
        <color theme="2" tint="-0.499984740745262"/>
      </left>
      <right style="thin">
        <color theme="2" tint="-0.499984740745262"/>
      </right>
      <top/>
      <bottom style="thin">
        <color theme="2" tint="-0.499984740745262"/>
      </bottom>
      <diagonal/>
    </border>
    <border>
      <left style="thin">
        <color theme="2" tint="-0.499984740745262"/>
      </left>
      <right/>
      <top style="thin">
        <color theme="2" tint="-0.499984740745262"/>
      </top>
      <bottom style="thin">
        <color theme="2" tint="-0.499984740745262"/>
      </bottom>
      <diagonal/>
    </border>
  </borders>
  <cellStyleXfs count="14">
    <xf numFmtId="0" fontId="0" fillId="0" borderId="0"/>
    <xf numFmtId="169" fontId="19" fillId="0" borderId="0"/>
    <xf numFmtId="173" fontId="19" fillId="0" borderId="0"/>
    <xf numFmtId="9" fontId="19" fillId="0" borderId="0"/>
    <xf numFmtId="164" fontId="19" fillId="0" borderId="0"/>
    <xf numFmtId="165" fontId="19" fillId="0" borderId="0"/>
    <xf numFmtId="165" fontId="1" fillId="0" borderId="0"/>
    <xf numFmtId="166" fontId="19" fillId="0" borderId="0"/>
    <xf numFmtId="0" fontId="1" fillId="0" borderId="0"/>
    <xf numFmtId="0" fontId="19" fillId="0" borderId="0"/>
    <xf numFmtId="0" fontId="19" fillId="0" borderId="0"/>
    <xf numFmtId="9" fontId="1" fillId="0" borderId="0"/>
    <xf numFmtId="9" fontId="19" fillId="0" borderId="0"/>
    <xf numFmtId="9" fontId="19" fillId="0" borderId="0"/>
  </cellStyleXfs>
  <cellXfs count="54">
    <xf numFmtId="0" fontId="0" fillId="0" borderId="0" xfId="0"/>
    <xf numFmtId="0" fontId="4"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2" fillId="0" borderId="0" xfId="0" applyFont="1" applyAlignment="1">
      <alignment vertical="center"/>
    </xf>
    <xf numFmtId="0" fontId="2" fillId="2" borderId="0" xfId="0" applyFont="1" applyFill="1" applyAlignment="1">
      <alignment vertical="center"/>
    </xf>
    <xf numFmtId="0" fontId="2" fillId="0" borderId="1" xfId="0" applyFont="1" applyBorder="1" applyAlignment="1">
      <alignment vertical="center"/>
    </xf>
    <xf numFmtId="0" fontId="4" fillId="0" borderId="0" xfId="0" applyFont="1" applyAlignment="1">
      <alignment horizontal="center" vertical="center"/>
    </xf>
    <xf numFmtId="0" fontId="5" fillId="0" borderId="0" xfId="8" applyFont="1" applyAlignment="1">
      <alignment vertical="center"/>
    </xf>
    <xf numFmtId="0" fontId="5" fillId="0" borderId="2" xfId="8" applyFont="1" applyBorder="1" applyAlignment="1">
      <alignment vertical="center"/>
    </xf>
    <xf numFmtId="0" fontId="5" fillId="0" borderId="2" xfId="8" applyFont="1" applyBorder="1" applyAlignment="1">
      <alignment horizontal="left" vertical="center"/>
    </xf>
    <xf numFmtId="167" fontId="7" fillId="0" borderId="2" xfId="11" applyNumberFormat="1" applyFont="1" applyBorder="1" applyAlignment="1">
      <alignment horizontal="left" vertical="center" wrapText="1"/>
    </xf>
    <xf numFmtId="0" fontId="11" fillId="0" borderId="2" xfId="0" applyFont="1" applyBorder="1" applyAlignment="1">
      <alignment horizontal="center" vertical="center" wrapText="1"/>
    </xf>
    <xf numFmtId="0" fontId="9" fillId="0" borderId="2" xfId="10" applyFont="1" applyBorder="1" applyAlignment="1">
      <alignment horizontal="center" vertical="center" textRotation="90" wrapText="1"/>
    </xf>
    <xf numFmtId="0" fontId="12" fillId="0" borderId="3" xfId="8" applyFont="1" applyBorder="1" applyAlignment="1">
      <alignment horizontal="center" vertical="center" wrapText="1"/>
    </xf>
    <xf numFmtId="0" fontId="12" fillId="0" borderId="4" xfId="8" applyFont="1" applyBorder="1" applyAlignment="1">
      <alignment horizontal="center" vertical="center" wrapText="1"/>
    </xf>
    <xf numFmtId="0" fontId="9" fillId="0" borderId="2" xfId="10" applyFont="1" applyBorder="1" applyAlignment="1">
      <alignment horizontal="center" vertical="center" wrapText="1"/>
    </xf>
    <xf numFmtId="0" fontId="12" fillId="0" borderId="2" xfId="0" applyFont="1" applyBorder="1" applyAlignment="1">
      <alignment horizontal="justify" vertical="center" wrapText="1"/>
    </xf>
    <xf numFmtId="170" fontId="2" fillId="0" borderId="0" xfId="1" applyNumberFormat="1" applyFont="1" applyAlignment="1">
      <alignment vertical="center"/>
    </xf>
    <xf numFmtId="0" fontId="13" fillId="0" borderId="2" xfId="0" applyFont="1" applyBorder="1" applyAlignment="1">
      <alignment horizontal="center" vertical="center" wrapText="1"/>
    </xf>
    <xf numFmtId="171" fontId="13" fillId="2" borderId="2" xfId="0" applyNumberFormat="1" applyFont="1" applyFill="1" applyBorder="1" applyAlignment="1">
      <alignment horizontal="center" vertical="center" wrapText="1"/>
    </xf>
    <xf numFmtId="172" fontId="13" fillId="2" borderId="2" xfId="0" applyNumberFormat="1" applyFont="1" applyFill="1" applyBorder="1" applyAlignment="1">
      <alignment horizontal="center" vertical="center" wrapText="1"/>
    </xf>
    <xf numFmtId="172" fontId="13" fillId="5" borderId="2" xfId="0" applyNumberFormat="1" applyFont="1" applyFill="1" applyBorder="1" applyAlignment="1">
      <alignment horizontal="center" vertical="center" wrapText="1"/>
    </xf>
    <xf numFmtId="9" fontId="13" fillId="5" borderId="5" xfId="3" applyFont="1" applyFill="1" applyBorder="1" applyAlignment="1">
      <alignment horizontal="center" vertical="center" wrapText="1"/>
    </xf>
    <xf numFmtId="172" fontId="13" fillId="0" borderId="5" xfId="3" applyNumberFormat="1" applyFont="1" applyBorder="1" applyAlignment="1">
      <alignment horizontal="center" vertical="center" wrapText="1"/>
    </xf>
    <xf numFmtId="172" fontId="13" fillId="2" borderId="6" xfId="0" applyNumberFormat="1" applyFont="1" applyFill="1" applyBorder="1" applyAlignment="1">
      <alignment horizontal="center" vertical="center" wrapText="1"/>
    </xf>
    <xf numFmtId="172" fontId="14" fillId="0" borderId="2" xfId="2" applyNumberFormat="1" applyFont="1" applyBorder="1" applyAlignment="1">
      <alignment horizontal="center" vertical="center"/>
    </xf>
    <xf numFmtId="0" fontId="15" fillId="0" borderId="2" xfId="0" applyFont="1" applyBorder="1" applyAlignment="1">
      <alignment horizontal="justify" vertical="center"/>
    </xf>
    <xf numFmtId="172" fontId="2" fillId="0" borderId="0" xfId="0" applyNumberFormat="1" applyFont="1" applyAlignment="1">
      <alignment vertical="center"/>
    </xf>
    <xf numFmtId="174" fontId="13" fillId="0" borderId="2" xfId="0" applyNumberFormat="1" applyFont="1" applyBorder="1" applyAlignment="1">
      <alignment horizontal="center" vertical="center" wrapText="1"/>
    </xf>
    <xf numFmtId="0" fontId="14" fillId="0" borderId="2" xfId="0" applyFont="1" applyBorder="1" applyAlignment="1">
      <alignment horizontal="center" vertical="center" wrapText="1"/>
    </xf>
    <xf numFmtId="0" fontId="14" fillId="2" borderId="2" xfId="0" applyFont="1" applyFill="1" applyBorder="1" applyAlignment="1">
      <alignment horizontal="center" vertical="center"/>
    </xf>
    <xf numFmtId="172" fontId="14" fillId="2" borderId="2" xfId="0" applyNumberFormat="1" applyFont="1" applyFill="1" applyBorder="1" applyAlignment="1">
      <alignment horizontal="center" vertical="center"/>
    </xf>
    <xf numFmtId="172" fontId="16" fillId="0" borderId="0" xfId="0" applyNumberFormat="1" applyFont="1" applyAlignment="1">
      <alignment vertical="center"/>
    </xf>
    <xf numFmtId="9" fontId="2" fillId="0" borderId="0" xfId="3" applyFont="1" applyAlignment="1">
      <alignment vertical="center"/>
    </xf>
    <xf numFmtId="9" fontId="13" fillId="0" borderId="5" xfId="3" applyFont="1" applyBorder="1" applyAlignment="1">
      <alignment horizontal="center" vertical="center" wrapText="1"/>
    </xf>
    <xf numFmtId="172" fontId="14" fillId="0" borderId="2" xfId="0" applyNumberFormat="1" applyFont="1" applyBorder="1" applyAlignment="1">
      <alignment horizontal="center" vertical="center" wrapText="1"/>
    </xf>
    <xf numFmtId="0" fontId="10" fillId="0" borderId="0" xfId="0" applyFont="1" applyAlignment="1">
      <alignment vertical="center"/>
    </xf>
    <xf numFmtId="172" fontId="16" fillId="0" borderId="2" xfId="0" applyNumberFormat="1" applyFont="1" applyBorder="1" applyAlignment="1">
      <alignment horizontal="center" vertical="center"/>
    </xf>
    <xf numFmtId="0" fontId="2" fillId="0" borderId="0" xfId="0" applyFont="1" applyAlignment="1">
      <alignment horizontal="center" vertical="center"/>
    </xf>
    <xf numFmtId="172" fontId="4" fillId="0" borderId="2" xfId="0" applyNumberFormat="1" applyFont="1" applyBorder="1" applyAlignment="1">
      <alignment horizontal="center" vertical="center"/>
    </xf>
    <xf numFmtId="175" fontId="16" fillId="0" borderId="2" xfId="3" applyNumberFormat="1" applyFont="1" applyBorder="1" applyAlignment="1">
      <alignment vertical="center"/>
    </xf>
    <xf numFmtId="175" fontId="2" fillId="0" borderId="0" xfId="0" applyNumberFormat="1" applyFont="1" applyAlignment="1">
      <alignment vertical="center"/>
    </xf>
    <xf numFmtId="0" fontId="4"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17" fillId="0" borderId="0" xfId="0" applyFont="1" applyAlignment="1">
      <alignment horizontal="center" vertical="center" wrapText="1"/>
    </xf>
    <xf numFmtId="0" fontId="18" fillId="0" borderId="2" xfId="0" applyFont="1" applyBorder="1" applyAlignment="1">
      <alignment horizontal="center" vertical="center" wrapText="1"/>
    </xf>
    <xf numFmtId="0" fontId="9" fillId="0" borderId="2" xfId="8" applyFont="1" applyBorder="1" applyAlignment="1">
      <alignment horizontal="center" vertical="center"/>
    </xf>
    <xf numFmtId="0" fontId="5" fillId="0" borderId="2" xfId="8" applyFont="1" applyBorder="1" applyAlignment="1">
      <alignment horizontal="left" vertical="center" wrapText="1"/>
    </xf>
    <xf numFmtId="0" fontId="4" fillId="4" borderId="2" xfId="0" applyFont="1" applyFill="1" applyBorder="1" applyAlignment="1">
      <alignment horizontal="center" vertical="center" wrapText="1"/>
    </xf>
    <xf numFmtId="49" fontId="5" fillId="3" borderId="2" xfId="8" applyNumberFormat="1" applyFont="1" applyFill="1" applyBorder="1" applyAlignment="1" applyProtection="1">
      <alignment horizontal="center" vertical="center" wrapText="1"/>
      <protection locked="0"/>
    </xf>
    <xf numFmtId="168" fontId="5" fillId="3" borderId="2" xfId="8" applyNumberFormat="1" applyFont="1" applyFill="1" applyBorder="1" applyAlignment="1" applyProtection="1">
      <alignment horizontal="center" vertical="center" wrapText="1"/>
      <protection locked="0"/>
    </xf>
    <xf numFmtId="0" fontId="3" fillId="0" borderId="2" xfId="0" applyFont="1" applyBorder="1" applyAlignment="1">
      <alignment horizontal="center" vertical="center" wrapText="1"/>
    </xf>
    <xf numFmtId="0" fontId="6" fillId="0" borderId="2" xfId="8" applyFont="1" applyBorder="1" applyAlignment="1">
      <alignment horizontal="center" vertical="center" wrapText="1"/>
    </xf>
    <xf numFmtId="168" fontId="8" fillId="3" borderId="2" xfId="8" applyNumberFormat="1" applyFont="1" applyFill="1" applyBorder="1" applyAlignment="1" applyProtection="1">
      <alignment horizontal="center" vertical="center" wrapText="1"/>
      <protection locked="0"/>
    </xf>
  </cellXfs>
  <cellStyles count="14">
    <cellStyle name="Millares" xfId="1" builtinId="3"/>
    <cellStyle name="Millares 2" xfId="4" xr:uid="{00000000-0005-0000-0000-000006000000}"/>
    <cellStyle name="Moneda" xfId="2" builtinId="4"/>
    <cellStyle name="Moneda [0] 2" xfId="7" xr:uid="{00000000-0005-0000-0000-000009000000}"/>
    <cellStyle name="Moneda 2" xfId="5" xr:uid="{00000000-0005-0000-0000-000007000000}"/>
    <cellStyle name="Moneda 2 2" xfId="6" xr:uid="{00000000-0005-0000-0000-000008000000}"/>
    <cellStyle name="Normal" xfId="0" builtinId="0"/>
    <cellStyle name="Normal 2" xfId="8" xr:uid="{00000000-0005-0000-0000-00000A000000}"/>
    <cellStyle name="Normal 2 2" xfId="9" xr:uid="{00000000-0005-0000-0000-00000B000000}"/>
    <cellStyle name="Normal 3" xfId="10" xr:uid="{00000000-0005-0000-0000-00000C000000}"/>
    <cellStyle name="Porcentaje" xfId="3" builtinId="5"/>
    <cellStyle name="Porcentaje 2" xfId="11" xr:uid="{00000000-0005-0000-0000-00000D000000}"/>
    <cellStyle name="Porcentaje 2 2" xfId="12" xr:uid="{00000000-0005-0000-0000-00000E000000}"/>
    <cellStyle name="Porcentaje 3" xfId="13" xr:uid="{00000000-0005-0000-0000-00000F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9999FF"/>
      <rgbColor rgb="FF993366"/>
      <rgbColor rgb="FFF2F2F2"/>
      <rgbColor rgb="FFDEEBF7"/>
      <rgbColor rgb="FF660066"/>
      <rgbColor rgb="FFFF8080"/>
      <rgbColor rgb="FF0066CC"/>
      <rgbColor rgb="FFDAE3F3"/>
      <rgbColor rgb="FF000080"/>
      <rgbColor rgb="FFFF00FF"/>
      <rgbColor rgb="FFFFFF00"/>
      <rgbColor rgb="FF00FFFF"/>
      <rgbColor rgb="FF800080"/>
      <rgbColor rgb="FFC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767171"/>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23760</xdr:colOff>
      <xdr:row>0</xdr:row>
      <xdr:rowOff>103320</xdr:rowOff>
    </xdr:from>
    <xdr:to>
      <xdr:col>2</xdr:col>
      <xdr:colOff>2646360</xdr:colOff>
      <xdr:row>5</xdr:row>
      <xdr:rowOff>97200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34680" y="103320"/>
          <a:ext cx="3381840" cy="108936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6"/>
  <sheetViews>
    <sheetView showGridLines="0" tabSelected="1" zoomScale="80" zoomScaleNormal="80" zoomScalePageLayoutView="80" workbookViewId="0">
      <selection activeCell="J15" sqref="J15"/>
    </sheetView>
  </sheetViews>
  <sheetFormatPr baseColWidth="10" defaultColWidth="11.42578125" defaultRowHeight="16.5" x14ac:dyDescent="0.25"/>
  <cols>
    <col min="1" max="1" width="8.7109375" style="3" customWidth="1"/>
    <col min="2" max="2" width="10.85546875" style="3" customWidth="1"/>
    <col min="3" max="3" width="40.42578125" style="3" customWidth="1"/>
    <col min="4" max="4" width="11.28515625" style="3" customWidth="1"/>
    <col min="5" max="9" width="16.42578125" style="3" customWidth="1"/>
    <col min="10" max="10" width="12.42578125" style="3" customWidth="1"/>
    <col min="11" max="11" width="16.42578125" style="3" customWidth="1"/>
    <col min="12" max="13" width="18.7109375" style="3" customWidth="1"/>
    <col min="14" max="14" width="23" style="3" customWidth="1"/>
    <col min="15" max="15" width="23" style="4" customWidth="1"/>
    <col min="16" max="16" width="26.42578125" style="3" customWidth="1"/>
    <col min="17" max="17" width="13" style="3" customWidth="1"/>
    <col min="18" max="18" width="14.140625" style="3" customWidth="1"/>
    <col min="19" max="19" width="16.42578125" style="3" customWidth="1"/>
    <col min="20" max="20" width="0.28515625" style="3" customWidth="1"/>
    <col min="21" max="21" width="11.42578125" style="3"/>
    <col min="22" max="22" width="16" style="3" customWidth="1"/>
    <col min="23" max="16384" width="11.42578125" style="3"/>
  </cols>
  <sheetData>
    <row r="1" spans="2:22" ht="12.75" customHeight="1" x14ac:dyDescent="0.25">
      <c r="B1" s="5"/>
      <c r="C1" s="5"/>
      <c r="D1" s="5"/>
      <c r="E1" s="5"/>
      <c r="F1" s="5"/>
      <c r="G1" s="5"/>
      <c r="H1" s="5"/>
      <c r="I1" s="5"/>
      <c r="J1" s="5"/>
      <c r="K1" s="5"/>
      <c r="L1" s="5"/>
      <c r="M1" s="5"/>
      <c r="N1" s="5"/>
    </row>
    <row r="2" spans="2:22" ht="17.25" customHeight="1" x14ac:dyDescent="0.25">
      <c r="B2" s="51" t="s">
        <v>0</v>
      </c>
      <c r="C2" s="51"/>
      <c r="D2" s="51"/>
      <c r="E2" s="51"/>
      <c r="F2" s="51"/>
      <c r="G2" s="51"/>
      <c r="H2" s="51"/>
      <c r="I2" s="51"/>
      <c r="J2" s="51"/>
      <c r="K2" s="51"/>
      <c r="L2" s="51"/>
      <c r="M2" s="51"/>
      <c r="N2" s="51"/>
      <c r="O2" s="51"/>
      <c r="P2" s="6"/>
    </row>
    <row r="3" spans="2:22" ht="16.5" customHeight="1" x14ac:dyDescent="0.25">
      <c r="B3" s="51"/>
      <c r="C3" s="51"/>
      <c r="D3" s="51"/>
      <c r="E3" s="51"/>
      <c r="F3" s="51"/>
      <c r="G3" s="51"/>
      <c r="H3" s="51"/>
      <c r="I3" s="51"/>
      <c r="J3" s="51"/>
      <c r="K3" s="51"/>
      <c r="L3" s="51"/>
      <c r="M3" s="51"/>
      <c r="N3" s="51"/>
      <c r="O3" s="51"/>
      <c r="P3" s="6"/>
    </row>
    <row r="4" spans="2:22" ht="21" customHeight="1" x14ac:dyDescent="0.25">
      <c r="B4" s="51"/>
      <c r="C4" s="51"/>
      <c r="D4" s="51"/>
      <c r="E4" s="51"/>
      <c r="F4" s="51"/>
      <c r="G4" s="51"/>
      <c r="H4" s="51"/>
      <c r="I4" s="51"/>
      <c r="J4" s="51"/>
      <c r="K4" s="51"/>
      <c r="L4" s="51"/>
      <c r="M4" s="51"/>
      <c r="N4" s="51"/>
      <c r="O4" s="51"/>
      <c r="P4" s="6"/>
    </row>
    <row r="5" spans="2:22" ht="18.75" customHeight="1" x14ac:dyDescent="0.25">
      <c r="B5" s="51"/>
      <c r="C5" s="51"/>
      <c r="D5" s="51"/>
      <c r="E5" s="51"/>
      <c r="F5" s="51"/>
      <c r="G5" s="51"/>
      <c r="H5" s="51"/>
      <c r="I5" s="51"/>
      <c r="J5" s="51"/>
      <c r="K5" s="51"/>
      <c r="L5" s="51"/>
      <c r="M5" s="51"/>
      <c r="N5" s="51"/>
      <c r="O5" s="51"/>
      <c r="P5" s="6"/>
    </row>
    <row r="6" spans="2:22" ht="12.75" customHeight="1" x14ac:dyDescent="0.25">
      <c r="B6" s="51"/>
      <c r="C6" s="51"/>
      <c r="D6" s="51"/>
      <c r="E6" s="51"/>
      <c r="F6" s="51"/>
      <c r="G6" s="51"/>
      <c r="H6" s="51"/>
      <c r="I6" s="51"/>
      <c r="J6" s="51"/>
      <c r="K6" s="51"/>
      <c r="L6" s="51"/>
      <c r="M6" s="51"/>
      <c r="N6" s="51"/>
      <c r="O6" s="51"/>
      <c r="P6" s="6"/>
    </row>
    <row r="7" spans="2:22" s="7" customFormat="1" ht="36" customHeight="1" x14ac:dyDescent="0.25">
      <c r="B7" s="52" t="s">
        <v>1</v>
      </c>
      <c r="C7" s="52"/>
      <c r="D7" s="52"/>
      <c r="E7" s="52"/>
      <c r="F7" s="52"/>
      <c r="G7" s="52"/>
      <c r="H7" s="52"/>
      <c r="I7" s="52"/>
      <c r="J7" s="52"/>
      <c r="K7" s="52"/>
      <c r="L7" s="52"/>
      <c r="M7" s="52"/>
      <c r="N7" s="52"/>
      <c r="O7" s="52"/>
    </row>
    <row r="8" spans="2:22" s="7" customFormat="1" ht="21" customHeight="1" x14ac:dyDescent="0.25">
      <c r="B8" s="8" t="s">
        <v>2</v>
      </c>
      <c r="C8" s="49"/>
      <c r="D8" s="49"/>
      <c r="E8" s="49"/>
      <c r="F8" s="49"/>
      <c r="G8" s="49"/>
      <c r="H8" s="9" t="s">
        <v>3</v>
      </c>
      <c r="I8" s="49"/>
      <c r="J8" s="49"/>
      <c r="K8" s="49"/>
      <c r="L8" s="49"/>
      <c r="M8" s="10" t="s">
        <v>4</v>
      </c>
      <c r="N8" s="53"/>
      <c r="O8" s="53"/>
    </row>
    <row r="9" spans="2:22" s="7" customFormat="1" ht="21" customHeight="1" x14ac:dyDescent="0.25">
      <c r="B9" s="8" t="s">
        <v>5</v>
      </c>
      <c r="C9" s="49"/>
      <c r="D9" s="49"/>
      <c r="E9" s="49"/>
      <c r="F9" s="49"/>
      <c r="G9" s="49"/>
      <c r="H9" s="9" t="s">
        <v>6</v>
      </c>
      <c r="I9" s="49"/>
      <c r="J9" s="49"/>
      <c r="K9" s="49"/>
      <c r="L9" s="49"/>
      <c r="M9" s="10" t="s">
        <v>7</v>
      </c>
      <c r="N9" s="50"/>
      <c r="O9" s="50"/>
    </row>
    <row r="10" spans="2:22" s="7" customFormat="1" ht="21" customHeight="1" x14ac:dyDescent="0.25">
      <c r="B10" s="8" t="s">
        <v>8</v>
      </c>
      <c r="C10" s="49"/>
      <c r="D10" s="49"/>
      <c r="E10" s="49"/>
      <c r="F10" s="49"/>
      <c r="G10" s="49"/>
      <c r="H10" s="9" t="s">
        <v>9</v>
      </c>
      <c r="I10" s="49"/>
      <c r="J10" s="49"/>
      <c r="K10" s="49"/>
      <c r="L10" s="49"/>
      <c r="M10" s="10" t="s">
        <v>10</v>
      </c>
      <c r="N10" s="50"/>
      <c r="O10" s="50"/>
    </row>
    <row r="11" spans="2:22" s="7" customFormat="1" ht="28.5" customHeight="1" x14ac:dyDescent="0.25">
      <c r="B11" s="46" t="s">
        <v>11</v>
      </c>
      <c r="C11" s="46"/>
      <c r="D11" s="46"/>
      <c r="E11" s="46"/>
      <c r="F11" s="46"/>
      <c r="G11" s="46"/>
      <c r="H11" s="46"/>
      <c r="I11" s="46"/>
      <c r="J11" s="46"/>
      <c r="K11" s="46"/>
      <c r="L11" s="46"/>
      <c r="M11" s="46"/>
      <c r="N11" s="46"/>
      <c r="O11" s="46"/>
    </row>
    <row r="12" spans="2:22" s="7" customFormat="1" ht="180.75" customHeight="1" x14ac:dyDescent="0.25">
      <c r="B12" s="47" t="s">
        <v>12</v>
      </c>
      <c r="C12" s="47"/>
      <c r="D12" s="47"/>
      <c r="E12" s="47"/>
      <c r="F12" s="47"/>
      <c r="G12" s="47"/>
      <c r="H12" s="47"/>
      <c r="I12" s="47"/>
      <c r="J12" s="47"/>
      <c r="K12" s="47"/>
      <c r="L12" s="47"/>
      <c r="M12" s="47"/>
      <c r="N12" s="47"/>
      <c r="O12" s="47"/>
      <c r="P12" s="3"/>
    </row>
    <row r="13" spans="2:22" ht="27" customHeight="1" x14ac:dyDescent="0.25">
      <c r="B13" s="48" t="s">
        <v>13</v>
      </c>
      <c r="C13" s="48"/>
      <c r="D13" s="48"/>
      <c r="E13" s="48"/>
      <c r="F13" s="48"/>
      <c r="G13" s="48"/>
      <c r="H13" s="48"/>
      <c r="I13" s="48"/>
      <c r="J13" s="48"/>
      <c r="K13" s="48"/>
      <c r="L13" s="48"/>
      <c r="M13" s="48"/>
      <c r="N13" s="48"/>
      <c r="O13" s="48"/>
    </row>
    <row r="14" spans="2:22" ht="90" customHeight="1" x14ac:dyDescent="0.25">
      <c r="B14" s="2" t="s">
        <v>14</v>
      </c>
      <c r="C14" s="2" t="s">
        <v>15</v>
      </c>
      <c r="D14" s="2" t="s">
        <v>16</v>
      </c>
      <c r="E14" s="2" t="s">
        <v>17</v>
      </c>
      <c r="F14" s="11" t="s">
        <v>18</v>
      </c>
      <c r="G14" s="11" t="s">
        <v>19</v>
      </c>
      <c r="H14" s="11" t="s">
        <v>20</v>
      </c>
      <c r="I14" s="11" t="s">
        <v>21</v>
      </c>
      <c r="J14" s="12" t="s">
        <v>22</v>
      </c>
      <c r="K14" s="13" t="s">
        <v>23</v>
      </c>
      <c r="L14" s="14" t="s">
        <v>24</v>
      </c>
      <c r="M14" s="15" t="s">
        <v>25</v>
      </c>
      <c r="N14" s="15" t="s">
        <v>26</v>
      </c>
      <c r="O14" s="16" t="s">
        <v>27</v>
      </c>
      <c r="V14" s="17"/>
    </row>
    <row r="15" spans="2:22" ht="41.25" customHeight="1" x14ac:dyDescent="0.25">
      <c r="B15" s="43" t="s">
        <v>28</v>
      </c>
      <c r="C15" s="18" t="s">
        <v>29</v>
      </c>
      <c r="D15" s="18" t="s">
        <v>30</v>
      </c>
      <c r="E15" s="19">
        <v>5</v>
      </c>
      <c r="F15" s="20">
        <v>7116062</v>
      </c>
      <c r="G15" s="20">
        <f>ROUND($E15*F15,0)</f>
        <v>35580310</v>
      </c>
      <c r="H15" s="21"/>
      <c r="I15" s="20">
        <f>ROUND($E15*H15,0)</f>
        <v>0</v>
      </c>
      <c r="J15" s="22"/>
      <c r="K15" s="23">
        <f t="shared" ref="K15:K27" si="0">+ROUND(H15*J15,0)</f>
        <v>0</v>
      </c>
      <c r="L15" s="24">
        <f>ROUND($E15*K15,0)</f>
        <v>0</v>
      </c>
      <c r="M15" s="25">
        <f t="shared" ref="M15:M27" si="1">+H15-K15</f>
        <v>0</v>
      </c>
      <c r="N15" s="20">
        <f>ROUND($E15*M15,0)</f>
        <v>0</v>
      </c>
      <c r="O15" s="26" t="str">
        <f t="shared" ref="O15:O21" si="2">+IF(I15&gt;G15,"El precio ofertado no puede ser mayor al precio techo establecido","")</f>
        <v/>
      </c>
      <c r="P15" s="27"/>
      <c r="R15" s="27"/>
      <c r="V15" s="17"/>
    </row>
    <row r="16" spans="2:22" ht="79.5" customHeight="1" x14ac:dyDescent="0.25">
      <c r="B16" s="43"/>
      <c r="C16" s="18" t="s">
        <v>31</v>
      </c>
      <c r="D16" s="28">
        <v>2</v>
      </c>
      <c r="E16" s="19">
        <v>5</v>
      </c>
      <c r="F16" s="20">
        <v>5003045</v>
      </c>
      <c r="G16" s="20">
        <f>ROUND($E16*F16*$D16,0)</f>
        <v>50030450</v>
      </c>
      <c r="H16" s="21"/>
      <c r="I16" s="20">
        <f>ROUND($E16*H16*$D16,0)</f>
        <v>0</v>
      </c>
      <c r="J16" s="22"/>
      <c r="K16" s="23">
        <f t="shared" si="0"/>
        <v>0</v>
      </c>
      <c r="L16" s="24">
        <f>ROUND($E16*K16*$D16,0)</f>
        <v>0</v>
      </c>
      <c r="M16" s="25">
        <f t="shared" si="1"/>
        <v>0</v>
      </c>
      <c r="N16" s="20">
        <f>ROUND($E16*M16*$D16,0)</f>
        <v>0</v>
      </c>
      <c r="O16" s="26" t="str">
        <f t="shared" si="2"/>
        <v/>
      </c>
      <c r="P16" s="27"/>
      <c r="R16" s="27"/>
      <c r="V16" s="17"/>
    </row>
    <row r="17" spans="1:22" ht="41.25" customHeight="1" x14ac:dyDescent="0.25">
      <c r="B17" s="43"/>
      <c r="C17" s="18" t="s">
        <v>32</v>
      </c>
      <c r="D17" s="18" t="s">
        <v>30</v>
      </c>
      <c r="E17" s="19">
        <v>5</v>
      </c>
      <c r="F17" s="20">
        <v>4833333</v>
      </c>
      <c r="G17" s="20">
        <f t="shared" ref="G17:G27" si="3">ROUND($E17*F17,0)</f>
        <v>24166665</v>
      </c>
      <c r="H17" s="21"/>
      <c r="I17" s="20">
        <f t="shared" ref="I17:I27" si="4">ROUND($E17*H17,0)</f>
        <v>0</v>
      </c>
      <c r="J17" s="22"/>
      <c r="K17" s="23">
        <f t="shared" si="0"/>
        <v>0</v>
      </c>
      <c r="L17" s="24">
        <f t="shared" ref="L17:L27" si="5">ROUND($E17*K17,0)</f>
        <v>0</v>
      </c>
      <c r="M17" s="25">
        <f t="shared" si="1"/>
        <v>0</v>
      </c>
      <c r="N17" s="20">
        <f t="shared" ref="N17:N27" si="6">ROUND($E17*M17,0)</f>
        <v>0</v>
      </c>
      <c r="O17" s="26" t="str">
        <f t="shared" si="2"/>
        <v/>
      </c>
      <c r="P17" s="27"/>
      <c r="R17" s="27"/>
      <c r="V17" s="17"/>
    </row>
    <row r="18" spans="1:22" ht="41.25" customHeight="1" x14ac:dyDescent="0.25">
      <c r="B18" s="43"/>
      <c r="C18" s="18" t="s">
        <v>33</v>
      </c>
      <c r="D18" s="18" t="s">
        <v>30</v>
      </c>
      <c r="E18" s="19">
        <v>5</v>
      </c>
      <c r="F18" s="20">
        <v>4084645</v>
      </c>
      <c r="G18" s="20">
        <f t="shared" si="3"/>
        <v>20423225</v>
      </c>
      <c r="H18" s="21"/>
      <c r="I18" s="20">
        <f t="shared" si="4"/>
        <v>0</v>
      </c>
      <c r="J18" s="22"/>
      <c r="K18" s="23">
        <f t="shared" si="0"/>
        <v>0</v>
      </c>
      <c r="L18" s="24">
        <f t="shared" si="5"/>
        <v>0</v>
      </c>
      <c r="M18" s="25">
        <f t="shared" si="1"/>
        <v>0</v>
      </c>
      <c r="N18" s="20">
        <f t="shared" si="6"/>
        <v>0</v>
      </c>
      <c r="O18" s="26" t="str">
        <f t="shared" si="2"/>
        <v/>
      </c>
      <c r="P18" s="27"/>
      <c r="R18" s="27"/>
      <c r="V18" s="17"/>
    </row>
    <row r="19" spans="1:22" ht="69" customHeight="1" x14ac:dyDescent="0.25">
      <c r="B19" s="42" t="s">
        <v>34</v>
      </c>
      <c r="C19" s="29" t="s">
        <v>35</v>
      </c>
      <c r="D19" s="29" t="s">
        <v>36</v>
      </c>
      <c r="E19" s="30">
        <v>333</v>
      </c>
      <c r="F19" s="31">
        <v>404453</v>
      </c>
      <c r="G19" s="20">
        <f t="shared" si="3"/>
        <v>134682849</v>
      </c>
      <c r="H19" s="21"/>
      <c r="I19" s="31">
        <f t="shared" si="4"/>
        <v>0</v>
      </c>
      <c r="J19" s="22"/>
      <c r="K19" s="23">
        <f t="shared" si="0"/>
        <v>0</v>
      </c>
      <c r="L19" s="24">
        <f t="shared" si="5"/>
        <v>0</v>
      </c>
      <c r="M19" s="25">
        <f t="shared" si="1"/>
        <v>0</v>
      </c>
      <c r="N19" s="20">
        <f t="shared" si="6"/>
        <v>0</v>
      </c>
      <c r="O19" s="26" t="str">
        <f t="shared" si="2"/>
        <v/>
      </c>
      <c r="P19" s="32"/>
      <c r="R19" s="32"/>
      <c r="S19" s="27"/>
      <c r="V19" s="17"/>
    </row>
    <row r="20" spans="1:22" ht="66.75" customHeight="1" x14ac:dyDescent="0.25">
      <c r="B20" s="42"/>
      <c r="C20" s="29" t="s">
        <v>37</v>
      </c>
      <c r="D20" s="29" t="s">
        <v>36</v>
      </c>
      <c r="E20" s="30">
        <v>334</v>
      </c>
      <c r="F20" s="31">
        <v>397797</v>
      </c>
      <c r="G20" s="20">
        <f t="shared" si="3"/>
        <v>132864198</v>
      </c>
      <c r="H20" s="21"/>
      <c r="I20" s="31">
        <f t="shared" si="4"/>
        <v>0</v>
      </c>
      <c r="J20" s="22"/>
      <c r="K20" s="23">
        <f t="shared" si="0"/>
        <v>0</v>
      </c>
      <c r="L20" s="24">
        <f t="shared" si="5"/>
        <v>0</v>
      </c>
      <c r="M20" s="25">
        <f t="shared" si="1"/>
        <v>0</v>
      </c>
      <c r="N20" s="20">
        <f t="shared" si="6"/>
        <v>0</v>
      </c>
      <c r="O20" s="26" t="str">
        <f t="shared" si="2"/>
        <v/>
      </c>
      <c r="P20" s="33"/>
      <c r="V20" s="17"/>
    </row>
    <row r="21" spans="1:22" ht="71.25" customHeight="1" x14ac:dyDescent="0.25">
      <c r="B21" s="42"/>
      <c r="C21" s="29" t="s">
        <v>38</v>
      </c>
      <c r="D21" s="29" t="s">
        <v>36</v>
      </c>
      <c r="E21" s="30">
        <v>333</v>
      </c>
      <c r="F21" s="31">
        <v>428185</v>
      </c>
      <c r="G21" s="20">
        <f t="shared" si="3"/>
        <v>142585605</v>
      </c>
      <c r="H21" s="21"/>
      <c r="I21" s="31">
        <f t="shared" si="4"/>
        <v>0</v>
      </c>
      <c r="J21" s="22"/>
      <c r="K21" s="23">
        <f t="shared" si="0"/>
        <v>0</v>
      </c>
      <c r="L21" s="24">
        <f t="shared" si="5"/>
        <v>0</v>
      </c>
      <c r="M21" s="25">
        <f t="shared" si="1"/>
        <v>0</v>
      </c>
      <c r="N21" s="20">
        <f t="shared" si="6"/>
        <v>0</v>
      </c>
      <c r="O21" s="26" t="str">
        <f t="shared" si="2"/>
        <v/>
      </c>
      <c r="V21" s="17"/>
    </row>
    <row r="22" spans="1:22" ht="85.5" customHeight="1" x14ac:dyDescent="0.25">
      <c r="B22" s="42"/>
      <c r="C22" s="29" t="s">
        <v>39</v>
      </c>
      <c r="D22" s="29" t="s">
        <v>36</v>
      </c>
      <c r="E22" s="30">
        <v>100</v>
      </c>
      <c r="F22" s="31">
        <v>486797</v>
      </c>
      <c r="G22" s="20">
        <f t="shared" si="3"/>
        <v>48679700</v>
      </c>
      <c r="H22" s="21"/>
      <c r="I22" s="31">
        <f t="shared" si="4"/>
        <v>0</v>
      </c>
      <c r="J22" s="34">
        <v>1</v>
      </c>
      <c r="K22" s="23">
        <f t="shared" si="0"/>
        <v>0</v>
      </c>
      <c r="L22" s="24">
        <f t="shared" si="5"/>
        <v>0</v>
      </c>
      <c r="M22" s="25">
        <f t="shared" si="1"/>
        <v>0</v>
      </c>
      <c r="N22" s="20">
        <f t="shared" si="6"/>
        <v>0</v>
      </c>
      <c r="O22" s="26" t="str">
        <f t="array" ref="O22">+IFERROR(_xlfn.IFS(I22&gt;G22,"El precio ofertado no puede ser mayor al precio techo establecido",L22&lt;I22,"La contrapartida debe cubrir, como mínimo, el valor de referencia de los kits étnicos"),"")</f>
        <v/>
      </c>
      <c r="V22" s="17"/>
    </row>
    <row r="23" spans="1:22" ht="62.25" customHeight="1" x14ac:dyDescent="0.25">
      <c r="B23" s="1" t="s">
        <v>40</v>
      </c>
      <c r="C23" s="18" t="s">
        <v>41</v>
      </c>
      <c r="D23" s="29" t="s">
        <v>42</v>
      </c>
      <c r="E23" s="30">
        <v>1</v>
      </c>
      <c r="F23" s="31">
        <v>9833333</v>
      </c>
      <c r="G23" s="20">
        <f t="shared" si="3"/>
        <v>9833333</v>
      </c>
      <c r="H23" s="21"/>
      <c r="I23" s="31">
        <f t="shared" si="4"/>
        <v>0</v>
      </c>
      <c r="J23" s="22"/>
      <c r="K23" s="23">
        <f t="shared" si="0"/>
        <v>0</v>
      </c>
      <c r="L23" s="24">
        <f t="shared" si="5"/>
        <v>0</v>
      </c>
      <c r="M23" s="25">
        <f t="shared" si="1"/>
        <v>0</v>
      </c>
      <c r="N23" s="20">
        <f t="shared" si="6"/>
        <v>0</v>
      </c>
      <c r="O23" s="26" t="str">
        <f>+IF(I23&gt;G23,"El precio ofertado no puede ser mayor al precio techo establecido","")</f>
        <v/>
      </c>
      <c r="V23" s="17"/>
    </row>
    <row r="24" spans="1:22" ht="138" customHeight="1" x14ac:dyDescent="0.25">
      <c r="B24" s="42" t="s">
        <v>43</v>
      </c>
      <c r="C24" s="18" t="s">
        <v>44</v>
      </c>
      <c r="D24" s="29" t="s">
        <v>42</v>
      </c>
      <c r="E24" s="29">
        <v>5</v>
      </c>
      <c r="F24" s="35">
        <v>1666667</v>
      </c>
      <c r="G24" s="20">
        <f t="shared" si="3"/>
        <v>8333335</v>
      </c>
      <c r="H24" s="21"/>
      <c r="I24" s="35">
        <f t="shared" si="4"/>
        <v>0</v>
      </c>
      <c r="J24" s="22"/>
      <c r="K24" s="23">
        <f t="shared" si="0"/>
        <v>0</v>
      </c>
      <c r="L24" s="24">
        <f t="shared" si="5"/>
        <v>0</v>
      </c>
      <c r="M24" s="25">
        <f t="shared" si="1"/>
        <v>0</v>
      </c>
      <c r="N24" s="20">
        <f t="shared" si="6"/>
        <v>0</v>
      </c>
      <c r="O24" s="26" t="str">
        <f>+IF(I24&gt;G24,"El precio ofertado no puede ser mayor al precio techo establecido","")</f>
        <v/>
      </c>
      <c r="V24" s="17"/>
    </row>
    <row r="25" spans="1:22" ht="138" customHeight="1" x14ac:dyDescent="0.25">
      <c r="B25" s="42"/>
      <c r="C25" s="18" t="s">
        <v>45</v>
      </c>
      <c r="D25" s="29" t="s">
        <v>42</v>
      </c>
      <c r="E25" s="29">
        <v>5</v>
      </c>
      <c r="F25" s="35">
        <v>1666667</v>
      </c>
      <c r="G25" s="20">
        <f t="shared" si="3"/>
        <v>8333335</v>
      </c>
      <c r="H25" s="21"/>
      <c r="I25" s="35">
        <f t="shared" si="4"/>
        <v>0</v>
      </c>
      <c r="J25" s="22"/>
      <c r="K25" s="23">
        <f t="shared" si="0"/>
        <v>0</v>
      </c>
      <c r="L25" s="24">
        <f t="shared" si="5"/>
        <v>0</v>
      </c>
      <c r="M25" s="25">
        <f t="shared" si="1"/>
        <v>0</v>
      </c>
      <c r="N25" s="20">
        <f t="shared" si="6"/>
        <v>0</v>
      </c>
      <c r="O25" s="26" t="str">
        <f>+IF(I25&gt;G25,"El precio ofertado no puede ser mayor al precio techo establecido","")</f>
        <v/>
      </c>
      <c r="V25" s="17"/>
    </row>
    <row r="26" spans="1:22" ht="151.5" customHeight="1" x14ac:dyDescent="0.25">
      <c r="B26" s="42"/>
      <c r="C26" s="18" t="s">
        <v>46</v>
      </c>
      <c r="D26" s="29" t="s">
        <v>42</v>
      </c>
      <c r="E26" s="29">
        <v>5</v>
      </c>
      <c r="F26" s="35">
        <v>1666667</v>
      </c>
      <c r="G26" s="20">
        <f t="shared" si="3"/>
        <v>8333335</v>
      </c>
      <c r="H26" s="21"/>
      <c r="I26" s="35">
        <f t="shared" si="4"/>
        <v>0</v>
      </c>
      <c r="J26" s="22"/>
      <c r="K26" s="23">
        <f t="shared" si="0"/>
        <v>0</v>
      </c>
      <c r="L26" s="24">
        <f t="shared" si="5"/>
        <v>0</v>
      </c>
      <c r="M26" s="25">
        <f t="shared" si="1"/>
        <v>0</v>
      </c>
      <c r="N26" s="20">
        <f t="shared" si="6"/>
        <v>0</v>
      </c>
      <c r="O26" s="26" t="str">
        <f>+IF(I26&gt;G26,"El precio ofertado no puede ser mayor al precio techo establecido","")</f>
        <v/>
      </c>
      <c r="V26" s="17"/>
    </row>
    <row r="27" spans="1:22" ht="137.25" customHeight="1" x14ac:dyDescent="0.25">
      <c r="B27" s="2" t="s">
        <v>47</v>
      </c>
      <c r="C27" s="29" t="s">
        <v>48</v>
      </c>
      <c r="D27" s="29" t="s">
        <v>42</v>
      </c>
      <c r="E27" s="30">
        <v>1</v>
      </c>
      <c r="F27" s="31">
        <v>68199230</v>
      </c>
      <c r="G27" s="20">
        <f t="shared" si="3"/>
        <v>68199230</v>
      </c>
      <c r="H27" s="21"/>
      <c r="I27" s="35">
        <f t="shared" si="4"/>
        <v>0</v>
      </c>
      <c r="J27" s="22"/>
      <c r="K27" s="23">
        <f t="shared" si="0"/>
        <v>0</v>
      </c>
      <c r="L27" s="24">
        <f t="shared" si="5"/>
        <v>0</v>
      </c>
      <c r="M27" s="25">
        <f t="shared" si="1"/>
        <v>0</v>
      </c>
      <c r="N27" s="20">
        <f t="shared" si="6"/>
        <v>0</v>
      </c>
      <c r="O27" s="26" t="str">
        <f>+IF(I27&gt;G27,"El precio ofertado no puede ser mayor al precio techo establecido","")</f>
        <v/>
      </c>
      <c r="V27" s="17"/>
    </row>
    <row r="28" spans="1:22" s="36" customFormat="1" ht="24" customHeight="1" x14ac:dyDescent="0.25">
      <c r="B28" s="43" t="s">
        <v>49</v>
      </c>
      <c r="C28" s="43"/>
      <c r="D28" s="43"/>
      <c r="E28" s="43"/>
      <c r="F28" s="43"/>
      <c r="G28" s="37">
        <f>SUM(G15:G27)</f>
        <v>692045570</v>
      </c>
      <c r="H28" s="38"/>
      <c r="I28" s="37">
        <f>SUM(I15:I27)</f>
        <v>0</v>
      </c>
      <c r="J28" s="38"/>
      <c r="K28" s="38"/>
      <c r="L28" s="37">
        <f>SUM(L15:L27)</f>
        <v>0</v>
      </c>
      <c r="M28" s="3"/>
      <c r="N28" s="39">
        <f>SUM(N15:N27)</f>
        <v>0</v>
      </c>
      <c r="O28" s="3"/>
      <c r="P28" s="3"/>
      <c r="V28" s="17"/>
    </row>
    <row r="29" spans="1:22" s="4" customFormat="1" ht="12.75" customHeight="1" x14ac:dyDescent="0.25">
      <c r="A29" s="3"/>
      <c r="B29" s="43" t="s">
        <v>50</v>
      </c>
      <c r="C29" s="43"/>
      <c r="D29" s="43"/>
      <c r="E29" s="43"/>
      <c r="F29" s="43"/>
      <c r="G29" s="3"/>
      <c r="H29" s="3"/>
      <c r="I29" s="27"/>
      <c r="J29" s="3"/>
      <c r="K29" s="3"/>
      <c r="L29" s="40" t="str">
        <f>+IFERROR(L28/$I$28,"")</f>
        <v/>
      </c>
      <c r="M29" s="41"/>
      <c r="N29" s="40" t="str">
        <f>+IFERROR(N28/$I$28,"")</f>
        <v/>
      </c>
      <c r="O29" s="3"/>
    </row>
    <row r="30" spans="1:22" x14ac:dyDescent="0.25">
      <c r="I30" s="27"/>
    </row>
    <row r="32" spans="1:22" x14ac:dyDescent="0.25">
      <c r="H32" s="44" t="str">
        <f>IF(N28&gt;484431899,"El aporte de la OCDPVR supera el tope de $484.431.899 (70% del valor del convenio). Realizar los ajustes conforme a lo anterior.","")</f>
        <v/>
      </c>
      <c r="I32" s="44"/>
      <c r="J32" s="44"/>
      <c r="K32" s="44"/>
      <c r="L32" s="44"/>
      <c r="M32" s="45" t="str">
        <f>+IF(L29&lt;30%,"En el pliego se establece que como requisito habilitante se debe ofertar mínimo el 30%, realizar los ajustes conforme a lo anterior","")</f>
        <v/>
      </c>
      <c r="N32" s="45"/>
      <c r="O32" s="45"/>
    </row>
    <row r="33" spans="8:15" x14ac:dyDescent="0.25">
      <c r="H33" s="44"/>
      <c r="I33" s="44"/>
      <c r="J33" s="44"/>
      <c r="K33" s="44"/>
      <c r="L33" s="44"/>
      <c r="M33" s="45"/>
      <c r="N33" s="45"/>
      <c r="O33" s="45"/>
    </row>
    <row r="34" spans="8:15" x14ac:dyDescent="0.25">
      <c r="H34" s="44"/>
      <c r="I34" s="44"/>
      <c r="J34" s="44"/>
      <c r="K34" s="44"/>
      <c r="L34" s="44"/>
      <c r="M34" s="45"/>
      <c r="N34" s="45"/>
      <c r="O34" s="45"/>
    </row>
    <row r="35" spans="8:15" x14ac:dyDescent="0.25">
      <c r="H35" s="44"/>
      <c r="I35" s="44"/>
      <c r="J35" s="44"/>
      <c r="K35" s="44"/>
      <c r="L35" s="44"/>
      <c r="M35" s="45"/>
      <c r="N35" s="45"/>
      <c r="O35" s="45"/>
    </row>
    <row r="36" spans="8:15" x14ac:dyDescent="0.25">
      <c r="H36" s="44"/>
      <c r="I36" s="44"/>
      <c r="J36" s="44"/>
      <c r="K36" s="44"/>
      <c r="L36" s="44"/>
      <c r="M36" s="45"/>
      <c r="N36" s="45"/>
      <c r="O36" s="45"/>
    </row>
  </sheetData>
  <mergeCells count="21">
    <mergeCell ref="B2:O6"/>
    <mergeCell ref="B7:O7"/>
    <mergeCell ref="C8:G8"/>
    <mergeCell ref="I8:L8"/>
    <mergeCell ref="N8:O8"/>
    <mergeCell ref="C9:G9"/>
    <mergeCell ref="I9:L9"/>
    <mergeCell ref="N9:O9"/>
    <mergeCell ref="C10:G10"/>
    <mergeCell ref="I10:L10"/>
    <mergeCell ref="N10:O10"/>
    <mergeCell ref="B11:O11"/>
    <mergeCell ref="B12:O12"/>
    <mergeCell ref="B13:O13"/>
    <mergeCell ref="B15:B18"/>
    <mergeCell ref="B19:B22"/>
    <mergeCell ref="B24:B26"/>
    <mergeCell ref="B28:F28"/>
    <mergeCell ref="B29:F29"/>
    <mergeCell ref="H32:L36"/>
    <mergeCell ref="M32:O36"/>
  </mergeCells>
  <conditionalFormatting sqref="M32:O36">
    <cfRule type="containsText" dxfId="1" priority="2" operator="containsText" text="En el pliego se establece que como requisito habilitante se debe ofertar mínimo el 30%, realizar los ajustes conforme a lo anterior">
      <formula>NOT(ISERROR(SEARCH("En el pliego se establece que como requisito habilitante se debe ofertar mínimo el 30%, realizar los ajustes conforme a lo anterior",M32)))</formula>
    </cfRule>
  </conditionalFormatting>
  <conditionalFormatting sqref="O15:O27">
    <cfRule type="containsText" dxfId="0" priority="3" operator="containsText" text="El precio ofertado no puede ser mayor al precio techo establecido">
      <formula>NOT(ISERROR(SEARCH("El precio ofertado no puede ser mayor al precio techo establecido",O15)))</formula>
    </cfRule>
  </conditionalFormatting>
  <dataValidations count="1">
    <dataValidation type="decimal" operator="equal" showInputMessage="1" showErrorMessage="1" errorTitle="Valor no permitido" error="La celda de los kits con enfoque étnico debe permanecer en 100%: su producción se financia en su totalidad con cargo a la contrapartida en dinero de la ESAL. No modifique este valor." promptTitle="Kits con enfoque étnico (fijo)" prompt="Fijo en 100% — financiado con contrapartida de la ESAL." sqref="J22" xr:uid="{00000000-0002-0000-0000-000000000000}">
      <formula1>1</formula1>
      <formula2>0</formula2>
    </dataValidation>
  </dataValidations>
  <printOptions horizontalCentered="1" verticalCentered="1"/>
  <pageMargins left="0" right="0" top="0" bottom="0" header="0.511811023622047" footer="0.511811023622047"/>
  <pageSetup scale="49" pageOrder="overThenDown"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FOE</vt:lpstr>
      <vt:lpstr>FOE!Área_de_impresión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SOFIA ORTIZ TINOCO</dc:creator>
  <dc:description/>
  <cp:lastModifiedBy>Edix Didier Huerfano Correa</cp:lastModifiedBy>
  <cp:revision>0</cp:revision>
  <dcterms:created xsi:type="dcterms:W3CDTF">2026-08-28T18:30:37Z</dcterms:created>
  <dcterms:modified xsi:type="dcterms:W3CDTF">2026-09-03T16:06:39Z</dcterms:modified>
  <dc:language>en-US</dc:language>
</cp:coreProperties>
</file>